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ustomProperty9.bin" ContentType="application/vnd.openxmlformats-officedocument.spreadsheetml.customProperty"/>
  <Override PartName="/xl/drawings/drawing8.xml" ContentType="application/vnd.openxmlformats-officedocument.drawing+xml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ustomProperty13.bin" ContentType="application/vnd.openxmlformats-officedocument.spreadsheetml.customProperty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ustomProperty14.bin" ContentType="application/vnd.openxmlformats-officedocument.spreadsheetml.customProperty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70Q3827\AppData\Local\Microsoft\Windows\INetCache\Content.Outlook\PVTECLVJ\"/>
    </mc:Choice>
  </mc:AlternateContent>
  <xr:revisionPtr revIDLastSave="0" documentId="8_{36BD9259-95E2-43CE-942D-826BBAC1A900}" xr6:coauthVersionLast="47" xr6:coauthVersionMax="47" xr10:uidLastSave="{00000000-0000-0000-0000-000000000000}"/>
  <workbookProtection workbookAlgorithmName="SHA-512" workbookHashValue="LYvnA7qReKo5N4y8E7YkVI78+NJDUeXQSs8uawinU+0h+6AIePFwZzr25CGrWsJ8++rMehFx+Zy6+m3X1cDq1g==" workbookSaltValue="Z7v9ijRqY+FjNtoY/bGzjw==" workbookSpinCount="100000" lockStructure="1"/>
  <bookViews>
    <workbookView xWindow="-120" yWindow="-120" windowWidth="29040" windowHeight="15720" activeTab="4" xr2:uid="{48EC2B34-4773-4266-9EF2-2EBDBDD6AB22}"/>
  </bookViews>
  <sheets>
    <sheet name="Tarifa compacta" sheetId="17" r:id="rId1"/>
    <sheet name="Descripciones originales" sheetId="28" state="hidden" r:id="rId2"/>
    <sheet name="A2W" sheetId="26" r:id="rId3"/>
    <sheet name="FCU" sheetId="29" r:id="rId4"/>
    <sheet name="RAC" sheetId="27" r:id="rId5"/>
    <sheet name="PAC" sheetId="21" r:id="rId6"/>
    <sheet name="VRF" sheetId="24" r:id="rId7"/>
    <sheet name="Ventilación" sheetId="25" r:id="rId8"/>
    <sheet name="Refrigeración" sheetId="14" r:id="rId9"/>
    <sheet name="Version Update Info" sheetId="8" state="hidden" r:id="rId10"/>
    <sheet name="Previous ver.--&gt;" sheetId="12" state="hidden" r:id="rId11"/>
    <sheet name="Pricelist Oct25" sheetId="13" state="hidden" r:id="rId12"/>
    <sheet name="Pricelist Sep25" sheetId="10" state="hidden" r:id="rId13"/>
    <sheet name="Pricelist Feb25" sheetId="1" state="hidden" r:id="rId14"/>
  </sheets>
  <definedNames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38">#REF!</definedName>
    <definedName name="_DAT39">#REF!</definedName>
    <definedName name="_DAT4">#REF!</definedName>
    <definedName name="_DAT40">#REF!</definedName>
    <definedName name="_DAT41">#REF!</definedName>
    <definedName name="_DAT42">#REF!</definedName>
    <definedName name="_DAT43">#REF!</definedName>
    <definedName name="_DAT44">#REF!</definedName>
    <definedName name="_DAT45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C">#REF!</definedName>
    <definedName name="_xlnm._FilterDatabase" localSheetId="2" hidden="1">A2W!$B$9:$J$664</definedName>
    <definedName name="_xlnm._FilterDatabase" localSheetId="3" hidden="1">FCU!$B$9:$J$780</definedName>
    <definedName name="_xlnm._FilterDatabase" localSheetId="5" hidden="1">PAC!$B$9:$K$668</definedName>
    <definedName name="_xlnm._FilterDatabase" localSheetId="13" hidden="1">'Pricelist Feb25'!$A$10:$X$935</definedName>
    <definedName name="_xlnm._FilterDatabase" localSheetId="11" hidden="1">'Pricelist Oct25'!$A$10:$X$1121</definedName>
    <definedName name="_xlnm._FilterDatabase" localSheetId="12" hidden="1">'Pricelist Sep25'!$A$10:$X$1113</definedName>
    <definedName name="_xlnm._FilterDatabase" localSheetId="4" hidden="1">RAC!$B$9:$K$216</definedName>
    <definedName name="_xlnm._FilterDatabase" localSheetId="8" hidden="1">Refrigeración!$B$9:$H$247</definedName>
    <definedName name="_xlnm._FilterDatabase" localSheetId="0" hidden="1">'Tarifa compacta'!$A$10:$AK$1653</definedName>
    <definedName name="_xlnm._FilterDatabase" localSheetId="7" hidden="1">Ventilación!$B$9:$H$69</definedName>
    <definedName name="_xlnm._FilterDatabase" localSheetId="6" hidden="1">VRF!$B$9:$H$299</definedName>
    <definedName name="_TP08">#REF!</definedName>
    <definedName name="a">#REF!</definedName>
    <definedName name="A___APO">"APO"</definedName>
    <definedName name="AA">#REF!</definedName>
    <definedName name="ACCIÓN">#REF!</definedName>
    <definedName name="ACT.PAS.">#REF!</definedName>
    <definedName name="ADAPR">#REF!</definedName>
    <definedName name="ADAUG">#REF!</definedName>
    <definedName name="ADDEC">#REF!</definedName>
    <definedName name="ADDITIONAL_ITALIAN_STOCKSHIFTS">#REF!</definedName>
    <definedName name="ADFEB">#REF!</definedName>
    <definedName name="ADJAN">#REF!</definedName>
    <definedName name="ADJUL">#REF!</definedName>
    <definedName name="ADJUN">#REF!</definedName>
    <definedName name="Adjustement">#REF!</definedName>
    <definedName name="ADMAR">#REF!</definedName>
    <definedName name="ADMAY">#REF!</definedName>
    <definedName name="ADMINRECHARGE">#REF!</definedName>
    <definedName name="ADNOV">#REF!</definedName>
    <definedName name="ADOCT">#REF!</definedName>
    <definedName name="ADSEP">#REF!</definedName>
    <definedName name="AGEDSTOCK">#REF!</definedName>
    <definedName name="_xlnm.Print_Area" localSheetId="2">A2W!$B$1:$I$664</definedName>
    <definedName name="_xlnm.Print_Area" localSheetId="3">FCU!$B$1:$I$780</definedName>
    <definedName name="_xlnm.Print_Area" localSheetId="5">PAC!$B$1:$H$668</definedName>
    <definedName name="_xlnm.Print_Area" localSheetId="4">RAC!$B$1:$K$217</definedName>
    <definedName name="_xlnm.Print_Area" localSheetId="8">Refrigeración!$B$1:$H$247</definedName>
    <definedName name="_xlnm.Print_Area" localSheetId="6">VRF!$B$1:$H$299</definedName>
    <definedName name="AugustBP">#REF!</definedName>
    <definedName name="BALEARS" localSheetId="5">#REF!</definedName>
    <definedName name="BALEARS" localSheetId="8">#REF!</definedName>
    <definedName name="BALEARS" localSheetId="7">#REF!</definedName>
    <definedName name="BALEARS" localSheetId="9">#REF!</definedName>
    <definedName name="BALEARS" localSheetId="6">#REF!</definedName>
    <definedName name="BALEARS">#REF!</definedName>
    <definedName name="BEL">#REF!</definedName>
    <definedName name="bp">#REF!</definedName>
    <definedName name="BP_2000">#REF!</definedName>
    <definedName name="BP_VIEW_REPORT_SECTIONS">#REF!</definedName>
    <definedName name="BPCOGS">#REF!</definedName>
    <definedName name="BPINVENTORIES">#REF!</definedName>
    <definedName name="BPMAD">#REF!</definedName>
    <definedName name="BPPURCHASES">#REF!</definedName>
    <definedName name="BPS">#REF!</definedName>
    <definedName name="BPSALES">#REF!</definedName>
    <definedName name="BPWBD">#REF!</definedName>
    <definedName name="BUSCOMPMAN">#REF!</definedName>
    <definedName name="BUSPERS">#REF!</definedName>
    <definedName name="BUSPERSALL">#REF!</definedName>
    <definedName name="BUSPLANCOSTOFSALES">#REF!</definedName>
    <definedName name="BUSPLANSALES">#REF!</definedName>
    <definedName name="BUSPLANSERVICE">#REF!</definedName>
    <definedName name="BUSPLANTRANSPORT">#REF!</definedName>
    <definedName name="CANAL">#REF!</definedName>
    <definedName name="CATALUNYA">#REF!</definedName>
    <definedName name="CENTRO" localSheetId="5">#REF!</definedName>
    <definedName name="CENTRO" localSheetId="8">#REF!</definedName>
    <definedName name="CENTRO" localSheetId="7">#REF!</definedName>
    <definedName name="CENTRO" localSheetId="9">#REF!</definedName>
    <definedName name="CENTRO" localSheetId="6">#REF!</definedName>
    <definedName name="CENTRO">#REF!</definedName>
    <definedName name="check3">#REF!</definedName>
    <definedName name="check4">#REF!</definedName>
    <definedName name="Check6">#REF!</definedName>
    <definedName name="Check7">#REF!</definedName>
    <definedName name="CLI">#REF!</definedName>
    <definedName name="COGSLANDED">#REF!</definedName>
    <definedName name="Countries">#REF!</definedName>
    <definedName name="CY">#REF!</definedName>
    <definedName name="DAS">#REF!</definedName>
    <definedName name="DEPARTMENTS">#REF!</definedName>
    <definedName name="didem">#REF!</definedName>
    <definedName name="DIR.IND.">#REF!</definedName>
    <definedName name="DMDFUND">#REF!</definedName>
    <definedName name="EXTREMADURA">#REF!</definedName>
    <definedName name="FCB">#REF!</definedName>
    <definedName name="FClatestXctry">#REF!</definedName>
    <definedName name="FCS">#REF!</definedName>
    <definedName name="fixing">#REF!</definedName>
    <definedName name="FOB_to_CIF_Calculation" localSheetId="5">#REF!</definedName>
    <definedName name="FOB_to_CIF_Calculation" localSheetId="8">#REF!</definedName>
    <definedName name="FOB_to_CIF_Calculation" localSheetId="7">#REF!</definedName>
    <definedName name="FOB_to_CIF_Calculation" localSheetId="9">#REF!</definedName>
    <definedName name="FOB_to_CIF_Calculation" localSheetId="6">#REF!</definedName>
    <definedName name="FOB_to_CIF_Calculation">#REF!</definedName>
    <definedName name="FORECAST">#REF!</definedName>
    <definedName name="Format">#REF!</definedName>
    <definedName name="FRA">#REF!</definedName>
    <definedName name="GER">#REF!</definedName>
    <definedName name="GRE">#REF!</definedName>
    <definedName name="Header">#REF!</definedName>
    <definedName name="historicalsales">#REF!</definedName>
    <definedName name="Horiguchi">#REF!</definedName>
    <definedName name="ID_CLIENTE" localSheetId="5">#REF!</definedName>
    <definedName name="ID_CLIENTE" localSheetId="8">#REF!</definedName>
    <definedName name="ID_CLIENTE" localSheetId="7">#REF!</definedName>
    <definedName name="ID_CLIENTE" localSheetId="9">#REF!</definedName>
    <definedName name="ID_CLIENTE" localSheetId="6">#REF!</definedName>
    <definedName name="ID_CLIENTE">#REF!</definedName>
    <definedName name="ID_PERS" localSheetId="5">#REF!</definedName>
    <definedName name="ID_PERS" localSheetId="8">#REF!</definedName>
    <definedName name="ID_PERS" localSheetId="7">#REF!</definedName>
    <definedName name="ID_PERS" localSheetId="9">#REF!</definedName>
    <definedName name="ID_PERS" localSheetId="6">#REF!</definedName>
    <definedName name="ID_PERS">#REF!</definedName>
    <definedName name="ID_ZONA" localSheetId="5">#REF!</definedName>
    <definedName name="ID_ZONA" localSheetId="8">#REF!</definedName>
    <definedName name="ID_ZONA" localSheetId="7">#REF!</definedName>
    <definedName name="ID_ZONA" localSheetId="9">#REF!</definedName>
    <definedName name="ID_ZONA" localSheetId="6">#REF!</definedName>
    <definedName name="ID_ZONA">#REF!</definedName>
    <definedName name="INVENTORIESLANDED">#REF!</definedName>
    <definedName name="ITA">#REF!</definedName>
    <definedName name="JulyBY">#REF!</definedName>
    <definedName name="LEVANTE" localSheetId="5">#REF!</definedName>
    <definedName name="LEVANTE" localSheetId="8">#REF!</definedName>
    <definedName name="LEVANTE" localSheetId="7">#REF!</definedName>
    <definedName name="LEVANTE" localSheetId="9">#REF!</definedName>
    <definedName name="LEVANTE" localSheetId="6">#REF!</definedName>
    <definedName name="LEVANTE">#REF!</definedName>
    <definedName name="LM">#REF!</definedName>
    <definedName name="LY">#REF!</definedName>
    <definedName name="LYBP">#REF!</definedName>
    <definedName name="LYQ">#REF!</definedName>
    <definedName name="LYS">#REF!</definedName>
    <definedName name="LYV">#REF!</definedName>
    <definedName name="maerzp">#REF!</definedName>
    <definedName name="material2006">#REF!</definedName>
    <definedName name="material2006a">#REF!</definedName>
    <definedName name="material2006b">#REF!</definedName>
    <definedName name="material2006c">#REF!</definedName>
    <definedName name="MEFORECAST">#REF!</definedName>
    <definedName name="MIX">#REF!</definedName>
    <definedName name="MOBILESCHANNEL">#REF!</definedName>
    <definedName name="NATIONAL">#REF!</definedName>
    <definedName name="NET">#REF!</definedName>
    <definedName name="newFOB">#REF!</definedName>
    <definedName name="noroma">#REF!</definedName>
    <definedName name="NORTE" localSheetId="5">#REF!</definedName>
    <definedName name="NORTE" localSheetId="8">#REF!</definedName>
    <definedName name="NORTE" localSheetId="7">#REF!</definedName>
    <definedName name="NORTE" localSheetId="9">#REF!</definedName>
    <definedName name="NORTE" localSheetId="6">#REF!</definedName>
    <definedName name="NORTE">#REF!</definedName>
    <definedName name="NORTH">#REF!</definedName>
    <definedName name="NT">#REF!</definedName>
    <definedName name="oldsales">#REF!</definedName>
    <definedName name="optinventory">#REF!</definedName>
    <definedName name="OTH">#REF!</definedName>
    <definedName name="OTHERS">#REF!</definedName>
    <definedName name="OTHSOUTH">#REF!</definedName>
    <definedName name="PBECRECHARGE">#REF!</definedName>
    <definedName name="PCheck">#REF!</definedName>
    <definedName name="Pcorrect">#REF!</definedName>
    <definedName name="PDESalesRatio">#REF!</definedName>
    <definedName name="PERCENTAGEPLAN">#REF!</definedName>
    <definedName name="PERCENTAGES">#REF!</definedName>
    <definedName name="PESSalesRatio">#REF!</definedName>
    <definedName name="PGGG">#REF!</definedName>
    <definedName name="PITSalesRatio">#REF!</definedName>
    <definedName name="planning_criterios" localSheetId="5">#REF!</definedName>
    <definedName name="planning_criterios" localSheetId="8">#REF!</definedName>
    <definedName name="planning_criterios" localSheetId="7">#REF!</definedName>
    <definedName name="planning_criterios" localSheetId="9">#REF!</definedName>
    <definedName name="planning_criterios" localSheetId="6">#REF!</definedName>
    <definedName name="planning_criterios">#REF!</definedName>
    <definedName name="planning_list" localSheetId="5">#REF!</definedName>
    <definedName name="planning_list" localSheetId="8">#REF!</definedName>
    <definedName name="planning_list" localSheetId="7">#REF!</definedName>
    <definedName name="planning_list" localSheetId="9">#REF!</definedName>
    <definedName name="planning_list" localSheetId="6">#REF!</definedName>
    <definedName name="planning_list">#REF!</definedName>
    <definedName name="POR">#REF!</definedName>
    <definedName name="PPLAN">#REF!</definedName>
    <definedName name="PPP">#REF!</definedName>
    <definedName name="prices">#REF!</definedName>
    <definedName name="Prizzitemp">#REF!</definedName>
    <definedName name="productbase">#REF!</definedName>
    <definedName name="PSICOGS">#REF!</definedName>
    <definedName name="PSIDAYS">#REF!</definedName>
    <definedName name="PSIPURCHASES">#REF!</definedName>
    <definedName name="PSISALES">#REF!</definedName>
    <definedName name="PSISTOCKS">#REF!</definedName>
    <definedName name="PUKSalesRatio">#REF!</definedName>
    <definedName name="PURCHASESLANDED">#REF!</definedName>
    <definedName name="PVLOOKUP">#REF!</definedName>
    <definedName name="QuickCheck">#REF!</definedName>
    <definedName name="Ratio">#REF!</definedName>
    <definedName name="RatioperCategory">#REF!</definedName>
    <definedName name="RawData">#REF!</definedName>
    <definedName name="REGION">#REF!</definedName>
    <definedName name="SaleBook">#REF!</definedName>
    <definedName name="SALESPROMO">#REF!</definedName>
    <definedName name="SalesRatio">#REF!</definedName>
    <definedName name="SALESTRADE">#REF!</definedName>
    <definedName name="SAPBEXrevision" hidden="1">1</definedName>
    <definedName name="SAPBEXsysID" hidden="1">"PBP"</definedName>
    <definedName name="SAPBEXwbID" hidden="1">"40SQ2MU3CNZHO5PHCP16IBI03"</definedName>
    <definedName name="SCA">#REF!</definedName>
    <definedName name="SELECTION">#REF!</definedName>
    <definedName name="SHIFT">#REF!</definedName>
    <definedName name="sonicel2007">#REF!</definedName>
    <definedName name="Sonicelold">#REF!</definedName>
    <definedName name="SOUTH">#REF!</definedName>
    <definedName name="SPA">#REF!</definedName>
    <definedName name="Spain">#REF!</definedName>
    <definedName name="summary">#REF!</definedName>
    <definedName name="SUR" localSheetId="5">#REF!</definedName>
    <definedName name="SUR" localSheetId="8">#REF!</definedName>
    <definedName name="SUR" localSheetId="7">#REF!</definedName>
    <definedName name="SUR" localSheetId="9">#REF!</definedName>
    <definedName name="SUR" localSheetId="6">#REF!</definedName>
    <definedName name="SUR">#REF!</definedName>
    <definedName name="TAR_TAR_01_06_09" localSheetId="5">#REF!</definedName>
    <definedName name="TAR_TAR_01_06_09" localSheetId="8">#REF!</definedName>
    <definedName name="TAR_TAR_01_06_09" localSheetId="7">#REF!</definedName>
    <definedName name="TAR_TAR_01_06_09" localSheetId="9">#REF!</definedName>
    <definedName name="TAR_TAR_01_06_09" localSheetId="6">#REF!</definedName>
    <definedName name="TAR_TAR_01_06_09">#REF!</definedName>
    <definedName name="Temp">#REF!</definedName>
    <definedName name="temp2">#REF!</definedName>
    <definedName name="tempro">#REF!</definedName>
    <definedName name="TEST1">#REF!</definedName>
    <definedName name="TESTHKEY">#REF!</definedName>
    <definedName name="TESTKEYS">#REF!</definedName>
    <definedName name="TESTVKEY">#REF!</definedName>
    <definedName name="_xlnm.Print_Titles" localSheetId="2">A2W!$1:$9</definedName>
    <definedName name="_xlnm.Print_Titles" localSheetId="3">FCU!$1:$9</definedName>
    <definedName name="_xlnm.Print_Titles" localSheetId="5">PAC!$1:$9</definedName>
    <definedName name="_xlnm.Print_Titles" localSheetId="4">RAC!$1:$9</definedName>
    <definedName name="_xlnm.Print_Titles" localSheetId="8">Refrigeración!$1:$9</definedName>
    <definedName name="_xlnm.Print_Titles" localSheetId="7">Ventilación!$1:$9</definedName>
    <definedName name="_xlnm.Print_Titles" localSheetId="6">VRF!$1:$9</definedName>
    <definedName name="TOT">#REF!</definedName>
    <definedName name="TPPrice">#REF!</definedName>
    <definedName name="TPPrices">#REF!</definedName>
    <definedName name="TRAINING">#REF!</definedName>
    <definedName name="UK">#REF!</definedName>
    <definedName name="VARIABLECHG">#REF!</definedName>
    <definedName name="VENTAS">#REF!</definedName>
    <definedName name="Volume">#REF!</definedName>
    <definedName name="VRez">#REF!</definedName>
    <definedName name="VRezVer">#REF!</definedName>
    <definedName name="wrn.Adv._.Sales._.Prom." localSheetId="2" hidden="1">{"Adv Sales Prom",#N/A,FALSE,"Adv &amp; Sales Prom"}</definedName>
    <definedName name="wrn.Adv._.Sales._.Prom." localSheetId="3" hidden="1">{"Adv Sales Prom",#N/A,FALSE,"Adv &amp; Sales Prom"}</definedName>
    <definedName name="wrn.Adv._.Sales._.Prom." localSheetId="4" hidden="1">{"Adv Sales Prom",#N/A,FALSE,"Adv &amp; Sales Prom"}</definedName>
    <definedName name="wrn.Adv._.Sales._.Prom." hidden="1">{"Adv Sales Prom",#N/A,FALSE,"Adv &amp; Sales Prom"}</definedName>
    <definedName name="wrn.Cost._.Plan." localSheetId="2" hidden="1">{"Cost Plan",#N/A,FALSE,"Cost Plan"}</definedName>
    <definedName name="wrn.Cost._.Plan." localSheetId="3" hidden="1">{"Cost Plan",#N/A,FALSE,"Cost Plan"}</definedName>
    <definedName name="wrn.Cost._.Plan." localSheetId="4" hidden="1">{"Cost Plan",#N/A,FALSE,"Cost Plan"}</definedName>
    <definedName name="wrn.Cost._.Plan." hidden="1">{"Cost Plan",#N/A,FALSE,"Cost Plan"}</definedName>
    <definedName name="wrn.Entire._.4pack." localSheetId="2" hidden="1">{"Objectives",#N/A,FALSE,"Objectives";"Cost Plan",#N/A,FALSE,"Cost Plan";"ProfitLoss",#N/A,FALSE,"P&amp;L";"Adv Sales Prom",#N/A,FALSE,"Adv &amp; Sales Prom"}</definedName>
    <definedName name="wrn.Entire._.4pack." localSheetId="3" hidden="1">{"Objectives",#N/A,FALSE,"Objectives";"Cost Plan",#N/A,FALSE,"Cost Plan";"ProfitLoss",#N/A,FALSE,"P&amp;L";"Adv Sales Prom",#N/A,FALSE,"Adv &amp; Sales Prom"}</definedName>
    <definedName name="wrn.Entire._.4pack." localSheetId="4" hidden="1">{"Objectives",#N/A,FALSE,"Objectives";"Cost Plan",#N/A,FALSE,"Cost Plan";"ProfitLoss",#N/A,FALSE,"P&amp;L";"Adv Sales Prom",#N/A,FALSE,"Adv &amp; Sales Prom"}</definedName>
    <definedName name="wrn.Entire._.4pack." hidden="1">{"Objectives",#N/A,FALSE,"Objectives";"Cost Plan",#N/A,FALSE,"Cost Plan";"ProfitLoss",#N/A,FALSE,"P&amp;L";"Adv Sales Prom",#N/A,FALSE,"Adv &amp; Sales Prom"}</definedName>
    <definedName name="wrn.Objectives." localSheetId="2" hidden="1">{"Objectives",#N/A,FALSE,"Objectives"}</definedName>
    <definedName name="wrn.Objectives." localSheetId="3" hidden="1">{"Objectives",#N/A,FALSE,"Objectives"}</definedName>
    <definedName name="wrn.Objectives." localSheetId="4" hidden="1">{"Objectives",#N/A,FALSE,"Objectives"}</definedName>
    <definedName name="wrn.Objectives." hidden="1">{"Objectives",#N/A,FALSE,"Objectives"}</definedName>
    <definedName name="wrn.ProfitLoss." localSheetId="2" hidden="1">{"ProfitLoss",#N/A,FALSE,"P&amp;L"}</definedName>
    <definedName name="wrn.ProfitLoss." localSheetId="3" hidden="1">{"ProfitLoss",#N/A,FALSE,"P&amp;L"}</definedName>
    <definedName name="wrn.ProfitLoss." localSheetId="4" hidden="1">{"ProfitLoss",#N/A,FALSE,"P&amp;L"}</definedName>
    <definedName name="wrn.ProfitLoss." hidden="1">{"ProfitLoss",#N/A,FALSE,"P&amp;L"}</definedName>
    <definedName name="ZARAGOZA">#REF!</definedName>
    <definedName name="ZO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6" l="1"/>
  <c r="H14" i="26"/>
  <c r="H15" i="26"/>
  <c r="H17" i="26"/>
  <c r="H19" i="26"/>
  <c r="H20" i="26"/>
  <c r="H21" i="26"/>
  <c r="H23" i="26"/>
  <c r="H26" i="26"/>
  <c r="H27" i="26"/>
  <c r="H28" i="26"/>
  <c r="H29" i="26"/>
  <c r="H30" i="26"/>
  <c r="H32" i="26"/>
  <c r="H33" i="26"/>
  <c r="H35" i="26"/>
  <c r="H36" i="26"/>
  <c r="H37" i="26"/>
  <c r="H38" i="26"/>
  <c r="H40" i="26"/>
  <c r="H41" i="26"/>
  <c r="H42" i="26"/>
  <c r="H43" i="26"/>
  <c r="H45" i="26"/>
  <c r="H46" i="26"/>
  <c r="H48" i="26"/>
  <c r="H49" i="26"/>
  <c r="H51" i="26"/>
  <c r="H52" i="26"/>
  <c r="H53" i="26"/>
  <c r="H54" i="26"/>
  <c r="H56" i="26"/>
  <c r="H57" i="26"/>
  <c r="H58" i="26"/>
  <c r="H61" i="26"/>
  <c r="H62" i="26"/>
  <c r="H63" i="26"/>
  <c r="H64" i="26"/>
  <c r="H65" i="26"/>
  <c r="H66" i="26"/>
  <c r="H67" i="26"/>
  <c r="H68" i="26"/>
  <c r="H70" i="26"/>
  <c r="H71" i="26"/>
  <c r="H73" i="26"/>
  <c r="H74" i="26"/>
  <c r="H75" i="26"/>
  <c r="H76" i="26"/>
  <c r="H78" i="26"/>
  <c r="H79" i="26"/>
  <c r="H80" i="26"/>
  <c r="H81" i="26"/>
  <c r="H83" i="26"/>
  <c r="H84" i="26"/>
  <c r="H86" i="26"/>
  <c r="H87" i="26"/>
  <c r="H88" i="26"/>
  <c r="H90" i="26"/>
  <c r="H91" i="26"/>
  <c r="H92" i="26"/>
  <c r="H93" i="26"/>
  <c r="H95" i="26"/>
  <c r="H96" i="26"/>
  <c r="H97" i="26"/>
  <c r="H98" i="26"/>
  <c r="H99" i="26"/>
  <c r="F23" i="24"/>
  <c r="H564" i="26"/>
  <c r="E564" i="26"/>
  <c r="C564" i="26"/>
  <c r="H563" i="26"/>
  <c r="E563" i="26"/>
  <c r="C563" i="26"/>
  <c r="H562" i="26"/>
  <c r="E562" i="26"/>
  <c r="C562" i="26"/>
  <c r="H561" i="26"/>
  <c r="E561" i="26"/>
  <c r="C561" i="26"/>
  <c r="H560" i="26"/>
  <c r="E560" i="26"/>
  <c r="C560" i="26"/>
  <c r="H559" i="26"/>
  <c r="E559" i="26"/>
  <c r="C559" i="26"/>
  <c r="H558" i="26"/>
  <c r="E558" i="26"/>
  <c r="C558" i="26"/>
  <c r="H557" i="26"/>
  <c r="E557" i="26"/>
  <c r="C557" i="26"/>
  <c r="G93" i="26"/>
  <c r="F93" i="26"/>
  <c r="E93" i="26"/>
  <c r="C93" i="26"/>
  <c r="F562" i="26" l="1"/>
  <c r="F563" i="26"/>
  <c r="F564" i="26"/>
  <c r="F561" i="26"/>
  <c r="G53" i="26" l="1"/>
  <c r="C53" i="26"/>
  <c r="H108" i="26" l="1"/>
  <c r="G108" i="26"/>
  <c r="F108" i="26"/>
  <c r="E108" i="26"/>
  <c r="C108" i="26"/>
  <c r="H109" i="26"/>
  <c r="G109" i="26"/>
  <c r="F109" i="26"/>
  <c r="E109" i="26"/>
  <c r="C109" i="26"/>
  <c r="G18" i="14"/>
  <c r="G16" i="14"/>
  <c r="F16" i="14"/>
  <c r="E16" i="14"/>
  <c r="C16" i="14"/>
  <c r="F18" i="14"/>
  <c r="E18" i="14"/>
  <c r="C18" i="14"/>
  <c r="H412" i="29" l="1"/>
  <c r="G92" i="26"/>
  <c r="C92" i="26"/>
  <c r="G91" i="26"/>
  <c r="C91" i="26"/>
  <c r="G90" i="26"/>
  <c r="C90" i="26"/>
  <c r="G52" i="26"/>
  <c r="C52" i="26"/>
  <c r="G51" i="26"/>
  <c r="C51" i="26"/>
  <c r="G267" i="24"/>
  <c r="F267" i="24"/>
  <c r="E267" i="24"/>
  <c r="G266" i="24"/>
  <c r="F266" i="24"/>
  <c r="E266" i="24"/>
  <c r="G265" i="24"/>
  <c r="F265" i="24"/>
  <c r="E265" i="24"/>
  <c r="G264" i="24"/>
  <c r="F264" i="24"/>
  <c r="E264" i="24"/>
  <c r="C267" i="24"/>
  <c r="C266" i="24"/>
  <c r="C265" i="24"/>
  <c r="C264" i="24"/>
  <c r="E425" i="29" l="1"/>
  <c r="E429" i="29"/>
  <c r="C429" i="29"/>
  <c r="E428" i="29"/>
  <c r="C428" i="29"/>
  <c r="E427" i="29"/>
  <c r="C427" i="29"/>
  <c r="E426" i="29"/>
  <c r="C426" i="29"/>
  <c r="C425" i="29"/>
  <c r="C416" i="29"/>
  <c r="C417" i="29"/>
  <c r="C418" i="29"/>
  <c r="C419" i="29"/>
  <c r="C420" i="29"/>
  <c r="C421" i="29"/>
  <c r="C422" i="29"/>
  <c r="C423" i="29"/>
  <c r="F416" i="29"/>
  <c r="F417" i="29"/>
  <c r="F418" i="29"/>
  <c r="F419" i="29"/>
  <c r="F420" i="29"/>
  <c r="F421" i="29"/>
  <c r="F422" i="29"/>
  <c r="F423" i="29"/>
  <c r="E416" i="29"/>
  <c r="E417" i="29"/>
  <c r="E418" i="29"/>
  <c r="E419" i="29"/>
  <c r="E420" i="29"/>
  <c r="E421" i="29"/>
  <c r="E422" i="29"/>
  <c r="E423" i="29"/>
  <c r="E410" i="29"/>
  <c r="C410" i="29"/>
  <c r="C411" i="29"/>
  <c r="C412" i="29"/>
  <c r="C413" i="29"/>
  <c r="C414" i="29"/>
  <c r="C415" i="29"/>
  <c r="C430" i="29"/>
  <c r="H430" i="29"/>
  <c r="E430" i="29"/>
  <c r="H415" i="29"/>
  <c r="F415" i="29"/>
  <c r="E415" i="29"/>
  <c r="H414" i="29"/>
  <c r="F414" i="29"/>
  <c r="E414" i="29"/>
  <c r="H413" i="29"/>
  <c r="F413" i="29"/>
  <c r="E413" i="29"/>
  <c r="F412" i="29"/>
  <c r="E412" i="29"/>
  <c r="H411" i="29"/>
  <c r="F411" i="29"/>
  <c r="E411" i="29"/>
  <c r="H410" i="29"/>
  <c r="F410" i="29"/>
  <c r="F425" i="29"/>
  <c r="F426" i="29"/>
  <c r="F427" i="29"/>
  <c r="F428" i="29"/>
  <c r="F429" i="29"/>
  <c r="F430" i="29"/>
  <c r="F92" i="26" l="1"/>
  <c r="F53" i="26"/>
  <c r="F90" i="26"/>
  <c r="F51" i="26"/>
  <c r="F91" i="26"/>
  <c r="F52" i="26"/>
  <c r="E597" i="21" l="1"/>
  <c r="E598" i="21"/>
  <c r="F427" i="21"/>
  <c r="F428" i="21"/>
  <c r="F429" i="21"/>
  <c r="F430" i="21"/>
  <c r="G169" i="27"/>
  <c r="F169" i="27"/>
  <c r="E169" i="27"/>
  <c r="C169" i="27"/>
  <c r="F168" i="27"/>
  <c r="E168" i="27"/>
  <c r="C168" i="27"/>
  <c r="F163" i="27"/>
  <c r="E167" i="27"/>
  <c r="C167" i="27"/>
  <c r="C166" i="27"/>
  <c r="G165" i="27"/>
  <c r="F161" i="27"/>
  <c r="E165" i="27"/>
  <c r="C165" i="27"/>
  <c r="E164" i="27"/>
  <c r="C164" i="27"/>
  <c r="E163" i="27"/>
  <c r="C163" i="27"/>
  <c r="C162" i="27"/>
  <c r="G161" i="27"/>
  <c r="E161" i="27"/>
  <c r="C161" i="27"/>
  <c r="E160" i="27"/>
  <c r="C160" i="27"/>
  <c r="F159" i="27"/>
  <c r="E159" i="27"/>
  <c r="C159" i="27"/>
  <c r="C158" i="27"/>
  <c r="F516" i="26"/>
  <c r="F158" i="26"/>
  <c r="F392" i="26"/>
  <c r="F140" i="26"/>
  <c r="F395" i="26"/>
  <c r="F464" i="26"/>
  <c r="F424" i="26"/>
  <c r="F469" i="26"/>
  <c r="F478" i="26"/>
  <c r="F479" i="26"/>
  <c r="F405" i="26"/>
  <c r="F430" i="26"/>
  <c r="F434" i="26"/>
  <c r="F439" i="26"/>
  <c r="F422" i="26"/>
  <c r="F448" i="26"/>
  <c r="F451" i="26"/>
  <c r="F453" i="26"/>
  <c r="F454" i="26"/>
  <c r="F461" i="26"/>
  <c r="F456" i="26"/>
  <c r="F457" i="26"/>
  <c r="F460" i="26"/>
  <c r="F12" i="29"/>
  <c r="F17" i="29"/>
  <c r="F13" i="29"/>
  <c r="F18" i="29"/>
  <c r="F19" i="29"/>
  <c r="F15" i="29"/>
  <c r="F21" i="29"/>
  <c r="F22" i="29"/>
  <c r="F27" i="29"/>
  <c r="F28" i="29"/>
  <c r="F24" i="29"/>
  <c r="F30" i="29"/>
  <c r="F26" i="29"/>
  <c r="F31" i="29"/>
  <c r="F54" i="29"/>
  <c r="F55" i="29"/>
  <c r="F50" i="29"/>
  <c r="F51" i="29"/>
  <c r="F61" i="29"/>
  <c r="F62" i="29"/>
  <c r="F57" i="29"/>
  <c r="F58" i="29"/>
  <c r="F66" i="29"/>
  <c r="F67" i="29"/>
  <c r="F69" i="29"/>
  <c r="F71" i="29"/>
  <c r="F72" i="29"/>
  <c r="F75" i="29"/>
  <c r="F76" i="29"/>
  <c r="F77" i="29"/>
  <c r="F52" i="29"/>
  <c r="F64" i="29"/>
  <c r="F96" i="29"/>
  <c r="F97" i="29"/>
  <c r="F98" i="29"/>
  <c r="F101" i="29"/>
  <c r="F104" i="29"/>
  <c r="F105" i="29"/>
  <c r="F86" i="29"/>
  <c r="F88" i="29"/>
  <c r="F89" i="29"/>
  <c r="F92" i="29"/>
  <c r="F93" i="29"/>
  <c r="F94" i="29"/>
  <c r="F183" i="29"/>
  <c r="F184" i="29"/>
  <c r="F181" i="29"/>
  <c r="F335" i="29"/>
  <c r="F336" i="29"/>
  <c r="F337" i="29"/>
  <c r="F339" i="29"/>
  <c r="F340" i="29"/>
  <c r="F268" i="29"/>
  <c r="F269" i="29"/>
  <c r="F270" i="29"/>
  <c r="F273" i="29"/>
  <c r="F275" i="29"/>
  <c r="F327" i="29"/>
  <c r="F328" i="29"/>
  <c r="F329" i="29"/>
  <c r="F331" i="29"/>
  <c r="F332" i="29"/>
  <c r="F260" i="29"/>
  <c r="F261" i="29"/>
  <c r="F262" i="29"/>
  <c r="F264" i="29"/>
  <c r="F265" i="29"/>
  <c r="F267" i="29"/>
  <c r="F431" i="26"/>
  <c r="F283" i="29"/>
  <c r="F35" i="29"/>
  <c r="F39" i="29"/>
  <c r="F282" i="29"/>
  <c r="F81" i="29"/>
  <c r="F83" i="29"/>
  <c r="F190" i="29"/>
  <c r="F41" i="29"/>
  <c r="F43" i="29"/>
  <c r="F44" i="29"/>
  <c r="F45" i="29"/>
  <c r="F200" i="29"/>
  <c r="F201" i="29"/>
  <c r="F202" i="29"/>
  <c r="F204" i="29"/>
  <c r="F121" i="29"/>
  <c r="F122" i="29"/>
  <c r="F124" i="29"/>
  <c r="F125" i="29"/>
  <c r="F208" i="29"/>
  <c r="F209" i="29"/>
  <c r="F210" i="29"/>
  <c r="F128" i="29"/>
  <c r="F129" i="29"/>
  <c r="F131" i="29"/>
  <c r="F357" i="29"/>
  <c r="F358" i="29"/>
  <c r="F359" i="29"/>
  <c r="F291" i="29"/>
  <c r="F115" i="29"/>
  <c r="F196" i="29"/>
  <c r="F197" i="29"/>
  <c r="F355" i="29"/>
  <c r="F212" i="29"/>
  <c r="F213" i="29"/>
  <c r="F214" i="29"/>
  <c r="F133" i="29"/>
  <c r="F296" i="29"/>
  <c r="F297" i="29"/>
  <c r="F218" i="29"/>
  <c r="F219" i="29"/>
  <c r="F220" i="29"/>
  <c r="F221" i="29"/>
  <c r="F139" i="29"/>
  <c r="F140" i="29"/>
  <c r="F143" i="29"/>
  <c r="F224" i="29"/>
  <c r="F227" i="29"/>
  <c r="F633" i="21"/>
  <c r="F147" i="29"/>
  <c r="F148" i="29"/>
  <c r="F149" i="29"/>
  <c r="F367" i="29"/>
  <c r="F232" i="29"/>
  <c r="F233" i="29"/>
  <c r="F234" i="29"/>
  <c r="F151" i="29"/>
  <c r="F153" i="29"/>
  <c r="F303" i="29"/>
  <c r="F236" i="29"/>
  <c r="F641" i="21"/>
  <c r="F642" i="21"/>
  <c r="F157" i="29"/>
  <c r="F306" i="29"/>
  <c r="F307" i="29"/>
  <c r="F308" i="29"/>
  <c r="F377" i="29"/>
  <c r="F379" i="29"/>
  <c r="F246" i="29"/>
  <c r="F163" i="29"/>
  <c r="F310" i="29"/>
  <c r="F166" i="29"/>
  <c r="F313" i="29"/>
  <c r="F248" i="29"/>
  <c r="F249" i="29"/>
  <c r="F251" i="29"/>
  <c r="F646" i="21"/>
  <c r="F171" i="29"/>
  <c r="F172" i="29"/>
  <c r="F173" i="29"/>
  <c r="F387" i="29"/>
  <c r="F256" i="29"/>
  <c r="F175" i="29"/>
  <c r="F320" i="29"/>
  <c r="F321" i="29"/>
  <c r="F179" i="29"/>
  <c r="F627" i="21"/>
  <c r="F535" i="26"/>
  <c r="F536" i="26"/>
  <c r="F527" i="26"/>
  <c r="F530" i="26"/>
  <c r="F531" i="26"/>
  <c r="F544" i="26"/>
  <c r="F547" i="26"/>
  <c r="F548" i="26"/>
  <c r="F538" i="26"/>
  <c r="F539" i="26"/>
  <c r="F540" i="26"/>
  <c r="F542" i="26"/>
  <c r="F543" i="26"/>
  <c r="F489" i="26"/>
  <c r="F491" i="26"/>
  <c r="F492" i="26"/>
  <c r="F495" i="26"/>
  <c r="F496" i="26"/>
  <c r="F497" i="26"/>
  <c r="F512" i="26"/>
  <c r="F513" i="26"/>
  <c r="F499" i="26"/>
  <c r="F500" i="26"/>
  <c r="F502" i="26"/>
  <c r="F505" i="26"/>
  <c r="F506" i="26"/>
  <c r="F515" i="26"/>
  <c r="F517" i="26"/>
  <c r="F518" i="26"/>
  <c r="F521" i="26"/>
  <c r="F522" i="26"/>
  <c r="F571" i="26"/>
  <c r="F575" i="26"/>
  <c r="F576" i="26"/>
  <c r="F577" i="26"/>
  <c r="F579" i="26"/>
  <c r="F582" i="26"/>
  <c r="F584" i="26"/>
  <c r="F585" i="26"/>
  <c r="F586" i="26"/>
  <c r="F587" i="26"/>
  <c r="F591" i="26"/>
  <c r="F588" i="26"/>
  <c r="F589" i="26"/>
  <c r="F593" i="26"/>
  <c r="F594" i="26"/>
  <c r="F596" i="26"/>
  <c r="F597" i="26"/>
  <c r="F599" i="26"/>
  <c r="F603" i="26"/>
  <c r="F604" i="26"/>
  <c r="F605" i="26"/>
  <c r="F607" i="26"/>
  <c r="F608" i="26"/>
  <c r="F610" i="26"/>
  <c r="F611" i="26"/>
  <c r="F617" i="26"/>
  <c r="F620" i="26"/>
  <c r="F621" i="26"/>
  <c r="F622" i="26"/>
  <c r="F626" i="26"/>
  <c r="F627" i="26"/>
  <c r="F628" i="26"/>
  <c r="F633" i="26"/>
  <c r="F639" i="26"/>
  <c r="F640" i="26"/>
  <c r="F642" i="26"/>
  <c r="F643" i="26"/>
  <c r="F648" i="26"/>
  <c r="F649" i="26"/>
  <c r="F650" i="26"/>
  <c r="F651" i="26"/>
  <c r="F653" i="26"/>
  <c r="F657" i="26"/>
  <c r="F658" i="26"/>
  <c r="F661" i="26"/>
  <c r="F663" i="26"/>
  <c r="F566" i="26"/>
  <c r="F551" i="26"/>
  <c r="F552" i="26"/>
  <c r="F554" i="26"/>
  <c r="F555" i="26"/>
  <c r="F183" i="27"/>
  <c r="F184" i="27"/>
  <c r="F187" i="27"/>
  <c r="F188" i="27"/>
  <c r="F191" i="27"/>
  <c r="F192" i="27"/>
  <c r="F197" i="27"/>
  <c r="F200" i="27"/>
  <c r="F201" i="27"/>
  <c r="F203" i="27"/>
  <c r="F204" i="27"/>
  <c r="F205" i="27"/>
  <c r="F206" i="27"/>
  <c r="F207" i="27"/>
  <c r="F209" i="27"/>
  <c r="F211" i="27"/>
  <c r="F213" i="27"/>
  <c r="F214" i="27"/>
  <c r="F215" i="27"/>
  <c r="F216" i="27"/>
  <c r="F112" i="26"/>
  <c r="F115" i="26"/>
  <c r="F117" i="26"/>
  <c r="F124" i="27"/>
  <c r="F30" i="27"/>
  <c r="F20" i="27"/>
  <c r="F39" i="27"/>
  <c r="F42" i="27"/>
  <c r="F113" i="27"/>
  <c r="F19" i="27"/>
  <c r="F116" i="27"/>
  <c r="F175" i="27"/>
  <c r="F131" i="27"/>
  <c r="F60" i="27"/>
  <c r="F63" i="27"/>
  <c r="F46" i="27"/>
  <c r="F49" i="27"/>
  <c r="F52" i="27"/>
  <c r="F61" i="27"/>
  <c r="F64" i="27"/>
  <c r="F67" i="27"/>
  <c r="F70" i="27"/>
  <c r="F73" i="27"/>
  <c r="F76" i="27"/>
  <c r="F68" i="27"/>
  <c r="F77" i="27"/>
  <c r="F140" i="27"/>
  <c r="F142" i="27"/>
  <c r="F143" i="27"/>
  <c r="F144" i="27"/>
  <c r="F135" i="27"/>
  <c r="F86" i="27"/>
  <c r="F94" i="27"/>
  <c r="F87" i="27"/>
  <c r="F100" i="27"/>
  <c r="F104" i="27"/>
  <c r="F107" i="27"/>
  <c r="F108" i="27"/>
  <c r="F109" i="27"/>
  <c r="F110" i="27"/>
  <c r="F111" i="27"/>
  <c r="F109" i="21"/>
  <c r="F224" i="21"/>
  <c r="F314" i="21"/>
  <c r="F30" i="21"/>
  <c r="F236" i="21"/>
  <c r="F139" i="21"/>
  <c r="F469" i="21"/>
  <c r="F470" i="21"/>
  <c r="F43" i="21"/>
  <c r="F261" i="21"/>
  <c r="F51" i="21"/>
  <c r="F355" i="21"/>
  <c r="F388" i="21"/>
  <c r="F398" i="21"/>
  <c r="F367" i="21"/>
  <c r="F413" i="21"/>
  <c r="F108" i="21"/>
  <c r="F199" i="21"/>
  <c r="F206" i="21"/>
  <c r="F555" i="21"/>
  <c r="F556" i="21"/>
  <c r="F485" i="21"/>
  <c r="F148" i="27"/>
  <c r="F487" i="21"/>
  <c r="F488" i="21"/>
  <c r="F99" i="21"/>
  <c r="F216" i="24"/>
  <c r="F495" i="21"/>
  <c r="F313" i="21"/>
  <c r="F317" i="21"/>
  <c r="F215" i="21"/>
  <c r="F268" i="21"/>
  <c r="F284" i="21"/>
  <c r="F42" i="21"/>
  <c r="F66" i="21"/>
  <c r="F412" i="21"/>
  <c r="F634" i="21"/>
  <c r="F635" i="21"/>
  <c r="F458" i="21"/>
  <c r="F460" i="21"/>
  <c r="F450" i="21"/>
  <c r="F454" i="21"/>
  <c r="F437" i="21"/>
  <c r="F444" i="21"/>
  <c r="F446" i="21"/>
  <c r="F445" i="21"/>
  <c r="F447" i="21"/>
  <c r="F650" i="21"/>
  <c r="F651" i="21"/>
  <c r="F653" i="21"/>
  <c r="F508" i="21"/>
  <c r="F511" i="21"/>
  <c r="F514" i="21"/>
  <c r="F504" i="21"/>
  <c r="F507" i="21"/>
  <c r="F513" i="21"/>
  <c r="F560" i="21"/>
  <c r="F561" i="21"/>
  <c r="F202" i="24"/>
  <c r="F563" i="21"/>
  <c r="F564" i="21"/>
  <c r="F565" i="21"/>
  <c r="F568" i="21"/>
  <c r="F570" i="21"/>
  <c r="F574" i="21"/>
  <c r="F272" i="24"/>
  <c r="F576" i="21"/>
  <c r="F577" i="21"/>
  <c r="F276" i="24"/>
  <c r="F579" i="21"/>
  <c r="F582" i="21"/>
  <c r="F281" i="24"/>
  <c r="F584" i="21"/>
  <c r="F283" i="24"/>
  <c r="F285" i="24"/>
  <c r="F286" i="24"/>
  <c r="F288" i="24"/>
  <c r="F590" i="21"/>
  <c r="F237" i="24"/>
  <c r="F187" i="21"/>
  <c r="F151" i="27"/>
  <c r="F597" i="21"/>
  <c r="F598" i="21"/>
  <c r="F599" i="21"/>
  <c r="F600" i="21"/>
  <c r="F601" i="21"/>
  <c r="F290" i="24"/>
  <c r="F291" i="24"/>
  <c r="F293" i="24"/>
  <c r="F246" i="24"/>
  <c r="F247" i="24"/>
  <c r="F607" i="21"/>
  <c r="F608" i="21"/>
  <c r="F609" i="21"/>
  <c r="F252" i="24"/>
  <c r="F611" i="21"/>
  <c r="F612" i="21"/>
  <c r="F256" i="24"/>
  <c r="F258" i="24"/>
  <c r="F617" i="21"/>
  <c r="F618" i="21"/>
  <c r="F619" i="21"/>
  <c r="F268" i="24"/>
  <c r="F621" i="21"/>
  <c r="F26" i="25"/>
  <c r="F27" i="25"/>
  <c r="F30" i="25"/>
  <c r="F31" i="25"/>
  <c r="F32" i="25"/>
  <c r="F33" i="25"/>
  <c r="F34" i="25"/>
  <c r="F35" i="25"/>
  <c r="F37" i="25"/>
  <c r="F38" i="25"/>
  <c r="F39" i="25"/>
  <c r="F656" i="21"/>
  <c r="F58" i="25"/>
  <c r="F659" i="21"/>
  <c r="F660" i="21"/>
  <c r="F661" i="21"/>
  <c r="F64" i="25"/>
  <c r="F664" i="21"/>
  <c r="F54" i="25"/>
  <c r="F667" i="21"/>
  <c r="F668" i="21"/>
  <c r="F516" i="21"/>
  <c r="F518" i="21"/>
  <c r="F519" i="21"/>
  <c r="F520" i="21"/>
  <c r="F521" i="21"/>
  <c r="F522" i="21"/>
  <c r="F523" i="21"/>
  <c r="F527" i="21"/>
  <c r="F528" i="21"/>
  <c r="F529" i="21"/>
  <c r="F530" i="21"/>
  <c r="F531" i="21"/>
  <c r="F534" i="21"/>
  <c r="F535" i="21"/>
  <c r="F536" i="21"/>
  <c r="F539" i="21"/>
  <c r="F541" i="21"/>
  <c r="F542" i="21"/>
  <c r="F543" i="21"/>
  <c r="F544" i="21"/>
  <c r="F547" i="21"/>
  <c r="F548" i="21"/>
  <c r="F13" i="24"/>
  <c r="F14" i="24"/>
  <c r="F15" i="24"/>
  <c r="F17" i="24"/>
  <c r="F18" i="24"/>
  <c r="F21" i="24"/>
  <c r="F22" i="24"/>
  <c r="F26" i="24"/>
  <c r="F27" i="24"/>
  <c r="F28" i="24"/>
  <c r="F31" i="24"/>
  <c r="F32" i="24"/>
  <c r="F35" i="24"/>
  <c r="F36" i="24"/>
  <c r="F37" i="24"/>
  <c r="F38" i="24"/>
  <c r="F39" i="24"/>
  <c r="F41" i="24"/>
  <c r="F49" i="24"/>
  <c r="F50" i="24"/>
  <c r="F51" i="24"/>
  <c r="F53" i="24"/>
  <c r="F54" i="24"/>
  <c r="F55" i="24"/>
  <c r="F56" i="24"/>
  <c r="F57" i="24"/>
  <c r="F60" i="24"/>
  <c r="F63" i="24"/>
  <c r="F64" i="24"/>
  <c r="F66" i="24"/>
  <c r="F67" i="24"/>
  <c r="F70" i="24"/>
  <c r="F73" i="24"/>
  <c r="F74" i="24"/>
  <c r="F77" i="24"/>
  <c r="F78" i="24"/>
  <c r="F81" i="24"/>
  <c r="F82" i="24"/>
  <c r="F83" i="24"/>
  <c r="F84" i="24"/>
  <c r="F85" i="24"/>
  <c r="F86" i="24"/>
  <c r="F217" i="24"/>
  <c r="F88" i="24"/>
  <c r="F92" i="24"/>
  <c r="F93" i="24"/>
  <c r="F94" i="24"/>
  <c r="F97" i="24"/>
  <c r="F98" i="24"/>
  <c r="F100" i="24"/>
  <c r="F101" i="24"/>
  <c r="F102" i="24"/>
  <c r="F105" i="24"/>
  <c r="F106" i="24"/>
  <c r="F108" i="24"/>
  <c r="F110" i="24"/>
  <c r="F111" i="24"/>
  <c r="F113" i="24"/>
  <c r="F114" i="24"/>
  <c r="F115" i="24"/>
  <c r="F119" i="24"/>
  <c r="F128" i="24"/>
  <c r="F129" i="24"/>
  <c r="F130" i="24"/>
  <c r="F131" i="24"/>
  <c r="F133" i="24"/>
  <c r="F134" i="24"/>
  <c r="F135" i="24"/>
  <c r="F121" i="24"/>
  <c r="F122" i="24"/>
  <c r="F124" i="24"/>
  <c r="F125" i="24"/>
  <c r="F137" i="24"/>
  <c r="F138" i="24"/>
  <c r="F139" i="24"/>
  <c r="F141" i="24"/>
  <c r="F143" i="24"/>
  <c r="F144" i="24"/>
  <c r="F147" i="24"/>
  <c r="F148" i="24"/>
  <c r="F150" i="24"/>
  <c r="F151" i="24"/>
  <c r="F152" i="24"/>
  <c r="F153" i="24"/>
  <c r="F155" i="24"/>
  <c r="F157" i="24"/>
  <c r="F158" i="24"/>
  <c r="F43" i="24"/>
  <c r="F45" i="24"/>
  <c r="F46" i="24"/>
  <c r="F45" i="25"/>
  <c r="F46" i="25"/>
  <c r="F47" i="25"/>
  <c r="F166" i="24"/>
  <c r="F167" i="24"/>
  <c r="F51" i="25"/>
  <c r="F199" i="24"/>
  <c r="F200" i="24"/>
  <c r="F204" i="24"/>
  <c r="F205" i="24"/>
  <c r="F206" i="24"/>
  <c r="F208" i="24"/>
  <c r="F210" i="24"/>
  <c r="F172" i="24"/>
  <c r="F173" i="24"/>
  <c r="F174" i="24"/>
  <c r="F177" i="24"/>
  <c r="F176" i="24"/>
  <c r="F179" i="24"/>
  <c r="F182" i="24"/>
  <c r="F183" i="24"/>
  <c r="F186" i="24"/>
  <c r="F187" i="24"/>
  <c r="F188" i="24"/>
  <c r="F190" i="24"/>
  <c r="F192" i="24"/>
  <c r="F195" i="24"/>
  <c r="F196" i="24"/>
  <c r="F228" i="24"/>
  <c r="F229" i="24"/>
  <c r="F230" i="24"/>
  <c r="F297" i="24"/>
  <c r="F299" i="24"/>
  <c r="F14" i="25"/>
  <c r="F15" i="25"/>
  <c r="F16" i="25"/>
  <c r="F17" i="25"/>
  <c r="F19" i="25"/>
  <c r="F21" i="25"/>
  <c r="F23" i="25"/>
  <c r="F12" i="14"/>
  <c r="F13" i="14"/>
  <c r="F14" i="14"/>
  <c r="F19" i="14"/>
  <c r="F193" i="14"/>
  <c r="F194" i="14"/>
  <c r="F195" i="14"/>
  <c r="F196" i="14"/>
  <c r="F197" i="14"/>
  <c r="F198" i="14"/>
  <c r="F199" i="14"/>
  <c r="F200" i="14"/>
  <c r="F201" i="14"/>
  <c r="F202" i="14"/>
  <c r="F203" i="14"/>
  <c r="F204" i="14"/>
  <c r="F205" i="14"/>
  <c r="F208" i="14"/>
  <c r="F209" i="14"/>
  <c r="F210" i="14"/>
  <c r="F211" i="14"/>
  <c r="F212" i="14"/>
  <c r="F213" i="14"/>
  <c r="F215" i="14"/>
  <c r="F216" i="14"/>
  <c r="F217" i="14"/>
  <c r="F220" i="14"/>
  <c r="F221" i="14"/>
  <c r="F223" i="14"/>
  <c r="F224" i="14"/>
  <c r="F225" i="14"/>
  <c r="F226" i="14"/>
  <c r="F227" i="14"/>
  <c r="F228" i="14"/>
  <c r="F229" i="14"/>
  <c r="F232" i="14"/>
  <c r="F233" i="14"/>
  <c r="F234" i="14"/>
  <c r="F235" i="14"/>
  <c r="F236" i="14"/>
  <c r="F237" i="14"/>
  <c r="F239" i="14"/>
  <c r="F240" i="14"/>
  <c r="F241" i="14"/>
  <c r="F146" i="14"/>
  <c r="F148" i="14"/>
  <c r="F149" i="14"/>
  <c r="F151" i="14"/>
  <c r="F152" i="14"/>
  <c r="F153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60" i="14"/>
  <c r="F61" i="14"/>
  <c r="F62" i="14"/>
  <c r="F37" i="14"/>
  <c r="F38" i="14"/>
  <c r="F63" i="14"/>
  <c r="F65" i="14"/>
  <c r="F66" i="14"/>
  <c r="F67" i="14"/>
  <c r="F68" i="14"/>
  <c r="F69" i="14"/>
  <c r="F70" i="14"/>
  <c r="F71" i="14"/>
  <c r="F72" i="14"/>
  <c r="F73" i="14"/>
  <c r="F74" i="14"/>
  <c r="F169" i="14"/>
  <c r="F170" i="14"/>
  <c r="F171" i="14"/>
  <c r="F172" i="14"/>
  <c r="F173" i="14"/>
  <c r="F175" i="14"/>
  <c r="F176" i="14"/>
  <c r="F154" i="14"/>
  <c r="F155" i="14"/>
  <c r="F156" i="14"/>
  <c r="F157" i="14"/>
  <c r="F158" i="14"/>
  <c r="F161" i="14"/>
  <c r="F162" i="14"/>
  <c r="F163" i="14"/>
  <c r="F165" i="14"/>
  <c r="F166" i="14"/>
  <c r="F167" i="14"/>
  <c r="F75" i="14"/>
  <c r="F76" i="14"/>
  <c r="F77" i="14"/>
  <c r="F78" i="14"/>
  <c r="F79" i="14"/>
  <c r="F80" i="14"/>
  <c r="F81" i="14"/>
  <c r="F83" i="14"/>
  <c r="F84" i="14"/>
  <c r="F85" i="14"/>
  <c r="F87" i="14"/>
  <c r="F88" i="14"/>
  <c r="F89" i="14"/>
  <c r="F91" i="14"/>
  <c r="F92" i="14"/>
  <c r="F93" i="14"/>
  <c r="F94" i="14"/>
  <c r="F96" i="14"/>
  <c r="F97" i="14"/>
  <c r="F39" i="14"/>
  <c r="F40" i="14"/>
  <c r="F41" i="14"/>
  <c r="F99" i="14"/>
  <c r="F100" i="14"/>
  <c r="F101" i="14"/>
  <c r="F102" i="14"/>
  <c r="F103" i="14"/>
  <c r="F104" i="14"/>
  <c r="F105" i="14"/>
  <c r="F106" i="14"/>
  <c r="F108" i="14"/>
  <c r="F109" i="14"/>
  <c r="F110" i="14"/>
  <c r="F112" i="14"/>
  <c r="F113" i="14"/>
  <c r="F114" i="14"/>
  <c r="F115" i="14"/>
  <c r="F116" i="14"/>
  <c r="F117" i="14"/>
  <c r="F118" i="14"/>
  <c r="F120" i="14"/>
  <c r="F121" i="14"/>
  <c r="F122" i="14"/>
  <c r="F123" i="14"/>
  <c r="F124" i="14"/>
  <c r="F125" i="14"/>
  <c r="F126" i="14"/>
  <c r="F128" i="14"/>
  <c r="F129" i="14"/>
  <c r="F130" i="14"/>
  <c r="F132" i="14"/>
  <c r="F133" i="14"/>
  <c r="F134" i="14"/>
  <c r="F135" i="14"/>
  <c r="F136" i="14"/>
  <c r="F42" i="14"/>
  <c r="F43" i="14"/>
  <c r="F45" i="14"/>
  <c r="F137" i="14"/>
  <c r="F138" i="14"/>
  <c r="F139" i="14"/>
  <c r="F140" i="14"/>
  <c r="F141" i="14"/>
  <c r="F142" i="14"/>
  <c r="F144" i="14"/>
  <c r="F177" i="14"/>
  <c r="F180" i="14"/>
  <c r="F181" i="14"/>
  <c r="F182" i="14"/>
  <c r="F183" i="14"/>
  <c r="F184" i="14"/>
  <c r="F185" i="14"/>
  <c r="F186" i="14"/>
  <c r="F188" i="14"/>
  <c r="F189" i="14"/>
  <c r="F190" i="14"/>
  <c r="F243" i="14"/>
  <c r="F244" i="14"/>
  <c r="F245" i="14"/>
  <c r="F246" i="14"/>
  <c r="C516" i="26"/>
  <c r="E107" i="26"/>
  <c r="E735" i="29"/>
  <c r="F735" i="29"/>
  <c r="E736" i="29"/>
  <c r="F736" i="29"/>
  <c r="E737" i="29"/>
  <c r="F737" i="29"/>
  <c r="E738" i="29"/>
  <c r="F738" i="29"/>
  <c r="C735" i="29"/>
  <c r="C736" i="29"/>
  <c r="C737" i="29"/>
  <c r="C738" i="29"/>
  <c r="C598" i="21"/>
  <c r="F338" i="29"/>
  <c r="F334" i="29"/>
  <c r="F263" i="29"/>
  <c r="F123" i="29"/>
  <c r="F207" i="29"/>
  <c r="F226" i="29"/>
  <c r="F312" i="29"/>
  <c r="F297" i="21"/>
  <c r="F437" i="29"/>
  <c r="F446" i="29"/>
  <c r="F451" i="29"/>
  <c r="F460" i="29"/>
  <c r="F464" i="29"/>
  <c r="F465" i="29"/>
  <c r="F470" i="29"/>
  <c r="F474" i="29"/>
  <c r="F479" i="29"/>
  <c r="F484" i="29"/>
  <c r="F488" i="29"/>
  <c r="F493" i="29"/>
  <c r="F503" i="29"/>
  <c r="F507" i="29"/>
  <c r="F516" i="29"/>
  <c r="F521" i="29"/>
  <c r="F530" i="29"/>
  <c r="F534" i="29"/>
  <c r="F535" i="29"/>
  <c r="F540" i="29"/>
  <c r="F543" i="29"/>
  <c r="F545" i="29"/>
  <c r="F548" i="29"/>
  <c r="F549" i="29"/>
  <c r="F554" i="29"/>
  <c r="F557" i="29"/>
  <c r="F558" i="29"/>
  <c r="F562" i="29"/>
  <c r="F563" i="29"/>
  <c r="F573" i="29"/>
  <c r="F576" i="29"/>
  <c r="F577" i="29"/>
  <c r="F586" i="29"/>
  <c r="F590" i="29"/>
  <c r="F591" i="29"/>
  <c r="F600" i="29"/>
  <c r="F603" i="29"/>
  <c r="F604" i="29"/>
  <c r="F610" i="29"/>
  <c r="F615" i="29"/>
  <c r="F617" i="29"/>
  <c r="F618" i="29"/>
  <c r="F624" i="29"/>
  <c r="F628" i="29"/>
  <c r="F631" i="29"/>
  <c r="F637" i="29"/>
  <c r="F643" i="29"/>
  <c r="F646" i="29"/>
  <c r="F654" i="29"/>
  <c r="F659" i="29"/>
  <c r="F661" i="29"/>
  <c r="F668" i="29"/>
  <c r="F673" i="29"/>
  <c r="F675" i="29"/>
  <c r="F683" i="29"/>
  <c r="F687" i="29"/>
  <c r="F688" i="29"/>
  <c r="F697" i="29"/>
  <c r="F701" i="29"/>
  <c r="F702" i="29"/>
  <c r="F712" i="29"/>
  <c r="F716" i="29"/>
  <c r="F717" i="29"/>
  <c r="F718" i="29"/>
  <c r="F726" i="29"/>
  <c r="F730" i="29"/>
  <c r="F731" i="29"/>
  <c r="F732" i="29"/>
  <c r="F742" i="29"/>
  <c r="F745" i="29"/>
  <c r="F746" i="29"/>
  <c r="F748" i="29"/>
  <c r="F749" i="29"/>
  <c r="F755" i="29"/>
  <c r="F758" i="29"/>
  <c r="F759" i="29"/>
  <c r="F761" i="29"/>
  <c r="F762" i="29"/>
  <c r="F767" i="29"/>
  <c r="F770" i="29"/>
  <c r="F771" i="29"/>
  <c r="F773" i="29"/>
  <c r="F774" i="29"/>
  <c r="F779" i="29"/>
  <c r="C246" i="14"/>
  <c r="C245" i="14"/>
  <c r="C244" i="14"/>
  <c r="C243" i="14"/>
  <c r="C241" i="14"/>
  <c r="C240" i="14"/>
  <c r="C239" i="14"/>
  <c r="C238" i="14"/>
  <c r="C237" i="14"/>
  <c r="C236" i="14"/>
  <c r="C235" i="14"/>
  <c r="C234" i="14"/>
  <c r="C233" i="14"/>
  <c r="C232" i="14"/>
  <c r="C231" i="14"/>
  <c r="C230" i="14"/>
  <c r="C229" i="14"/>
  <c r="C228" i="14"/>
  <c r="C227" i="14"/>
  <c r="C226" i="14"/>
  <c r="C225" i="14"/>
  <c r="C224" i="14"/>
  <c r="C223" i="14"/>
  <c r="C222" i="14"/>
  <c r="C221" i="14"/>
  <c r="C220" i="14"/>
  <c r="C219" i="14"/>
  <c r="C218" i="14"/>
  <c r="C217" i="14"/>
  <c r="C216" i="14"/>
  <c r="C215" i="14"/>
  <c r="C214" i="14"/>
  <c r="C213" i="14"/>
  <c r="C212" i="14"/>
  <c r="C211" i="14"/>
  <c r="C210" i="14"/>
  <c r="C209" i="14"/>
  <c r="C208" i="14"/>
  <c r="C207" i="14"/>
  <c r="C206" i="14"/>
  <c r="C205" i="14"/>
  <c r="C204" i="14"/>
  <c r="C203" i="14"/>
  <c r="C202" i="14"/>
  <c r="C201" i="14"/>
  <c r="C200" i="14"/>
  <c r="C199" i="14"/>
  <c r="C198" i="14"/>
  <c r="C197" i="14"/>
  <c r="C196" i="14"/>
  <c r="C195" i="14"/>
  <c r="C194" i="14"/>
  <c r="C193" i="14"/>
  <c r="C190" i="14"/>
  <c r="C189" i="14"/>
  <c r="C188" i="14"/>
  <c r="C187" i="14"/>
  <c r="C186" i="14"/>
  <c r="C185" i="14"/>
  <c r="C184" i="14"/>
  <c r="C183" i="14"/>
  <c r="C182" i="14"/>
  <c r="C181" i="14"/>
  <c r="C180" i="14"/>
  <c r="C179" i="14"/>
  <c r="C178" i="14"/>
  <c r="C177" i="14"/>
  <c r="C176" i="14"/>
  <c r="C175" i="14"/>
  <c r="C174" i="14"/>
  <c r="C173" i="14"/>
  <c r="C172" i="14"/>
  <c r="C171" i="14"/>
  <c r="C170" i="14"/>
  <c r="C169" i="14"/>
  <c r="C167" i="14"/>
  <c r="C166" i="14"/>
  <c r="C165" i="14"/>
  <c r="C164" i="14"/>
  <c r="C163" i="14"/>
  <c r="C162" i="14"/>
  <c r="C161" i="14"/>
  <c r="C160" i="14"/>
  <c r="C159" i="14"/>
  <c r="C158" i="14"/>
  <c r="C157" i="14"/>
  <c r="C156" i="14"/>
  <c r="C155" i="14"/>
  <c r="C154" i="14"/>
  <c r="C153" i="14"/>
  <c r="C152" i="14"/>
  <c r="C151" i="14"/>
  <c r="C150" i="14"/>
  <c r="C149" i="14"/>
  <c r="C148" i="14"/>
  <c r="C147" i="14"/>
  <c r="C146" i="14"/>
  <c r="C144" i="14"/>
  <c r="C143" i="14"/>
  <c r="C142" i="14"/>
  <c r="C141" i="14"/>
  <c r="C140" i="14"/>
  <c r="C139" i="14"/>
  <c r="C138" i="14"/>
  <c r="C137" i="14"/>
  <c r="C136" i="14"/>
  <c r="C135" i="14"/>
  <c r="C134" i="14"/>
  <c r="C133" i="14"/>
  <c r="C132" i="14"/>
  <c r="C131" i="14"/>
  <c r="C130" i="14"/>
  <c r="C129" i="14"/>
  <c r="C128" i="14"/>
  <c r="C127" i="14"/>
  <c r="C126" i="14"/>
  <c r="C125" i="14"/>
  <c r="C124" i="14"/>
  <c r="C123" i="14"/>
  <c r="C122" i="14"/>
  <c r="C121" i="14"/>
  <c r="C120" i="14"/>
  <c r="C119" i="14"/>
  <c r="C118" i="14"/>
  <c r="C117" i="14"/>
  <c r="C116" i="14"/>
  <c r="C115" i="14"/>
  <c r="C114" i="14"/>
  <c r="C113" i="14"/>
  <c r="C112" i="14"/>
  <c r="C111" i="14"/>
  <c r="C110" i="14"/>
  <c r="C109" i="14"/>
  <c r="C108" i="14"/>
  <c r="C107" i="14"/>
  <c r="C106" i="14"/>
  <c r="C105" i="14"/>
  <c r="C104" i="14"/>
  <c r="C103" i="14"/>
  <c r="C102" i="14"/>
  <c r="C101" i="14"/>
  <c r="C100" i="14"/>
  <c r="C99" i="14"/>
  <c r="C98" i="14"/>
  <c r="C97" i="14"/>
  <c r="C96" i="14"/>
  <c r="C95" i="14"/>
  <c r="C94" i="14"/>
  <c r="C93" i="14"/>
  <c r="C92" i="14"/>
  <c r="C91" i="14"/>
  <c r="C90" i="14"/>
  <c r="C89" i="14"/>
  <c r="C88" i="14"/>
  <c r="C87" i="14"/>
  <c r="C86" i="14"/>
  <c r="C85" i="14"/>
  <c r="C84" i="14"/>
  <c r="C83" i="14"/>
  <c r="C82" i="14"/>
  <c r="C81" i="14"/>
  <c r="C80" i="14"/>
  <c r="C79" i="14"/>
  <c r="C78" i="14"/>
  <c r="C77" i="14"/>
  <c r="C76" i="14"/>
  <c r="C75" i="14"/>
  <c r="C74" i="14"/>
  <c r="C73" i="14"/>
  <c r="C72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C58" i="14"/>
  <c r="C57" i="14"/>
  <c r="C56" i="14"/>
  <c r="C55" i="14"/>
  <c r="C54" i="14"/>
  <c r="C53" i="14"/>
  <c r="C52" i="14"/>
  <c r="C51" i="14"/>
  <c r="C50" i="14"/>
  <c r="C49" i="14"/>
  <c r="C48" i="14"/>
  <c r="C47" i="14"/>
  <c r="C45" i="14"/>
  <c r="C44" i="14"/>
  <c r="C43" i="14"/>
  <c r="C42" i="14"/>
  <c r="C41" i="14"/>
  <c r="C40" i="14"/>
  <c r="C39" i="14"/>
  <c r="C38" i="14"/>
  <c r="C37" i="14"/>
  <c r="C36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19" i="14"/>
  <c r="C17" i="14"/>
  <c r="C15" i="14"/>
  <c r="C14" i="14"/>
  <c r="C13" i="14"/>
  <c r="C12" i="14"/>
  <c r="C69" i="25"/>
  <c r="C67" i="25"/>
  <c r="C65" i="25"/>
  <c r="C64" i="25"/>
  <c r="C63" i="25"/>
  <c r="C62" i="25"/>
  <c r="C61" i="25"/>
  <c r="C60" i="25"/>
  <c r="C59" i="25"/>
  <c r="C58" i="25"/>
  <c r="C56" i="25"/>
  <c r="C55" i="25"/>
  <c r="C54" i="25"/>
  <c r="C52" i="25"/>
  <c r="C51" i="25"/>
  <c r="C50" i="25"/>
  <c r="C49" i="25"/>
  <c r="C48" i="25"/>
  <c r="C47" i="25"/>
  <c r="C46" i="25"/>
  <c r="C45" i="25"/>
  <c r="C44" i="25"/>
  <c r="C43" i="25"/>
  <c r="C41" i="25"/>
  <c r="C40" i="25"/>
  <c r="C39" i="25"/>
  <c r="C38" i="25"/>
  <c r="C37" i="25"/>
  <c r="C36" i="25"/>
  <c r="C35" i="25"/>
  <c r="C34" i="25"/>
  <c r="C33" i="25"/>
  <c r="C32" i="25"/>
  <c r="C31" i="25"/>
  <c r="C30" i="25"/>
  <c r="C29" i="25"/>
  <c r="C28" i="25"/>
  <c r="C27" i="25"/>
  <c r="C26" i="25"/>
  <c r="C24" i="25"/>
  <c r="C23" i="25"/>
  <c r="C21" i="25"/>
  <c r="C20" i="25"/>
  <c r="C19" i="25"/>
  <c r="C18" i="25"/>
  <c r="C17" i="25"/>
  <c r="C16" i="25"/>
  <c r="C15" i="25"/>
  <c r="C14" i="25"/>
  <c r="C12" i="25"/>
  <c r="C299" i="24"/>
  <c r="C297" i="24"/>
  <c r="C295" i="24"/>
  <c r="C294" i="24"/>
  <c r="C293" i="24"/>
  <c r="C292" i="24"/>
  <c r="C291" i="24"/>
  <c r="C290" i="24"/>
  <c r="C288" i="24"/>
  <c r="C287" i="24"/>
  <c r="C286" i="24"/>
  <c r="C285" i="24"/>
  <c r="C283" i="24"/>
  <c r="C282" i="24"/>
  <c r="C281" i="24"/>
  <c r="C280" i="24"/>
  <c r="C279" i="24"/>
  <c r="C278" i="24"/>
  <c r="C277" i="24"/>
  <c r="C276" i="24"/>
  <c r="C275" i="24"/>
  <c r="C273" i="24"/>
  <c r="C272" i="24"/>
  <c r="C271" i="24"/>
  <c r="C269" i="24"/>
  <c r="C268" i="24"/>
  <c r="C263" i="24"/>
  <c r="C262" i="24"/>
  <c r="C260" i="24"/>
  <c r="C259" i="24"/>
  <c r="C258" i="24"/>
  <c r="C256" i="24"/>
  <c r="C255" i="24"/>
  <c r="C254" i="24"/>
  <c r="C253" i="24"/>
  <c r="C252" i="24"/>
  <c r="C251" i="24"/>
  <c r="C249" i="24"/>
  <c r="C248" i="24"/>
  <c r="C247" i="24"/>
  <c r="C246" i="24"/>
  <c r="C244" i="24"/>
  <c r="C243" i="24"/>
  <c r="C242" i="24"/>
  <c r="C241" i="24"/>
  <c r="C240" i="24"/>
  <c r="C239" i="24"/>
  <c r="C238" i="24"/>
  <c r="C237" i="24"/>
  <c r="C236" i="24"/>
  <c r="C235" i="24"/>
  <c r="C234" i="24"/>
  <c r="C233" i="24"/>
  <c r="C232" i="24"/>
  <c r="C230" i="24"/>
  <c r="C229" i="24"/>
  <c r="C228" i="24"/>
  <c r="C226" i="24"/>
  <c r="C225" i="24"/>
  <c r="C224" i="24"/>
  <c r="C222" i="24"/>
  <c r="C221" i="24"/>
  <c r="C219" i="24"/>
  <c r="C218" i="24"/>
  <c r="C217" i="24"/>
  <c r="C216" i="24"/>
  <c r="C215" i="24"/>
  <c r="C214" i="24"/>
  <c r="C213" i="24"/>
  <c r="C212" i="24"/>
  <c r="C210" i="24"/>
  <c r="C209" i="24"/>
  <c r="C208" i="24"/>
  <c r="C207" i="24"/>
  <c r="C206" i="24"/>
  <c r="C205" i="24"/>
  <c r="C204" i="24"/>
  <c r="C203" i="24"/>
  <c r="C202" i="24"/>
  <c r="C201" i="24"/>
  <c r="C200" i="24"/>
  <c r="C199" i="24"/>
  <c r="C197" i="24"/>
  <c r="C196" i="24"/>
  <c r="C195" i="24"/>
  <c r="C194" i="24"/>
  <c r="C193" i="24"/>
  <c r="C192" i="24"/>
  <c r="C190" i="24"/>
  <c r="C189" i="24"/>
  <c r="C188" i="24"/>
  <c r="C187" i="24"/>
  <c r="C186" i="24"/>
  <c r="C185" i="24"/>
  <c r="C184" i="24"/>
  <c r="C183" i="24"/>
  <c r="C182" i="24"/>
  <c r="C181" i="24"/>
  <c r="C179" i="24"/>
  <c r="C177" i="24"/>
  <c r="C176" i="24"/>
  <c r="C175" i="24"/>
  <c r="C174" i="24"/>
  <c r="C173" i="24"/>
  <c r="C172" i="24"/>
  <c r="C169" i="24"/>
  <c r="C168" i="24"/>
  <c r="C167" i="24"/>
  <c r="C166" i="24"/>
  <c r="C165" i="24"/>
  <c r="C164" i="24"/>
  <c r="C163" i="24"/>
  <c r="C162" i="24"/>
  <c r="C161" i="24"/>
  <c r="C160" i="24"/>
  <c r="C158" i="24"/>
  <c r="C157" i="24"/>
  <c r="C155" i="24"/>
  <c r="C154" i="24"/>
  <c r="C153" i="24"/>
  <c r="C152" i="24"/>
  <c r="C151" i="24"/>
  <c r="C150" i="24"/>
  <c r="C148" i="24"/>
  <c r="C147" i="24"/>
  <c r="C146" i="24"/>
  <c r="C145" i="24"/>
  <c r="C144" i="24"/>
  <c r="C143" i="24"/>
  <c r="C141" i="24"/>
  <c r="C140" i="24"/>
  <c r="C139" i="24"/>
  <c r="C138" i="24"/>
  <c r="C137" i="24"/>
  <c r="C135" i="24"/>
  <c r="C134" i="24"/>
  <c r="C133" i="24"/>
  <c r="C132" i="24"/>
  <c r="C131" i="24"/>
  <c r="C130" i="24"/>
  <c r="C129" i="24"/>
  <c r="C128" i="24"/>
  <c r="C126" i="24"/>
  <c r="C125" i="24"/>
  <c r="C124" i="24"/>
  <c r="C123" i="24"/>
  <c r="C122" i="24"/>
  <c r="C121" i="24"/>
  <c r="C119" i="24"/>
  <c r="C118" i="24"/>
  <c r="C116" i="24"/>
  <c r="C115" i="24"/>
  <c r="C114" i="24"/>
  <c r="C113" i="24"/>
  <c r="C112" i="24"/>
  <c r="C111" i="24"/>
  <c r="C110" i="24"/>
  <c r="C108" i="24"/>
  <c r="C107" i="24"/>
  <c r="C106" i="24"/>
  <c r="C105" i="24"/>
  <c r="C104" i="24"/>
  <c r="C103" i="24"/>
  <c r="C102" i="24"/>
  <c r="C101" i="24"/>
  <c r="C100" i="24"/>
  <c r="C99" i="24"/>
  <c r="C98" i="24"/>
  <c r="C97" i="24"/>
  <c r="C95" i="24"/>
  <c r="C94" i="24"/>
  <c r="C93" i="24"/>
  <c r="C92" i="24"/>
  <c r="C91" i="24"/>
  <c r="C90" i="24"/>
  <c r="C88" i="24"/>
  <c r="C87" i="24"/>
  <c r="C86" i="24"/>
  <c r="C85" i="24"/>
  <c r="C84" i="24"/>
  <c r="C83" i="24"/>
  <c r="C82" i="24"/>
  <c r="C81" i="24"/>
  <c r="C79" i="24"/>
  <c r="C78" i="24"/>
  <c r="C77" i="24"/>
  <c r="C76" i="24"/>
  <c r="C75" i="24"/>
  <c r="C74" i="24"/>
  <c r="C73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7" i="24"/>
  <c r="C56" i="24"/>
  <c r="C55" i="24"/>
  <c r="C54" i="24"/>
  <c r="C53" i="24"/>
  <c r="C51" i="24"/>
  <c r="C50" i="24"/>
  <c r="C49" i="24"/>
  <c r="C46" i="24"/>
  <c r="C45" i="24"/>
  <c r="C44" i="24"/>
  <c r="C43" i="24"/>
  <c r="C41" i="24"/>
  <c r="C40" i="24"/>
  <c r="C39" i="24"/>
  <c r="C38" i="24"/>
  <c r="C37" i="24"/>
  <c r="C36" i="24"/>
  <c r="C35" i="24"/>
  <c r="C33" i="24"/>
  <c r="C32" i="24"/>
  <c r="C31" i="24"/>
  <c r="C28" i="24"/>
  <c r="C27" i="24"/>
  <c r="C26" i="24"/>
  <c r="C25" i="24"/>
  <c r="C24" i="24"/>
  <c r="C23" i="24"/>
  <c r="C22" i="24"/>
  <c r="C21" i="24"/>
  <c r="C19" i="24"/>
  <c r="C18" i="24"/>
  <c r="C17" i="24"/>
  <c r="C16" i="24"/>
  <c r="C15" i="24"/>
  <c r="C14" i="24"/>
  <c r="C13" i="24"/>
  <c r="C12" i="24"/>
  <c r="C668" i="21"/>
  <c r="C667" i="21"/>
  <c r="C666" i="21"/>
  <c r="C665" i="21"/>
  <c r="C664" i="21"/>
  <c r="C663" i="21"/>
  <c r="C662" i="21"/>
  <c r="C661" i="21"/>
  <c r="C660" i="21"/>
  <c r="C659" i="21"/>
  <c r="C658" i="21"/>
  <c r="C657" i="21"/>
  <c r="C656" i="21"/>
  <c r="C653" i="21"/>
  <c r="C652" i="21"/>
  <c r="C651" i="21"/>
  <c r="C650" i="21"/>
  <c r="C648" i="21"/>
  <c r="C647" i="21"/>
  <c r="C646" i="21"/>
  <c r="C645" i="21"/>
  <c r="C644" i="21"/>
  <c r="C643" i="21"/>
  <c r="C642" i="21"/>
  <c r="C641" i="21"/>
  <c r="C640" i="21"/>
  <c r="C639" i="21"/>
  <c r="C638" i="21"/>
  <c r="C637" i="21"/>
  <c r="C636" i="21"/>
  <c r="C635" i="21"/>
  <c r="C634" i="21"/>
  <c r="C633" i="21"/>
  <c r="C632" i="21"/>
  <c r="C631" i="21"/>
  <c r="C630" i="21"/>
  <c r="C629" i="21"/>
  <c r="C628" i="21"/>
  <c r="C627" i="21"/>
  <c r="C626" i="21"/>
  <c r="C625" i="21"/>
  <c r="C624" i="21"/>
  <c r="C623" i="21"/>
  <c r="C621" i="21"/>
  <c r="C620" i="21"/>
  <c r="C619" i="21"/>
  <c r="C618" i="21"/>
  <c r="C617" i="21"/>
  <c r="C616" i="21"/>
  <c r="C615" i="21"/>
  <c r="C614" i="21"/>
  <c r="C613" i="21"/>
  <c r="C612" i="21"/>
  <c r="C611" i="21"/>
  <c r="C610" i="21"/>
  <c r="C609" i="21"/>
  <c r="C608" i="21"/>
  <c r="C607" i="21"/>
  <c r="C606" i="21"/>
  <c r="C605" i="21"/>
  <c r="C604" i="21"/>
  <c r="C603" i="21"/>
  <c r="C602" i="21"/>
  <c r="C601" i="21"/>
  <c r="C600" i="21"/>
  <c r="C599" i="21"/>
  <c r="C597" i="21"/>
  <c r="C596" i="21"/>
  <c r="C595" i="21"/>
  <c r="C594" i="21"/>
  <c r="C593" i="21"/>
  <c r="C592" i="21"/>
  <c r="C591" i="21"/>
  <c r="C590" i="21"/>
  <c r="C589" i="21"/>
  <c r="C588" i="21"/>
  <c r="C587" i="21"/>
  <c r="C586" i="21"/>
  <c r="C585" i="21"/>
  <c r="C584" i="21"/>
  <c r="C583" i="21"/>
  <c r="C582" i="21"/>
  <c r="C581" i="21"/>
  <c r="C580" i="21"/>
  <c r="C579" i="21"/>
  <c r="C578" i="21"/>
  <c r="C577" i="21"/>
  <c r="C576" i="21"/>
  <c r="C575" i="21"/>
  <c r="C574" i="21"/>
  <c r="C573" i="21"/>
  <c r="C572" i="21"/>
  <c r="C571" i="21"/>
  <c r="C570" i="21"/>
  <c r="C569" i="21"/>
  <c r="C568" i="21"/>
  <c r="C567" i="21"/>
  <c r="C566" i="21"/>
  <c r="C565" i="21"/>
  <c r="C564" i="21"/>
  <c r="C563" i="21"/>
  <c r="C562" i="21"/>
  <c r="C561" i="21"/>
  <c r="C560" i="21"/>
  <c r="C559" i="21"/>
  <c r="C558" i="21"/>
  <c r="C557" i="21"/>
  <c r="C556" i="21"/>
  <c r="C555" i="21"/>
  <c r="C554" i="21"/>
  <c r="C553" i="21"/>
  <c r="C552" i="21"/>
  <c r="C549" i="21"/>
  <c r="C548" i="21"/>
  <c r="C547" i="21"/>
  <c r="C546" i="21"/>
  <c r="C545" i="21"/>
  <c r="C544" i="21"/>
  <c r="C543" i="21"/>
  <c r="C542" i="21"/>
  <c r="C541" i="21"/>
  <c r="C540" i="21"/>
  <c r="C539" i="21"/>
  <c r="C538" i="21"/>
  <c r="C537" i="21"/>
  <c r="C536" i="21"/>
  <c r="C535" i="21"/>
  <c r="C534" i="21"/>
  <c r="C533" i="21"/>
  <c r="C532" i="21"/>
  <c r="C531" i="21"/>
  <c r="C530" i="21"/>
  <c r="C529" i="21"/>
  <c r="C528" i="21"/>
  <c r="C527" i="21"/>
  <c r="C526" i="21"/>
  <c r="C525" i="21"/>
  <c r="C524" i="21"/>
  <c r="C523" i="21"/>
  <c r="C522" i="21"/>
  <c r="C521" i="21"/>
  <c r="C520" i="21"/>
  <c r="C519" i="21"/>
  <c r="C518" i="21"/>
  <c r="C517" i="21"/>
  <c r="C516" i="21"/>
  <c r="C514" i="21"/>
  <c r="C513" i="21"/>
  <c r="C512" i="21"/>
  <c r="C511" i="21"/>
  <c r="C510" i="21"/>
  <c r="C509" i="21"/>
  <c r="C508" i="21"/>
  <c r="C507" i="21"/>
  <c r="C506" i="21"/>
  <c r="C505" i="21"/>
  <c r="C504" i="21"/>
  <c r="C503" i="21"/>
  <c r="C502" i="21"/>
  <c r="C501" i="21"/>
  <c r="C500" i="21"/>
  <c r="C497" i="21"/>
  <c r="C496" i="21"/>
  <c r="C495" i="21"/>
  <c r="C494" i="21"/>
  <c r="C493" i="21"/>
  <c r="C492" i="21"/>
  <c r="C491" i="21"/>
  <c r="C490" i="21"/>
  <c r="C489" i="21"/>
  <c r="C488" i="21"/>
  <c r="C487" i="21"/>
  <c r="C486" i="21"/>
  <c r="C485" i="21"/>
  <c r="C484" i="21"/>
  <c r="C483" i="21"/>
  <c r="C482" i="21"/>
  <c r="C481" i="21"/>
  <c r="C480" i="21"/>
  <c r="C479" i="21"/>
  <c r="C478" i="21"/>
  <c r="C477" i="21"/>
  <c r="C476" i="21"/>
  <c r="C475" i="21"/>
  <c r="C474" i="21"/>
  <c r="C473" i="21"/>
  <c r="C472" i="21"/>
  <c r="C471" i="21"/>
  <c r="C470" i="21"/>
  <c r="C469" i="21"/>
  <c r="C468" i="21"/>
  <c r="C467" i="21"/>
  <c r="C466" i="21"/>
  <c r="C465" i="21"/>
  <c r="C464" i="21"/>
  <c r="C461" i="21"/>
  <c r="C460" i="21"/>
  <c r="C459" i="21"/>
  <c r="C458" i="21"/>
  <c r="C456" i="21"/>
  <c r="C455" i="21"/>
  <c r="C454" i="21"/>
  <c r="C453" i="21"/>
  <c r="C452" i="21"/>
  <c r="C451" i="21"/>
  <c r="C450" i="21"/>
  <c r="C449" i="21"/>
  <c r="C447" i="21"/>
  <c r="C446" i="21"/>
  <c r="C445" i="21"/>
  <c r="C444" i="21"/>
  <c r="C443" i="21"/>
  <c r="C442" i="21"/>
  <c r="C441" i="21"/>
  <c r="C440" i="21"/>
  <c r="C439" i="21"/>
  <c r="C438" i="21"/>
  <c r="C437" i="21"/>
  <c r="C436" i="21"/>
  <c r="C435" i="21"/>
  <c r="C434" i="21"/>
  <c r="C433" i="21"/>
  <c r="C432" i="21"/>
  <c r="C430" i="21"/>
  <c r="C429" i="21"/>
  <c r="C428" i="21"/>
  <c r="C427" i="21"/>
  <c r="C426" i="21"/>
  <c r="C425" i="21"/>
  <c r="C424" i="21"/>
  <c r="C423" i="21"/>
  <c r="C422" i="21"/>
  <c r="C421" i="21"/>
  <c r="C420" i="21"/>
  <c r="C419" i="21"/>
  <c r="C418" i="21"/>
  <c r="C417" i="21"/>
  <c r="C416" i="21"/>
  <c r="C415" i="21"/>
  <c r="C414" i="21"/>
  <c r="C413" i="21"/>
  <c r="C412" i="21"/>
  <c r="C411" i="21"/>
  <c r="C410" i="21"/>
  <c r="C409" i="21"/>
  <c r="C408" i="21"/>
  <c r="C407" i="21"/>
  <c r="C406" i="21"/>
  <c r="C405" i="21"/>
  <c r="C404" i="21"/>
  <c r="C403" i="21"/>
  <c r="C402" i="21"/>
  <c r="C401" i="21"/>
  <c r="C400" i="21"/>
  <c r="C399" i="21"/>
  <c r="C398" i="21"/>
  <c r="C397" i="21"/>
  <c r="C396" i="21"/>
  <c r="C395" i="21"/>
  <c r="C394" i="21"/>
  <c r="C393" i="21"/>
  <c r="C392" i="21"/>
  <c r="C391" i="21"/>
  <c r="C390" i="21"/>
  <c r="C389" i="21"/>
  <c r="C388" i="21"/>
  <c r="C387" i="21"/>
  <c r="C386" i="21"/>
  <c r="C384" i="21"/>
  <c r="C383" i="21"/>
  <c r="C382" i="21"/>
  <c r="C381" i="21"/>
  <c r="C380" i="21"/>
  <c r="C379" i="21"/>
  <c r="C378" i="21"/>
  <c r="C377" i="21"/>
  <c r="C376" i="21"/>
  <c r="C375" i="21"/>
  <c r="C374" i="21"/>
  <c r="C373" i="21"/>
  <c r="C372" i="21"/>
  <c r="C371" i="21"/>
  <c r="C370" i="21"/>
  <c r="C369" i="21"/>
  <c r="C368" i="21"/>
  <c r="C367" i="21"/>
  <c r="C366" i="21"/>
  <c r="C365" i="21"/>
  <c r="C364" i="21"/>
  <c r="C363" i="21"/>
  <c r="C362" i="21"/>
  <c r="C361" i="21"/>
  <c r="C360" i="21"/>
  <c r="C359" i="21"/>
  <c r="C358" i="21"/>
  <c r="C357" i="21"/>
  <c r="C356" i="21"/>
  <c r="C355" i="21"/>
  <c r="C354" i="21"/>
  <c r="C353" i="21"/>
  <c r="C352" i="21"/>
  <c r="C351" i="21"/>
  <c r="C350" i="21"/>
  <c r="C349" i="21"/>
  <c r="C348" i="21"/>
  <c r="C347" i="21"/>
  <c r="C346" i="21"/>
  <c r="C345" i="21"/>
  <c r="C343" i="21"/>
  <c r="C342" i="21"/>
  <c r="C341" i="21"/>
  <c r="C340" i="21"/>
  <c r="C339" i="21"/>
  <c r="C338" i="21"/>
  <c r="C337" i="21"/>
  <c r="C336" i="21"/>
  <c r="C335" i="21"/>
  <c r="C334" i="21"/>
  <c r="C333" i="21"/>
  <c r="C332" i="21"/>
  <c r="C331" i="21"/>
  <c r="C330" i="21"/>
  <c r="C329" i="21"/>
  <c r="C328" i="21"/>
  <c r="C327" i="21"/>
  <c r="C326" i="21"/>
  <c r="C325" i="21"/>
  <c r="C324" i="21"/>
  <c r="C323" i="21"/>
  <c r="C322" i="21"/>
  <c r="C321" i="21"/>
  <c r="C320" i="21"/>
  <c r="C319" i="21"/>
  <c r="C318" i="21"/>
  <c r="C317" i="21"/>
  <c r="C316" i="21"/>
  <c r="C315" i="21"/>
  <c r="C314" i="21"/>
  <c r="C313" i="21"/>
  <c r="C312" i="21"/>
  <c r="C311" i="21"/>
  <c r="C310" i="21"/>
  <c r="C309" i="21"/>
  <c r="C308" i="21"/>
  <c r="C307" i="21"/>
  <c r="C306" i="21"/>
  <c r="C305" i="21"/>
  <c r="C304" i="21"/>
  <c r="C303" i="21"/>
  <c r="C302" i="21"/>
  <c r="C301" i="21"/>
  <c r="C300" i="21"/>
  <c r="C298" i="21"/>
  <c r="C297" i="21"/>
  <c r="C296" i="21"/>
  <c r="C295" i="21"/>
  <c r="C294" i="21"/>
  <c r="C293" i="21"/>
  <c r="C292" i="21"/>
  <c r="C291" i="21"/>
  <c r="C290" i="21"/>
  <c r="C289" i="21"/>
  <c r="C288" i="21"/>
  <c r="C287" i="21"/>
  <c r="C286" i="21"/>
  <c r="C285" i="21"/>
  <c r="C284" i="21"/>
  <c r="C283" i="21"/>
  <c r="C282" i="21"/>
  <c r="C281" i="21"/>
  <c r="C280" i="21"/>
  <c r="C279" i="21"/>
  <c r="C278" i="21"/>
  <c r="C277" i="21"/>
  <c r="C276" i="21"/>
  <c r="C275" i="21"/>
  <c r="C274" i="21"/>
  <c r="C273" i="21"/>
  <c r="C272" i="21"/>
  <c r="C271" i="21"/>
  <c r="C270" i="21"/>
  <c r="C269" i="21"/>
  <c r="C268" i="21"/>
  <c r="C267" i="21"/>
  <c r="C266" i="21"/>
  <c r="C265" i="21"/>
  <c r="C264" i="21"/>
  <c r="C263" i="21"/>
  <c r="C262" i="21"/>
  <c r="C261" i="21"/>
  <c r="C260" i="21"/>
  <c r="C259" i="21"/>
  <c r="C257" i="21"/>
  <c r="C256" i="21"/>
  <c r="C255" i="21"/>
  <c r="C254" i="21"/>
  <c r="C253" i="21"/>
  <c r="C252" i="21"/>
  <c r="C251" i="21"/>
  <c r="C250" i="21"/>
  <c r="C249" i="21"/>
  <c r="C248" i="21"/>
  <c r="C247" i="21"/>
  <c r="C246" i="21"/>
  <c r="C245" i="21"/>
  <c r="C244" i="21"/>
  <c r="C243" i="21"/>
  <c r="C242" i="21"/>
  <c r="C241" i="21"/>
  <c r="C240" i="21"/>
  <c r="C239" i="21"/>
  <c r="C238" i="21"/>
  <c r="C237" i="21"/>
  <c r="C236" i="21"/>
  <c r="C235" i="21"/>
  <c r="C234" i="21"/>
  <c r="C233" i="21"/>
  <c r="C232" i="21"/>
  <c r="C231" i="21"/>
  <c r="C230" i="21"/>
  <c r="C229" i="21"/>
  <c r="C228" i="21"/>
  <c r="C227" i="21"/>
  <c r="C226" i="21"/>
  <c r="C225" i="21"/>
  <c r="C224" i="21"/>
  <c r="C223" i="21"/>
  <c r="C222" i="21"/>
  <c r="C221" i="21"/>
  <c r="C220" i="21"/>
  <c r="C219" i="21"/>
  <c r="C218" i="21"/>
  <c r="C217" i="21"/>
  <c r="C216" i="21"/>
  <c r="C215" i="21"/>
  <c r="C214" i="21"/>
  <c r="C212" i="21"/>
  <c r="C211" i="21"/>
  <c r="C210" i="21"/>
  <c r="C209" i="21"/>
  <c r="C208" i="21"/>
  <c r="C207" i="21"/>
  <c r="C206" i="21"/>
  <c r="C205" i="21"/>
  <c r="C204" i="21"/>
  <c r="C203" i="21"/>
  <c r="C202" i="21"/>
  <c r="C201" i="21"/>
  <c r="C200" i="21"/>
  <c r="C199" i="21"/>
  <c r="C198" i="21"/>
  <c r="C197" i="21"/>
  <c r="C196" i="21"/>
  <c r="C195" i="21"/>
  <c r="C194" i="21"/>
  <c r="C193" i="21"/>
  <c r="C192" i="21"/>
  <c r="C191" i="21"/>
  <c r="C190" i="21"/>
  <c r="C189" i="21"/>
  <c r="C188" i="21"/>
  <c r="C187" i="21"/>
  <c r="C186" i="21"/>
  <c r="C185" i="21"/>
  <c r="C184" i="21"/>
  <c r="C183" i="21"/>
  <c r="C182" i="21"/>
  <c r="C181" i="21"/>
  <c r="C180" i="21"/>
  <c r="C179" i="21"/>
  <c r="C178" i="21"/>
  <c r="C177" i="21"/>
  <c r="C176" i="21"/>
  <c r="C175" i="21"/>
  <c r="C174" i="21"/>
  <c r="C173" i="21"/>
  <c r="C172" i="21"/>
  <c r="C171" i="21"/>
  <c r="C170" i="21"/>
  <c r="C169" i="21"/>
  <c r="C168" i="21"/>
  <c r="C167" i="21"/>
  <c r="C166" i="21"/>
  <c r="C165" i="21"/>
  <c r="C164" i="21"/>
  <c r="C163" i="21"/>
  <c r="C161" i="21"/>
  <c r="C160" i="21"/>
  <c r="C159" i="21"/>
  <c r="C158" i="21"/>
  <c r="C157" i="21"/>
  <c r="C156" i="21"/>
  <c r="C155" i="21"/>
  <c r="C154" i="21"/>
  <c r="C153" i="21"/>
  <c r="C152" i="21"/>
  <c r="C151" i="21"/>
  <c r="C150" i="21"/>
  <c r="C149" i="21"/>
  <c r="C148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9" i="21"/>
  <c r="C118" i="21"/>
  <c r="C117" i="21"/>
  <c r="C116" i="21"/>
  <c r="C115" i="21"/>
  <c r="C114" i="21"/>
  <c r="C113" i="21"/>
  <c r="C112" i="21"/>
  <c r="C111" i="21"/>
  <c r="C110" i="21"/>
  <c r="C109" i="21"/>
  <c r="C108" i="21"/>
  <c r="C107" i="21"/>
  <c r="C105" i="21"/>
  <c r="C104" i="21"/>
  <c r="C103" i="21"/>
  <c r="C102" i="21"/>
  <c r="C101" i="21"/>
  <c r="C100" i="21"/>
  <c r="C99" i="21"/>
  <c r="C98" i="21"/>
  <c r="C97" i="21"/>
  <c r="C96" i="21"/>
  <c r="C95" i="21"/>
  <c r="C94" i="21"/>
  <c r="C93" i="21"/>
  <c r="C92" i="21"/>
  <c r="C91" i="21"/>
  <c r="C90" i="21"/>
  <c r="C89" i="21"/>
  <c r="C88" i="21"/>
  <c r="C87" i="21"/>
  <c r="C86" i="21"/>
  <c r="C84" i="21"/>
  <c r="C83" i="21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216" i="27"/>
  <c r="C215" i="27"/>
  <c r="C214" i="27"/>
  <c r="C213" i="27"/>
  <c r="C212" i="27"/>
  <c r="C211" i="27"/>
  <c r="C210" i="27"/>
  <c r="C209" i="27"/>
  <c r="C207" i="27"/>
  <c r="C206" i="27"/>
  <c r="C205" i="27"/>
  <c r="C204" i="27"/>
  <c r="C203" i="27"/>
  <c r="C202" i="27"/>
  <c r="C201" i="27"/>
  <c r="C200" i="27"/>
  <c r="C197" i="27"/>
  <c r="C196" i="27"/>
  <c r="C195" i="27"/>
  <c r="C193" i="27"/>
  <c r="C192" i="27"/>
  <c r="C191" i="27"/>
  <c r="C190" i="27"/>
  <c r="C189" i="27"/>
  <c r="C188" i="27"/>
  <c r="C187" i="27"/>
  <c r="C186" i="27"/>
  <c r="C184" i="27"/>
  <c r="C183" i="27"/>
  <c r="C180" i="27"/>
  <c r="C179" i="27"/>
  <c r="C178" i="27"/>
  <c r="C177" i="27"/>
  <c r="C176" i="27"/>
  <c r="C175" i="27"/>
  <c r="C173" i="27"/>
  <c r="C172" i="27"/>
  <c r="C171" i="27"/>
  <c r="C155" i="27"/>
  <c r="C154" i="27"/>
  <c r="C153" i="27"/>
  <c r="C152" i="27"/>
  <c r="C151" i="27"/>
  <c r="C150" i="27"/>
  <c r="C149" i="27"/>
  <c r="C148" i="27"/>
  <c r="C147" i="27"/>
  <c r="C146" i="27"/>
  <c r="C144" i="27"/>
  <c r="C143" i="27"/>
  <c r="C142" i="27"/>
  <c r="C141" i="27"/>
  <c r="C140" i="27"/>
  <c r="C138" i="27"/>
  <c r="C137" i="27"/>
  <c r="C136" i="27"/>
  <c r="C135" i="27"/>
  <c r="C133" i="27"/>
  <c r="C132" i="27"/>
  <c r="C131" i="27"/>
  <c r="C130" i="27"/>
  <c r="C129" i="27"/>
  <c r="C128" i="27"/>
  <c r="C127" i="27"/>
  <c r="C126" i="27"/>
  <c r="C124" i="27"/>
  <c r="C123" i="27"/>
  <c r="C122" i="27"/>
  <c r="C121" i="27"/>
  <c r="C120" i="27"/>
  <c r="C119" i="27"/>
  <c r="C118" i="27"/>
  <c r="C116" i="27"/>
  <c r="C115" i="27"/>
  <c r="C114" i="27"/>
  <c r="C113" i="27"/>
  <c r="C111" i="27"/>
  <c r="C110" i="27"/>
  <c r="C109" i="27"/>
  <c r="C108" i="27"/>
  <c r="C107" i="27"/>
  <c r="C106" i="27"/>
  <c r="C105" i="27"/>
  <c r="C104" i="27"/>
  <c r="C100" i="27"/>
  <c r="C99" i="27"/>
  <c r="C98" i="27"/>
  <c r="C97" i="27"/>
  <c r="C96" i="27"/>
  <c r="C95" i="27"/>
  <c r="C94" i="27"/>
  <c r="C93" i="27"/>
  <c r="C92" i="27"/>
  <c r="C91" i="27"/>
  <c r="C90" i="27"/>
  <c r="C89" i="27"/>
  <c r="C87" i="27"/>
  <c r="C86" i="27"/>
  <c r="C85" i="27"/>
  <c r="C84" i="27"/>
  <c r="C83" i="27"/>
  <c r="C82" i="27"/>
  <c r="C81" i="27"/>
  <c r="C80" i="27"/>
  <c r="C79" i="27"/>
  <c r="C77" i="27"/>
  <c r="C76" i="27"/>
  <c r="C75" i="27"/>
  <c r="C74" i="27"/>
  <c r="C73" i="27"/>
  <c r="C72" i="27"/>
  <c r="C71" i="27"/>
  <c r="C70" i="27"/>
  <c r="C69" i="27"/>
  <c r="C68" i="27"/>
  <c r="C67" i="27"/>
  <c r="C66" i="27"/>
  <c r="C64" i="27"/>
  <c r="C63" i="27"/>
  <c r="C62" i="27"/>
  <c r="C61" i="27"/>
  <c r="C60" i="27"/>
  <c r="C59" i="27"/>
  <c r="C58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2" i="27"/>
  <c r="C41" i="27"/>
  <c r="C40" i="27"/>
  <c r="C39" i="27"/>
  <c r="C38" i="27"/>
  <c r="C37" i="27"/>
  <c r="C36" i="27"/>
  <c r="C35" i="27"/>
  <c r="C34" i="27"/>
  <c r="C33" i="27"/>
  <c r="C32" i="27"/>
  <c r="C31" i="27"/>
  <c r="C30" i="27"/>
  <c r="C29" i="27"/>
  <c r="C28" i="27"/>
  <c r="C27" i="27"/>
  <c r="C26" i="27"/>
  <c r="C25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434" i="29"/>
  <c r="C435" i="29"/>
  <c r="C436" i="29"/>
  <c r="C437" i="29"/>
  <c r="C438" i="29"/>
  <c r="C439" i="29"/>
  <c r="C440" i="29"/>
  <c r="C442" i="29"/>
  <c r="C443" i="29"/>
  <c r="C444" i="29"/>
  <c r="C445" i="29"/>
  <c r="C446" i="29"/>
  <c r="C447" i="29"/>
  <c r="C448" i="29"/>
  <c r="C450" i="29"/>
  <c r="C451" i="29"/>
  <c r="C452" i="29"/>
  <c r="C453" i="29"/>
  <c r="C454" i="29"/>
  <c r="C455" i="29"/>
  <c r="C456" i="29"/>
  <c r="C457" i="29"/>
  <c r="C459" i="29"/>
  <c r="C460" i="29"/>
  <c r="C461" i="29"/>
  <c r="C462" i="29"/>
  <c r="C463" i="29"/>
  <c r="C464" i="29"/>
  <c r="C465" i="29"/>
  <c r="C466" i="29"/>
  <c r="C468" i="29"/>
  <c r="C469" i="29"/>
  <c r="C470" i="29"/>
  <c r="C471" i="29"/>
  <c r="C472" i="29"/>
  <c r="C473" i="29"/>
  <c r="C474" i="29"/>
  <c r="C476" i="29"/>
  <c r="C477" i="29"/>
  <c r="C478" i="29"/>
  <c r="C479" i="29"/>
  <c r="C480" i="29"/>
  <c r="C481" i="29"/>
  <c r="C482" i="29"/>
  <c r="C484" i="29"/>
  <c r="C485" i="29"/>
  <c r="C486" i="29"/>
  <c r="C487" i="29"/>
  <c r="C488" i="29"/>
  <c r="C489" i="29"/>
  <c r="C490" i="29"/>
  <c r="C491" i="29"/>
  <c r="C493" i="29"/>
  <c r="C494" i="29"/>
  <c r="C495" i="29"/>
  <c r="C496" i="29"/>
  <c r="C497" i="29"/>
  <c r="C498" i="29"/>
  <c r="C499" i="29"/>
  <c r="C500" i="29"/>
  <c r="C503" i="29"/>
  <c r="C504" i="29"/>
  <c r="C505" i="29"/>
  <c r="C506" i="29"/>
  <c r="C507" i="29"/>
  <c r="C508" i="29"/>
  <c r="C509" i="29"/>
  <c r="C511" i="29"/>
  <c r="C512" i="29"/>
  <c r="C513" i="29"/>
  <c r="C514" i="29"/>
  <c r="C515" i="29"/>
  <c r="C516" i="29"/>
  <c r="C517" i="29"/>
  <c r="C519" i="29"/>
  <c r="C520" i="29"/>
  <c r="C521" i="29"/>
  <c r="C522" i="29"/>
  <c r="C523" i="29"/>
  <c r="C524" i="29"/>
  <c r="C525" i="29"/>
  <c r="C526" i="29"/>
  <c r="C528" i="29"/>
  <c r="C529" i="29"/>
  <c r="C530" i="29"/>
  <c r="C531" i="29"/>
  <c r="C532" i="29"/>
  <c r="C533" i="29"/>
  <c r="C534" i="29"/>
  <c r="C535" i="29"/>
  <c r="C537" i="29"/>
  <c r="C538" i="29"/>
  <c r="C539" i="29"/>
  <c r="C540" i="29"/>
  <c r="C541" i="29"/>
  <c r="C542" i="29"/>
  <c r="C543" i="29"/>
  <c r="C545" i="29"/>
  <c r="C546" i="29"/>
  <c r="C547" i="29"/>
  <c r="C548" i="29"/>
  <c r="C549" i="29"/>
  <c r="C550" i="29"/>
  <c r="C551" i="29"/>
  <c r="C553" i="29"/>
  <c r="C554" i="29"/>
  <c r="C555" i="29"/>
  <c r="C556" i="29"/>
  <c r="C557" i="29"/>
  <c r="C558" i="29"/>
  <c r="C559" i="29"/>
  <c r="C560" i="29"/>
  <c r="C562" i="29"/>
  <c r="C563" i="29"/>
  <c r="C564" i="29"/>
  <c r="C565" i="29"/>
  <c r="C566" i="29"/>
  <c r="C567" i="29"/>
  <c r="C568" i="29"/>
  <c r="C569" i="29"/>
  <c r="C572" i="29"/>
  <c r="C573" i="29"/>
  <c r="C574" i="29"/>
  <c r="C575" i="29"/>
  <c r="C576" i="29"/>
  <c r="C577" i="29"/>
  <c r="C578" i="29"/>
  <c r="C580" i="29"/>
  <c r="C581" i="29"/>
  <c r="C582" i="29"/>
  <c r="C583" i="29"/>
  <c r="C584" i="29"/>
  <c r="C585" i="29"/>
  <c r="C586" i="29"/>
  <c r="C588" i="29"/>
  <c r="C589" i="29"/>
  <c r="C590" i="29"/>
  <c r="C591" i="29"/>
  <c r="C592" i="29"/>
  <c r="C593" i="29"/>
  <c r="C594" i="29"/>
  <c r="C595" i="29"/>
  <c r="C597" i="29"/>
  <c r="C598" i="29"/>
  <c r="C599" i="29"/>
  <c r="C600" i="29"/>
  <c r="C601" i="29"/>
  <c r="C602" i="29"/>
  <c r="C603" i="29"/>
  <c r="C604" i="29"/>
  <c r="C606" i="29"/>
  <c r="C607" i="29"/>
  <c r="C608" i="29"/>
  <c r="C609" i="29"/>
  <c r="C610" i="29"/>
  <c r="C611" i="29"/>
  <c r="C612" i="29"/>
  <c r="C614" i="29"/>
  <c r="C615" i="29"/>
  <c r="C616" i="29"/>
  <c r="C617" i="29"/>
  <c r="C618" i="29"/>
  <c r="C619" i="29"/>
  <c r="C620" i="29"/>
  <c r="C622" i="29"/>
  <c r="C623" i="29"/>
  <c r="C624" i="29"/>
  <c r="C625" i="29"/>
  <c r="C626" i="29"/>
  <c r="C627" i="29"/>
  <c r="C628" i="29"/>
  <c r="C629" i="29"/>
  <c r="C631" i="29"/>
  <c r="C632" i="29"/>
  <c r="C633" i="29"/>
  <c r="C634" i="29"/>
  <c r="C635" i="29"/>
  <c r="C636" i="29"/>
  <c r="C637" i="29"/>
  <c r="C638" i="29"/>
  <c r="C641" i="29"/>
  <c r="C642" i="29"/>
  <c r="C643" i="29"/>
  <c r="C644" i="29"/>
  <c r="C646" i="29"/>
  <c r="C647" i="29"/>
  <c r="C648" i="29"/>
  <c r="C649" i="29"/>
  <c r="C652" i="29"/>
  <c r="C653" i="29"/>
  <c r="C654" i="29"/>
  <c r="C655" i="29"/>
  <c r="C656" i="29"/>
  <c r="C657" i="29"/>
  <c r="C659" i="29"/>
  <c r="C660" i="29"/>
  <c r="C661" i="29"/>
  <c r="C662" i="29"/>
  <c r="C663" i="29"/>
  <c r="C664" i="29"/>
  <c r="C666" i="29"/>
  <c r="C667" i="29"/>
  <c r="C668" i="29"/>
  <c r="C669" i="29"/>
  <c r="C670" i="29"/>
  <c r="C671" i="29"/>
  <c r="C673" i="29"/>
  <c r="C674" i="29"/>
  <c r="C675" i="29"/>
  <c r="C676" i="29"/>
  <c r="C677" i="29"/>
  <c r="C678" i="29"/>
  <c r="C680" i="29"/>
  <c r="C681" i="29"/>
  <c r="C682" i="29"/>
  <c r="C683" i="29"/>
  <c r="C684" i="29"/>
  <c r="C685" i="29"/>
  <c r="C687" i="29"/>
  <c r="C688" i="29"/>
  <c r="C689" i="29"/>
  <c r="C690" i="29"/>
  <c r="C691" i="29"/>
  <c r="C692" i="29"/>
  <c r="C694" i="29"/>
  <c r="C695" i="29"/>
  <c r="C696" i="29"/>
  <c r="C697" i="29"/>
  <c r="C698" i="29"/>
  <c r="C699" i="29"/>
  <c r="C701" i="29"/>
  <c r="C702" i="29"/>
  <c r="C703" i="29"/>
  <c r="C704" i="29"/>
  <c r="C705" i="29"/>
  <c r="C706" i="29"/>
  <c r="C709" i="29"/>
  <c r="C710" i="29"/>
  <c r="C711" i="29"/>
  <c r="C712" i="29"/>
  <c r="C713" i="29"/>
  <c r="C714" i="29"/>
  <c r="C716" i="29"/>
  <c r="C717" i="29"/>
  <c r="C718" i="29"/>
  <c r="C719" i="29"/>
  <c r="C720" i="29"/>
  <c r="C721" i="29"/>
  <c r="C723" i="29"/>
  <c r="C724" i="29"/>
  <c r="C725" i="29"/>
  <c r="C726" i="29"/>
  <c r="C727" i="29"/>
  <c r="C729" i="29"/>
  <c r="C730" i="29"/>
  <c r="C731" i="29"/>
  <c r="C732" i="29"/>
  <c r="C733" i="29"/>
  <c r="C740" i="29"/>
  <c r="C741" i="29"/>
  <c r="C742" i="29"/>
  <c r="C743" i="29"/>
  <c r="C744" i="29"/>
  <c r="C745" i="29"/>
  <c r="C746" i="29"/>
  <c r="C747" i="29"/>
  <c r="C748" i="29"/>
  <c r="C749" i="29"/>
  <c r="C750" i="29"/>
  <c r="C751" i="29"/>
  <c r="C752" i="29"/>
  <c r="C754" i="29"/>
  <c r="C755" i="29"/>
  <c r="C756" i="29"/>
  <c r="C757" i="29"/>
  <c r="C758" i="29"/>
  <c r="C759" i="29"/>
  <c r="C760" i="29"/>
  <c r="C761" i="29"/>
  <c r="C762" i="29"/>
  <c r="C763" i="29"/>
  <c r="C764" i="29"/>
  <c r="C765" i="29"/>
  <c r="C766" i="29"/>
  <c r="C767" i="29"/>
  <c r="C768" i="29"/>
  <c r="C769" i="29"/>
  <c r="C770" i="29"/>
  <c r="C771" i="29"/>
  <c r="C772" i="29"/>
  <c r="C773" i="29"/>
  <c r="C774" i="29"/>
  <c r="C775" i="29"/>
  <c r="C776" i="29"/>
  <c r="C777" i="29"/>
  <c r="C778" i="29"/>
  <c r="C779" i="29"/>
  <c r="C780" i="29"/>
  <c r="C395" i="29"/>
  <c r="C396" i="29"/>
  <c r="C397" i="29"/>
  <c r="C398" i="29"/>
  <c r="C399" i="29"/>
  <c r="C400" i="29"/>
  <c r="C408" i="29"/>
  <c r="C12" i="29"/>
  <c r="C13" i="29"/>
  <c r="C14" i="29"/>
  <c r="C15" i="29"/>
  <c r="C16" i="29"/>
  <c r="C17" i="29"/>
  <c r="C18" i="29"/>
  <c r="C19" i="29"/>
  <c r="C20" i="29"/>
  <c r="C21" i="29"/>
  <c r="C22" i="29"/>
  <c r="C23" i="29"/>
  <c r="C24" i="29"/>
  <c r="C25" i="29"/>
  <c r="C26" i="29"/>
  <c r="C27" i="29"/>
  <c r="C28" i="29"/>
  <c r="C29" i="29"/>
  <c r="C30" i="29"/>
  <c r="C31" i="29"/>
  <c r="C33" i="29"/>
  <c r="C34" i="29"/>
  <c r="C35" i="29"/>
  <c r="C36" i="29"/>
  <c r="C37" i="29"/>
  <c r="C38" i="29"/>
  <c r="C39" i="29"/>
  <c r="C40" i="29"/>
  <c r="C41" i="29"/>
  <c r="C42" i="29"/>
  <c r="C43" i="29"/>
  <c r="C44" i="29"/>
  <c r="C45" i="29"/>
  <c r="C46" i="29"/>
  <c r="C47" i="29"/>
  <c r="C48" i="29"/>
  <c r="C49" i="29"/>
  <c r="C50" i="29"/>
  <c r="C51" i="29"/>
  <c r="C52" i="29"/>
  <c r="C53" i="29"/>
  <c r="C54" i="29"/>
  <c r="C55" i="29"/>
  <c r="C56" i="29"/>
  <c r="C57" i="29"/>
  <c r="C58" i="29"/>
  <c r="C59" i="29"/>
  <c r="C60" i="29"/>
  <c r="C61" i="29"/>
  <c r="C62" i="29"/>
  <c r="C63" i="29"/>
  <c r="C64" i="29"/>
  <c r="C65" i="29"/>
  <c r="C66" i="29"/>
  <c r="C67" i="29"/>
  <c r="C68" i="29"/>
  <c r="C69" i="29"/>
  <c r="C70" i="29"/>
  <c r="C71" i="29"/>
  <c r="C72" i="29"/>
  <c r="C73" i="29"/>
  <c r="C74" i="29"/>
  <c r="C75" i="29"/>
  <c r="C76" i="29"/>
  <c r="C77" i="29"/>
  <c r="C78" i="29"/>
  <c r="C79" i="29"/>
  <c r="C80" i="29"/>
  <c r="C81" i="29"/>
  <c r="C82" i="29"/>
  <c r="C83" i="29"/>
  <c r="C84" i="29"/>
  <c r="C85" i="29"/>
  <c r="C86" i="29"/>
  <c r="C87" i="29"/>
  <c r="C88" i="29"/>
  <c r="C89" i="29"/>
  <c r="C90" i="29"/>
  <c r="C91" i="29"/>
  <c r="C92" i="29"/>
  <c r="C93" i="29"/>
  <c r="C94" i="29"/>
  <c r="C95" i="29"/>
  <c r="C96" i="29"/>
  <c r="C97" i="29"/>
  <c r="C98" i="29"/>
  <c r="C99" i="29"/>
  <c r="C100" i="29"/>
  <c r="C101" i="29"/>
  <c r="C102" i="29"/>
  <c r="C103" i="29"/>
  <c r="C104" i="29"/>
  <c r="C105" i="29"/>
  <c r="C106" i="29"/>
  <c r="C108" i="29"/>
  <c r="C109" i="29"/>
  <c r="C111" i="29"/>
  <c r="C112" i="29"/>
  <c r="C113" i="29"/>
  <c r="C115" i="29"/>
  <c r="C116" i="29"/>
  <c r="C117" i="29"/>
  <c r="C118" i="29"/>
  <c r="C119" i="29"/>
  <c r="C121" i="29"/>
  <c r="C122" i="29"/>
  <c r="C123" i="29"/>
  <c r="C124" i="29"/>
  <c r="C125" i="29"/>
  <c r="C127" i="29"/>
  <c r="C128" i="29"/>
  <c r="C129" i="29"/>
  <c r="C130" i="29"/>
  <c r="C131" i="29"/>
  <c r="C133" i="29"/>
  <c r="C134" i="29"/>
  <c r="C135" i="29"/>
  <c r="C136" i="29"/>
  <c r="C137" i="29"/>
  <c r="C139" i="29"/>
  <c r="C140" i="29"/>
  <c r="C141" i="29"/>
  <c r="C142" i="29"/>
  <c r="C143" i="29"/>
  <c r="C145" i="29"/>
  <c r="C146" i="29"/>
  <c r="C147" i="29"/>
  <c r="C148" i="29"/>
  <c r="C149" i="29"/>
  <c r="C151" i="29"/>
  <c r="C152" i="29"/>
  <c r="C153" i="29"/>
  <c r="C154" i="29"/>
  <c r="C155" i="29"/>
  <c r="C157" i="29"/>
  <c r="C158" i="29"/>
  <c r="C159" i="29"/>
  <c r="C160" i="29"/>
  <c r="C161" i="29"/>
  <c r="C163" i="29"/>
  <c r="C164" i="29"/>
  <c r="C165" i="29"/>
  <c r="C166" i="29"/>
  <c r="C167" i="29"/>
  <c r="C169" i="29"/>
  <c r="C170" i="29"/>
  <c r="C171" i="29"/>
  <c r="C172" i="29"/>
  <c r="C173" i="29"/>
  <c r="C175" i="29"/>
  <c r="C176" i="29"/>
  <c r="C177" i="29"/>
  <c r="C178" i="29"/>
  <c r="C179" i="29"/>
  <c r="C180" i="29"/>
  <c r="C181" i="29"/>
  <c r="C182" i="29"/>
  <c r="C183" i="29"/>
  <c r="C184" i="29"/>
  <c r="C185" i="29"/>
  <c r="C187" i="29"/>
  <c r="C188" i="29"/>
  <c r="C190" i="29"/>
  <c r="C191" i="29"/>
  <c r="C192" i="29"/>
  <c r="C194" i="29"/>
  <c r="C195" i="29"/>
  <c r="C196" i="29"/>
  <c r="C197" i="29"/>
  <c r="C198" i="29"/>
  <c r="C200" i="29"/>
  <c r="C201" i="29"/>
  <c r="C202" i="29"/>
  <c r="C203" i="29"/>
  <c r="C204" i="29"/>
  <c r="C206" i="29"/>
  <c r="C207" i="29"/>
  <c r="C208" i="29"/>
  <c r="C209" i="29"/>
  <c r="C210" i="29"/>
  <c r="C212" i="29"/>
  <c r="C213" i="29"/>
  <c r="C214" i="29"/>
  <c r="C215" i="29"/>
  <c r="C216" i="29"/>
  <c r="C218" i="29"/>
  <c r="C219" i="29"/>
  <c r="C220" i="29"/>
  <c r="C221" i="29"/>
  <c r="C222" i="29"/>
  <c r="C224" i="29"/>
  <c r="C225" i="29"/>
  <c r="C226" i="29"/>
  <c r="C227" i="29"/>
  <c r="C228" i="29"/>
  <c r="C230" i="29"/>
  <c r="C231" i="29"/>
  <c r="C232" i="29"/>
  <c r="C233" i="29"/>
  <c r="C234" i="29"/>
  <c r="C236" i="29"/>
  <c r="C237" i="29"/>
  <c r="C238" i="29"/>
  <c r="C239" i="29"/>
  <c r="C240" i="29"/>
  <c r="C242" i="29"/>
  <c r="C243" i="29"/>
  <c r="C244" i="29"/>
  <c r="C245" i="29"/>
  <c r="C246" i="29"/>
  <c r="C248" i="29"/>
  <c r="C249" i="29"/>
  <c r="C250" i="29"/>
  <c r="C251" i="29"/>
  <c r="C252" i="29"/>
  <c r="C254" i="29"/>
  <c r="C255" i="29"/>
  <c r="C256" i="29"/>
  <c r="C257" i="29"/>
  <c r="C258" i="29"/>
  <c r="C259" i="29"/>
  <c r="C260" i="29"/>
  <c r="C261" i="29"/>
  <c r="C262" i="29"/>
  <c r="C263" i="29"/>
  <c r="C264" i="29"/>
  <c r="C265" i="29"/>
  <c r="C266" i="29"/>
  <c r="C267" i="29"/>
  <c r="C268" i="29"/>
  <c r="C269" i="29"/>
  <c r="C270" i="29"/>
  <c r="C271" i="29"/>
  <c r="C272" i="29"/>
  <c r="C273" i="29"/>
  <c r="C274" i="29"/>
  <c r="C275" i="29"/>
  <c r="C276" i="29"/>
  <c r="C278" i="29"/>
  <c r="C279" i="29"/>
  <c r="C281" i="29"/>
  <c r="C282" i="29"/>
  <c r="C283" i="29"/>
  <c r="C285" i="29"/>
  <c r="C286" i="29"/>
  <c r="C287" i="29"/>
  <c r="C288" i="29"/>
  <c r="C290" i="29"/>
  <c r="C291" i="29"/>
  <c r="C292" i="29"/>
  <c r="C293" i="29"/>
  <c r="C295" i="29"/>
  <c r="C296" i="29"/>
  <c r="C297" i="29"/>
  <c r="C298" i="29"/>
  <c r="C300" i="29"/>
  <c r="C301" i="29"/>
  <c r="C302" i="29"/>
  <c r="C303" i="29"/>
  <c r="C305" i="29"/>
  <c r="C306" i="29"/>
  <c r="C307" i="29"/>
  <c r="C308" i="29"/>
  <c r="C310" i="29"/>
  <c r="C311" i="29"/>
  <c r="C312" i="29"/>
  <c r="C313" i="29"/>
  <c r="C315" i="29"/>
  <c r="C316" i="29"/>
  <c r="C317" i="29"/>
  <c r="C318" i="29"/>
  <c r="C320" i="29"/>
  <c r="C321" i="29"/>
  <c r="C322" i="29"/>
  <c r="C323" i="29"/>
  <c r="C325" i="29"/>
  <c r="C326" i="29"/>
  <c r="C327" i="29"/>
  <c r="C328" i="29"/>
  <c r="C329" i="29"/>
  <c r="C330" i="29"/>
  <c r="C331" i="29"/>
  <c r="C332" i="29"/>
  <c r="C333" i="29"/>
  <c r="C334" i="29"/>
  <c r="C335" i="29"/>
  <c r="C336" i="29"/>
  <c r="C337" i="29"/>
  <c r="C338" i="29"/>
  <c r="C339" i="29"/>
  <c r="C340" i="29"/>
  <c r="C341" i="29"/>
  <c r="C342" i="29"/>
  <c r="C343" i="29"/>
  <c r="C345" i="29"/>
  <c r="C346" i="29"/>
  <c r="C348" i="29"/>
  <c r="C349" i="29"/>
  <c r="C350" i="29"/>
  <c r="C352" i="29"/>
  <c r="C353" i="29"/>
  <c r="C354" i="29"/>
  <c r="C355" i="29"/>
  <c r="C357" i="29"/>
  <c r="C358" i="29"/>
  <c r="C359" i="29"/>
  <c r="C360" i="29"/>
  <c r="C362" i="29"/>
  <c r="C363" i="29"/>
  <c r="C364" i="29"/>
  <c r="C365" i="29"/>
  <c r="C367" i="29"/>
  <c r="C368" i="29"/>
  <c r="C369" i="29"/>
  <c r="C370" i="29"/>
  <c r="C372" i="29"/>
  <c r="C373" i="29"/>
  <c r="C374" i="29"/>
  <c r="C375" i="29"/>
  <c r="C377" i="29"/>
  <c r="C378" i="29"/>
  <c r="C379" i="29"/>
  <c r="C380" i="29"/>
  <c r="C382" i="29"/>
  <c r="C383" i="29"/>
  <c r="C384" i="29"/>
  <c r="C385" i="29"/>
  <c r="C387" i="29"/>
  <c r="C388" i="29"/>
  <c r="C389" i="29"/>
  <c r="C390" i="29"/>
  <c r="C392" i="29"/>
  <c r="C26" i="26"/>
  <c r="C27" i="26"/>
  <c r="C28" i="26"/>
  <c r="C29" i="26"/>
  <c r="C30" i="26"/>
  <c r="C664" i="26"/>
  <c r="C663" i="26"/>
  <c r="C662" i="26"/>
  <c r="C661" i="26"/>
  <c r="C659" i="26"/>
  <c r="C658" i="26"/>
  <c r="C657" i="26"/>
  <c r="C656" i="26"/>
  <c r="C654" i="26"/>
  <c r="C653" i="26"/>
  <c r="C651" i="26"/>
  <c r="C650" i="26"/>
  <c r="C649" i="26"/>
  <c r="C648" i="26"/>
  <c r="C647" i="26"/>
  <c r="C646" i="26"/>
  <c r="C644" i="26"/>
  <c r="C643" i="26"/>
  <c r="C642" i="26"/>
  <c r="C641" i="26"/>
  <c r="C640" i="26"/>
  <c r="C639" i="26"/>
  <c r="C637" i="26"/>
  <c r="C635" i="26"/>
  <c r="C634" i="26"/>
  <c r="C633" i="26"/>
  <c r="C631" i="26"/>
  <c r="C630" i="26"/>
  <c r="C628" i="26"/>
  <c r="C627" i="26"/>
  <c r="C626" i="26"/>
  <c r="C625" i="26"/>
  <c r="C623" i="26"/>
  <c r="C622" i="26"/>
  <c r="C621" i="26"/>
  <c r="C620" i="26"/>
  <c r="C618" i="26"/>
  <c r="C617" i="26"/>
  <c r="C616" i="26"/>
  <c r="C615" i="26"/>
  <c r="C613" i="26"/>
  <c r="C611" i="26"/>
  <c r="C610" i="26"/>
  <c r="C609" i="26"/>
  <c r="C608" i="26"/>
  <c r="C607" i="26"/>
  <c r="C606" i="26"/>
  <c r="C605" i="26"/>
  <c r="C604" i="26"/>
  <c r="C603" i="26"/>
  <c r="C602" i="26"/>
  <c r="C600" i="26"/>
  <c r="C599" i="26"/>
  <c r="C597" i="26"/>
  <c r="C596" i="26"/>
  <c r="C594" i="26"/>
  <c r="C593" i="26"/>
  <c r="C592" i="26"/>
  <c r="C591" i="26"/>
  <c r="C590" i="26"/>
  <c r="C589" i="26"/>
  <c r="C588" i="26"/>
  <c r="C587" i="26"/>
  <c r="C586" i="26"/>
  <c r="C585" i="26"/>
  <c r="C584" i="26"/>
  <c r="C582" i="26"/>
  <c r="C581" i="26"/>
  <c r="C580" i="26"/>
  <c r="C579" i="26"/>
  <c r="C578" i="26"/>
  <c r="C577" i="26"/>
  <c r="C576" i="26"/>
  <c r="C575" i="26"/>
  <c r="C574" i="26"/>
  <c r="C573" i="26"/>
  <c r="C572" i="26"/>
  <c r="C571" i="26"/>
  <c r="C570" i="26"/>
  <c r="C569" i="26"/>
  <c r="C566" i="26"/>
  <c r="C565" i="26"/>
  <c r="C556" i="26"/>
  <c r="C555" i="26"/>
  <c r="C554" i="26"/>
  <c r="C553" i="26"/>
  <c r="C552" i="26"/>
  <c r="C551" i="26"/>
  <c r="C549" i="26"/>
  <c r="C548" i="26"/>
  <c r="C547" i="26"/>
  <c r="C546" i="26"/>
  <c r="C545" i="26"/>
  <c r="C544" i="26"/>
  <c r="C543" i="26"/>
  <c r="C542" i="26"/>
  <c r="C541" i="26"/>
  <c r="C540" i="26"/>
  <c r="C539" i="26"/>
  <c r="C538" i="26"/>
  <c r="C537" i="26"/>
  <c r="C536" i="26"/>
  <c r="C535" i="26"/>
  <c r="C534" i="26"/>
  <c r="C533" i="26"/>
  <c r="C532" i="26"/>
  <c r="C531" i="26"/>
  <c r="C530" i="26"/>
  <c r="C529" i="26"/>
  <c r="C528" i="26"/>
  <c r="C527" i="26"/>
  <c r="C526" i="26"/>
  <c r="C523" i="26"/>
  <c r="C522" i="26"/>
  <c r="C521" i="26"/>
  <c r="C520" i="26"/>
  <c r="C519" i="26"/>
  <c r="C518" i="26"/>
  <c r="C517" i="26"/>
  <c r="C515" i="26"/>
  <c r="C514" i="26"/>
  <c r="C513" i="26"/>
  <c r="C512" i="26"/>
  <c r="C511" i="26"/>
  <c r="C509" i="26"/>
  <c r="C508" i="26"/>
  <c r="C507" i="26"/>
  <c r="C506" i="26"/>
  <c r="C505" i="26"/>
  <c r="C504" i="26"/>
  <c r="C503" i="26"/>
  <c r="C502" i="26"/>
  <c r="C501" i="26"/>
  <c r="C500" i="26"/>
  <c r="C499" i="26"/>
  <c r="C497" i="26"/>
  <c r="C496" i="26"/>
  <c r="C495" i="26"/>
  <c r="C494" i="26"/>
  <c r="C493" i="26"/>
  <c r="C492" i="26"/>
  <c r="C491" i="26"/>
  <c r="C489" i="26"/>
  <c r="C488" i="26"/>
  <c r="C485" i="26"/>
  <c r="C484" i="26"/>
  <c r="C483" i="26"/>
  <c r="C482" i="26"/>
  <c r="C481" i="26"/>
  <c r="C480" i="26"/>
  <c r="C479" i="26"/>
  <c r="C478" i="26"/>
  <c r="C477" i="26"/>
  <c r="C476" i="26"/>
  <c r="C474" i="26"/>
  <c r="C473" i="26"/>
  <c r="C472" i="26"/>
  <c r="C471" i="26"/>
  <c r="C470" i="26"/>
  <c r="C469" i="26"/>
  <c r="C468" i="26"/>
  <c r="C467" i="26"/>
  <c r="C466" i="26"/>
  <c r="C464" i="26"/>
  <c r="C463" i="26"/>
  <c r="C461" i="26"/>
  <c r="C460" i="26"/>
  <c r="C459" i="26"/>
  <c r="C458" i="26"/>
  <c r="C457" i="26"/>
  <c r="C456" i="26"/>
  <c r="C454" i="26"/>
  <c r="C453" i="26"/>
  <c r="C452" i="26"/>
  <c r="C451" i="26"/>
  <c r="C450" i="26"/>
  <c r="C449" i="26"/>
  <c r="C448" i="26"/>
  <c r="C447" i="26"/>
  <c r="C446" i="26"/>
  <c r="C445" i="26"/>
  <c r="C444" i="26"/>
  <c r="C443" i="26"/>
  <c r="C442" i="26"/>
  <c r="C441" i="26"/>
  <c r="C440" i="26"/>
  <c r="C439" i="26"/>
  <c r="C438" i="26"/>
  <c r="C437" i="26"/>
  <c r="C436" i="26"/>
  <c r="C435" i="26"/>
  <c r="C434" i="26"/>
  <c r="C433" i="26"/>
  <c r="C432" i="26"/>
  <c r="C431" i="26"/>
  <c r="C430" i="26"/>
  <c r="C429" i="26"/>
  <c r="C428" i="26"/>
  <c r="C427" i="26"/>
  <c r="C426" i="26"/>
  <c r="C425" i="26"/>
  <c r="C424" i="26"/>
  <c r="C423" i="26"/>
  <c r="C422" i="26"/>
  <c r="C421" i="26"/>
  <c r="C420" i="26"/>
  <c r="C419" i="26"/>
  <c r="C418" i="26"/>
  <c r="C417" i="26"/>
  <c r="C416" i="26"/>
  <c r="C413" i="26"/>
  <c r="C412" i="26"/>
  <c r="C411" i="26"/>
  <c r="C410" i="26"/>
  <c r="C409" i="26"/>
  <c r="C408" i="26"/>
  <c r="C407" i="26"/>
  <c r="C406" i="26"/>
  <c r="C405" i="26"/>
  <c r="C404" i="26"/>
  <c r="C403" i="26"/>
  <c r="C402" i="26"/>
  <c r="C401" i="26"/>
  <c r="C400" i="26"/>
  <c r="C399" i="26"/>
  <c r="C398" i="26"/>
  <c r="C397" i="26"/>
  <c r="C396" i="26"/>
  <c r="C395" i="26"/>
  <c r="C394" i="26"/>
  <c r="C393" i="26"/>
  <c r="C392" i="26"/>
  <c r="C391" i="26"/>
  <c r="C390" i="26"/>
  <c r="C388" i="26"/>
  <c r="C387" i="26"/>
  <c r="C386" i="26"/>
  <c r="C385" i="26"/>
  <c r="C384" i="26"/>
  <c r="C383" i="26"/>
  <c r="C382" i="26"/>
  <c r="C381" i="26"/>
  <c r="C380" i="26"/>
  <c r="C379" i="26"/>
  <c r="C378" i="26"/>
  <c r="C377" i="26"/>
  <c r="C376" i="26"/>
  <c r="C375" i="26"/>
  <c r="C374" i="26"/>
  <c r="C373" i="26"/>
  <c r="C372" i="26"/>
  <c r="C371" i="26"/>
  <c r="C370" i="26"/>
  <c r="C369" i="26"/>
  <c r="C367" i="26"/>
  <c r="C366" i="26"/>
  <c r="C365" i="26"/>
  <c r="C364" i="26"/>
  <c r="C363" i="26"/>
  <c r="C362" i="26"/>
  <c r="C361" i="26"/>
  <c r="C360" i="26"/>
  <c r="C359" i="26"/>
  <c r="C358" i="26"/>
  <c r="C357" i="26"/>
  <c r="C356" i="26"/>
  <c r="C355" i="26"/>
  <c r="C354" i="26"/>
  <c r="C353" i="26"/>
  <c r="C352" i="26"/>
  <c r="C351" i="26"/>
  <c r="C350" i="26"/>
  <c r="C349" i="26"/>
  <c r="C348" i="26"/>
  <c r="C346" i="26"/>
  <c r="C345" i="26"/>
  <c r="C344" i="26"/>
  <c r="C343" i="26"/>
  <c r="C342" i="26"/>
  <c r="C341" i="26"/>
  <c r="C340" i="26"/>
  <c r="C339" i="26"/>
  <c r="C338" i="26"/>
  <c r="C337" i="26"/>
  <c r="C336" i="26"/>
  <c r="C335" i="26"/>
  <c r="C334" i="26"/>
  <c r="C333" i="26"/>
  <c r="C332" i="26"/>
  <c r="C331" i="26"/>
  <c r="C330" i="26"/>
  <c r="C329" i="26"/>
  <c r="C328" i="26"/>
  <c r="C327" i="26"/>
  <c r="C325" i="26"/>
  <c r="C324" i="26"/>
  <c r="C323" i="26"/>
  <c r="C322" i="26"/>
  <c r="C321" i="26"/>
  <c r="C320" i="26"/>
  <c r="C319" i="26"/>
  <c r="C318" i="26"/>
  <c r="C317" i="26"/>
  <c r="C316" i="26"/>
  <c r="C315" i="26"/>
  <c r="C314" i="26"/>
  <c r="C313" i="26"/>
  <c r="C312" i="26"/>
  <c r="C311" i="26"/>
  <c r="C310" i="26"/>
  <c r="C309" i="26"/>
  <c r="C308" i="26"/>
  <c r="C307" i="26"/>
  <c r="C306" i="26"/>
  <c r="C304" i="26"/>
  <c r="C303" i="26"/>
  <c r="C302" i="26"/>
  <c r="C301" i="26"/>
  <c r="C300" i="26"/>
  <c r="C299" i="26"/>
  <c r="C298" i="26"/>
  <c r="C297" i="26"/>
  <c r="C296" i="26"/>
  <c r="C295" i="26"/>
  <c r="C294" i="26"/>
  <c r="C293" i="26"/>
  <c r="C292" i="26"/>
  <c r="C291" i="26"/>
  <c r="C290" i="26"/>
  <c r="C289" i="26"/>
  <c r="C287" i="26"/>
  <c r="C286" i="26"/>
  <c r="C285" i="26"/>
  <c r="C284" i="26"/>
  <c r="C283" i="26"/>
  <c r="C282" i="26"/>
  <c r="C281" i="26"/>
  <c r="C280" i="26"/>
  <c r="C279" i="26"/>
  <c r="C278" i="26"/>
  <c r="C277" i="26"/>
  <c r="C276" i="26"/>
  <c r="C275" i="26"/>
  <c r="C274" i="26"/>
  <c r="C273" i="26"/>
  <c r="C272" i="26"/>
  <c r="C271" i="26"/>
  <c r="C270" i="26"/>
  <c r="C269" i="26"/>
  <c r="C268" i="26"/>
  <c r="C267" i="26"/>
  <c r="C266" i="26"/>
  <c r="C265" i="26"/>
  <c r="C264" i="26"/>
  <c r="C262" i="26"/>
  <c r="C261" i="26"/>
  <c r="C260" i="26"/>
  <c r="C259" i="26"/>
  <c r="C258" i="26"/>
  <c r="C257" i="26"/>
  <c r="C256" i="26"/>
  <c r="C255" i="26"/>
  <c r="C254" i="26"/>
  <c r="C253" i="26"/>
  <c r="C252" i="26"/>
  <c r="C251" i="26"/>
  <c r="C249" i="26"/>
  <c r="C248" i="26"/>
  <c r="C247" i="26"/>
  <c r="C246" i="26"/>
  <c r="C245" i="26"/>
  <c r="C244" i="26"/>
  <c r="C243" i="26"/>
  <c r="C242" i="26"/>
  <c r="C241" i="26"/>
  <c r="C240" i="26"/>
  <c r="C239" i="26"/>
  <c r="C238" i="26"/>
  <c r="C236" i="26"/>
  <c r="C235" i="26"/>
  <c r="C234" i="26"/>
  <c r="C233" i="26"/>
  <c r="C232" i="26"/>
  <c r="C231" i="26"/>
  <c r="C230" i="26"/>
  <c r="C229" i="26"/>
  <c r="C228" i="26"/>
  <c r="C227" i="26"/>
  <c r="C226" i="26"/>
  <c r="C225" i="26"/>
  <c r="C223" i="26"/>
  <c r="C222" i="26"/>
  <c r="C221" i="26"/>
  <c r="C220" i="26"/>
  <c r="C219" i="26"/>
  <c r="C218" i="26"/>
  <c r="C217" i="26"/>
  <c r="C216" i="26"/>
  <c r="C215" i="26"/>
  <c r="C214" i="26"/>
  <c r="C213" i="26"/>
  <c r="C212" i="26"/>
  <c r="C210" i="26"/>
  <c r="C209" i="26"/>
  <c r="C208" i="26"/>
  <c r="C207" i="26"/>
  <c r="C206" i="26"/>
  <c r="C205" i="26"/>
  <c r="C204" i="26"/>
  <c r="C203" i="26"/>
  <c r="C202" i="26"/>
  <c r="C201" i="26"/>
  <c r="C200" i="26"/>
  <c r="C199" i="26"/>
  <c r="C198" i="26"/>
  <c r="C197" i="26"/>
  <c r="C196" i="26"/>
  <c r="C195" i="26"/>
  <c r="C193" i="26"/>
  <c r="C192" i="26"/>
  <c r="C191" i="26"/>
  <c r="C190" i="26"/>
  <c r="C189" i="26"/>
  <c r="C188" i="26"/>
  <c r="C187" i="26"/>
  <c r="C186" i="26"/>
  <c r="C184" i="26"/>
  <c r="C183" i="26"/>
  <c r="C182" i="26"/>
  <c r="C181" i="26"/>
  <c r="C180" i="26"/>
  <c r="C179" i="26"/>
  <c r="C178" i="26"/>
  <c r="C177" i="26"/>
  <c r="C175" i="26"/>
  <c r="C174" i="26"/>
  <c r="C173" i="26"/>
  <c r="C172" i="26"/>
  <c r="C171" i="26"/>
  <c r="C170" i="26"/>
  <c r="C169" i="26"/>
  <c r="C168" i="26"/>
  <c r="C167" i="26"/>
  <c r="C166" i="26"/>
  <c r="C165" i="26"/>
  <c r="C164" i="26"/>
  <c r="C163" i="26"/>
  <c r="C162" i="26"/>
  <c r="C161" i="26"/>
  <c r="C160" i="26"/>
  <c r="C159" i="26"/>
  <c r="C158" i="26"/>
  <c r="C157" i="26"/>
  <c r="C156" i="26"/>
  <c r="C155" i="26"/>
  <c r="C154" i="26"/>
  <c r="C153" i="26"/>
  <c r="C152" i="26"/>
  <c r="C150" i="26"/>
  <c r="C149" i="26"/>
  <c r="C148" i="26"/>
  <c r="C147" i="26"/>
  <c r="C146" i="26"/>
  <c r="C145" i="26"/>
  <c r="C144" i="26"/>
  <c r="C143" i="26"/>
  <c r="C142" i="26"/>
  <c r="C141" i="26"/>
  <c r="C140" i="26"/>
  <c r="C139" i="26"/>
  <c r="C138" i="26"/>
  <c r="C137" i="26"/>
  <c r="C136" i="26"/>
  <c r="C135" i="26"/>
  <c r="C134" i="26"/>
  <c r="C133" i="26"/>
  <c r="C132" i="26"/>
  <c r="C131" i="26"/>
  <c r="C130" i="26"/>
  <c r="C129" i="26"/>
  <c r="C128" i="26"/>
  <c r="C127" i="26"/>
  <c r="C124" i="26"/>
  <c r="C123" i="26"/>
  <c r="C122" i="26"/>
  <c r="C121" i="26"/>
  <c r="C120" i="26"/>
  <c r="C119" i="26"/>
  <c r="C118" i="26"/>
  <c r="C117" i="26"/>
  <c r="C116" i="26"/>
  <c r="C115" i="26"/>
  <c r="C114" i="26"/>
  <c r="C113" i="26"/>
  <c r="C112" i="26"/>
  <c r="C110" i="26"/>
  <c r="C107" i="26"/>
  <c r="C106" i="26"/>
  <c r="C104" i="26"/>
  <c r="C103" i="26"/>
  <c r="C102" i="26"/>
  <c r="C99" i="26"/>
  <c r="C98" i="26"/>
  <c r="C97" i="26"/>
  <c r="C96" i="26"/>
  <c r="C95" i="26"/>
  <c r="C88" i="26"/>
  <c r="C87" i="26"/>
  <c r="C86" i="26"/>
  <c r="C84" i="26"/>
  <c r="C83" i="26"/>
  <c r="C81" i="26"/>
  <c r="C80" i="26"/>
  <c r="C79" i="26"/>
  <c r="C78" i="26"/>
  <c r="C76" i="26"/>
  <c r="C75" i="26"/>
  <c r="C74" i="26"/>
  <c r="C73" i="26"/>
  <c r="C71" i="26"/>
  <c r="C70" i="26"/>
  <c r="C68" i="26"/>
  <c r="C67" i="26"/>
  <c r="C66" i="26"/>
  <c r="C65" i="26"/>
  <c r="C64" i="26"/>
  <c r="C63" i="26"/>
  <c r="C62" i="26"/>
  <c r="C61" i="26"/>
  <c r="C58" i="26"/>
  <c r="C57" i="26"/>
  <c r="C56" i="26"/>
  <c r="C54" i="26"/>
  <c r="C49" i="26"/>
  <c r="C48" i="26"/>
  <c r="C46" i="26"/>
  <c r="C45" i="26"/>
  <c r="C43" i="26"/>
  <c r="C42" i="26"/>
  <c r="C41" i="26"/>
  <c r="C40" i="26"/>
  <c r="C38" i="26"/>
  <c r="C37" i="26"/>
  <c r="C36" i="26"/>
  <c r="C35" i="26"/>
  <c r="C33" i="26"/>
  <c r="C32" i="26"/>
  <c r="C23" i="26"/>
  <c r="C21" i="26"/>
  <c r="C20" i="26"/>
  <c r="C19" i="26"/>
  <c r="C17" i="26"/>
  <c r="C15" i="26"/>
  <c r="C14" i="26"/>
  <c r="C13" i="26"/>
  <c r="H780" i="29"/>
  <c r="F780" i="29"/>
  <c r="E780" i="29"/>
  <c r="H779" i="29"/>
  <c r="E779" i="29"/>
  <c r="H778" i="29"/>
  <c r="F778" i="29"/>
  <c r="E778" i="29"/>
  <c r="H777" i="29"/>
  <c r="F777" i="29"/>
  <c r="E777" i="29"/>
  <c r="H776" i="29"/>
  <c r="F776" i="29"/>
  <c r="E776" i="29"/>
  <c r="H775" i="29"/>
  <c r="F775" i="29"/>
  <c r="E775" i="29"/>
  <c r="H774" i="29"/>
  <c r="E774" i="29"/>
  <c r="H773" i="29"/>
  <c r="E773" i="29"/>
  <c r="H772" i="29"/>
  <c r="F772" i="29"/>
  <c r="E772" i="29"/>
  <c r="H771" i="29"/>
  <c r="E771" i="29"/>
  <c r="H770" i="29"/>
  <c r="E770" i="29"/>
  <c r="H769" i="29"/>
  <c r="F769" i="29"/>
  <c r="E769" i="29"/>
  <c r="H768" i="29"/>
  <c r="F768" i="29"/>
  <c r="E768" i="29"/>
  <c r="H767" i="29"/>
  <c r="E767" i="29"/>
  <c r="H766" i="29"/>
  <c r="F766" i="29"/>
  <c r="E766" i="29"/>
  <c r="H765" i="29"/>
  <c r="F765" i="29"/>
  <c r="E765" i="29"/>
  <c r="H764" i="29"/>
  <c r="F764" i="29"/>
  <c r="E764" i="29"/>
  <c r="H763" i="29"/>
  <c r="F763" i="29"/>
  <c r="E763" i="29"/>
  <c r="H762" i="29"/>
  <c r="E762" i="29"/>
  <c r="H761" i="29"/>
  <c r="E761" i="29"/>
  <c r="H760" i="29"/>
  <c r="F760" i="29"/>
  <c r="E760" i="29"/>
  <c r="H759" i="29"/>
  <c r="E759" i="29"/>
  <c r="H758" i="29"/>
  <c r="E758" i="29"/>
  <c r="H757" i="29"/>
  <c r="F757" i="29"/>
  <c r="E757" i="29"/>
  <c r="H756" i="29"/>
  <c r="F756" i="29"/>
  <c r="E756" i="29"/>
  <c r="H755" i="29"/>
  <c r="E755" i="29"/>
  <c r="H754" i="29"/>
  <c r="F754" i="29"/>
  <c r="E754" i="29"/>
  <c r="H752" i="29"/>
  <c r="F752" i="29"/>
  <c r="E752" i="29"/>
  <c r="H751" i="29"/>
  <c r="F751" i="29"/>
  <c r="E751" i="29"/>
  <c r="H750" i="29"/>
  <c r="F750" i="29"/>
  <c r="E750" i="29"/>
  <c r="H749" i="29"/>
  <c r="E749" i="29"/>
  <c r="H748" i="29"/>
  <c r="E748" i="29"/>
  <c r="H747" i="29"/>
  <c r="F747" i="29"/>
  <c r="E747" i="29"/>
  <c r="H746" i="29"/>
  <c r="E746" i="29"/>
  <c r="H745" i="29"/>
  <c r="E745" i="29"/>
  <c r="H744" i="29"/>
  <c r="F744" i="29"/>
  <c r="E744" i="29"/>
  <c r="H743" i="29"/>
  <c r="F743" i="29"/>
  <c r="E743" i="29"/>
  <c r="H742" i="29"/>
  <c r="E742" i="29"/>
  <c r="H741" i="29"/>
  <c r="F741" i="29"/>
  <c r="E741" i="29"/>
  <c r="H740" i="29"/>
  <c r="F740" i="29"/>
  <c r="E740" i="29"/>
  <c r="H733" i="29"/>
  <c r="F733" i="29"/>
  <c r="E733" i="29"/>
  <c r="E732" i="29"/>
  <c r="H731" i="29"/>
  <c r="E731" i="29"/>
  <c r="H730" i="29"/>
  <c r="E730" i="29"/>
  <c r="H729" i="29"/>
  <c r="F729" i="29"/>
  <c r="E729" i="29"/>
  <c r="H727" i="29"/>
  <c r="F727" i="29"/>
  <c r="E727" i="29"/>
  <c r="H726" i="29"/>
  <c r="E726" i="29"/>
  <c r="H725" i="29"/>
  <c r="F725" i="29"/>
  <c r="E725" i="29"/>
  <c r="H724" i="29"/>
  <c r="F724" i="29"/>
  <c r="E724" i="29"/>
  <c r="H723" i="29"/>
  <c r="F723" i="29"/>
  <c r="E723" i="29"/>
  <c r="H721" i="29"/>
  <c r="F721" i="29"/>
  <c r="E721" i="29"/>
  <c r="H720" i="29"/>
  <c r="F720" i="29"/>
  <c r="E720" i="29"/>
  <c r="H719" i="29"/>
  <c r="F719" i="29"/>
  <c r="E719" i="29"/>
  <c r="H718" i="29"/>
  <c r="E718" i="29"/>
  <c r="H717" i="29"/>
  <c r="E717" i="29"/>
  <c r="H716" i="29"/>
  <c r="E716" i="29"/>
  <c r="H714" i="29"/>
  <c r="F714" i="29"/>
  <c r="E714" i="29"/>
  <c r="H713" i="29"/>
  <c r="F713" i="29"/>
  <c r="E713" i="29"/>
  <c r="H712" i="29"/>
  <c r="E712" i="29"/>
  <c r="H711" i="29"/>
  <c r="F711" i="29"/>
  <c r="E711" i="29"/>
  <c r="H710" i="29"/>
  <c r="F710" i="29"/>
  <c r="E710" i="29"/>
  <c r="H709" i="29"/>
  <c r="F709" i="29"/>
  <c r="E709" i="29"/>
  <c r="H706" i="29"/>
  <c r="F706" i="29"/>
  <c r="E706" i="29"/>
  <c r="H705" i="29"/>
  <c r="F705" i="29"/>
  <c r="E705" i="29"/>
  <c r="H704" i="29"/>
  <c r="F704" i="29"/>
  <c r="E704" i="29"/>
  <c r="F703" i="29"/>
  <c r="E703" i="29"/>
  <c r="H702" i="29"/>
  <c r="E702" i="29"/>
  <c r="H701" i="29"/>
  <c r="E701" i="29"/>
  <c r="H699" i="29"/>
  <c r="F699" i="29"/>
  <c r="E699" i="29"/>
  <c r="H698" i="29"/>
  <c r="F698" i="29"/>
  <c r="E698" i="29"/>
  <c r="H697" i="29"/>
  <c r="E697" i="29"/>
  <c r="H696" i="29"/>
  <c r="F696" i="29"/>
  <c r="E696" i="29"/>
  <c r="H695" i="29"/>
  <c r="F695" i="29"/>
  <c r="E695" i="29"/>
  <c r="H694" i="29"/>
  <c r="F694" i="29"/>
  <c r="E694" i="29"/>
  <c r="H692" i="29"/>
  <c r="F692" i="29"/>
  <c r="E692" i="29"/>
  <c r="H691" i="29"/>
  <c r="F691" i="29"/>
  <c r="E691" i="29"/>
  <c r="H690" i="29"/>
  <c r="F690" i="29"/>
  <c r="E690" i="29"/>
  <c r="H689" i="29"/>
  <c r="F689" i="29"/>
  <c r="E689" i="29"/>
  <c r="H688" i="29"/>
  <c r="E688" i="29"/>
  <c r="H687" i="29"/>
  <c r="E687" i="29"/>
  <c r="H685" i="29"/>
  <c r="F685" i="29"/>
  <c r="E685" i="29"/>
  <c r="H684" i="29"/>
  <c r="F684" i="29"/>
  <c r="E684" i="29"/>
  <c r="H683" i="29"/>
  <c r="E683" i="29"/>
  <c r="H682" i="29"/>
  <c r="F682" i="29"/>
  <c r="E682" i="29"/>
  <c r="H681" i="29"/>
  <c r="F681" i="29"/>
  <c r="E681" i="29"/>
  <c r="H680" i="29"/>
  <c r="F680" i="29"/>
  <c r="E680" i="29"/>
  <c r="H678" i="29"/>
  <c r="F678" i="29"/>
  <c r="E678" i="29"/>
  <c r="F677" i="29"/>
  <c r="E677" i="29"/>
  <c r="H676" i="29"/>
  <c r="F676" i="29"/>
  <c r="E676" i="29"/>
  <c r="H675" i="29"/>
  <c r="E675" i="29"/>
  <c r="H674" i="29"/>
  <c r="F674" i="29"/>
  <c r="E674" i="29"/>
  <c r="H673" i="29"/>
  <c r="E673" i="29"/>
  <c r="H671" i="29"/>
  <c r="F671" i="29"/>
  <c r="E671" i="29"/>
  <c r="H670" i="29"/>
  <c r="F670" i="29"/>
  <c r="E670" i="29"/>
  <c r="H669" i="29"/>
  <c r="F669" i="29"/>
  <c r="E669" i="29"/>
  <c r="H668" i="29"/>
  <c r="E668" i="29"/>
  <c r="H667" i="29"/>
  <c r="F667" i="29"/>
  <c r="E667" i="29"/>
  <c r="H666" i="29"/>
  <c r="F666" i="29"/>
  <c r="E666" i="29"/>
  <c r="H664" i="29"/>
  <c r="F664" i="29"/>
  <c r="E664" i="29"/>
  <c r="H663" i="29"/>
  <c r="F663" i="29"/>
  <c r="E663" i="29"/>
  <c r="H662" i="29"/>
  <c r="F662" i="29"/>
  <c r="E662" i="29"/>
  <c r="H661" i="29"/>
  <c r="E661" i="29"/>
  <c r="H660" i="29"/>
  <c r="F660" i="29"/>
  <c r="E660" i="29"/>
  <c r="H659" i="29"/>
  <c r="E659" i="29"/>
  <c r="H657" i="29"/>
  <c r="F657" i="29"/>
  <c r="E657" i="29"/>
  <c r="H656" i="29"/>
  <c r="F656" i="29"/>
  <c r="E656" i="29"/>
  <c r="H655" i="29"/>
  <c r="F655" i="29"/>
  <c r="E655" i="29"/>
  <c r="H654" i="29"/>
  <c r="E654" i="29"/>
  <c r="H653" i="29"/>
  <c r="F653" i="29"/>
  <c r="E653" i="29"/>
  <c r="H652" i="29"/>
  <c r="F652" i="29"/>
  <c r="E652" i="29"/>
  <c r="H649" i="29"/>
  <c r="F649" i="29"/>
  <c r="E649" i="29"/>
  <c r="H648" i="29"/>
  <c r="F648" i="29"/>
  <c r="E648" i="29"/>
  <c r="H647" i="29"/>
  <c r="F647" i="29"/>
  <c r="E647" i="29"/>
  <c r="H646" i="29"/>
  <c r="E646" i="29"/>
  <c r="H644" i="29"/>
  <c r="F644" i="29"/>
  <c r="E644" i="29"/>
  <c r="H643" i="29"/>
  <c r="E643" i="29"/>
  <c r="H642" i="29"/>
  <c r="F642" i="29"/>
  <c r="E642" i="29"/>
  <c r="H641" i="29"/>
  <c r="F641" i="29"/>
  <c r="E641" i="29"/>
  <c r="H638" i="29"/>
  <c r="F638" i="29"/>
  <c r="E638" i="29"/>
  <c r="H637" i="29"/>
  <c r="E637" i="29"/>
  <c r="H636" i="29"/>
  <c r="F636" i="29"/>
  <c r="E636" i="29"/>
  <c r="H635" i="29"/>
  <c r="F635" i="29"/>
  <c r="E635" i="29"/>
  <c r="F634" i="29"/>
  <c r="E634" i="29"/>
  <c r="H633" i="29"/>
  <c r="F633" i="29"/>
  <c r="E633" i="29"/>
  <c r="H632" i="29"/>
  <c r="F632" i="29"/>
  <c r="E632" i="29"/>
  <c r="H631" i="29"/>
  <c r="E631" i="29"/>
  <c r="H629" i="29"/>
  <c r="F629" i="29"/>
  <c r="E629" i="29"/>
  <c r="H628" i="29"/>
  <c r="E628" i="29"/>
  <c r="H627" i="29"/>
  <c r="F627" i="29"/>
  <c r="E627" i="29"/>
  <c r="F626" i="29"/>
  <c r="E626" i="29"/>
  <c r="H625" i="29"/>
  <c r="F625" i="29"/>
  <c r="E625" i="29"/>
  <c r="H624" i="29"/>
  <c r="E624" i="29"/>
  <c r="H623" i="29"/>
  <c r="F623" i="29"/>
  <c r="E623" i="29"/>
  <c r="H622" i="29"/>
  <c r="F622" i="29"/>
  <c r="E622" i="29"/>
  <c r="H620" i="29"/>
  <c r="F620" i="29"/>
  <c r="E620" i="29"/>
  <c r="H619" i="29"/>
  <c r="F619" i="29"/>
  <c r="E619" i="29"/>
  <c r="H618" i="29"/>
  <c r="E618" i="29"/>
  <c r="H617" i="29"/>
  <c r="E617" i="29"/>
  <c r="H616" i="29"/>
  <c r="F616" i="29"/>
  <c r="E616" i="29"/>
  <c r="H615" i="29"/>
  <c r="E615" i="29"/>
  <c r="H614" i="29"/>
  <c r="F614" i="29"/>
  <c r="E614" i="29"/>
  <c r="H612" i="29"/>
  <c r="F612" i="29"/>
  <c r="E612" i="29"/>
  <c r="H611" i="29"/>
  <c r="F611" i="29"/>
  <c r="E611" i="29"/>
  <c r="H610" i="29"/>
  <c r="E610" i="29"/>
  <c r="H609" i="29"/>
  <c r="F609" i="29"/>
  <c r="E609" i="29"/>
  <c r="H608" i="29"/>
  <c r="F608" i="29"/>
  <c r="E608" i="29"/>
  <c r="H607" i="29"/>
  <c r="F607" i="29"/>
  <c r="E607" i="29"/>
  <c r="H606" i="29"/>
  <c r="F606" i="29"/>
  <c r="E606" i="29"/>
  <c r="H604" i="29"/>
  <c r="E604" i="29"/>
  <c r="H603" i="29"/>
  <c r="E603" i="29"/>
  <c r="F602" i="29"/>
  <c r="E602" i="29"/>
  <c r="H601" i="29"/>
  <c r="F601" i="29"/>
  <c r="E601" i="29"/>
  <c r="H600" i="29"/>
  <c r="E600" i="29"/>
  <c r="H599" i="29"/>
  <c r="F599" i="29"/>
  <c r="E599" i="29"/>
  <c r="H598" i="29"/>
  <c r="F598" i="29"/>
  <c r="E598" i="29"/>
  <c r="H597" i="29"/>
  <c r="F597" i="29"/>
  <c r="E597" i="29"/>
  <c r="H595" i="29"/>
  <c r="F595" i="29"/>
  <c r="E595" i="29"/>
  <c r="H594" i="29"/>
  <c r="F594" i="29"/>
  <c r="E594" i="29"/>
  <c r="H593" i="29"/>
  <c r="F593" i="29"/>
  <c r="E593" i="29"/>
  <c r="H592" i="29"/>
  <c r="F592" i="29"/>
  <c r="E592" i="29"/>
  <c r="H591" i="29"/>
  <c r="E591" i="29"/>
  <c r="H590" i="29"/>
  <c r="E590" i="29"/>
  <c r="H589" i="29"/>
  <c r="F589" i="29"/>
  <c r="E589" i="29"/>
  <c r="H588" i="29"/>
  <c r="F588" i="29"/>
  <c r="E588" i="29"/>
  <c r="H586" i="29"/>
  <c r="E586" i="29"/>
  <c r="H585" i="29"/>
  <c r="F585" i="29"/>
  <c r="E585" i="29"/>
  <c r="H584" i="29"/>
  <c r="F584" i="29"/>
  <c r="E584" i="29"/>
  <c r="H583" i="29"/>
  <c r="F583" i="29"/>
  <c r="E583" i="29"/>
  <c r="H582" i="29"/>
  <c r="F582" i="29"/>
  <c r="E582" i="29"/>
  <c r="H581" i="29"/>
  <c r="F581" i="29"/>
  <c r="E581" i="29"/>
  <c r="H580" i="29"/>
  <c r="F580" i="29"/>
  <c r="E580" i="29"/>
  <c r="H578" i="29"/>
  <c r="F578" i="29"/>
  <c r="E578" i="29"/>
  <c r="H577" i="29"/>
  <c r="E577" i="29"/>
  <c r="H576" i="29"/>
  <c r="E576" i="29"/>
  <c r="H575" i="29"/>
  <c r="F575" i="29"/>
  <c r="E575" i="29"/>
  <c r="H574" i="29"/>
  <c r="F574" i="29"/>
  <c r="E574" i="29"/>
  <c r="H573" i="29"/>
  <c r="E573" i="29"/>
  <c r="H572" i="29"/>
  <c r="F572" i="29"/>
  <c r="E572" i="29"/>
  <c r="H569" i="29"/>
  <c r="F569" i="29"/>
  <c r="E569" i="29"/>
  <c r="H568" i="29"/>
  <c r="F568" i="29"/>
  <c r="E568" i="29"/>
  <c r="H567" i="29"/>
  <c r="F567" i="29"/>
  <c r="E567" i="29"/>
  <c r="H566" i="29"/>
  <c r="F566" i="29"/>
  <c r="E566" i="29"/>
  <c r="F565" i="29"/>
  <c r="E565" i="29"/>
  <c r="H564" i="29"/>
  <c r="F564" i="29"/>
  <c r="E564" i="29"/>
  <c r="H563" i="29"/>
  <c r="E563" i="29"/>
  <c r="H562" i="29"/>
  <c r="E562" i="29"/>
  <c r="H560" i="29"/>
  <c r="F560" i="29"/>
  <c r="E560" i="29"/>
  <c r="H559" i="29"/>
  <c r="F559" i="29"/>
  <c r="E559" i="29"/>
  <c r="H558" i="29"/>
  <c r="E558" i="29"/>
  <c r="E557" i="29"/>
  <c r="H556" i="29"/>
  <c r="F556" i="29"/>
  <c r="E556" i="29"/>
  <c r="H555" i="29"/>
  <c r="F555" i="29"/>
  <c r="E555" i="29"/>
  <c r="H554" i="29"/>
  <c r="E554" i="29"/>
  <c r="H553" i="29"/>
  <c r="F553" i="29"/>
  <c r="E553" i="29"/>
  <c r="H551" i="29"/>
  <c r="F551" i="29"/>
  <c r="E551" i="29"/>
  <c r="H550" i="29"/>
  <c r="F550" i="29"/>
  <c r="E550" i="29"/>
  <c r="H549" i="29"/>
  <c r="E549" i="29"/>
  <c r="H548" i="29"/>
  <c r="E548" i="29"/>
  <c r="H547" i="29"/>
  <c r="F547" i="29"/>
  <c r="E547" i="29"/>
  <c r="H546" i="29"/>
  <c r="F546" i="29"/>
  <c r="E546" i="29"/>
  <c r="H545" i="29"/>
  <c r="E545" i="29"/>
  <c r="H543" i="29"/>
  <c r="E543" i="29"/>
  <c r="H542" i="29"/>
  <c r="F542" i="29"/>
  <c r="E542" i="29"/>
  <c r="H541" i="29"/>
  <c r="F541" i="29"/>
  <c r="E541" i="29"/>
  <c r="H540" i="29"/>
  <c r="E540" i="29"/>
  <c r="H539" i="29"/>
  <c r="F539" i="29"/>
  <c r="E539" i="29"/>
  <c r="H538" i="29"/>
  <c r="F538" i="29"/>
  <c r="E538" i="29"/>
  <c r="H537" i="29"/>
  <c r="F537" i="29"/>
  <c r="E537" i="29"/>
  <c r="H535" i="29"/>
  <c r="E535" i="29"/>
  <c r="H534" i="29"/>
  <c r="E534" i="29"/>
  <c r="F533" i="29"/>
  <c r="E533" i="29"/>
  <c r="H532" i="29"/>
  <c r="F532" i="29"/>
  <c r="E532" i="29"/>
  <c r="H531" i="29"/>
  <c r="F531" i="29"/>
  <c r="E531" i="29"/>
  <c r="H530" i="29"/>
  <c r="E530" i="29"/>
  <c r="H529" i="29"/>
  <c r="F529" i="29"/>
  <c r="E529" i="29"/>
  <c r="H528" i="29"/>
  <c r="F528" i="29"/>
  <c r="E528" i="29"/>
  <c r="H526" i="29"/>
  <c r="F526" i="29"/>
  <c r="E526" i="29"/>
  <c r="H525" i="29"/>
  <c r="F525" i="29"/>
  <c r="E525" i="29"/>
  <c r="H524" i="29"/>
  <c r="F524" i="29"/>
  <c r="E524" i="29"/>
  <c r="H523" i="29"/>
  <c r="F523" i="29"/>
  <c r="E523" i="29"/>
  <c r="H522" i="29"/>
  <c r="F522" i="29"/>
  <c r="E522" i="29"/>
  <c r="H521" i="29"/>
  <c r="E521" i="29"/>
  <c r="H520" i="29"/>
  <c r="F520" i="29"/>
  <c r="E520" i="29"/>
  <c r="H519" i="29"/>
  <c r="F519" i="29"/>
  <c r="E519" i="29"/>
  <c r="H517" i="29"/>
  <c r="F517" i="29"/>
  <c r="E517" i="29"/>
  <c r="H516" i="29"/>
  <c r="E516" i="29"/>
  <c r="H515" i="29"/>
  <c r="F515" i="29"/>
  <c r="E515" i="29"/>
  <c r="H514" i="29"/>
  <c r="F514" i="29"/>
  <c r="E514" i="29"/>
  <c r="H513" i="29"/>
  <c r="F513" i="29"/>
  <c r="E513" i="29"/>
  <c r="H512" i="29"/>
  <c r="F512" i="29"/>
  <c r="E512" i="29"/>
  <c r="H511" i="29"/>
  <c r="F511" i="29"/>
  <c r="E511" i="29"/>
  <c r="H509" i="29"/>
  <c r="F509" i="29"/>
  <c r="E509" i="29"/>
  <c r="H508" i="29"/>
  <c r="F508" i="29"/>
  <c r="E508" i="29"/>
  <c r="H507" i="29"/>
  <c r="E507" i="29"/>
  <c r="H506" i="29"/>
  <c r="F506" i="29"/>
  <c r="E506" i="29"/>
  <c r="H505" i="29"/>
  <c r="F505" i="29"/>
  <c r="E505" i="29"/>
  <c r="H504" i="29"/>
  <c r="F504" i="29"/>
  <c r="E504" i="29"/>
  <c r="H503" i="29"/>
  <c r="E503" i="29"/>
  <c r="H500" i="29"/>
  <c r="F500" i="29"/>
  <c r="E500" i="29"/>
  <c r="H499" i="29"/>
  <c r="F499" i="29"/>
  <c r="E499" i="29"/>
  <c r="H498" i="29"/>
  <c r="F498" i="29"/>
  <c r="E498" i="29"/>
  <c r="H497" i="29"/>
  <c r="F497" i="29"/>
  <c r="E497" i="29"/>
  <c r="F496" i="29"/>
  <c r="E496" i="29"/>
  <c r="H495" i="29"/>
  <c r="F495" i="29"/>
  <c r="E495" i="29"/>
  <c r="H494" i="29"/>
  <c r="F494" i="29"/>
  <c r="E494" i="29"/>
  <c r="H493" i="29"/>
  <c r="E493" i="29"/>
  <c r="H491" i="29"/>
  <c r="F491" i="29"/>
  <c r="E491" i="29"/>
  <c r="H490" i="29"/>
  <c r="F490" i="29"/>
  <c r="E490" i="29"/>
  <c r="H489" i="29"/>
  <c r="F489" i="29"/>
  <c r="E489" i="29"/>
  <c r="E488" i="29"/>
  <c r="H487" i="29"/>
  <c r="F487" i="29"/>
  <c r="E487" i="29"/>
  <c r="H486" i="29"/>
  <c r="F486" i="29"/>
  <c r="E486" i="29"/>
  <c r="H485" i="29"/>
  <c r="F485" i="29"/>
  <c r="E485" i="29"/>
  <c r="H484" i="29"/>
  <c r="E484" i="29"/>
  <c r="H482" i="29"/>
  <c r="F482" i="29"/>
  <c r="E482" i="29"/>
  <c r="H481" i="29"/>
  <c r="F481" i="29"/>
  <c r="E481" i="29"/>
  <c r="H480" i="29"/>
  <c r="F480" i="29"/>
  <c r="E480" i="29"/>
  <c r="H479" i="29"/>
  <c r="E479" i="29"/>
  <c r="H478" i="29"/>
  <c r="F478" i="29"/>
  <c r="E478" i="29"/>
  <c r="H477" i="29"/>
  <c r="F477" i="29"/>
  <c r="E477" i="29"/>
  <c r="H476" i="29"/>
  <c r="F476" i="29"/>
  <c r="E476" i="29"/>
  <c r="H474" i="29"/>
  <c r="E474" i="29"/>
  <c r="H473" i="29"/>
  <c r="F473" i="29"/>
  <c r="E473" i="29"/>
  <c r="H472" i="29"/>
  <c r="F472" i="29"/>
  <c r="E472" i="29"/>
  <c r="H471" i="29"/>
  <c r="F471" i="29"/>
  <c r="E471" i="29"/>
  <c r="H470" i="29"/>
  <c r="E470" i="29"/>
  <c r="H469" i="29"/>
  <c r="F469" i="29"/>
  <c r="E469" i="29"/>
  <c r="H468" i="29"/>
  <c r="F468" i="29"/>
  <c r="E468" i="29"/>
  <c r="H466" i="29"/>
  <c r="F466" i="29"/>
  <c r="E466" i="29"/>
  <c r="H465" i="29"/>
  <c r="E465" i="29"/>
  <c r="E464" i="29"/>
  <c r="H463" i="29"/>
  <c r="F463" i="29"/>
  <c r="E463" i="29"/>
  <c r="H462" i="29"/>
  <c r="F462" i="29"/>
  <c r="E462" i="29"/>
  <c r="H461" i="29"/>
  <c r="F461" i="29"/>
  <c r="E461" i="29"/>
  <c r="H460" i="29"/>
  <c r="E460" i="29"/>
  <c r="H459" i="29"/>
  <c r="F459" i="29"/>
  <c r="E459" i="29"/>
  <c r="H457" i="29"/>
  <c r="F457" i="29"/>
  <c r="E457" i="29"/>
  <c r="H456" i="29"/>
  <c r="F456" i="29"/>
  <c r="E456" i="29"/>
  <c r="H455" i="29"/>
  <c r="F455" i="29"/>
  <c r="E455" i="29"/>
  <c r="H454" i="29"/>
  <c r="F454" i="29"/>
  <c r="E454" i="29"/>
  <c r="H453" i="29"/>
  <c r="F453" i="29"/>
  <c r="E453" i="29"/>
  <c r="H452" i="29"/>
  <c r="F452" i="29"/>
  <c r="E452" i="29"/>
  <c r="H451" i="29"/>
  <c r="E451" i="29"/>
  <c r="H450" i="29"/>
  <c r="F450" i="29"/>
  <c r="E450" i="29"/>
  <c r="H448" i="29"/>
  <c r="F448" i="29"/>
  <c r="E448" i="29"/>
  <c r="H447" i="29"/>
  <c r="F447" i="29"/>
  <c r="E447" i="29"/>
  <c r="H446" i="29"/>
  <c r="E446" i="29"/>
  <c r="H445" i="29"/>
  <c r="F445" i="29"/>
  <c r="E445" i="29"/>
  <c r="H444" i="29"/>
  <c r="F444" i="29"/>
  <c r="E444" i="29"/>
  <c r="H443" i="29"/>
  <c r="F443" i="29"/>
  <c r="E443" i="29"/>
  <c r="H442" i="29"/>
  <c r="F442" i="29"/>
  <c r="E442" i="29"/>
  <c r="H440" i="29"/>
  <c r="F440" i="29"/>
  <c r="E440" i="29"/>
  <c r="H439" i="29"/>
  <c r="F439" i="29"/>
  <c r="E439" i="29"/>
  <c r="H438" i="29"/>
  <c r="F438" i="29"/>
  <c r="E438" i="29"/>
  <c r="H437" i="29"/>
  <c r="E437" i="29"/>
  <c r="H436" i="29"/>
  <c r="F436" i="29"/>
  <c r="E436" i="29"/>
  <c r="H435" i="29"/>
  <c r="F435" i="29"/>
  <c r="E435" i="29"/>
  <c r="H434" i="29"/>
  <c r="F434" i="29"/>
  <c r="E434" i="29"/>
  <c r="H408" i="29"/>
  <c r="E408" i="29"/>
  <c r="H400" i="29"/>
  <c r="E400" i="29"/>
  <c r="H399" i="29"/>
  <c r="E399" i="29"/>
  <c r="H398" i="29"/>
  <c r="E398" i="29"/>
  <c r="H397" i="29"/>
  <c r="E397" i="29"/>
  <c r="H396" i="29"/>
  <c r="E396" i="29"/>
  <c r="H395" i="29"/>
  <c r="E395" i="29"/>
  <c r="H392" i="29"/>
  <c r="H390" i="29"/>
  <c r="H389" i="29"/>
  <c r="H388" i="29"/>
  <c r="H387" i="29"/>
  <c r="H385" i="29"/>
  <c r="H384" i="29"/>
  <c r="H383" i="29"/>
  <c r="H382" i="29"/>
  <c r="H380" i="29"/>
  <c r="H379" i="29"/>
  <c r="H378" i="29"/>
  <c r="H377" i="29"/>
  <c r="H375" i="29"/>
  <c r="H374" i="29"/>
  <c r="H373" i="29"/>
  <c r="H372" i="29"/>
  <c r="H370" i="29"/>
  <c r="H369" i="29"/>
  <c r="H368" i="29"/>
  <c r="H367" i="29"/>
  <c r="H365" i="29"/>
  <c r="H364" i="29"/>
  <c r="H363" i="29"/>
  <c r="H362" i="29"/>
  <c r="H360" i="29"/>
  <c r="H359" i="29"/>
  <c r="H358" i="29"/>
  <c r="H357" i="29"/>
  <c r="H355" i="29"/>
  <c r="H354" i="29"/>
  <c r="H353" i="29"/>
  <c r="H352" i="29"/>
  <c r="H350" i="29"/>
  <c r="H349" i="29"/>
  <c r="H348" i="29"/>
  <c r="H346" i="29"/>
  <c r="H345" i="29"/>
  <c r="H342" i="29"/>
  <c r="H341" i="29"/>
  <c r="H340" i="29"/>
  <c r="H339" i="29"/>
  <c r="H338" i="29"/>
  <c r="H337" i="29"/>
  <c r="H336" i="29"/>
  <c r="H335" i="29"/>
  <c r="H334" i="29"/>
  <c r="H333" i="29"/>
  <c r="H332" i="29"/>
  <c r="H331" i="29"/>
  <c r="H330" i="29"/>
  <c r="H329" i="29"/>
  <c r="H328" i="29"/>
  <c r="H327" i="29"/>
  <c r="H325" i="29"/>
  <c r="H323" i="29"/>
  <c r="H322" i="29"/>
  <c r="H321" i="29"/>
  <c r="H320" i="29"/>
  <c r="H318" i="29"/>
  <c r="H317" i="29"/>
  <c r="H316" i="29"/>
  <c r="H315" i="29"/>
  <c r="H313" i="29"/>
  <c r="H312" i="29"/>
  <c r="H311" i="29"/>
  <c r="H310" i="29"/>
  <c r="H308" i="29"/>
  <c r="H307" i="29"/>
  <c r="H306" i="29"/>
  <c r="H305" i="29"/>
  <c r="H303" i="29"/>
  <c r="H302" i="29"/>
  <c r="H301" i="29"/>
  <c r="H300" i="29"/>
  <c r="H298" i="29"/>
  <c r="H297" i="29"/>
  <c r="H296" i="29"/>
  <c r="H295" i="29"/>
  <c r="H293" i="29"/>
  <c r="H292" i="29"/>
  <c r="H291" i="29"/>
  <c r="H290" i="29"/>
  <c r="H288" i="29"/>
  <c r="H287" i="29"/>
  <c r="H286" i="29"/>
  <c r="H285" i="29"/>
  <c r="H283" i="29"/>
  <c r="H282" i="29"/>
  <c r="H281" i="29"/>
  <c r="H279" i="29"/>
  <c r="H278" i="29"/>
  <c r="H275" i="29"/>
  <c r="H274" i="29"/>
  <c r="H273" i="29"/>
  <c r="H272" i="29"/>
  <c r="H271" i="29"/>
  <c r="H270" i="29"/>
  <c r="H269" i="29"/>
  <c r="H268" i="29"/>
  <c r="H267" i="29"/>
  <c r="H266" i="29"/>
  <c r="H265" i="29"/>
  <c r="H264" i="29"/>
  <c r="H263" i="29"/>
  <c r="H262" i="29"/>
  <c r="H261" i="29"/>
  <c r="H260" i="29"/>
  <c r="H258" i="29"/>
  <c r="H257" i="29"/>
  <c r="H256" i="29"/>
  <c r="H255" i="29"/>
  <c r="H254" i="29"/>
  <c r="H252" i="29"/>
  <c r="H251" i="29"/>
  <c r="H250" i="29"/>
  <c r="H249" i="29"/>
  <c r="H248" i="29"/>
  <c r="H246" i="29"/>
  <c r="H245" i="29"/>
  <c r="H244" i="29"/>
  <c r="H243" i="29"/>
  <c r="H242" i="29"/>
  <c r="H240" i="29"/>
  <c r="H239" i="29"/>
  <c r="H238" i="29"/>
  <c r="H237" i="29"/>
  <c r="H236" i="29"/>
  <c r="H234" i="29"/>
  <c r="H233" i="29"/>
  <c r="H232" i="29"/>
  <c r="H231" i="29"/>
  <c r="H230" i="29"/>
  <c r="H228" i="29"/>
  <c r="H227" i="29"/>
  <c r="H226" i="29"/>
  <c r="H225" i="29"/>
  <c r="H224" i="29"/>
  <c r="H222" i="29"/>
  <c r="H221" i="29"/>
  <c r="H220" i="29"/>
  <c r="H219" i="29"/>
  <c r="H218" i="29"/>
  <c r="H216" i="29"/>
  <c r="H215" i="29"/>
  <c r="H214" i="29"/>
  <c r="H213" i="29"/>
  <c r="H212" i="29"/>
  <c r="H210" i="29"/>
  <c r="H209" i="29"/>
  <c r="H208" i="29"/>
  <c r="H207" i="29"/>
  <c r="H206" i="29"/>
  <c r="H204" i="29"/>
  <c r="H203" i="29"/>
  <c r="H202" i="29"/>
  <c r="H201" i="29"/>
  <c r="H200" i="29"/>
  <c r="H198" i="29"/>
  <c r="H197" i="29"/>
  <c r="H196" i="29"/>
  <c r="H195" i="29"/>
  <c r="H194" i="29"/>
  <c r="H192" i="29"/>
  <c r="H191" i="29"/>
  <c r="H190" i="29"/>
  <c r="H188" i="29"/>
  <c r="H187" i="29"/>
  <c r="H184" i="29"/>
  <c r="H183" i="29"/>
  <c r="H182" i="29"/>
  <c r="H181" i="29"/>
  <c r="H179" i="29"/>
  <c r="H178" i="29"/>
  <c r="H177" i="29"/>
  <c r="H176" i="29"/>
  <c r="H175" i="29"/>
  <c r="H173" i="29"/>
  <c r="H172" i="29"/>
  <c r="H171" i="29"/>
  <c r="H170" i="29"/>
  <c r="H169" i="29"/>
  <c r="H167" i="29"/>
  <c r="H166" i="29"/>
  <c r="H165" i="29"/>
  <c r="H164" i="29"/>
  <c r="H163" i="29"/>
  <c r="H161" i="29"/>
  <c r="H160" i="29"/>
  <c r="H159" i="29"/>
  <c r="H158" i="29"/>
  <c r="H157" i="29"/>
  <c r="H155" i="29"/>
  <c r="H154" i="29"/>
  <c r="H153" i="29"/>
  <c r="H152" i="29"/>
  <c r="H151" i="29"/>
  <c r="H149" i="29"/>
  <c r="H148" i="29"/>
  <c r="H147" i="29"/>
  <c r="H146" i="29"/>
  <c r="H145" i="29"/>
  <c r="H143" i="29"/>
  <c r="H142" i="29"/>
  <c r="H141" i="29"/>
  <c r="H140" i="29"/>
  <c r="H139" i="29"/>
  <c r="H137" i="29"/>
  <c r="H136" i="29"/>
  <c r="H135" i="29"/>
  <c r="H134" i="29"/>
  <c r="H133" i="29"/>
  <c r="H131" i="29"/>
  <c r="H130" i="29"/>
  <c r="H129" i="29"/>
  <c r="H128" i="29"/>
  <c r="H127" i="29"/>
  <c r="H125" i="29"/>
  <c r="H124" i="29"/>
  <c r="H123" i="29"/>
  <c r="H122" i="29"/>
  <c r="H121" i="29"/>
  <c r="H119" i="29"/>
  <c r="H118" i="29"/>
  <c r="H117" i="29"/>
  <c r="H116" i="29"/>
  <c r="H115" i="29"/>
  <c r="H113" i="29"/>
  <c r="H112" i="29"/>
  <c r="H111" i="29"/>
  <c r="H109" i="29"/>
  <c r="H108" i="29"/>
  <c r="H105" i="29"/>
  <c r="H104" i="29"/>
  <c r="H103" i="29"/>
  <c r="H102" i="29"/>
  <c r="H101" i="29"/>
  <c r="H100" i="29"/>
  <c r="H99" i="29"/>
  <c r="H98" i="29"/>
  <c r="H97" i="29"/>
  <c r="H96" i="29"/>
  <c r="H95" i="29"/>
  <c r="H94" i="29"/>
  <c r="H93" i="29"/>
  <c r="H92" i="29"/>
  <c r="H91" i="29"/>
  <c r="H90" i="29"/>
  <c r="H89" i="29"/>
  <c r="H88" i="29"/>
  <c r="H87" i="29"/>
  <c r="H86" i="29"/>
  <c r="H84" i="29"/>
  <c r="H83" i="29"/>
  <c r="H82" i="29"/>
  <c r="H81" i="29"/>
  <c r="H80" i="29"/>
  <c r="H79" i="29"/>
  <c r="H77" i="29"/>
  <c r="H76" i="29"/>
  <c r="H75" i="29"/>
  <c r="H74" i="29"/>
  <c r="H73" i="29"/>
  <c r="H72" i="29"/>
  <c r="H71" i="29"/>
  <c r="H70" i="29"/>
  <c r="H69" i="29"/>
  <c r="H68" i="29"/>
  <c r="H67" i="29"/>
  <c r="H66" i="29"/>
  <c r="H65" i="29"/>
  <c r="H64" i="29"/>
  <c r="H63" i="29"/>
  <c r="H62" i="29"/>
  <c r="H61" i="29"/>
  <c r="H60" i="29"/>
  <c r="H59" i="29"/>
  <c r="H58" i="29"/>
  <c r="H57" i="29"/>
  <c r="H56" i="29"/>
  <c r="H55" i="29"/>
  <c r="H54" i="29"/>
  <c r="H53" i="29"/>
  <c r="H52" i="29"/>
  <c r="H51" i="29"/>
  <c r="H50" i="29"/>
  <c r="H49" i="29"/>
  <c r="H47" i="29"/>
  <c r="H46" i="29"/>
  <c r="H45" i="29"/>
  <c r="H44" i="29"/>
  <c r="H43" i="29"/>
  <c r="H42" i="29"/>
  <c r="H41" i="29"/>
  <c r="H40" i="29"/>
  <c r="H39" i="29"/>
  <c r="H38" i="29"/>
  <c r="H37" i="29"/>
  <c r="H36" i="29"/>
  <c r="H35" i="29"/>
  <c r="H34" i="29"/>
  <c r="H33" i="29"/>
  <c r="H31" i="29"/>
  <c r="H30" i="29"/>
  <c r="H29" i="29"/>
  <c r="H28" i="29"/>
  <c r="H27" i="29"/>
  <c r="H26" i="29"/>
  <c r="H25" i="29"/>
  <c r="H24" i="29"/>
  <c r="H23" i="29"/>
  <c r="H22" i="29"/>
  <c r="H21" i="29"/>
  <c r="H20" i="29"/>
  <c r="H19" i="29"/>
  <c r="H18" i="29"/>
  <c r="H17" i="29"/>
  <c r="H16" i="29"/>
  <c r="H15" i="29"/>
  <c r="H14" i="29"/>
  <c r="H13" i="29"/>
  <c r="H12" i="29"/>
  <c r="B7" i="29"/>
  <c r="D5" i="29" a="1"/>
  <c r="D5" i="29" s="1"/>
  <c r="F395" i="29"/>
  <c r="F396" i="29"/>
  <c r="F397" i="29"/>
  <c r="F398" i="29"/>
  <c r="F399" i="29"/>
  <c r="F400" i="29"/>
  <c r="F14" i="29"/>
  <c r="F20" i="29"/>
  <c r="F16" i="29"/>
  <c r="F23" i="29"/>
  <c r="F29" i="29"/>
  <c r="F25" i="29"/>
  <c r="F53" i="29"/>
  <c r="F49" i="29"/>
  <c r="F63" i="29"/>
  <c r="F59" i="29"/>
  <c r="F65" i="29"/>
  <c r="F70" i="29"/>
  <c r="F73" i="29"/>
  <c r="F74" i="29"/>
  <c r="F56" i="29"/>
  <c r="F60" i="29"/>
  <c r="F68" i="29"/>
  <c r="F99" i="29"/>
  <c r="F100" i="29"/>
  <c r="F102" i="29"/>
  <c r="F103" i="29"/>
  <c r="F87" i="29"/>
  <c r="F90" i="29"/>
  <c r="F91" i="29"/>
  <c r="F95" i="29"/>
  <c r="F182" i="29"/>
  <c r="F341" i="29"/>
  <c r="F342" i="29"/>
  <c r="F271" i="29"/>
  <c r="F272" i="29"/>
  <c r="F274" i="29"/>
  <c r="F330" i="29"/>
  <c r="F333" i="29"/>
  <c r="F266" i="29"/>
  <c r="F36" i="29"/>
  <c r="F37" i="29"/>
  <c r="F38" i="29"/>
  <c r="F82" i="29"/>
  <c r="F42" i="29"/>
  <c r="F46" i="29"/>
  <c r="F47" i="29"/>
  <c r="F203" i="29"/>
  <c r="F206" i="29"/>
  <c r="F127" i="29"/>
  <c r="F130" i="29"/>
  <c r="F360" i="29"/>
  <c r="F290" i="29"/>
  <c r="F292" i="29"/>
  <c r="F293" i="29"/>
  <c r="F222" i="29"/>
  <c r="F141" i="29"/>
  <c r="F142" i="29"/>
  <c r="F225" i="29"/>
  <c r="F145" i="29"/>
  <c r="F146" i="29"/>
  <c r="F230" i="29"/>
  <c r="F242" i="29"/>
  <c r="F169" i="29"/>
  <c r="F254" i="29"/>
  <c r="F323" i="29"/>
  <c r="F159" i="29"/>
  <c r="F288" i="29"/>
  <c r="F322" i="29"/>
  <c r="F178" i="29"/>
  <c r="F250" i="29"/>
  <c r="F383" i="29"/>
  <c r="F380" i="29"/>
  <c r="F305" i="29"/>
  <c r="F158" i="29"/>
  <c r="F154" i="29"/>
  <c r="F302" i="29"/>
  <c r="F134" i="29"/>
  <c r="F295" i="29"/>
  <c r="F287" i="29"/>
  <c r="F165" i="29"/>
  <c r="F311" i="29"/>
  <c r="F369" i="29"/>
  <c r="F362" i="29"/>
  <c r="F245" i="29"/>
  <c r="F301" i="29"/>
  <c r="F389" i="29"/>
  <c r="F257" i="29"/>
  <c r="F161" i="29"/>
  <c r="F137" i="29"/>
  <c r="F298" i="29"/>
  <c r="F345" i="29"/>
  <c r="F278" i="29"/>
  <c r="F79" i="29"/>
  <c r="F258" i="29"/>
  <c r="F390" i="29"/>
  <c r="F170" i="29"/>
  <c r="F315" i="29"/>
  <c r="F373" i="29"/>
  <c r="F238" i="29"/>
  <c r="F363" i="29"/>
  <c r="E110" i="26"/>
  <c r="E14" i="26"/>
  <c r="E15" i="26"/>
  <c r="E17" i="26"/>
  <c r="E19" i="26"/>
  <c r="E20" i="26"/>
  <c r="E21" i="26"/>
  <c r="E23" i="26"/>
  <c r="E26" i="26"/>
  <c r="E27" i="26"/>
  <c r="E28" i="26"/>
  <c r="E29" i="26"/>
  <c r="E30" i="26"/>
  <c r="E56" i="26"/>
  <c r="E57" i="26"/>
  <c r="E58" i="26"/>
  <c r="E61" i="26"/>
  <c r="E62" i="26"/>
  <c r="E63" i="26"/>
  <c r="E64" i="26"/>
  <c r="E65" i="26"/>
  <c r="E66" i="26"/>
  <c r="E67" i="26"/>
  <c r="E68" i="26"/>
  <c r="E70" i="26"/>
  <c r="E33" i="26"/>
  <c r="E73" i="26"/>
  <c r="E74" i="26"/>
  <c r="E37" i="26"/>
  <c r="E76" i="26"/>
  <c r="E40" i="26"/>
  <c r="E79" i="26"/>
  <c r="E80" i="26"/>
  <c r="E43" i="26"/>
  <c r="E83" i="26"/>
  <c r="E84" i="26"/>
  <c r="E86" i="26"/>
  <c r="E87" i="26"/>
  <c r="E88" i="26"/>
  <c r="E417" i="26"/>
  <c r="E96" i="26"/>
  <c r="E97" i="26"/>
  <c r="E98" i="26"/>
  <c r="E99" i="26"/>
  <c r="E106" i="26"/>
  <c r="E102" i="26"/>
  <c r="E103" i="26"/>
  <c r="E124" i="26"/>
  <c r="E154" i="26"/>
  <c r="E133" i="26"/>
  <c r="E137" i="26"/>
  <c r="E209" i="26"/>
  <c r="E282" i="26"/>
  <c r="E149" i="26"/>
  <c r="E291" i="26"/>
  <c r="E244" i="26"/>
  <c r="E303" i="26"/>
  <c r="E350" i="26"/>
  <c r="E312" i="26"/>
  <c r="E358" i="26"/>
  <c r="E341" i="26"/>
  <c r="E366" i="26"/>
  <c r="E128" i="26"/>
  <c r="E196" i="26"/>
  <c r="E165" i="26"/>
  <c r="E307" i="26"/>
  <c r="E169" i="26"/>
  <c r="E148" i="26"/>
  <c r="E173" i="26"/>
  <c r="E217" i="26"/>
  <c r="E230" i="26"/>
  <c r="E323" i="26"/>
  <c r="E234" i="26"/>
  <c r="E353" i="26"/>
  <c r="E374" i="26"/>
  <c r="E182" i="26"/>
  <c r="E191" i="26"/>
  <c r="E243" i="26"/>
  <c r="E252" i="26"/>
  <c r="E247" i="26"/>
  <c r="E260" i="26"/>
  <c r="E269" i="26"/>
  <c r="E281" i="26"/>
  <c r="E285" i="26"/>
  <c r="E290" i="26"/>
  <c r="E294" i="26"/>
  <c r="E298" i="26"/>
  <c r="E302" i="26"/>
  <c r="E391" i="26"/>
  <c r="E395" i="26"/>
  <c r="E399" i="26"/>
  <c r="E403" i="26"/>
  <c r="E407" i="26"/>
  <c r="E411" i="26"/>
  <c r="E416" i="26"/>
  <c r="E463" i="26"/>
  <c r="E464" i="26"/>
  <c r="E424" i="26"/>
  <c r="E425" i="26"/>
  <c r="E426" i="26"/>
  <c r="E427" i="26"/>
  <c r="E466" i="26"/>
  <c r="E467" i="26"/>
  <c r="E468" i="26"/>
  <c r="E469" i="26"/>
  <c r="E566" i="21"/>
  <c r="E471" i="26"/>
  <c r="E472" i="26"/>
  <c r="E473" i="26"/>
  <c r="E474" i="26"/>
  <c r="E477" i="26"/>
  <c r="E478" i="26"/>
  <c r="E479" i="26"/>
  <c r="E480" i="26"/>
  <c r="E481" i="26"/>
  <c r="E482" i="26"/>
  <c r="E483" i="26"/>
  <c r="E484" i="26"/>
  <c r="E485" i="26"/>
  <c r="E206" i="26"/>
  <c r="E53" i="26"/>
  <c r="E432" i="26"/>
  <c r="E435" i="26"/>
  <c r="E433" i="26"/>
  <c r="E434" i="26"/>
  <c r="E436" i="26"/>
  <c r="E437" i="26"/>
  <c r="E438" i="26"/>
  <c r="E439" i="26"/>
  <c r="E440" i="26"/>
  <c r="E420" i="26"/>
  <c r="E421" i="26"/>
  <c r="E422" i="26"/>
  <c r="E447" i="26"/>
  <c r="E448" i="26"/>
  <c r="E449" i="26"/>
  <c r="E443" i="26"/>
  <c r="E450" i="26"/>
  <c r="E451" i="26"/>
  <c r="E453" i="26"/>
  <c r="E444" i="26"/>
  <c r="E452" i="26"/>
  <c r="E445" i="26"/>
  <c r="E454" i="26"/>
  <c r="E418" i="26"/>
  <c r="E419" i="26"/>
  <c r="E461" i="26"/>
  <c r="E456" i="26"/>
  <c r="E457" i="26"/>
  <c r="E458" i="26"/>
  <c r="E459" i="26"/>
  <c r="E460" i="26"/>
  <c r="E476" i="26"/>
  <c r="E12" i="29"/>
  <c r="E17" i="29"/>
  <c r="E13" i="29"/>
  <c r="E18" i="29"/>
  <c r="E14" i="29"/>
  <c r="E19" i="29"/>
  <c r="E15" i="29"/>
  <c r="E20" i="29"/>
  <c r="E16" i="29"/>
  <c r="E21" i="29"/>
  <c r="E22" i="29"/>
  <c r="E27" i="29"/>
  <c r="E23" i="29"/>
  <c r="E28" i="29"/>
  <c r="E24" i="29"/>
  <c r="E29" i="29"/>
  <c r="E25" i="29"/>
  <c r="E30" i="29"/>
  <c r="E26" i="29"/>
  <c r="E31" i="29"/>
  <c r="E53" i="29"/>
  <c r="E54" i="29"/>
  <c r="E55" i="29"/>
  <c r="E49" i="29"/>
  <c r="E50" i="29"/>
  <c r="E51" i="29"/>
  <c r="E61" i="29"/>
  <c r="E62" i="29"/>
  <c r="E63" i="29"/>
  <c r="E57" i="29"/>
  <c r="E58" i="29"/>
  <c r="E59" i="29"/>
  <c r="E65" i="29"/>
  <c r="E66" i="29"/>
  <c r="E67" i="29"/>
  <c r="E69" i="29"/>
  <c r="E70" i="29"/>
  <c r="E71" i="29"/>
  <c r="E72" i="29"/>
  <c r="E73" i="29"/>
  <c r="E74" i="29"/>
  <c r="E75" i="29"/>
  <c r="E76" i="29"/>
  <c r="E77" i="29"/>
  <c r="E56" i="29"/>
  <c r="E52" i="29"/>
  <c r="E64" i="29"/>
  <c r="E60" i="29"/>
  <c r="E68" i="29"/>
  <c r="E96" i="29"/>
  <c r="E97" i="29"/>
  <c r="E98" i="29"/>
  <c r="E99" i="29"/>
  <c r="E100" i="29"/>
  <c r="E101" i="29"/>
  <c r="E102" i="29"/>
  <c r="E103" i="29"/>
  <c r="E104" i="29"/>
  <c r="E105" i="29"/>
  <c r="E86" i="29"/>
  <c r="E87" i="29"/>
  <c r="E88" i="29"/>
  <c r="E89" i="29"/>
  <c r="E90" i="29"/>
  <c r="E91" i="29"/>
  <c r="E92" i="29"/>
  <c r="E93" i="29"/>
  <c r="E94" i="29"/>
  <c r="E95" i="29"/>
  <c r="E183" i="29"/>
  <c r="E184" i="29"/>
  <c r="E181" i="29"/>
  <c r="E182" i="29"/>
  <c r="E335" i="29"/>
  <c r="E336" i="29"/>
  <c r="E337" i="29"/>
  <c r="E338" i="29"/>
  <c r="E339" i="29"/>
  <c r="E340" i="29"/>
  <c r="E341" i="29"/>
  <c r="E342" i="29"/>
  <c r="E268" i="29"/>
  <c r="E269" i="29"/>
  <c r="E270" i="29"/>
  <c r="E271" i="29"/>
  <c r="E272" i="29"/>
  <c r="E273" i="29"/>
  <c r="E274" i="29"/>
  <c r="E275" i="29"/>
  <c r="E327" i="29"/>
  <c r="E328" i="29"/>
  <c r="E329" i="29"/>
  <c r="E330" i="29"/>
  <c r="E331" i="29"/>
  <c r="E332" i="29"/>
  <c r="E333" i="29"/>
  <c r="E334" i="29"/>
  <c r="E260" i="29"/>
  <c r="E261" i="29"/>
  <c r="E262" i="29"/>
  <c r="E263" i="29"/>
  <c r="E264" i="29"/>
  <c r="E265" i="29"/>
  <c r="E266" i="29"/>
  <c r="E267" i="29"/>
  <c r="E431" i="26"/>
  <c r="E79" i="29"/>
  <c r="E34" i="29"/>
  <c r="E192" i="29"/>
  <c r="E36" i="29"/>
  <c r="E37" i="29"/>
  <c r="E35" i="29"/>
  <c r="E38" i="29"/>
  <c r="E39" i="29"/>
  <c r="E191" i="29"/>
  <c r="E81" i="29"/>
  <c r="E83" i="29"/>
  <c r="E82" i="29"/>
  <c r="E348" i="29"/>
  <c r="E41" i="29"/>
  <c r="E42" i="29"/>
  <c r="E43" i="29"/>
  <c r="E44" i="29"/>
  <c r="E45" i="29"/>
  <c r="E46" i="29"/>
  <c r="E47" i="29"/>
  <c r="E200" i="29"/>
  <c r="E201" i="29"/>
  <c r="E202" i="29"/>
  <c r="E203" i="29"/>
  <c r="E204" i="29"/>
  <c r="E121" i="29"/>
  <c r="E122" i="29"/>
  <c r="E123" i="29"/>
  <c r="E124" i="29"/>
  <c r="E125" i="29"/>
  <c r="E206" i="29"/>
  <c r="E207" i="29"/>
  <c r="E208" i="29"/>
  <c r="E209" i="29"/>
  <c r="E210" i="29"/>
  <c r="E127" i="29"/>
  <c r="E128" i="29"/>
  <c r="E129" i="29"/>
  <c r="E130" i="29"/>
  <c r="E131" i="29"/>
  <c r="E357" i="29"/>
  <c r="E358" i="29"/>
  <c r="E625" i="21"/>
  <c r="E360" i="29"/>
  <c r="E290" i="29"/>
  <c r="E291" i="29"/>
  <c r="E292" i="29"/>
  <c r="E293" i="29"/>
  <c r="E194" i="29"/>
  <c r="E352" i="29"/>
  <c r="E353" i="29"/>
  <c r="E118" i="29"/>
  <c r="E119" i="29"/>
  <c r="E212" i="29"/>
  <c r="E213" i="29"/>
  <c r="E363" i="29"/>
  <c r="E364" i="29"/>
  <c r="E216" i="29"/>
  <c r="E133" i="29"/>
  <c r="E295" i="29"/>
  <c r="E296" i="29"/>
  <c r="E136" i="29"/>
  <c r="E298" i="29"/>
  <c r="E218" i="29"/>
  <c r="E219" i="29"/>
  <c r="E220" i="29"/>
  <c r="E630" i="21"/>
  <c r="E222" i="29"/>
  <c r="E139" i="29"/>
  <c r="E140" i="29"/>
  <c r="E141" i="29"/>
  <c r="E142" i="29"/>
  <c r="E143" i="29"/>
  <c r="E224" i="29"/>
  <c r="E225" i="29"/>
  <c r="E226" i="29"/>
  <c r="E632" i="21"/>
  <c r="E228" i="29"/>
  <c r="E145" i="29"/>
  <c r="E146" i="29"/>
  <c r="E147" i="29"/>
  <c r="E148" i="29"/>
  <c r="E149" i="29"/>
  <c r="E230" i="29"/>
  <c r="E231" i="29"/>
  <c r="E368" i="29"/>
  <c r="E233" i="29"/>
  <c r="E640" i="21"/>
  <c r="E151" i="29"/>
  <c r="E300" i="29"/>
  <c r="E153" i="29"/>
  <c r="E302" i="29"/>
  <c r="E155" i="29"/>
  <c r="E236" i="29"/>
  <c r="E237" i="29"/>
  <c r="E373" i="29"/>
  <c r="E374" i="29"/>
  <c r="E240" i="29"/>
  <c r="E157" i="29"/>
  <c r="E158" i="29"/>
  <c r="E159" i="29"/>
  <c r="E307" i="29"/>
  <c r="E308" i="29"/>
  <c r="E242" i="29"/>
  <c r="E243" i="29"/>
  <c r="E378" i="29"/>
  <c r="E379" i="29"/>
  <c r="E380" i="29"/>
  <c r="E163" i="29"/>
  <c r="E310" i="29"/>
  <c r="E311" i="29"/>
  <c r="E166" i="29"/>
  <c r="E167" i="29"/>
  <c r="E248" i="29"/>
  <c r="E382" i="29"/>
  <c r="E250" i="29"/>
  <c r="E251" i="29"/>
  <c r="E646" i="21"/>
  <c r="E169" i="29"/>
  <c r="E315" i="29"/>
  <c r="E316" i="29"/>
  <c r="E172" i="29"/>
  <c r="E318" i="29"/>
  <c r="E254" i="29"/>
  <c r="E255" i="29"/>
  <c r="E388" i="29"/>
  <c r="E389" i="29"/>
  <c r="E390" i="29"/>
  <c r="E175" i="29"/>
  <c r="E176" i="29"/>
  <c r="E321" i="29"/>
  <c r="E178" i="29"/>
  <c r="E323" i="29"/>
  <c r="E392" i="29"/>
  <c r="E532" i="26"/>
  <c r="E533" i="26"/>
  <c r="E534" i="26"/>
  <c r="E535" i="26"/>
  <c r="E536" i="26"/>
  <c r="E537" i="26"/>
  <c r="E526" i="26"/>
  <c r="E527" i="26"/>
  <c r="E528" i="26"/>
  <c r="E529" i="26"/>
  <c r="E530" i="26"/>
  <c r="E531" i="26"/>
  <c r="E544" i="26"/>
  <c r="E545" i="26"/>
  <c r="E546" i="26"/>
  <c r="E547" i="26"/>
  <c r="E548" i="26"/>
  <c r="E549" i="26"/>
  <c r="E538" i="26"/>
  <c r="E539" i="26"/>
  <c r="E540" i="26"/>
  <c r="E541" i="26"/>
  <c r="E542" i="26"/>
  <c r="E543" i="26"/>
  <c r="E488" i="26"/>
  <c r="E489" i="26"/>
  <c r="E491" i="26"/>
  <c r="E492" i="26"/>
  <c r="E493" i="26"/>
  <c r="E494" i="26"/>
  <c r="E495" i="26"/>
  <c r="E496" i="26"/>
  <c r="E497" i="26"/>
  <c r="E511" i="26"/>
  <c r="E512" i="26"/>
  <c r="E513" i="26"/>
  <c r="E499" i="26"/>
  <c r="E500" i="26"/>
  <c r="E501" i="26"/>
  <c r="E502" i="26"/>
  <c r="E503" i="26"/>
  <c r="E504" i="26"/>
  <c r="E505" i="26"/>
  <c r="E506" i="26"/>
  <c r="E514" i="26"/>
  <c r="E515" i="26"/>
  <c r="E516" i="26"/>
  <c r="E517" i="26"/>
  <c r="E507" i="26"/>
  <c r="E508" i="26"/>
  <c r="E509" i="26"/>
  <c r="E518" i="26"/>
  <c r="E519" i="26"/>
  <c r="E520" i="26"/>
  <c r="E521" i="26"/>
  <c r="E522" i="26"/>
  <c r="E523" i="26"/>
  <c r="E569" i="26"/>
  <c r="E570" i="26"/>
  <c r="E571" i="26"/>
  <c r="E572" i="26"/>
  <c r="E573" i="26"/>
  <c r="E574" i="26"/>
  <c r="E575" i="26"/>
  <c r="E576" i="26"/>
  <c r="E577" i="26"/>
  <c r="E578" i="26"/>
  <c r="E579" i="26"/>
  <c r="E580" i="26"/>
  <c r="E581" i="26"/>
  <c r="E582" i="26"/>
  <c r="E584" i="26"/>
  <c r="E585" i="26"/>
  <c r="E586" i="26"/>
  <c r="E587" i="26"/>
  <c r="E591" i="26"/>
  <c r="E588" i="26"/>
  <c r="E592" i="26"/>
  <c r="E589" i="26"/>
  <c r="E593" i="26"/>
  <c r="E590" i="26"/>
  <c r="E594" i="26"/>
  <c r="E596" i="26"/>
  <c r="E597" i="26"/>
  <c r="E599" i="26"/>
  <c r="E600" i="26"/>
  <c r="E602" i="26"/>
  <c r="E603" i="26"/>
  <c r="E604" i="26"/>
  <c r="E605" i="26"/>
  <c r="E606" i="26"/>
  <c r="E607" i="26"/>
  <c r="E608" i="26"/>
  <c r="E609" i="26"/>
  <c r="E610" i="26"/>
  <c r="E611" i="26"/>
  <c r="E613" i="26"/>
  <c r="E615" i="26"/>
  <c r="E616" i="26"/>
  <c r="E617" i="26"/>
  <c r="E618" i="26"/>
  <c r="E620" i="26"/>
  <c r="E621" i="26"/>
  <c r="E622" i="26"/>
  <c r="E623" i="26"/>
  <c r="E625" i="26"/>
  <c r="E626" i="26"/>
  <c r="E627" i="26"/>
  <c r="E628" i="26"/>
  <c r="E630" i="26"/>
  <c r="E631" i="26"/>
  <c r="E633" i="26"/>
  <c r="E634" i="26"/>
  <c r="E635" i="26"/>
  <c r="E637" i="26"/>
  <c r="E639" i="26"/>
  <c r="E640" i="26"/>
  <c r="E641" i="26"/>
  <c r="E642" i="26"/>
  <c r="E643" i="26"/>
  <c r="E644" i="26"/>
  <c r="E646" i="26"/>
  <c r="E647" i="26"/>
  <c r="E648" i="26"/>
  <c r="E649" i="26"/>
  <c r="E650" i="26"/>
  <c r="E651" i="26"/>
  <c r="E653" i="26"/>
  <c r="E654" i="26"/>
  <c r="E656" i="26"/>
  <c r="E657" i="26"/>
  <c r="E658" i="26"/>
  <c r="E659" i="26"/>
  <c r="E661" i="26"/>
  <c r="E662" i="26"/>
  <c r="E663" i="26"/>
  <c r="E664" i="26"/>
  <c r="E565" i="26"/>
  <c r="E566" i="26"/>
  <c r="E551" i="26"/>
  <c r="E552" i="26"/>
  <c r="E553" i="26"/>
  <c r="E554" i="26"/>
  <c r="E555" i="26"/>
  <c r="E556" i="26"/>
  <c r="E13" i="26"/>
  <c r="E429" i="21"/>
  <c r="E424" i="21"/>
  <c r="E419" i="21"/>
  <c r="E414" i="21"/>
  <c r="E409" i="21"/>
  <c r="E404" i="21"/>
  <c r="G405" i="21"/>
  <c r="E399" i="21"/>
  <c r="E394" i="21"/>
  <c r="E389" i="21"/>
  <c r="F247" i="14"/>
  <c r="F242" i="14"/>
  <c r="F168" i="14"/>
  <c r="F145" i="14"/>
  <c r="F46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G143" i="24"/>
  <c r="G144" i="24"/>
  <c r="G145" i="24"/>
  <c r="G146" i="24"/>
  <c r="G147" i="24"/>
  <c r="G148" i="24"/>
  <c r="G51" i="24"/>
  <c r="E51" i="24"/>
  <c r="G50" i="24"/>
  <c r="E50" i="24"/>
  <c r="G49" i="24"/>
  <c r="E49" i="24"/>
  <c r="F333" i="26"/>
  <c r="F307" i="26"/>
  <c r="F239" i="26"/>
  <c r="F532" i="26"/>
  <c r="F533" i="26"/>
  <c r="F528" i="26"/>
  <c r="F529" i="26"/>
  <c r="F511" i="26"/>
  <c r="F507" i="26"/>
  <c r="F509" i="26"/>
  <c r="F523" i="26"/>
  <c r="F592" i="26"/>
  <c r="F615" i="26"/>
  <c r="F616" i="26"/>
  <c r="F623" i="26"/>
  <c r="F625" i="26"/>
  <c r="F635" i="26"/>
  <c r="F646" i="26"/>
  <c r="F664" i="26"/>
  <c r="F565" i="26"/>
  <c r="F171" i="27"/>
  <c r="F173" i="27"/>
  <c r="F189" i="27"/>
  <c r="F190" i="27"/>
  <c r="F113" i="26"/>
  <c r="F120" i="27"/>
  <c r="F13" i="27"/>
  <c r="F114" i="27"/>
  <c r="F45" i="27"/>
  <c r="F177" i="27"/>
  <c r="F178" i="27"/>
  <c r="F55" i="27"/>
  <c r="F71" i="27"/>
  <c r="F84" i="27"/>
  <c r="F306" i="21"/>
  <c r="F124" i="21"/>
  <c r="F479" i="21"/>
  <c r="F366" i="21"/>
  <c r="F37" i="21"/>
  <c r="F417" i="21"/>
  <c r="F473" i="21"/>
  <c r="F602" i="21"/>
  <c r="F616" i="21"/>
  <c r="F260" i="24"/>
  <c r="F28" i="25"/>
  <c r="F36" i="25"/>
  <c r="F59" i="25"/>
  <c r="F55" i="25"/>
  <c r="F545" i="21"/>
  <c r="F16" i="24"/>
  <c r="F24" i="24"/>
  <c r="F62" i="24"/>
  <c r="F90" i="24"/>
  <c r="F118" i="24"/>
  <c r="F146" i="24"/>
  <c r="F161" i="24"/>
  <c r="F49" i="25"/>
  <c r="F169" i="24"/>
  <c r="F185" i="24"/>
  <c r="F194" i="24"/>
  <c r="F15" i="14"/>
  <c r="F17" i="14"/>
  <c r="F206" i="14"/>
  <c r="F207" i="14"/>
  <c r="F214" i="14"/>
  <c r="F218" i="14"/>
  <c r="F219" i="14"/>
  <c r="F222" i="14"/>
  <c r="F230" i="14"/>
  <c r="F231" i="14"/>
  <c r="F238" i="14"/>
  <c r="F147" i="14"/>
  <c r="F150" i="14"/>
  <c r="F59" i="14"/>
  <c r="F36" i="14"/>
  <c r="F64" i="14"/>
  <c r="F174" i="14"/>
  <c r="F159" i="14"/>
  <c r="F160" i="14"/>
  <c r="F164" i="14"/>
  <c r="F82" i="14"/>
  <c r="F86" i="14"/>
  <c r="F90" i="14"/>
  <c r="F95" i="14"/>
  <c r="F98" i="14"/>
  <c r="F107" i="14"/>
  <c r="F111" i="14"/>
  <c r="F119" i="14"/>
  <c r="F127" i="14"/>
  <c r="F131" i="14"/>
  <c r="F44" i="14"/>
  <c r="F143" i="14"/>
  <c r="F178" i="14"/>
  <c r="F179" i="14"/>
  <c r="F187" i="14"/>
  <c r="B7" i="26"/>
  <c r="B7" i="14"/>
  <c r="B7" i="25"/>
  <c r="B7" i="24"/>
  <c r="B7" i="21"/>
  <c r="E154" i="27"/>
  <c r="E153" i="27"/>
  <c r="E151" i="27"/>
  <c r="E150" i="27"/>
  <c r="E149" i="27"/>
  <c r="E148" i="27"/>
  <c r="E147" i="27"/>
  <c r="E23" i="27"/>
  <c r="E22" i="27"/>
  <c r="E20" i="27"/>
  <c r="E19" i="27"/>
  <c r="E17" i="27"/>
  <c r="E16" i="27"/>
  <c r="E14" i="27"/>
  <c r="E13" i="27"/>
  <c r="B7" i="27"/>
  <c r="E361" i="26"/>
  <c r="G128" i="26"/>
  <c r="H128" i="26"/>
  <c r="G130" i="26"/>
  <c r="H130" i="26"/>
  <c r="H131" i="26"/>
  <c r="G132" i="26"/>
  <c r="H132" i="26"/>
  <c r="G134" i="26"/>
  <c r="H134" i="26"/>
  <c r="H135" i="26"/>
  <c r="G136" i="26"/>
  <c r="H136" i="26"/>
  <c r="G138" i="26"/>
  <c r="H138" i="26"/>
  <c r="H139" i="26"/>
  <c r="G140" i="26"/>
  <c r="H140" i="26"/>
  <c r="G142" i="26"/>
  <c r="H142" i="26"/>
  <c r="H143" i="26"/>
  <c r="G144" i="26"/>
  <c r="H144" i="26"/>
  <c r="G146" i="26"/>
  <c r="H146" i="26"/>
  <c r="H147" i="26"/>
  <c r="G148" i="26"/>
  <c r="H148" i="26"/>
  <c r="G150" i="26"/>
  <c r="H150" i="26"/>
  <c r="H152" i="26"/>
  <c r="G153" i="26"/>
  <c r="H153" i="26"/>
  <c r="G155" i="26"/>
  <c r="H155" i="26"/>
  <c r="H156" i="26"/>
  <c r="G157" i="26"/>
  <c r="H157" i="26"/>
  <c r="G159" i="26"/>
  <c r="H159" i="26"/>
  <c r="H160" i="26"/>
  <c r="G161" i="26"/>
  <c r="H161" i="26"/>
  <c r="G163" i="26"/>
  <c r="H163" i="26"/>
  <c r="H164" i="26"/>
  <c r="G165" i="26"/>
  <c r="H165" i="26"/>
  <c r="G167" i="26"/>
  <c r="H167" i="26"/>
  <c r="H168" i="26"/>
  <c r="G169" i="26"/>
  <c r="H169" i="26"/>
  <c r="G171" i="26"/>
  <c r="H171" i="26"/>
  <c r="H172" i="26"/>
  <c r="G173" i="26"/>
  <c r="H173" i="26"/>
  <c r="G175" i="26"/>
  <c r="H175" i="26"/>
  <c r="H177" i="26"/>
  <c r="G178" i="26"/>
  <c r="H178" i="26"/>
  <c r="G180" i="26"/>
  <c r="H180" i="26"/>
  <c r="H181" i="26"/>
  <c r="G182" i="26"/>
  <c r="H182" i="26"/>
  <c r="G184" i="26"/>
  <c r="H184" i="26"/>
  <c r="H186" i="26"/>
  <c r="G187" i="26"/>
  <c r="H187" i="26"/>
  <c r="G189" i="26"/>
  <c r="H189" i="26"/>
  <c r="H190" i="26"/>
  <c r="G191" i="26"/>
  <c r="H191" i="26"/>
  <c r="G193" i="26"/>
  <c r="H193" i="26"/>
  <c r="H195" i="26"/>
  <c r="G196" i="26"/>
  <c r="H196" i="26"/>
  <c r="G198" i="26"/>
  <c r="H198" i="26"/>
  <c r="H199" i="26"/>
  <c r="G200" i="26"/>
  <c r="H200" i="26"/>
  <c r="G202" i="26"/>
  <c r="H202" i="26"/>
  <c r="H203" i="26"/>
  <c r="G204" i="26"/>
  <c r="H204" i="26"/>
  <c r="G206" i="26"/>
  <c r="H206" i="26"/>
  <c r="H207" i="26"/>
  <c r="G208" i="26"/>
  <c r="H208" i="26"/>
  <c r="G210" i="26"/>
  <c r="H210" i="26"/>
  <c r="H212" i="26"/>
  <c r="G213" i="26"/>
  <c r="H213" i="26"/>
  <c r="G215" i="26"/>
  <c r="H215" i="26"/>
  <c r="H216" i="26"/>
  <c r="G217" i="26"/>
  <c r="H217" i="26"/>
  <c r="G219" i="26"/>
  <c r="H219" i="26"/>
  <c r="H220" i="26"/>
  <c r="G221" i="26"/>
  <c r="H221" i="26"/>
  <c r="G223" i="26"/>
  <c r="H223" i="26"/>
  <c r="H225" i="26"/>
  <c r="G226" i="26"/>
  <c r="H226" i="26"/>
  <c r="G228" i="26"/>
  <c r="H228" i="26"/>
  <c r="H229" i="26"/>
  <c r="G230" i="26"/>
  <c r="H230" i="26"/>
  <c r="G232" i="26"/>
  <c r="H232" i="26"/>
  <c r="H233" i="26"/>
  <c r="G234" i="26"/>
  <c r="H234" i="26"/>
  <c r="G236" i="26"/>
  <c r="H236" i="26"/>
  <c r="H238" i="26"/>
  <c r="G239" i="26"/>
  <c r="H239" i="26"/>
  <c r="G241" i="26"/>
  <c r="H241" i="26"/>
  <c r="H242" i="26"/>
  <c r="G243" i="26"/>
  <c r="H243" i="26"/>
  <c r="G245" i="26"/>
  <c r="H245" i="26"/>
  <c r="H246" i="26"/>
  <c r="G247" i="26"/>
  <c r="H247" i="26"/>
  <c r="G249" i="26"/>
  <c r="H249" i="26"/>
  <c r="H251" i="26"/>
  <c r="G252" i="26"/>
  <c r="H252" i="26"/>
  <c r="G254" i="26"/>
  <c r="H254" i="26"/>
  <c r="H255" i="26"/>
  <c r="G256" i="26"/>
  <c r="H256" i="26"/>
  <c r="G258" i="26"/>
  <c r="H258" i="26"/>
  <c r="H259" i="26"/>
  <c r="G260" i="26"/>
  <c r="H260" i="26"/>
  <c r="G262" i="26"/>
  <c r="H262" i="26"/>
  <c r="H264" i="26"/>
  <c r="G265" i="26"/>
  <c r="H265" i="26"/>
  <c r="G267" i="26"/>
  <c r="H267" i="26"/>
  <c r="H268" i="26"/>
  <c r="G269" i="26"/>
  <c r="H269" i="26"/>
  <c r="G271" i="26"/>
  <c r="H271" i="26"/>
  <c r="H272" i="26"/>
  <c r="G273" i="26"/>
  <c r="H273" i="26"/>
  <c r="G275" i="26"/>
  <c r="H275" i="26"/>
  <c r="H276" i="26"/>
  <c r="G277" i="26"/>
  <c r="H277" i="26"/>
  <c r="G279" i="26"/>
  <c r="H279" i="26"/>
  <c r="H280" i="26"/>
  <c r="G281" i="26"/>
  <c r="H281" i="26"/>
  <c r="G283" i="26"/>
  <c r="H283" i="26"/>
  <c r="H284" i="26"/>
  <c r="G285" i="26"/>
  <c r="H285" i="26"/>
  <c r="G287" i="26"/>
  <c r="H287" i="26"/>
  <c r="H289" i="26"/>
  <c r="G290" i="26"/>
  <c r="H290" i="26"/>
  <c r="G292" i="26"/>
  <c r="H292" i="26"/>
  <c r="H293" i="26"/>
  <c r="G294" i="26"/>
  <c r="H294" i="26"/>
  <c r="G296" i="26"/>
  <c r="H296" i="26"/>
  <c r="H297" i="26"/>
  <c r="G298" i="26"/>
  <c r="H298" i="26"/>
  <c r="G300" i="26"/>
  <c r="H300" i="26"/>
  <c r="H301" i="26"/>
  <c r="G302" i="26"/>
  <c r="H302" i="26"/>
  <c r="G304" i="26"/>
  <c r="H304" i="26"/>
  <c r="H306" i="26"/>
  <c r="G307" i="26"/>
  <c r="H307" i="26"/>
  <c r="G309" i="26"/>
  <c r="H309" i="26"/>
  <c r="H310" i="26"/>
  <c r="G311" i="26"/>
  <c r="H311" i="26"/>
  <c r="G313" i="26"/>
  <c r="H313" i="26"/>
  <c r="H314" i="26"/>
  <c r="G315" i="26"/>
  <c r="H315" i="26"/>
  <c r="G317" i="26"/>
  <c r="H317" i="26"/>
  <c r="H318" i="26"/>
  <c r="G319" i="26"/>
  <c r="H319" i="26"/>
  <c r="G321" i="26"/>
  <c r="H321" i="26"/>
  <c r="H322" i="26"/>
  <c r="G323" i="26"/>
  <c r="H323" i="26"/>
  <c r="G325" i="26"/>
  <c r="H325" i="26"/>
  <c r="H327" i="26"/>
  <c r="G328" i="26"/>
  <c r="H328" i="26"/>
  <c r="G330" i="26"/>
  <c r="H330" i="26"/>
  <c r="H331" i="26"/>
  <c r="G332" i="26"/>
  <c r="H332" i="26"/>
  <c r="G334" i="26"/>
  <c r="H334" i="26"/>
  <c r="H335" i="26"/>
  <c r="G336" i="26"/>
  <c r="H336" i="26"/>
  <c r="G338" i="26"/>
  <c r="H338" i="26"/>
  <c r="H339" i="26"/>
  <c r="G340" i="26"/>
  <c r="H340" i="26"/>
  <c r="G342" i="26"/>
  <c r="H342" i="26"/>
  <c r="H343" i="26"/>
  <c r="G344" i="26"/>
  <c r="H344" i="26"/>
  <c r="G346" i="26"/>
  <c r="H346" i="26"/>
  <c r="H348" i="26"/>
  <c r="G349" i="26"/>
  <c r="H349" i="26"/>
  <c r="G351" i="26"/>
  <c r="H351" i="26"/>
  <c r="H352" i="26"/>
  <c r="G353" i="26"/>
  <c r="H353" i="26"/>
  <c r="G355" i="26"/>
  <c r="H355" i="26"/>
  <c r="H356" i="26"/>
  <c r="G357" i="26"/>
  <c r="H357" i="26"/>
  <c r="G359" i="26"/>
  <c r="H359" i="26"/>
  <c r="H360" i="26"/>
  <c r="G361" i="26"/>
  <c r="H361" i="26"/>
  <c r="G363" i="26"/>
  <c r="H363" i="26"/>
  <c r="H364" i="26"/>
  <c r="G365" i="26"/>
  <c r="H365" i="26"/>
  <c r="G367" i="26"/>
  <c r="H367" i="26"/>
  <c r="H369" i="26"/>
  <c r="G370" i="26"/>
  <c r="H370" i="26"/>
  <c r="G372" i="26"/>
  <c r="H372" i="26"/>
  <c r="H373" i="26"/>
  <c r="G374" i="26"/>
  <c r="H374" i="26"/>
  <c r="G376" i="26"/>
  <c r="H376" i="26"/>
  <c r="H377" i="26"/>
  <c r="G378" i="26"/>
  <c r="H378" i="26"/>
  <c r="G380" i="26"/>
  <c r="H380" i="26"/>
  <c r="H381" i="26"/>
  <c r="G382" i="26"/>
  <c r="H382" i="26"/>
  <c r="G384" i="26"/>
  <c r="H384" i="26"/>
  <c r="H385" i="26"/>
  <c r="G386" i="26"/>
  <c r="H386" i="26"/>
  <c r="G388" i="26"/>
  <c r="H388" i="26"/>
  <c r="H390" i="26"/>
  <c r="G391" i="26"/>
  <c r="H391" i="26"/>
  <c r="G393" i="26"/>
  <c r="H393" i="26"/>
  <c r="H394" i="26"/>
  <c r="G395" i="26"/>
  <c r="H395" i="26"/>
  <c r="G397" i="26"/>
  <c r="H397" i="26"/>
  <c r="H398" i="26"/>
  <c r="G399" i="26"/>
  <c r="H399" i="26"/>
  <c r="G401" i="26"/>
  <c r="H401" i="26"/>
  <c r="H402" i="26"/>
  <c r="G403" i="26"/>
  <c r="H403" i="26"/>
  <c r="G405" i="26"/>
  <c r="H405" i="26"/>
  <c r="H406" i="26"/>
  <c r="G407" i="26"/>
  <c r="H407" i="26"/>
  <c r="G409" i="26"/>
  <c r="H409" i="26"/>
  <c r="H410" i="26"/>
  <c r="G411" i="26"/>
  <c r="H411" i="26"/>
  <c r="G413" i="26"/>
  <c r="H413" i="26"/>
  <c r="F274" i="26"/>
  <c r="F278" i="26"/>
  <c r="F179" i="26"/>
  <c r="F149" i="26"/>
  <c r="F291" i="26"/>
  <c r="F244" i="26"/>
  <c r="F235" i="26"/>
  <c r="F329" i="26"/>
  <c r="F312" i="26"/>
  <c r="F404" i="26"/>
  <c r="F320" i="26"/>
  <c r="F366" i="26"/>
  <c r="F208" i="26"/>
  <c r="F165" i="26"/>
  <c r="F311" i="26"/>
  <c r="F169" i="26"/>
  <c r="F148" i="26"/>
  <c r="F173" i="26"/>
  <c r="F349" i="26"/>
  <c r="F374" i="26"/>
  <c r="F182" i="26"/>
  <c r="F191" i="26"/>
  <c r="F357" i="26"/>
  <c r="F365" i="26"/>
  <c r="F269" i="26"/>
  <c r="F281" i="26"/>
  <c r="F285" i="26"/>
  <c r="F290" i="26"/>
  <c r="F294" i="26"/>
  <c r="F298" i="26"/>
  <c r="F302" i="26"/>
  <c r="F391" i="26"/>
  <c r="F399" i="26"/>
  <c r="F403" i="26"/>
  <c r="F407" i="26"/>
  <c r="F411" i="26"/>
  <c r="F150" i="26"/>
  <c r="F308" i="26"/>
  <c r="F157" i="26"/>
  <c r="F161" i="26"/>
  <c r="F166" i="26"/>
  <c r="F200" i="26"/>
  <c r="F209" i="26"/>
  <c r="F218" i="26"/>
  <c r="F247" i="26"/>
  <c r="F256" i="26"/>
  <c r="F266" i="26"/>
  <c r="F271" i="26"/>
  <c r="F295" i="26"/>
  <c r="F303" i="26"/>
  <c r="F332" i="26"/>
  <c r="F340" i="26"/>
  <c r="F350" i="26"/>
  <c r="F359" i="26"/>
  <c r="F367" i="26"/>
  <c r="F378" i="26"/>
  <c r="F386" i="26"/>
  <c r="F324" i="26"/>
  <c r="F144" i="26"/>
  <c r="F153" i="26"/>
  <c r="F162" i="26"/>
  <c r="F341" i="26"/>
  <c r="F132" i="26"/>
  <c r="F136" i="26"/>
  <c r="F154" i="26"/>
  <c r="F192" i="26"/>
  <c r="F201" i="26"/>
  <c r="F230" i="26"/>
  <c r="F248" i="26"/>
  <c r="F286" i="26"/>
  <c r="F315" i="26"/>
  <c r="F323" i="26"/>
  <c r="F361" i="26"/>
  <c r="F370" i="26"/>
  <c r="F379" i="26"/>
  <c r="F387" i="26"/>
  <c r="F408" i="26"/>
  <c r="F170" i="26"/>
  <c r="F358" i="26"/>
  <c r="F145" i="26"/>
  <c r="F188" i="26"/>
  <c r="F375" i="26"/>
  <c r="F133" i="26"/>
  <c r="F137" i="26"/>
  <c r="F141" i="26"/>
  <c r="F174" i="26"/>
  <c r="F183" i="26"/>
  <c r="F213" i="26"/>
  <c r="F221" i="26"/>
  <c r="F231" i="26"/>
  <c r="F241" i="26"/>
  <c r="F260" i="26"/>
  <c r="F316" i="26"/>
  <c r="F325" i="26"/>
  <c r="F344" i="26"/>
  <c r="F353" i="26"/>
  <c r="F362" i="26"/>
  <c r="F371" i="26"/>
  <c r="F205" i="26"/>
  <c r="F222" i="26"/>
  <c r="F129" i="26"/>
  <c r="F134" i="26"/>
  <c r="F196" i="26"/>
  <c r="F204" i="26"/>
  <c r="F214" i="26"/>
  <c r="F243" i="26"/>
  <c r="F252" i="26"/>
  <c r="F261" i="26"/>
  <c r="F299" i="26"/>
  <c r="F328" i="26"/>
  <c r="F336" i="26"/>
  <c r="F345" i="26"/>
  <c r="F354" i="26"/>
  <c r="F382" i="26"/>
  <c r="F240" i="26"/>
  <c r="F401" i="26"/>
  <c r="F257" i="26"/>
  <c r="F178" i="26"/>
  <c r="F187" i="26"/>
  <c r="F197" i="26"/>
  <c r="F226" i="26"/>
  <c r="F234" i="26"/>
  <c r="F253" i="26"/>
  <c r="F262" i="26"/>
  <c r="F273" i="26"/>
  <c r="F277" i="26"/>
  <c r="F282" i="26"/>
  <c r="F292" i="26"/>
  <c r="F319" i="26"/>
  <c r="F337" i="26"/>
  <c r="F383" i="26"/>
  <c r="F412" i="26"/>
  <c r="F270" i="26"/>
  <c r="F400" i="26"/>
  <c r="F217" i="26"/>
  <c r="F227" i="26"/>
  <c r="F265" i="26"/>
  <c r="F338" i="26"/>
  <c r="E32" i="14"/>
  <c r="E21" i="14"/>
  <c r="H216" i="27"/>
  <c r="E216" i="27"/>
  <c r="H215" i="27"/>
  <c r="E215" i="27"/>
  <c r="H214" i="27"/>
  <c r="E214" i="27"/>
  <c r="H213" i="27"/>
  <c r="E213" i="27"/>
  <c r="H212" i="27"/>
  <c r="F212" i="27"/>
  <c r="E212" i="27"/>
  <c r="H211" i="27"/>
  <c r="E211" i="27"/>
  <c r="H210" i="27"/>
  <c r="F210" i="27"/>
  <c r="E210" i="27"/>
  <c r="H209" i="27"/>
  <c r="E209" i="27"/>
  <c r="H207" i="27"/>
  <c r="E207" i="27"/>
  <c r="H206" i="27"/>
  <c r="E206" i="27"/>
  <c r="H205" i="27"/>
  <c r="E205" i="27"/>
  <c r="H204" i="27"/>
  <c r="E204" i="27"/>
  <c r="H203" i="27"/>
  <c r="E203" i="27"/>
  <c r="H202" i="27"/>
  <c r="F202" i="27"/>
  <c r="E202" i="27"/>
  <c r="H201" i="27"/>
  <c r="E201" i="27"/>
  <c r="H200" i="27"/>
  <c r="E200" i="27"/>
  <c r="H197" i="27"/>
  <c r="E197" i="27"/>
  <c r="H196" i="27"/>
  <c r="F196" i="27"/>
  <c r="E196" i="27"/>
  <c r="H195" i="27"/>
  <c r="F195" i="27"/>
  <c r="E195" i="27"/>
  <c r="H193" i="27"/>
  <c r="H192" i="27"/>
  <c r="E192" i="27"/>
  <c r="H191" i="27"/>
  <c r="E191" i="27"/>
  <c r="H190" i="27"/>
  <c r="E190" i="27"/>
  <c r="H189" i="27"/>
  <c r="E189" i="27"/>
  <c r="H188" i="27"/>
  <c r="E188" i="27"/>
  <c r="H187" i="27"/>
  <c r="E187" i="27"/>
  <c r="H186" i="27"/>
  <c r="F186" i="27"/>
  <c r="E186" i="27"/>
  <c r="H184" i="27"/>
  <c r="E184" i="27"/>
  <c r="H183" i="27"/>
  <c r="E183" i="27"/>
  <c r="H180" i="27"/>
  <c r="F180" i="27"/>
  <c r="E180" i="27"/>
  <c r="H179" i="27"/>
  <c r="F179" i="27"/>
  <c r="E179" i="27"/>
  <c r="H178" i="27"/>
  <c r="E178" i="27"/>
  <c r="H177" i="27"/>
  <c r="E177" i="27"/>
  <c r="H176" i="27"/>
  <c r="F176" i="27"/>
  <c r="E176" i="27"/>
  <c r="H175" i="27"/>
  <c r="E175" i="27"/>
  <c r="H173" i="27"/>
  <c r="E173" i="27"/>
  <c r="H172" i="27"/>
  <c r="F172" i="27"/>
  <c r="E172" i="27"/>
  <c r="H171" i="27"/>
  <c r="E171" i="27"/>
  <c r="H155" i="27"/>
  <c r="H154" i="27"/>
  <c r="H153" i="27"/>
  <c r="H152" i="27"/>
  <c r="H151" i="27"/>
  <c r="H150" i="27"/>
  <c r="H149" i="27"/>
  <c r="H148" i="27"/>
  <c r="H147" i="27"/>
  <c r="F147" i="27"/>
  <c r="H146" i="27"/>
  <c r="H144" i="27"/>
  <c r="E144" i="27"/>
  <c r="H143" i="27"/>
  <c r="E143" i="27"/>
  <c r="H142" i="27"/>
  <c r="E142" i="27"/>
  <c r="H141" i="27"/>
  <c r="E141" i="27"/>
  <c r="H140" i="27"/>
  <c r="E140" i="27"/>
  <c r="H138" i="27"/>
  <c r="E138" i="27"/>
  <c r="H137" i="27"/>
  <c r="F137" i="27"/>
  <c r="E137" i="27"/>
  <c r="H136" i="27"/>
  <c r="F136" i="27"/>
  <c r="E136" i="27"/>
  <c r="H135" i="27"/>
  <c r="E135" i="27"/>
  <c r="H133" i="27"/>
  <c r="E133" i="27"/>
  <c r="H132" i="27"/>
  <c r="E132" i="27"/>
  <c r="H131" i="27"/>
  <c r="E131" i="27"/>
  <c r="H130" i="27"/>
  <c r="F130" i="27"/>
  <c r="E130" i="27"/>
  <c r="H129" i="27"/>
  <c r="E129" i="27"/>
  <c r="H128" i="27"/>
  <c r="F128" i="27"/>
  <c r="E128" i="27"/>
  <c r="H127" i="27"/>
  <c r="E127" i="27"/>
  <c r="H126" i="27"/>
  <c r="F126" i="27"/>
  <c r="E126" i="27"/>
  <c r="H124" i="27"/>
  <c r="E124" i="27"/>
  <c r="H123" i="27"/>
  <c r="F123" i="27"/>
  <c r="E123" i="27"/>
  <c r="H122" i="27"/>
  <c r="E122" i="27"/>
  <c r="H121" i="27"/>
  <c r="E121" i="27"/>
  <c r="H120" i="27"/>
  <c r="E120" i="27"/>
  <c r="H119" i="27"/>
  <c r="E119" i="27"/>
  <c r="H118" i="27"/>
  <c r="E118" i="27"/>
  <c r="H116" i="27"/>
  <c r="E116" i="27"/>
  <c r="H115" i="27"/>
  <c r="E115" i="27"/>
  <c r="H114" i="27"/>
  <c r="E114" i="27"/>
  <c r="H113" i="27"/>
  <c r="E113" i="27"/>
  <c r="H111" i="27"/>
  <c r="E111" i="27"/>
  <c r="H110" i="27"/>
  <c r="E110" i="27"/>
  <c r="H109" i="27"/>
  <c r="E109" i="27"/>
  <c r="H108" i="27"/>
  <c r="E108" i="27"/>
  <c r="H107" i="27"/>
  <c r="E107" i="27"/>
  <c r="H106" i="27"/>
  <c r="F106" i="27"/>
  <c r="E106" i="27"/>
  <c r="H105" i="27"/>
  <c r="F105" i="27"/>
  <c r="E105" i="27"/>
  <c r="H104" i="27"/>
  <c r="E104" i="27"/>
  <c r="H100" i="27"/>
  <c r="G100" i="27"/>
  <c r="E100" i="27"/>
  <c r="H99" i="27"/>
  <c r="G99" i="27"/>
  <c r="E99" i="27"/>
  <c r="H98" i="27"/>
  <c r="H97" i="27"/>
  <c r="G97" i="27"/>
  <c r="E97" i="27"/>
  <c r="H96" i="27"/>
  <c r="G96" i="27"/>
  <c r="F96" i="27"/>
  <c r="E96" i="27"/>
  <c r="H95" i="27"/>
  <c r="H94" i="27"/>
  <c r="G94" i="27"/>
  <c r="E94" i="27"/>
  <c r="H93" i="27"/>
  <c r="G93" i="27"/>
  <c r="E93" i="27"/>
  <c r="H92" i="27"/>
  <c r="H91" i="27"/>
  <c r="G91" i="27"/>
  <c r="E91" i="27"/>
  <c r="H90" i="27"/>
  <c r="G90" i="27"/>
  <c r="E90" i="27"/>
  <c r="H89" i="27"/>
  <c r="H87" i="27"/>
  <c r="G87" i="27"/>
  <c r="E87" i="27"/>
  <c r="H86" i="27"/>
  <c r="G86" i="27"/>
  <c r="E86" i="27"/>
  <c r="H85" i="27"/>
  <c r="H84" i="27"/>
  <c r="G84" i="27"/>
  <c r="E84" i="27"/>
  <c r="H83" i="27"/>
  <c r="G83" i="27"/>
  <c r="F83" i="27"/>
  <c r="E83" i="27"/>
  <c r="H82" i="27"/>
  <c r="H81" i="27"/>
  <c r="G81" i="27"/>
  <c r="E81" i="27"/>
  <c r="H80" i="27"/>
  <c r="G80" i="27"/>
  <c r="F80" i="27"/>
  <c r="E80" i="27"/>
  <c r="H79" i="27"/>
  <c r="H77" i="27"/>
  <c r="G77" i="27"/>
  <c r="E77" i="27"/>
  <c r="H76" i="27"/>
  <c r="G76" i="27"/>
  <c r="E76" i="27"/>
  <c r="H75" i="27"/>
  <c r="H74" i="27"/>
  <c r="G74" i="27"/>
  <c r="F74" i="27"/>
  <c r="E74" i="27"/>
  <c r="H73" i="27"/>
  <c r="G73" i="27"/>
  <c r="E73" i="27"/>
  <c r="H72" i="27"/>
  <c r="H71" i="27"/>
  <c r="G71" i="27"/>
  <c r="E71" i="27"/>
  <c r="H70" i="27"/>
  <c r="G70" i="27"/>
  <c r="E70" i="27"/>
  <c r="H69" i="27"/>
  <c r="H68" i="27"/>
  <c r="G68" i="27"/>
  <c r="E68" i="27"/>
  <c r="H67" i="27"/>
  <c r="G67" i="27"/>
  <c r="E67" i="27"/>
  <c r="H66" i="27"/>
  <c r="H64" i="27"/>
  <c r="G64" i="27"/>
  <c r="E64" i="27"/>
  <c r="H63" i="27"/>
  <c r="G63" i="27"/>
  <c r="E63" i="27"/>
  <c r="H62" i="27"/>
  <c r="H61" i="27"/>
  <c r="G61" i="27"/>
  <c r="E61" i="27"/>
  <c r="H60" i="27"/>
  <c r="G60" i="27"/>
  <c r="E60" i="27"/>
  <c r="H59" i="27"/>
  <c r="H58" i="27"/>
  <c r="G58" i="27"/>
  <c r="F58" i="27"/>
  <c r="E58" i="27"/>
  <c r="H57" i="27"/>
  <c r="G57" i="27"/>
  <c r="F57" i="27"/>
  <c r="E57" i="27"/>
  <c r="H56" i="27"/>
  <c r="H55" i="27"/>
  <c r="G55" i="27"/>
  <c r="E55" i="27"/>
  <c r="H54" i="27"/>
  <c r="G54" i="27"/>
  <c r="F54" i="27"/>
  <c r="E54" i="27"/>
  <c r="H53" i="27"/>
  <c r="H52" i="27"/>
  <c r="G52" i="27"/>
  <c r="E52" i="27"/>
  <c r="H51" i="27"/>
  <c r="G51" i="27"/>
  <c r="F51" i="27"/>
  <c r="E51" i="27"/>
  <c r="H50" i="27"/>
  <c r="H49" i="27"/>
  <c r="G49" i="27"/>
  <c r="E49" i="27"/>
  <c r="H48" i="27"/>
  <c r="G48" i="27"/>
  <c r="F48" i="27"/>
  <c r="E48" i="27"/>
  <c r="H47" i="27"/>
  <c r="H46" i="27"/>
  <c r="G46" i="27"/>
  <c r="E46" i="27"/>
  <c r="H45" i="27"/>
  <c r="G45" i="27"/>
  <c r="E45" i="27"/>
  <c r="H44" i="27"/>
  <c r="H42" i="27"/>
  <c r="G42" i="27"/>
  <c r="E42" i="27"/>
  <c r="H41" i="27"/>
  <c r="G41" i="27"/>
  <c r="F41" i="27"/>
  <c r="E41" i="27"/>
  <c r="H40" i="27"/>
  <c r="H39" i="27"/>
  <c r="G39" i="27"/>
  <c r="E39" i="27"/>
  <c r="H38" i="27"/>
  <c r="G38" i="27"/>
  <c r="F38" i="27"/>
  <c r="E38" i="27"/>
  <c r="H37" i="27"/>
  <c r="H36" i="27"/>
  <c r="G36" i="27"/>
  <c r="E36" i="27"/>
  <c r="H35" i="27"/>
  <c r="G35" i="27"/>
  <c r="E35" i="27"/>
  <c r="H34" i="27"/>
  <c r="H33" i="27"/>
  <c r="G33" i="27"/>
  <c r="F33" i="27"/>
  <c r="E33" i="27"/>
  <c r="H32" i="27"/>
  <c r="G32" i="27"/>
  <c r="E32" i="27"/>
  <c r="H31" i="27"/>
  <c r="H30" i="27"/>
  <c r="G30" i="27"/>
  <c r="E30" i="27"/>
  <c r="H29" i="27"/>
  <c r="G29" i="27"/>
  <c r="F29" i="27"/>
  <c r="E29" i="27"/>
  <c r="H28" i="27"/>
  <c r="H27" i="27"/>
  <c r="G27" i="27"/>
  <c r="F27" i="27"/>
  <c r="E27" i="27"/>
  <c r="H26" i="27"/>
  <c r="G26" i="27"/>
  <c r="F26" i="27"/>
  <c r="E26" i="27"/>
  <c r="H25" i="27"/>
  <c r="H23" i="27"/>
  <c r="G23" i="27"/>
  <c r="H22" i="27"/>
  <c r="G22" i="27"/>
  <c r="F22" i="27"/>
  <c r="H21" i="27"/>
  <c r="H20" i="27"/>
  <c r="G20" i="27"/>
  <c r="H19" i="27"/>
  <c r="G19" i="27"/>
  <c r="H18" i="27"/>
  <c r="H17" i="27"/>
  <c r="G17" i="27"/>
  <c r="H16" i="27"/>
  <c r="G16" i="27"/>
  <c r="F16" i="27"/>
  <c r="H15" i="27"/>
  <c r="H14" i="27"/>
  <c r="G14" i="27"/>
  <c r="F14" i="27"/>
  <c r="H13" i="27"/>
  <c r="G13" i="27"/>
  <c r="H12" i="27"/>
  <c r="H664" i="26"/>
  <c r="H663" i="26"/>
  <c r="H662" i="26"/>
  <c r="F662" i="26"/>
  <c r="H661" i="26"/>
  <c r="H659" i="26"/>
  <c r="F659" i="26"/>
  <c r="H658" i="26"/>
  <c r="H657" i="26"/>
  <c r="H656" i="26"/>
  <c r="F656" i="26"/>
  <c r="H654" i="26"/>
  <c r="F654" i="26"/>
  <c r="H653" i="26"/>
  <c r="H651" i="26"/>
  <c r="H650" i="26"/>
  <c r="H649" i="26"/>
  <c r="H648" i="26"/>
  <c r="H647" i="26"/>
  <c r="F647" i="26"/>
  <c r="H646" i="26"/>
  <c r="H644" i="26"/>
  <c r="F644" i="26"/>
  <c r="H643" i="26"/>
  <c r="H642" i="26"/>
  <c r="H641" i="26"/>
  <c r="F641" i="26"/>
  <c r="H640" i="26"/>
  <c r="H639" i="26"/>
  <c r="H637" i="26"/>
  <c r="F637" i="26"/>
  <c r="H635" i="26"/>
  <c r="H634" i="26"/>
  <c r="F634" i="26"/>
  <c r="H633" i="26"/>
  <c r="H631" i="26"/>
  <c r="F631" i="26"/>
  <c r="H630" i="26"/>
  <c r="F630" i="26"/>
  <c r="H628" i="26"/>
  <c r="H627" i="26"/>
  <c r="H626" i="26"/>
  <c r="H625" i="26"/>
  <c r="H623" i="26"/>
  <c r="H622" i="26"/>
  <c r="H621" i="26"/>
  <c r="H620" i="26"/>
  <c r="H618" i="26"/>
  <c r="F618" i="26"/>
  <c r="H617" i="26"/>
  <c r="H616" i="26"/>
  <c r="H615" i="26"/>
  <c r="H613" i="26"/>
  <c r="F613" i="26"/>
  <c r="H611" i="26"/>
  <c r="H610" i="26"/>
  <c r="H609" i="26"/>
  <c r="F609" i="26"/>
  <c r="H608" i="26"/>
  <c r="H607" i="26"/>
  <c r="H606" i="26"/>
  <c r="F606" i="26"/>
  <c r="H605" i="26"/>
  <c r="H604" i="26"/>
  <c r="H603" i="26"/>
  <c r="H602" i="26"/>
  <c r="F602" i="26"/>
  <c r="H600" i="26"/>
  <c r="F600" i="26"/>
  <c r="H599" i="26"/>
  <c r="H597" i="26"/>
  <c r="H596" i="26"/>
  <c r="H594" i="26"/>
  <c r="H593" i="26"/>
  <c r="H592" i="26"/>
  <c r="H591" i="26"/>
  <c r="H590" i="26"/>
  <c r="F590" i="26"/>
  <c r="H589" i="26"/>
  <c r="H588" i="26"/>
  <c r="H587" i="26"/>
  <c r="H586" i="26"/>
  <c r="H585" i="26"/>
  <c r="H584" i="26"/>
  <c r="H582" i="26"/>
  <c r="H581" i="26"/>
  <c r="F581" i="26"/>
  <c r="H580" i="26"/>
  <c r="F580" i="26"/>
  <c r="H579" i="26"/>
  <c r="H578" i="26"/>
  <c r="F578" i="26"/>
  <c r="H577" i="26"/>
  <c r="H576" i="26"/>
  <c r="H575" i="26"/>
  <c r="H574" i="26"/>
  <c r="F574" i="26"/>
  <c r="H573" i="26"/>
  <c r="F573" i="26"/>
  <c r="H572" i="26"/>
  <c r="F572" i="26"/>
  <c r="H571" i="26"/>
  <c r="H570" i="26"/>
  <c r="F570" i="26"/>
  <c r="H569" i="26"/>
  <c r="F569" i="26"/>
  <c r="H566" i="26"/>
  <c r="H565" i="26"/>
  <c r="H556" i="26"/>
  <c r="F556" i="26"/>
  <c r="H555" i="26"/>
  <c r="H554" i="26"/>
  <c r="H553" i="26"/>
  <c r="F553" i="26"/>
  <c r="H552" i="26"/>
  <c r="H551" i="26"/>
  <c r="H549" i="26"/>
  <c r="F549" i="26"/>
  <c r="H548" i="26"/>
  <c r="H547" i="26"/>
  <c r="H546" i="26"/>
  <c r="F546" i="26"/>
  <c r="H545" i="26"/>
  <c r="F545" i="26"/>
  <c r="H544" i="26"/>
  <c r="H543" i="26"/>
  <c r="H542" i="26"/>
  <c r="H541" i="26"/>
  <c r="F541" i="26"/>
  <c r="H540" i="26"/>
  <c r="H539" i="26"/>
  <c r="H538" i="26"/>
  <c r="H537" i="26"/>
  <c r="F537" i="26"/>
  <c r="H536" i="26"/>
  <c r="H535" i="26"/>
  <c r="H534" i="26"/>
  <c r="F534" i="26"/>
  <c r="H533" i="26"/>
  <c r="H532" i="26"/>
  <c r="H531" i="26"/>
  <c r="H530" i="26"/>
  <c r="H529" i="26"/>
  <c r="H528" i="26"/>
  <c r="H527" i="26"/>
  <c r="H526" i="26"/>
  <c r="F526" i="26"/>
  <c r="H523" i="26"/>
  <c r="H522" i="26"/>
  <c r="H521" i="26"/>
  <c r="H520" i="26"/>
  <c r="F520" i="26"/>
  <c r="H519" i="26"/>
  <c r="F519" i="26"/>
  <c r="H518" i="26"/>
  <c r="H517" i="26"/>
  <c r="H516" i="26"/>
  <c r="H515" i="26"/>
  <c r="H514" i="26"/>
  <c r="F514" i="26"/>
  <c r="H513" i="26"/>
  <c r="H512" i="26"/>
  <c r="H511" i="26"/>
  <c r="H509" i="26"/>
  <c r="H508" i="26"/>
  <c r="F508" i="26"/>
  <c r="H507" i="26"/>
  <c r="H506" i="26"/>
  <c r="H505" i="26"/>
  <c r="H504" i="26"/>
  <c r="F504" i="26"/>
  <c r="H503" i="26"/>
  <c r="F503" i="26"/>
  <c r="H502" i="26"/>
  <c r="H501" i="26"/>
  <c r="F501" i="26"/>
  <c r="H500" i="26"/>
  <c r="H499" i="26"/>
  <c r="H497" i="26"/>
  <c r="H496" i="26"/>
  <c r="H495" i="26"/>
  <c r="H494" i="26"/>
  <c r="F494" i="26"/>
  <c r="H493" i="26"/>
  <c r="F493" i="26"/>
  <c r="H492" i="26"/>
  <c r="H491" i="26"/>
  <c r="H489" i="26"/>
  <c r="H488" i="26"/>
  <c r="F488" i="26"/>
  <c r="H485" i="26"/>
  <c r="F485" i="26"/>
  <c r="H484" i="26"/>
  <c r="F484" i="26"/>
  <c r="H483" i="26"/>
  <c r="F483" i="26"/>
  <c r="H482" i="26"/>
  <c r="F482" i="26"/>
  <c r="H481" i="26"/>
  <c r="F481" i="26"/>
  <c r="H480" i="26"/>
  <c r="F480" i="26"/>
  <c r="H479" i="26"/>
  <c r="H478" i="26"/>
  <c r="H477" i="26"/>
  <c r="F477" i="26"/>
  <c r="H476" i="26"/>
  <c r="F476" i="26"/>
  <c r="H474" i="26"/>
  <c r="F474" i="26"/>
  <c r="H473" i="26"/>
  <c r="F473" i="26"/>
  <c r="H472" i="26"/>
  <c r="F472" i="26"/>
  <c r="H471" i="26"/>
  <c r="F471" i="26"/>
  <c r="H470" i="26"/>
  <c r="H469" i="26"/>
  <c r="H468" i="26"/>
  <c r="F468" i="26"/>
  <c r="H467" i="26"/>
  <c r="F467" i="26"/>
  <c r="H466" i="26"/>
  <c r="F466" i="26"/>
  <c r="H464" i="26"/>
  <c r="H463" i="26"/>
  <c r="F463" i="26"/>
  <c r="H461" i="26"/>
  <c r="H460" i="26"/>
  <c r="H459" i="26"/>
  <c r="F459" i="26"/>
  <c r="H458" i="26"/>
  <c r="F458" i="26"/>
  <c r="H457" i="26"/>
  <c r="H456" i="26"/>
  <c r="H454" i="26"/>
  <c r="H453" i="26"/>
  <c r="H452" i="26"/>
  <c r="F452" i="26"/>
  <c r="H451" i="26"/>
  <c r="H450" i="26"/>
  <c r="F450" i="26"/>
  <c r="H449" i="26"/>
  <c r="F449" i="26"/>
  <c r="H448" i="26"/>
  <c r="H447" i="26"/>
  <c r="F447" i="26"/>
  <c r="H445" i="26"/>
  <c r="F445" i="26"/>
  <c r="H444" i="26"/>
  <c r="F444" i="26"/>
  <c r="H443" i="26"/>
  <c r="F443" i="26"/>
  <c r="H440" i="26"/>
  <c r="F440" i="26"/>
  <c r="H439" i="26"/>
  <c r="H438" i="26"/>
  <c r="F438" i="26"/>
  <c r="H437" i="26"/>
  <c r="F437" i="26"/>
  <c r="H436" i="26"/>
  <c r="F436" i="26"/>
  <c r="H435" i="26"/>
  <c r="F435" i="26"/>
  <c r="H434" i="26"/>
  <c r="H433" i="26"/>
  <c r="F433" i="26"/>
  <c r="H432" i="26"/>
  <c r="F432" i="26"/>
  <c r="H431" i="26"/>
  <c r="H430" i="26"/>
  <c r="H429" i="26"/>
  <c r="H427" i="26"/>
  <c r="F427" i="26"/>
  <c r="H426" i="26"/>
  <c r="F426" i="26"/>
  <c r="H425" i="26"/>
  <c r="F425" i="26"/>
  <c r="H424" i="26"/>
  <c r="H422" i="26"/>
  <c r="H421" i="26"/>
  <c r="F421" i="26"/>
  <c r="H420" i="26"/>
  <c r="F420" i="26"/>
  <c r="H419" i="26"/>
  <c r="F419" i="26"/>
  <c r="H418" i="26"/>
  <c r="F418" i="26"/>
  <c r="H417" i="26"/>
  <c r="F417" i="26"/>
  <c r="H416" i="26"/>
  <c r="F416" i="26"/>
  <c r="F128" i="26"/>
  <c r="H127" i="26"/>
  <c r="H124" i="26"/>
  <c r="G124" i="26"/>
  <c r="F124" i="26"/>
  <c r="H123" i="26"/>
  <c r="E123" i="26"/>
  <c r="H122" i="26"/>
  <c r="F122" i="26"/>
  <c r="E122" i="26"/>
  <c r="H121" i="26"/>
  <c r="E121" i="26"/>
  <c r="H120" i="26"/>
  <c r="E120" i="26"/>
  <c r="H119" i="26"/>
  <c r="F119" i="26"/>
  <c r="E119" i="26"/>
  <c r="H118" i="26"/>
  <c r="F118" i="26"/>
  <c r="E118" i="26"/>
  <c r="H117" i="26"/>
  <c r="E117" i="26"/>
  <c r="H116" i="26"/>
  <c r="E116" i="26"/>
  <c r="H115" i="26"/>
  <c r="E115" i="26"/>
  <c r="H114" i="26"/>
  <c r="E114" i="26"/>
  <c r="H113" i="26"/>
  <c r="E113" i="26"/>
  <c r="H112" i="26"/>
  <c r="E112" i="26"/>
  <c r="H110" i="26"/>
  <c r="G110" i="26"/>
  <c r="F110" i="26"/>
  <c r="H107" i="26"/>
  <c r="G107" i="26"/>
  <c r="F107" i="26"/>
  <c r="H106" i="26"/>
  <c r="G106" i="26"/>
  <c r="F106" i="26"/>
  <c r="H104" i="26"/>
  <c r="G104" i="26"/>
  <c r="F104" i="26"/>
  <c r="H103" i="26"/>
  <c r="G103" i="26"/>
  <c r="F103" i="26"/>
  <c r="H102" i="26"/>
  <c r="G102" i="26"/>
  <c r="F102" i="26"/>
  <c r="G99" i="26"/>
  <c r="F99" i="26"/>
  <c r="G98" i="26"/>
  <c r="F98" i="26"/>
  <c r="G97" i="26"/>
  <c r="F97" i="26"/>
  <c r="G96" i="26"/>
  <c r="F96" i="26"/>
  <c r="G95" i="26"/>
  <c r="F95" i="26"/>
  <c r="G88" i="26"/>
  <c r="F88" i="26"/>
  <c r="G87" i="26"/>
  <c r="F87" i="26"/>
  <c r="G86" i="26"/>
  <c r="F86" i="26"/>
  <c r="G84" i="26"/>
  <c r="F84" i="26"/>
  <c r="G83" i="26"/>
  <c r="F83" i="26"/>
  <c r="G81" i="26"/>
  <c r="F81" i="26"/>
  <c r="G80" i="26"/>
  <c r="F80" i="26"/>
  <c r="G79" i="26"/>
  <c r="F79" i="26"/>
  <c r="G78" i="26"/>
  <c r="F78" i="26"/>
  <c r="G76" i="26"/>
  <c r="F76" i="26"/>
  <c r="G75" i="26"/>
  <c r="F75" i="26"/>
  <c r="G74" i="26"/>
  <c r="F74" i="26"/>
  <c r="G73" i="26"/>
  <c r="F73" i="26"/>
  <c r="G71" i="26"/>
  <c r="F71" i="26"/>
  <c r="G70" i="26"/>
  <c r="F70" i="26"/>
  <c r="G68" i="26"/>
  <c r="F68" i="26"/>
  <c r="G67" i="26"/>
  <c r="F67" i="26"/>
  <c r="G66" i="26"/>
  <c r="F66" i="26"/>
  <c r="G65" i="26"/>
  <c r="F65" i="26"/>
  <c r="G64" i="26"/>
  <c r="F64" i="26"/>
  <c r="G63" i="26"/>
  <c r="F63" i="26"/>
  <c r="G62" i="26"/>
  <c r="F62" i="26"/>
  <c r="G61" i="26"/>
  <c r="F61" i="26"/>
  <c r="G58" i="26"/>
  <c r="F58" i="26"/>
  <c r="G57" i="26"/>
  <c r="F57" i="26"/>
  <c r="G56" i="26"/>
  <c r="F56" i="26"/>
  <c r="G54" i="26"/>
  <c r="F54" i="26"/>
  <c r="G49" i="26"/>
  <c r="F49" i="26"/>
  <c r="G48" i="26"/>
  <c r="F48" i="26"/>
  <c r="G46" i="26"/>
  <c r="F46" i="26"/>
  <c r="G45" i="26"/>
  <c r="F45" i="26"/>
  <c r="G43" i="26"/>
  <c r="F43" i="26"/>
  <c r="G42" i="26"/>
  <c r="F42" i="26"/>
  <c r="G41" i="26"/>
  <c r="F41" i="26"/>
  <c r="G40" i="26"/>
  <c r="F40" i="26"/>
  <c r="G38" i="26"/>
  <c r="F38" i="26"/>
  <c r="G37" i="26"/>
  <c r="F37" i="26"/>
  <c r="G36" i="26"/>
  <c r="F36" i="26"/>
  <c r="G35" i="26"/>
  <c r="F35" i="26"/>
  <c r="G33" i="26"/>
  <c r="F33" i="26"/>
  <c r="G32" i="26"/>
  <c r="F32" i="26"/>
  <c r="G30" i="26"/>
  <c r="F30" i="26"/>
  <c r="G29" i="26"/>
  <c r="F29" i="26"/>
  <c r="G28" i="26"/>
  <c r="F28" i="26"/>
  <c r="G27" i="26"/>
  <c r="F27" i="26"/>
  <c r="G26" i="26"/>
  <c r="F26" i="26"/>
  <c r="G23" i="26"/>
  <c r="F23" i="26"/>
  <c r="G21" i="26"/>
  <c r="F21" i="26"/>
  <c r="G20" i="26"/>
  <c r="F20" i="26"/>
  <c r="G19" i="26"/>
  <c r="F19" i="26"/>
  <c r="G17" i="26"/>
  <c r="F17" i="26"/>
  <c r="G15" i="26"/>
  <c r="F15" i="26"/>
  <c r="G14" i="26"/>
  <c r="F14" i="26"/>
  <c r="G13" i="26"/>
  <c r="F13" i="26"/>
  <c r="D5" i="26" a="1"/>
  <c r="D5" i="26" s="1"/>
  <c r="E244" i="14"/>
  <c r="E245" i="14"/>
  <c r="E246" i="14"/>
  <c r="E243" i="14"/>
  <c r="E194" i="14"/>
  <c r="E195" i="14"/>
  <c r="E196" i="14"/>
  <c r="E197" i="14"/>
  <c r="E198" i="14"/>
  <c r="E199" i="14"/>
  <c r="E200" i="14"/>
  <c r="E201" i="14"/>
  <c r="E202" i="14"/>
  <c r="E203" i="14"/>
  <c r="E204" i="14"/>
  <c r="E205" i="14"/>
  <c r="E206" i="14"/>
  <c r="E207" i="14"/>
  <c r="E208" i="14"/>
  <c r="E209" i="14"/>
  <c r="E210" i="14"/>
  <c r="E211" i="14"/>
  <c r="E212" i="14"/>
  <c r="E213" i="14"/>
  <c r="E214" i="14"/>
  <c r="E215" i="14"/>
  <c r="E216" i="14"/>
  <c r="E217" i="14"/>
  <c r="E218" i="14"/>
  <c r="E219" i="14"/>
  <c r="E220" i="14"/>
  <c r="E221" i="14"/>
  <c r="E222" i="14"/>
  <c r="E223" i="14"/>
  <c r="E224" i="14"/>
  <c r="E225" i="14"/>
  <c r="E226" i="14"/>
  <c r="E227" i="14"/>
  <c r="E228" i="14"/>
  <c r="E229" i="14"/>
  <c r="E230" i="14"/>
  <c r="E231" i="14"/>
  <c r="E232" i="14"/>
  <c r="E233" i="14"/>
  <c r="E234" i="14"/>
  <c r="E235" i="14"/>
  <c r="E236" i="14"/>
  <c r="E237" i="14"/>
  <c r="E238" i="14"/>
  <c r="E239" i="14"/>
  <c r="E240" i="14"/>
  <c r="E241" i="14"/>
  <c r="E193" i="14"/>
  <c r="E170" i="14"/>
  <c r="E171" i="14"/>
  <c r="E172" i="14"/>
  <c r="E173" i="14"/>
  <c r="E174" i="14"/>
  <c r="E175" i="14"/>
  <c r="E176" i="14"/>
  <c r="E177" i="14"/>
  <c r="E178" i="14"/>
  <c r="E179" i="14"/>
  <c r="E180" i="14"/>
  <c r="E181" i="14"/>
  <c r="E182" i="14"/>
  <c r="E183" i="14"/>
  <c r="E184" i="14"/>
  <c r="E185" i="14"/>
  <c r="E186" i="14"/>
  <c r="E187" i="14"/>
  <c r="E188" i="14"/>
  <c r="E189" i="14"/>
  <c r="E190" i="14"/>
  <c r="E169" i="14"/>
  <c r="E147" i="14"/>
  <c r="E148" i="14"/>
  <c r="E149" i="14"/>
  <c r="E150" i="14"/>
  <c r="E151" i="14"/>
  <c r="E152" i="14"/>
  <c r="E153" i="14"/>
  <c r="E154" i="14"/>
  <c r="E155" i="14"/>
  <c r="E156" i="14"/>
  <c r="E157" i="14"/>
  <c r="E158" i="14"/>
  <c r="E159" i="14"/>
  <c r="E160" i="14"/>
  <c r="E161" i="14"/>
  <c r="E162" i="14"/>
  <c r="E163" i="14"/>
  <c r="E164" i="14"/>
  <c r="E165" i="14"/>
  <c r="E166" i="14"/>
  <c r="E167" i="14"/>
  <c r="E146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E70" i="14"/>
  <c r="E71" i="14"/>
  <c r="E72" i="14"/>
  <c r="E73" i="14"/>
  <c r="E74" i="14"/>
  <c r="E75" i="14"/>
  <c r="E76" i="14"/>
  <c r="E77" i="14"/>
  <c r="E78" i="14"/>
  <c r="E79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E99" i="14"/>
  <c r="E100" i="14"/>
  <c r="E101" i="14"/>
  <c r="E102" i="14"/>
  <c r="E103" i="14"/>
  <c r="E104" i="14"/>
  <c r="E105" i="14"/>
  <c r="E106" i="14"/>
  <c r="E107" i="14"/>
  <c r="E108" i="14"/>
  <c r="E109" i="14"/>
  <c r="E110" i="14"/>
  <c r="E111" i="14"/>
  <c r="E112" i="14"/>
  <c r="E113" i="14"/>
  <c r="E114" i="14"/>
  <c r="E115" i="14"/>
  <c r="E116" i="14"/>
  <c r="E117" i="14"/>
  <c r="E118" i="14"/>
  <c r="E119" i="14"/>
  <c r="E120" i="14"/>
  <c r="E121" i="14"/>
  <c r="E122" i="14"/>
  <c r="E123" i="14"/>
  <c r="E124" i="14"/>
  <c r="E125" i="14"/>
  <c r="E126" i="14"/>
  <c r="E127" i="14"/>
  <c r="E128" i="14"/>
  <c r="E129" i="14"/>
  <c r="E130" i="14"/>
  <c r="E131" i="14"/>
  <c r="E132" i="14"/>
  <c r="E133" i="14"/>
  <c r="E134" i="14"/>
  <c r="E135" i="14"/>
  <c r="E136" i="14"/>
  <c r="E137" i="14"/>
  <c r="E138" i="14"/>
  <c r="E139" i="14"/>
  <c r="E140" i="14"/>
  <c r="E141" i="14"/>
  <c r="E142" i="14"/>
  <c r="E143" i="14"/>
  <c r="E144" i="14"/>
  <c r="E47" i="14"/>
  <c r="E37" i="14"/>
  <c r="E38" i="14"/>
  <c r="E39" i="14"/>
  <c r="E40" i="14"/>
  <c r="E41" i="14"/>
  <c r="E42" i="14"/>
  <c r="E43" i="14"/>
  <c r="E44" i="14"/>
  <c r="E45" i="14"/>
  <c r="E36" i="14"/>
  <c r="E22" i="14"/>
  <c r="E23" i="14"/>
  <c r="E24" i="14"/>
  <c r="E25" i="14"/>
  <c r="E26" i="14"/>
  <c r="E27" i="14"/>
  <c r="E28" i="14"/>
  <c r="E29" i="14"/>
  <c r="E30" i="14"/>
  <c r="E31" i="14"/>
  <c r="E33" i="14"/>
  <c r="E34" i="14"/>
  <c r="E13" i="14"/>
  <c r="E14" i="14"/>
  <c r="E15" i="14"/>
  <c r="E17" i="14"/>
  <c r="E19" i="14"/>
  <c r="E12" i="14"/>
  <c r="E69" i="25"/>
  <c r="E43" i="25"/>
  <c r="G52" i="25"/>
  <c r="F52" i="25"/>
  <c r="E52" i="25"/>
  <c r="G51" i="25"/>
  <c r="E51" i="25"/>
  <c r="G50" i="25"/>
  <c r="E50" i="25"/>
  <c r="G49" i="25"/>
  <c r="E49" i="25"/>
  <c r="G48" i="25"/>
  <c r="E48" i="25"/>
  <c r="G47" i="25"/>
  <c r="E47" i="25"/>
  <c r="G46" i="25"/>
  <c r="E46" i="25"/>
  <c r="G45" i="25"/>
  <c r="E45" i="25"/>
  <c r="G44" i="25"/>
  <c r="F44" i="25"/>
  <c r="E44" i="25"/>
  <c r="G43" i="25"/>
  <c r="F43" i="25"/>
  <c r="G69" i="25"/>
  <c r="G67" i="25"/>
  <c r="F67" i="25"/>
  <c r="G56" i="25"/>
  <c r="F56" i="25"/>
  <c r="E56" i="25"/>
  <c r="G55" i="25"/>
  <c r="E55" i="25"/>
  <c r="G54" i="25"/>
  <c r="E54" i="25"/>
  <c r="G65" i="25"/>
  <c r="E65" i="25"/>
  <c r="G64" i="25"/>
  <c r="E64" i="25"/>
  <c r="G63" i="25"/>
  <c r="F63" i="25"/>
  <c r="E63" i="25"/>
  <c r="G62" i="25"/>
  <c r="F62" i="25"/>
  <c r="E62" i="25"/>
  <c r="G61" i="25"/>
  <c r="E61" i="25"/>
  <c r="G60" i="25"/>
  <c r="F60" i="25"/>
  <c r="E60" i="25"/>
  <c r="G59" i="25"/>
  <c r="E59" i="25"/>
  <c r="G58" i="25"/>
  <c r="E58" i="25"/>
  <c r="G41" i="25"/>
  <c r="F41" i="25"/>
  <c r="E41" i="25"/>
  <c r="G40" i="25"/>
  <c r="F40" i="25"/>
  <c r="E40" i="25"/>
  <c r="G39" i="25"/>
  <c r="E39" i="25"/>
  <c r="G38" i="25"/>
  <c r="E38" i="25"/>
  <c r="G37" i="25"/>
  <c r="E37" i="25"/>
  <c r="G36" i="25"/>
  <c r="E36" i="25"/>
  <c r="G35" i="25"/>
  <c r="E35" i="25"/>
  <c r="G34" i="25"/>
  <c r="E34" i="25"/>
  <c r="G33" i="25"/>
  <c r="E33" i="25"/>
  <c r="G32" i="25"/>
  <c r="E32" i="25"/>
  <c r="G31" i="25"/>
  <c r="E31" i="25"/>
  <c r="G30" i="25"/>
  <c r="E30" i="25"/>
  <c r="G29" i="25"/>
  <c r="F29" i="25"/>
  <c r="E29" i="25"/>
  <c r="G28" i="25"/>
  <c r="E28" i="25"/>
  <c r="G27" i="25"/>
  <c r="E27" i="25"/>
  <c r="G26" i="25"/>
  <c r="E26" i="25"/>
  <c r="E18" i="25"/>
  <c r="F20" i="25"/>
  <c r="E20" i="25"/>
  <c r="E19" i="25"/>
  <c r="E21" i="25"/>
  <c r="F18" i="25"/>
  <c r="E17" i="25"/>
  <c r="E16" i="25"/>
  <c r="E15" i="25"/>
  <c r="E14" i="25"/>
  <c r="G24" i="25"/>
  <c r="F24" i="25"/>
  <c r="E24" i="25"/>
  <c r="G23" i="25"/>
  <c r="E23" i="25"/>
  <c r="E12" i="25"/>
  <c r="G12" i="25"/>
  <c r="G299" i="24"/>
  <c r="E299" i="24"/>
  <c r="G297" i="24"/>
  <c r="E297" i="24"/>
  <c r="E295" i="24"/>
  <c r="G295" i="24"/>
  <c r="F295" i="24"/>
  <c r="G294" i="24"/>
  <c r="E294" i="24"/>
  <c r="G293" i="24"/>
  <c r="E293" i="24"/>
  <c r="G292" i="24"/>
  <c r="F292" i="24"/>
  <c r="E292" i="24"/>
  <c r="G291" i="24"/>
  <c r="E291" i="24"/>
  <c r="G290" i="24"/>
  <c r="E290" i="24"/>
  <c r="G288" i="24"/>
  <c r="E288" i="24"/>
  <c r="G287" i="24"/>
  <c r="F287" i="24"/>
  <c r="E287" i="24"/>
  <c r="G286" i="24"/>
  <c r="E286" i="24"/>
  <c r="G285" i="24"/>
  <c r="E285" i="24"/>
  <c r="G283" i="24"/>
  <c r="E283" i="24"/>
  <c r="G282" i="24"/>
  <c r="F282" i="24"/>
  <c r="E282" i="24"/>
  <c r="G281" i="24"/>
  <c r="E281" i="24"/>
  <c r="G280" i="24"/>
  <c r="E280" i="24"/>
  <c r="G279" i="24"/>
  <c r="F279" i="24"/>
  <c r="E279" i="24"/>
  <c r="G278" i="24"/>
  <c r="F278" i="24"/>
  <c r="E278" i="24"/>
  <c r="G277" i="24"/>
  <c r="F277" i="24"/>
  <c r="E277" i="24"/>
  <c r="G276" i="24"/>
  <c r="E276" i="24"/>
  <c r="G275" i="24"/>
  <c r="F275" i="24"/>
  <c r="E275" i="24"/>
  <c r="E241" i="24"/>
  <c r="G239" i="24"/>
  <c r="F239" i="24"/>
  <c r="E239" i="24"/>
  <c r="G244" i="24"/>
  <c r="E244" i="24"/>
  <c r="G243" i="24"/>
  <c r="E243" i="24"/>
  <c r="G242" i="24"/>
  <c r="E242" i="24"/>
  <c r="G241" i="24"/>
  <c r="G240" i="24"/>
  <c r="E240" i="24"/>
  <c r="G238" i="24"/>
  <c r="E238" i="24"/>
  <c r="G237" i="24"/>
  <c r="E237" i="24"/>
  <c r="G236" i="24"/>
  <c r="F236" i="24"/>
  <c r="E236" i="24"/>
  <c r="G235" i="24"/>
  <c r="F235" i="24"/>
  <c r="E235" i="24"/>
  <c r="G234" i="24"/>
  <c r="E234" i="24"/>
  <c r="G233" i="24"/>
  <c r="F233" i="24"/>
  <c r="E233" i="24"/>
  <c r="G232" i="24"/>
  <c r="E232" i="24"/>
  <c r="G176" i="24"/>
  <c r="E176" i="24"/>
  <c r="G175" i="24"/>
  <c r="F175" i="24"/>
  <c r="E175" i="24"/>
  <c r="G273" i="24"/>
  <c r="F273" i="24"/>
  <c r="E273" i="24"/>
  <c r="G272" i="24"/>
  <c r="E272" i="24"/>
  <c r="G271" i="24"/>
  <c r="E271" i="24"/>
  <c r="G263" i="24"/>
  <c r="G268" i="24"/>
  <c r="G269" i="24"/>
  <c r="G262" i="24"/>
  <c r="G259" i="24"/>
  <c r="G260" i="24"/>
  <c r="G258" i="24"/>
  <c r="G252" i="24"/>
  <c r="G253" i="24"/>
  <c r="G254" i="24"/>
  <c r="G255" i="24"/>
  <c r="G256" i="24"/>
  <c r="G251" i="24"/>
  <c r="G247" i="24"/>
  <c r="G248" i="24"/>
  <c r="G249" i="24"/>
  <c r="G246" i="24"/>
  <c r="G230" i="24"/>
  <c r="G229" i="24"/>
  <c r="G228" i="24"/>
  <c r="F263" i="24"/>
  <c r="E263" i="24"/>
  <c r="E262" i="24"/>
  <c r="E268" i="24"/>
  <c r="E269" i="24"/>
  <c r="E260" i="24"/>
  <c r="F259" i="24"/>
  <c r="E259" i="24"/>
  <c r="E258" i="24"/>
  <c r="E256" i="24"/>
  <c r="F255" i="24"/>
  <c r="E255" i="24"/>
  <c r="F254" i="24"/>
  <c r="E254" i="24"/>
  <c r="E253" i="24"/>
  <c r="E252" i="24"/>
  <c r="E251" i="24"/>
  <c r="F249" i="24"/>
  <c r="E249" i="24"/>
  <c r="E248" i="24"/>
  <c r="E247" i="24"/>
  <c r="E246" i="24"/>
  <c r="E230" i="24"/>
  <c r="E229" i="24"/>
  <c r="E228" i="24"/>
  <c r="G226" i="24"/>
  <c r="F226" i="24"/>
  <c r="E226" i="24"/>
  <c r="G225" i="24"/>
  <c r="E225" i="24"/>
  <c r="G224" i="24"/>
  <c r="F224" i="24"/>
  <c r="E224" i="24"/>
  <c r="G177" i="24"/>
  <c r="E177" i="24"/>
  <c r="G174" i="24"/>
  <c r="E174" i="24"/>
  <c r="G173" i="24"/>
  <c r="E173" i="24"/>
  <c r="G172" i="24"/>
  <c r="E172" i="24"/>
  <c r="G222" i="24"/>
  <c r="E222" i="24"/>
  <c r="G221" i="24"/>
  <c r="F221" i="24"/>
  <c r="E221" i="24"/>
  <c r="G216" i="24"/>
  <c r="E216" i="24"/>
  <c r="G219" i="24"/>
  <c r="E219" i="24"/>
  <c r="G218" i="24"/>
  <c r="F218" i="24"/>
  <c r="E218" i="24"/>
  <c r="G217" i="24"/>
  <c r="E217" i="24"/>
  <c r="G215" i="24"/>
  <c r="F215" i="24"/>
  <c r="E215" i="24"/>
  <c r="G214" i="24"/>
  <c r="F214" i="24"/>
  <c r="E214" i="24"/>
  <c r="G213" i="24"/>
  <c r="F213" i="24"/>
  <c r="E213" i="24"/>
  <c r="G212" i="24"/>
  <c r="E212" i="24"/>
  <c r="E197" i="24"/>
  <c r="G197" i="24"/>
  <c r="F197" i="24"/>
  <c r="G196" i="24"/>
  <c r="E196" i="24"/>
  <c r="G195" i="24"/>
  <c r="E195" i="24"/>
  <c r="G194" i="24"/>
  <c r="E194" i="24"/>
  <c r="G193" i="24"/>
  <c r="F193" i="24"/>
  <c r="E193" i="24"/>
  <c r="G192" i="24"/>
  <c r="E192" i="24"/>
  <c r="G179" i="24"/>
  <c r="E179" i="24"/>
  <c r="G190" i="24"/>
  <c r="E190" i="24"/>
  <c r="G189" i="24"/>
  <c r="F189" i="24"/>
  <c r="E189" i="24"/>
  <c r="G188" i="24"/>
  <c r="E188" i="24"/>
  <c r="G187" i="24"/>
  <c r="E187" i="24"/>
  <c r="G186" i="24"/>
  <c r="E186" i="24"/>
  <c r="G185" i="24"/>
  <c r="E185" i="24"/>
  <c r="G184" i="24"/>
  <c r="F184" i="24"/>
  <c r="E184" i="24"/>
  <c r="G183" i="24"/>
  <c r="E183" i="24"/>
  <c r="G182" i="24"/>
  <c r="E182" i="24"/>
  <c r="G181" i="24"/>
  <c r="F181" i="24"/>
  <c r="E181" i="24"/>
  <c r="G210" i="24"/>
  <c r="E210" i="24"/>
  <c r="G209" i="24"/>
  <c r="F209" i="24"/>
  <c r="E209" i="24"/>
  <c r="G208" i="24"/>
  <c r="E208" i="24"/>
  <c r="G207" i="24"/>
  <c r="F207" i="24"/>
  <c r="E207" i="24"/>
  <c r="G206" i="24"/>
  <c r="E206" i="24"/>
  <c r="G205" i="24"/>
  <c r="E205" i="24"/>
  <c r="G204" i="24"/>
  <c r="E204" i="24"/>
  <c r="G203" i="24"/>
  <c r="F203" i="24"/>
  <c r="E203" i="24"/>
  <c r="G202" i="24"/>
  <c r="E202" i="24"/>
  <c r="G201" i="24"/>
  <c r="E201" i="24"/>
  <c r="G200" i="24"/>
  <c r="E200" i="24"/>
  <c r="G199" i="24"/>
  <c r="E199" i="24"/>
  <c r="G169" i="24"/>
  <c r="E169" i="24"/>
  <c r="G168" i="24"/>
  <c r="F168" i="24"/>
  <c r="E168" i="24"/>
  <c r="G167" i="24"/>
  <c r="E167" i="24"/>
  <c r="G166" i="24"/>
  <c r="E166" i="24"/>
  <c r="G165" i="24"/>
  <c r="E165" i="24"/>
  <c r="G164" i="24"/>
  <c r="E164" i="24"/>
  <c r="G163" i="24"/>
  <c r="E163" i="24"/>
  <c r="G162" i="24"/>
  <c r="E162" i="24"/>
  <c r="G161" i="24"/>
  <c r="E161" i="24"/>
  <c r="G160" i="24"/>
  <c r="F160" i="24"/>
  <c r="E160" i="24"/>
  <c r="G158" i="24"/>
  <c r="E158" i="24"/>
  <c r="G157" i="24"/>
  <c r="E157" i="24"/>
  <c r="G155" i="24"/>
  <c r="E155" i="24"/>
  <c r="G154" i="24"/>
  <c r="F154" i="24"/>
  <c r="E154" i="24"/>
  <c r="G153" i="24"/>
  <c r="E153" i="24"/>
  <c r="G152" i="24"/>
  <c r="E152" i="24"/>
  <c r="G151" i="24"/>
  <c r="E151" i="24"/>
  <c r="G150" i="24"/>
  <c r="E150" i="24"/>
  <c r="E143" i="24"/>
  <c r="E148" i="24"/>
  <c r="E147" i="24"/>
  <c r="E146" i="24"/>
  <c r="F145" i="24"/>
  <c r="E145" i="24"/>
  <c r="E144" i="24"/>
  <c r="G141" i="24"/>
  <c r="E141" i="24"/>
  <c r="G140" i="24"/>
  <c r="F140" i="24"/>
  <c r="E140" i="24"/>
  <c r="G139" i="24"/>
  <c r="E139" i="24"/>
  <c r="G138" i="24"/>
  <c r="E138" i="24"/>
  <c r="G137" i="24"/>
  <c r="E137" i="24"/>
  <c r="G135" i="24"/>
  <c r="E135" i="24"/>
  <c r="G134" i="24"/>
  <c r="E134" i="24"/>
  <c r="G133" i="24"/>
  <c r="E133" i="24"/>
  <c r="G132" i="24"/>
  <c r="F132" i="24"/>
  <c r="E132" i="24"/>
  <c r="G131" i="24"/>
  <c r="E131" i="24"/>
  <c r="G130" i="24"/>
  <c r="E130" i="24"/>
  <c r="G129" i="24"/>
  <c r="E129" i="24"/>
  <c r="G128" i="24"/>
  <c r="E128" i="24"/>
  <c r="G126" i="24"/>
  <c r="F126" i="24"/>
  <c r="E126" i="24"/>
  <c r="G125" i="24"/>
  <c r="E125" i="24"/>
  <c r="G124" i="24"/>
  <c r="E124" i="24"/>
  <c r="G123" i="24"/>
  <c r="F123" i="24"/>
  <c r="E123" i="24"/>
  <c r="G122" i="24"/>
  <c r="E122" i="24"/>
  <c r="G121" i="24"/>
  <c r="E121" i="24"/>
  <c r="G119" i="24"/>
  <c r="E119" i="24"/>
  <c r="G118" i="24"/>
  <c r="E118" i="24"/>
  <c r="G116" i="24"/>
  <c r="F116" i="24"/>
  <c r="E116" i="24"/>
  <c r="G115" i="24"/>
  <c r="E115" i="24"/>
  <c r="G114" i="24"/>
  <c r="E114" i="24"/>
  <c r="G113" i="24"/>
  <c r="E113" i="24"/>
  <c r="G112" i="24"/>
  <c r="F112" i="24"/>
  <c r="E112" i="24"/>
  <c r="G111" i="24"/>
  <c r="E111" i="24"/>
  <c r="G110" i="24"/>
  <c r="E110" i="24"/>
  <c r="G108" i="24"/>
  <c r="E108" i="24"/>
  <c r="G107" i="24"/>
  <c r="F107" i="24"/>
  <c r="E107" i="24"/>
  <c r="G106" i="24"/>
  <c r="E106" i="24"/>
  <c r="G105" i="24"/>
  <c r="E105" i="24"/>
  <c r="G104" i="24"/>
  <c r="F104" i="24"/>
  <c r="E104" i="24"/>
  <c r="G103" i="24"/>
  <c r="F103" i="24"/>
  <c r="E103" i="24"/>
  <c r="G102" i="24"/>
  <c r="E102" i="24"/>
  <c r="G101" i="24"/>
  <c r="E101" i="24"/>
  <c r="G100" i="24"/>
  <c r="E100" i="24"/>
  <c r="G99" i="24"/>
  <c r="F99" i="24"/>
  <c r="E99" i="24"/>
  <c r="G98" i="24"/>
  <c r="E98" i="24"/>
  <c r="G97" i="24"/>
  <c r="E97" i="24"/>
  <c r="G95" i="24"/>
  <c r="E95" i="24"/>
  <c r="G94" i="24"/>
  <c r="E94" i="24"/>
  <c r="G93" i="24"/>
  <c r="E93" i="24"/>
  <c r="G92" i="24"/>
  <c r="E92" i="24"/>
  <c r="G91" i="24"/>
  <c r="F91" i="24"/>
  <c r="E91" i="24"/>
  <c r="G90" i="24"/>
  <c r="E90" i="24"/>
  <c r="G88" i="24"/>
  <c r="E88" i="24"/>
  <c r="G87" i="24"/>
  <c r="E87" i="24"/>
  <c r="G86" i="24"/>
  <c r="E86" i="24"/>
  <c r="G85" i="24"/>
  <c r="E85" i="24"/>
  <c r="G84" i="24"/>
  <c r="E84" i="24"/>
  <c r="G83" i="24"/>
  <c r="E83" i="24"/>
  <c r="G82" i="24"/>
  <c r="E82" i="24"/>
  <c r="G81" i="24"/>
  <c r="E81" i="24"/>
  <c r="G79" i="24"/>
  <c r="F79" i="24"/>
  <c r="E79" i="24"/>
  <c r="G78" i="24"/>
  <c r="E78" i="24"/>
  <c r="G77" i="24"/>
  <c r="E77" i="24"/>
  <c r="G76" i="24"/>
  <c r="F76" i="24"/>
  <c r="E76" i="24"/>
  <c r="G75" i="24"/>
  <c r="F75" i="24"/>
  <c r="E75" i="24"/>
  <c r="G74" i="24"/>
  <c r="E74" i="24"/>
  <c r="G73" i="24"/>
  <c r="E73" i="24"/>
  <c r="G71" i="24"/>
  <c r="E71" i="24"/>
  <c r="G70" i="24"/>
  <c r="E70" i="24"/>
  <c r="G69" i="24"/>
  <c r="F69" i="24"/>
  <c r="E69" i="24"/>
  <c r="G68" i="24"/>
  <c r="F68" i="24"/>
  <c r="E68" i="24"/>
  <c r="G67" i="24"/>
  <c r="E67" i="24"/>
  <c r="G66" i="24"/>
  <c r="E66" i="24"/>
  <c r="G65" i="24"/>
  <c r="F65" i="24"/>
  <c r="E65" i="24"/>
  <c r="G64" i="24"/>
  <c r="E64" i="24"/>
  <c r="G63" i="24"/>
  <c r="E63" i="24"/>
  <c r="G62" i="24"/>
  <c r="E62" i="24"/>
  <c r="G61" i="24"/>
  <c r="F61" i="24"/>
  <c r="E61" i="24"/>
  <c r="G60" i="24"/>
  <c r="E60" i="24"/>
  <c r="G57" i="24"/>
  <c r="E57" i="24"/>
  <c r="G56" i="24"/>
  <c r="E56" i="24"/>
  <c r="G55" i="24"/>
  <c r="E55" i="24"/>
  <c r="G54" i="24"/>
  <c r="E54" i="24"/>
  <c r="G53" i="24"/>
  <c r="E53" i="24"/>
  <c r="G46" i="24"/>
  <c r="E46" i="24"/>
  <c r="G45" i="24"/>
  <c r="E45" i="24"/>
  <c r="G44" i="24"/>
  <c r="F44" i="24"/>
  <c r="E44" i="24"/>
  <c r="G43" i="24"/>
  <c r="E43" i="24"/>
  <c r="G41" i="24"/>
  <c r="E41" i="24"/>
  <c r="G40" i="24"/>
  <c r="F40" i="24"/>
  <c r="E40" i="24"/>
  <c r="G39" i="24"/>
  <c r="E39" i="24"/>
  <c r="G38" i="24"/>
  <c r="E38" i="24"/>
  <c r="G37" i="24"/>
  <c r="E37" i="24"/>
  <c r="G36" i="24"/>
  <c r="E36" i="24"/>
  <c r="G35" i="24"/>
  <c r="E35" i="24"/>
  <c r="G33" i="24"/>
  <c r="F33" i="24"/>
  <c r="E33" i="24"/>
  <c r="G32" i="24"/>
  <c r="E32" i="24"/>
  <c r="G31" i="24"/>
  <c r="E31" i="24"/>
  <c r="G28" i="24"/>
  <c r="E28" i="24"/>
  <c r="E27" i="24"/>
  <c r="E26" i="24"/>
  <c r="E25" i="24"/>
  <c r="E24" i="24"/>
  <c r="E23" i="24"/>
  <c r="E22" i="24"/>
  <c r="E21" i="24"/>
  <c r="E19" i="24"/>
  <c r="E18" i="24"/>
  <c r="E17" i="24"/>
  <c r="E16" i="24"/>
  <c r="E15" i="24"/>
  <c r="E14" i="24"/>
  <c r="E13" i="24"/>
  <c r="E12" i="24"/>
  <c r="G27" i="24"/>
  <c r="G26" i="24"/>
  <c r="G25" i="24"/>
  <c r="G24" i="24"/>
  <c r="G23" i="24"/>
  <c r="G22" i="24"/>
  <c r="G21" i="24"/>
  <c r="F25" i="24"/>
  <c r="F19" i="24"/>
  <c r="G13" i="24"/>
  <c r="G14" i="24"/>
  <c r="G15" i="24"/>
  <c r="G16" i="24"/>
  <c r="G17" i="24"/>
  <c r="G18" i="24"/>
  <c r="G19" i="24"/>
  <c r="G12" i="24"/>
  <c r="F12" i="24"/>
  <c r="E433" i="21"/>
  <c r="G531" i="21"/>
  <c r="G532" i="21"/>
  <c r="G533" i="21"/>
  <c r="G534" i="21"/>
  <c r="G535" i="21"/>
  <c r="G536" i="21"/>
  <c r="G537" i="21"/>
  <c r="G538" i="21"/>
  <c r="G539" i="21"/>
  <c r="G540" i="21"/>
  <c r="G541" i="21"/>
  <c r="G542" i="21"/>
  <c r="G543" i="21"/>
  <c r="G544" i="21"/>
  <c r="G545" i="21"/>
  <c r="G546" i="21"/>
  <c r="G547" i="21"/>
  <c r="G548" i="21"/>
  <c r="G549" i="21"/>
  <c r="G517" i="21"/>
  <c r="G518" i="21"/>
  <c r="G519" i="21"/>
  <c r="G520" i="21"/>
  <c r="G521" i="21"/>
  <c r="G522" i="21"/>
  <c r="G523" i="21"/>
  <c r="G524" i="21"/>
  <c r="G525" i="21"/>
  <c r="G526" i="21"/>
  <c r="G527" i="21"/>
  <c r="G528" i="21"/>
  <c r="G529" i="21"/>
  <c r="G530" i="21"/>
  <c r="G516" i="21"/>
  <c r="G500" i="21"/>
  <c r="F549" i="21"/>
  <c r="F546" i="21"/>
  <c r="F540" i="21"/>
  <c r="F538" i="21"/>
  <c r="F537" i="21"/>
  <c r="F533" i="21"/>
  <c r="F532" i="21"/>
  <c r="F526" i="21"/>
  <c r="F525" i="21"/>
  <c r="F524" i="21"/>
  <c r="F517" i="21"/>
  <c r="E549" i="21"/>
  <c r="E548" i="21"/>
  <c r="E547" i="21"/>
  <c r="E546" i="21"/>
  <c r="E545" i="21"/>
  <c r="E544" i="21"/>
  <c r="E543" i="21"/>
  <c r="E542" i="21"/>
  <c r="E541" i="21"/>
  <c r="E540" i="21"/>
  <c r="E539" i="21"/>
  <c r="E538" i="21"/>
  <c r="E537" i="21"/>
  <c r="E536" i="21"/>
  <c r="E535" i="21"/>
  <c r="E534" i="21"/>
  <c r="E533" i="21"/>
  <c r="E532" i="21"/>
  <c r="E531" i="21"/>
  <c r="E530" i="21"/>
  <c r="E529" i="21"/>
  <c r="E528" i="21"/>
  <c r="E527" i="21"/>
  <c r="E526" i="21"/>
  <c r="E525" i="21"/>
  <c r="E524" i="21"/>
  <c r="E523" i="21"/>
  <c r="E522" i="21"/>
  <c r="E521" i="21"/>
  <c r="E520" i="21"/>
  <c r="E519" i="21"/>
  <c r="E518" i="21"/>
  <c r="E517" i="21"/>
  <c r="E516" i="21"/>
  <c r="G621" i="21"/>
  <c r="G620" i="21"/>
  <c r="G619" i="21"/>
  <c r="G618" i="21"/>
  <c r="G617" i="21"/>
  <c r="E618" i="21"/>
  <c r="E621" i="21"/>
  <c r="E620" i="21"/>
  <c r="E619" i="21"/>
  <c r="F652" i="21"/>
  <c r="F626" i="21"/>
  <c r="F630" i="21"/>
  <c r="F631" i="21"/>
  <c r="F632" i="21"/>
  <c r="F636" i="21"/>
  <c r="F637" i="21"/>
  <c r="F639" i="21"/>
  <c r="F644" i="21"/>
  <c r="F647" i="21"/>
  <c r="F648" i="21"/>
  <c r="G644" i="21"/>
  <c r="G645" i="21"/>
  <c r="G646" i="21"/>
  <c r="G647" i="21"/>
  <c r="G648" i="21"/>
  <c r="G636" i="21"/>
  <c r="G637" i="21"/>
  <c r="G638" i="21"/>
  <c r="G639" i="21"/>
  <c r="G640" i="21"/>
  <c r="G641" i="21"/>
  <c r="G642" i="21"/>
  <c r="G643" i="21"/>
  <c r="E634" i="21"/>
  <c r="E635" i="21"/>
  <c r="E636" i="21"/>
  <c r="G635" i="21"/>
  <c r="G624" i="21"/>
  <c r="G625" i="21"/>
  <c r="G626" i="21"/>
  <c r="G627" i="21"/>
  <c r="G628" i="21"/>
  <c r="G629" i="21"/>
  <c r="G630" i="21"/>
  <c r="G631" i="21"/>
  <c r="G632" i="21"/>
  <c r="G633" i="21"/>
  <c r="G634" i="21"/>
  <c r="G623" i="21"/>
  <c r="F623" i="21"/>
  <c r="G559" i="21"/>
  <c r="G560" i="21"/>
  <c r="G561" i="21"/>
  <c r="G562" i="21"/>
  <c r="G563" i="21"/>
  <c r="G564" i="21"/>
  <c r="G565" i="21"/>
  <c r="G566" i="21"/>
  <c r="G567" i="21"/>
  <c r="G568" i="21"/>
  <c r="G569" i="21"/>
  <c r="G570" i="21"/>
  <c r="G571" i="21"/>
  <c r="G572" i="21"/>
  <c r="G573" i="21"/>
  <c r="G574" i="21"/>
  <c r="G575" i="21"/>
  <c r="G576" i="21"/>
  <c r="G577" i="21"/>
  <c r="G578" i="21"/>
  <c r="G579" i="21"/>
  <c r="G580" i="21"/>
  <c r="G581" i="21"/>
  <c r="G582" i="21"/>
  <c r="G583" i="21"/>
  <c r="G584" i="21"/>
  <c r="G585" i="21"/>
  <c r="G586" i="21"/>
  <c r="G587" i="21"/>
  <c r="G588" i="21"/>
  <c r="G589" i="21"/>
  <c r="G590" i="21"/>
  <c r="G591" i="21"/>
  <c r="G592" i="21"/>
  <c r="G593" i="21"/>
  <c r="G594" i="21"/>
  <c r="G595" i="21"/>
  <c r="G596" i="21"/>
  <c r="G597" i="21"/>
  <c r="G599" i="21"/>
  <c r="G600" i="21"/>
  <c r="G601" i="21"/>
  <c r="G602" i="21"/>
  <c r="G603" i="21"/>
  <c r="G604" i="21"/>
  <c r="G605" i="21"/>
  <c r="G606" i="21"/>
  <c r="G607" i="21"/>
  <c r="G608" i="21"/>
  <c r="G609" i="21"/>
  <c r="G610" i="21"/>
  <c r="G611" i="21"/>
  <c r="G612" i="21"/>
  <c r="G613" i="21"/>
  <c r="G614" i="21"/>
  <c r="G615" i="21"/>
  <c r="G616" i="21"/>
  <c r="G558" i="21"/>
  <c r="F558" i="21"/>
  <c r="E558" i="21"/>
  <c r="E393" i="21"/>
  <c r="E392" i="21"/>
  <c r="G387" i="21"/>
  <c r="G388" i="21"/>
  <c r="G390" i="21"/>
  <c r="G391" i="21"/>
  <c r="G392" i="21"/>
  <c r="G393" i="21"/>
  <c r="G395" i="21"/>
  <c r="G396" i="21"/>
  <c r="G397" i="21"/>
  <c r="G398" i="21"/>
  <c r="G400" i="21"/>
  <c r="G401" i="21"/>
  <c r="G402" i="21"/>
  <c r="G403" i="21"/>
  <c r="G406" i="21"/>
  <c r="G407" i="21"/>
  <c r="G408" i="21"/>
  <c r="G410" i="21"/>
  <c r="G411" i="21"/>
  <c r="G412" i="21"/>
  <c r="G413" i="21"/>
  <c r="G415" i="21"/>
  <c r="G416" i="21"/>
  <c r="G417" i="21"/>
  <c r="G418" i="21"/>
  <c r="G420" i="21"/>
  <c r="G421" i="21"/>
  <c r="G422" i="21"/>
  <c r="G423" i="21"/>
  <c r="G425" i="21"/>
  <c r="G426" i="21"/>
  <c r="G427" i="21"/>
  <c r="G428" i="21"/>
  <c r="G430" i="21"/>
  <c r="G386" i="21"/>
  <c r="E387" i="21"/>
  <c r="E388" i="21"/>
  <c r="E428" i="21"/>
  <c r="E427" i="21"/>
  <c r="F425" i="21"/>
  <c r="E423" i="21"/>
  <c r="F422" i="21"/>
  <c r="E422" i="21"/>
  <c r="F420" i="21"/>
  <c r="E418" i="21"/>
  <c r="E417" i="21"/>
  <c r="F415" i="21"/>
  <c r="E413" i="21"/>
  <c r="E412" i="21"/>
  <c r="F410" i="21"/>
  <c r="F408" i="21"/>
  <c r="E408" i="21"/>
  <c r="F407" i="21"/>
  <c r="E407" i="21"/>
  <c r="F403" i="21"/>
  <c r="E403" i="21"/>
  <c r="E402" i="21"/>
  <c r="F400" i="21"/>
  <c r="E398" i="21"/>
  <c r="F397" i="21"/>
  <c r="E397" i="21"/>
  <c r="F395" i="21"/>
  <c r="G660" i="21"/>
  <c r="G668" i="21"/>
  <c r="G667" i="21"/>
  <c r="G666" i="21"/>
  <c r="G665" i="21"/>
  <c r="G664" i="21"/>
  <c r="G663" i="21"/>
  <c r="G662" i="21"/>
  <c r="G661" i="21"/>
  <c r="G659" i="21"/>
  <c r="G658" i="21"/>
  <c r="G657" i="21"/>
  <c r="G656" i="21"/>
  <c r="F666" i="21"/>
  <c r="F662" i="21"/>
  <c r="F658" i="21"/>
  <c r="E668" i="21"/>
  <c r="E667" i="21"/>
  <c r="E666" i="21"/>
  <c r="E665" i="21"/>
  <c r="E664" i="21"/>
  <c r="E663" i="21"/>
  <c r="E662" i="21"/>
  <c r="E661" i="21"/>
  <c r="E660" i="21"/>
  <c r="E659" i="21"/>
  <c r="E658" i="21"/>
  <c r="E657" i="21"/>
  <c r="E656" i="21"/>
  <c r="G653" i="21"/>
  <c r="G652" i="21"/>
  <c r="G651" i="21"/>
  <c r="G650" i="21"/>
  <c r="E653" i="21"/>
  <c r="E652" i="21"/>
  <c r="E651" i="21"/>
  <c r="E650" i="21"/>
  <c r="F585" i="21"/>
  <c r="F587" i="21"/>
  <c r="F588" i="21"/>
  <c r="F592" i="21"/>
  <c r="F593" i="21"/>
  <c r="F596" i="21"/>
  <c r="F613" i="21"/>
  <c r="F615" i="21"/>
  <c r="E617" i="21"/>
  <c r="E616" i="21"/>
  <c r="E615" i="21"/>
  <c r="E614" i="21"/>
  <c r="E613" i="21"/>
  <c r="E612" i="21"/>
  <c r="E611" i="21"/>
  <c r="E610" i="21"/>
  <c r="E609" i="21"/>
  <c r="E608" i="21"/>
  <c r="E607" i="21"/>
  <c r="E606" i="21"/>
  <c r="E605" i="21"/>
  <c r="E604" i="21"/>
  <c r="E603" i="21"/>
  <c r="E602" i="21"/>
  <c r="E601" i="21"/>
  <c r="E596" i="21"/>
  <c r="E595" i="21"/>
  <c r="E594" i="21"/>
  <c r="E593" i="21"/>
  <c r="E592" i="21"/>
  <c r="E591" i="21"/>
  <c r="E590" i="21"/>
  <c r="E589" i="21"/>
  <c r="E588" i="21"/>
  <c r="E587" i="21"/>
  <c r="E586" i="21"/>
  <c r="E585" i="21"/>
  <c r="G553" i="21"/>
  <c r="G554" i="21"/>
  <c r="G555" i="21"/>
  <c r="G556" i="21"/>
  <c r="G557" i="21"/>
  <c r="G552" i="21"/>
  <c r="F553" i="21"/>
  <c r="F554" i="21"/>
  <c r="F557" i="21"/>
  <c r="F559" i="21"/>
  <c r="F562" i="21"/>
  <c r="F567" i="21"/>
  <c r="F569" i="21"/>
  <c r="F571" i="21"/>
  <c r="F572" i="21"/>
  <c r="F573" i="21"/>
  <c r="F580" i="21"/>
  <c r="F581" i="21"/>
  <c r="E584" i="21"/>
  <c r="E583" i="21"/>
  <c r="E582" i="21"/>
  <c r="E581" i="21"/>
  <c r="E580" i="21"/>
  <c r="E579" i="21"/>
  <c r="E578" i="21"/>
  <c r="E577" i="21"/>
  <c r="E576" i="21"/>
  <c r="E575" i="21"/>
  <c r="E574" i="21"/>
  <c r="E573" i="21"/>
  <c r="E572" i="21"/>
  <c r="E571" i="21"/>
  <c r="E570" i="21"/>
  <c r="E569" i="21"/>
  <c r="E568" i="21"/>
  <c r="E567" i="21"/>
  <c r="E565" i="21"/>
  <c r="E564" i="21"/>
  <c r="E563" i="21"/>
  <c r="E562" i="21"/>
  <c r="E561" i="21"/>
  <c r="E560" i="21"/>
  <c r="E559" i="21"/>
  <c r="E557" i="21"/>
  <c r="E556" i="21"/>
  <c r="E555" i="21"/>
  <c r="E554" i="21"/>
  <c r="E553" i="21"/>
  <c r="E552" i="21"/>
  <c r="G513" i="21"/>
  <c r="G501" i="21"/>
  <c r="G502" i="21"/>
  <c r="G503" i="21"/>
  <c r="G504" i="21"/>
  <c r="G505" i="21"/>
  <c r="G506" i="21"/>
  <c r="G507" i="21"/>
  <c r="G508" i="21"/>
  <c r="G509" i="21"/>
  <c r="G510" i="21"/>
  <c r="G511" i="21"/>
  <c r="G512" i="21"/>
  <c r="G514" i="21"/>
  <c r="F510" i="21"/>
  <c r="F505" i="21"/>
  <c r="F502" i="21"/>
  <c r="F501" i="21"/>
  <c r="E514" i="21"/>
  <c r="E513" i="21"/>
  <c r="E511" i="21"/>
  <c r="E510" i="21"/>
  <c r="E508" i="21"/>
  <c r="E507" i="21"/>
  <c r="E505" i="21"/>
  <c r="E504" i="21"/>
  <c r="E502" i="21"/>
  <c r="E501" i="21"/>
  <c r="G484" i="21"/>
  <c r="G485" i="21"/>
  <c r="G486" i="21"/>
  <c r="G487" i="21"/>
  <c r="G488" i="21"/>
  <c r="G489" i="21"/>
  <c r="G490" i="21"/>
  <c r="G491" i="21"/>
  <c r="G492" i="21"/>
  <c r="G493" i="21"/>
  <c r="G494" i="21"/>
  <c r="G495" i="21"/>
  <c r="G496" i="21"/>
  <c r="G497" i="21"/>
  <c r="G483" i="21"/>
  <c r="F486" i="21"/>
  <c r="F484" i="21"/>
  <c r="F483" i="21"/>
  <c r="E497" i="21"/>
  <c r="E496" i="21"/>
  <c r="E495" i="21"/>
  <c r="E494" i="21"/>
  <c r="E493" i="21"/>
  <c r="E492" i="21"/>
  <c r="E491" i="21"/>
  <c r="E490" i="21"/>
  <c r="E489" i="21"/>
  <c r="E488" i="21"/>
  <c r="E487" i="21"/>
  <c r="E486" i="21"/>
  <c r="E485" i="21"/>
  <c r="E484" i="21"/>
  <c r="E483" i="21"/>
  <c r="E481" i="21"/>
  <c r="E480" i="21"/>
  <c r="E479" i="21"/>
  <c r="E478" i="21"/>
  <c r="E477" i="21"/>
  <c r="E476" i="21"/>
  <c r="G481" i="21"/>
  <c r="G480" i="21"/>
  <c r="G479" i="21"/>
  <c r="G478" i="21"/>
  <c r="G477" i="21"/>
  <c r="G476" i="21"/>
  <c r="F481" i="21"/>
  <c r="F478" i="21"/>
  <c r="F477" i="21"/>
  <c r="E474" i="21"/>
  <c r="E473" i="21"/>
  <c r="E472" i="21"/>
  <c r="E471" i="21"/>
  <c r="E470" i="21"/>
  <c r="E469" i="21"/>
  <c r="E468" i="21"/>
  <c r="E467" i="21"/>
  <c r="E466" i="21"/>
  <c r="E465" i="21"/>
  <c r="E464" i="21"/>
  <c r="G474" i="21"/>
  <c r="G465" i="21"/>
  <c r="G466" i="21"/>
  <c r="G467" i="21"/>
  <c r="G468" i="21"/>
  <c r="G469" i="21"/>
  <c r="G470" i="21"/>
  <c r="G471" i="21"/>
  <c r="G472" i="21"/>
  <c r="G473" i="21"/>
  <c r="G464" i="21"/>
  <c r="F474" i="21"/>
  <c r="F472" i="21"/>
  <c r="F471" i="21"/>
  <c r="F442" i="21"/>
  <c r="F441" i="21"/>
  <c r="F439" i="21"/>
  <c r="F438" i="21"/>
  <c r="G447" i="21"/>
  <c r="G446" i="21"/>
  <c r="G445" i="21"/>
  <c r="G444" i="21"/>
  <c r="G443" i="21"/>
  <c r="G433" i="21"/>
  <c r="G434" i="21"/>
  <c r="G435" i="21"/>
  <c r="G436" i="21"/>
  <c r="G437" i="21"/>
  <c r="G438" i="21"/>
  <c r="G439" i="21"/>
  <c r="G440" i="21"/>
  <c r="G441" i="21"/>
  <c r="G442" i="21"/>
  <c r="G432" i="21"/>
  <c r="G458" i="21"/>
  <c r="G461" i="21"/>
  <c r="G460" i="21"/>
  <c r="G459" i="21"/>
  <c r="F461" i="21"/>
  <c r="F459" i="21"/>
  <c r="F455" i="21"/>
  <c r="F451" i="21"/>
  <c r="G450" i="21"/>
  <c r="G451" i="21"/>
  <c r="G452" i="21"/>
  <c r="G453" i="21"/>
  <c r="G454" i="21"/>
  <c r="G455" i="21"/>
  <c r="G456" i="21"/>
  <c r="G449" i="21"/>
  <c r="G384" i="21"/>
  <c r="G346" i="21"/>
  <c r="G347" i="21"/>
  <c r="G348" i="21"/>
  <c r="G349" i="21"/>
  <c r="G350" i="21"/>
  <c r="G351" i="21"/>
  <c r="G352" i="21"/>
  <c r="G353" i="21"/>
  <c r="G354" i="21"/>
  <c r="G355" i="21"/>
  <c r="G356" i="21"/>
  <c r="G357" i="21"/>
  <c r="G358" i="21"/>
  <c r="G359" i="21"/>
  <c r="G360" i="21"/>
  <c r="G361" i="21"/>
  <c r="G362" i="21"/>
  <c r="G363" i="21"/>
  <c r="G364" i="21"/>
  <c r="G365" i="21"/>
  <c r="G366" i="21"/>
  <c r="G367" i="21"/>
  <c r="G368" i="21"/>
  <c r="G369" i="21"/>
  <c r="G370" i="21"/>
  <c r="G371" i="21"/>
  <c r="G372" i="21"/>
  <c r="G373" i="21"/>
  <c r="G374" i="21"/>
  <c r="G375" i="21"/>
  <c r="G376" i="21"/>
  <c r="G377" i="21"/>
  <c r="G378" i="21"/>
  <c r="G379" i="21"/>
  <c r="G380" i="21"/>
  <c r="G381" i="21"/>
  <c r="G382" i="21"/>
  <c r="G383" i="21"/>
  <c r="G345" i="21"/>
  <c r="F383" i="21"/>
  <c r="F380" i="21"/>
  <c r="F376" i="21"/>
  <c r="F372" i="21"/>
  <c r="F371" i="21"/>
  <c r="F370" i="21"/>
  <c r="F362" i="21"/>
  <c r="F359" i="21"/>
  <c r="G343" i="21"/>
  <c r="F343" i="21"/>
  <c r="F342" i="21"/>
  <c r="F338" i="21"/>
  <c r="F330" i="21"/>
  <c r="F321" i="21"/>
  <c r="F310" i="21"/>
  <c r="F307" i="21"/>
  <c r="G301" i="21"/>
  <c r="G302" i="21"/>
  <c r="G303" i="21"/>
  <c r="G304" i="21"/>
  <c r="G305" i="21"/>
  <c r="G306" i="21"/>
  <c r="G307" i="21"/>
  <c r="G308" i="21"/>
  <c r="G309" i="21"/>
  <c r="G310" i="21"/>
  <c r="G311" i="21"/>
  <c r="G312" i="21"/>
  <c r="G313" i="21"/>
  <c r="G314" i="21"/>
  <c r="G315" i="21"/>
  <c r="G316" i="21"/>
  <c r="G317" i="21"/>
  <c r="G318" i="21"/>
  <c r="G319" i="21"/>
  <c r="G320" i="21"/>
  <c r="G321" i="21"/>
  <c r="G322" i="21"/>
  <c r="G323" i="21"/>
  <c r="G324" i="21"/>
  <c r="G325" i="21"/>
  <c r="G326" i="21"/>
  <c r="G327" i="21"/>
  <c r="G328" i="21"/>
  <c r="G329" i="21"/>
  <c r="G330" i="21"/>
  <c r="G331" i="21"/>
  <c r="G332" i="21"/>
  <c r="G333" i="21"/>
  <c r="G334" i="21"/>
  <c r="G335" i="21"/>
  <c r="G336" i="21"/>
  <c r="G337" i="21"/>
  <c r="G338" i="21"/>
  <c r="G339" i="21"/>
  <c r="G340" i="21"/>
  <c r="G341" i="21"/>
  <c r="G342" i="21"/>
  <c r="G300" i="21"/>
  <c r="G298" i="21"/>
  <c r="G260" i="21"/>
  <c r="G261" i="21"/>
  <c r="G262" i="21"/>
  <c r="G263" i="21"/>
  <c r="G264" i="21"/>
  <c r="G265" i="21"/>
  <c r="G266" i="21"/>
  <c r="G267" i="21"/>
  <c r="G268" i="21"/>
  <c r="G269" i="21"/>
  <c r="G270" i="21"/>
  <c r="G271" i="21"/>
  <c r="G272" i="21"/>
  <c r="G273" i="21"/>
  <c r="G274" i="21"/>
  <c r="G275" i="21"/>
  <c r="G276" i="21"/>
  <c r="G277" i="21"/>
  <c r="G278" i="21"/>
  <c r="G279" i="21"/>
  <c r="G280" i="21"/>
  <c r="G281" i="21"/>
  <c r="G282" i="21"/>
  <c r="G283" i="21"/>
  <c r="G284" i="21"/>
  <c r="G285" i="21"/>
  <c r="G286" i="21"/>
  <c r="G287" i="21"/>
  <c r="G288" i="21"/>
  <c r="G289" i="21"/>
  <c r="G290" i="21"/>
  <c r="G291" i="21"/>
  <c r="G292" i="21"/>
  <c r="G293" i="21"/>
  <c r="G294" i="21"/>
  <c r="G295" i="21"/>
  <c r="G296" i="21"/>
  <c r="G297" i="21"/>
  <c r="G259" i="21"/>
  <c r="G255" i="21"/>
  <c r="F298" i="21"/>
  <c r="F294" i="21"/>
  <c r="F290" i="21"/>
  <c r="F289" i="21"/>
  <c r="F285" i="21"/>
  <c r="G257" i="21"/>
  <c r="F257" i="21"/>
  <c r="F256" i="21"/>
  <c r="F249" i="21"/>
  <c r="F245" i="21"/>
  <c r="F241" i="21"/>
  <c r="F240" i="21"/>
  <c r="F227" i="21"/>
  <c r="F225" i="21"/>
  <c r="F223" i="21"/>
  <c r="F221" i="21"/>
  <c r="F220" i="21"/>
  <c r="F217" i="21"/>
  <c r="G215" i="21"/>
  <c r="G216" i="21"/>
  <c r="G217" i="21"/>
  <c r="G218" i="21"/>
  <c r="G219" i="21"/>
  <c r="G220" i="21"/>
  <c r="G221" i="21"/>
  <c r="G222" i="21"/>
  <c r="G223" i="21"/>
  <c r="G224" i="21"/>
  <c r="G225" i="21"/>
  <c r="G226" i="21"/>
  <c r="G227" i="21"/>
  <c r="G228" i="21"/>
  <c r="G229" i="21"/>
  <c r="G230" i="21"/>
  <c r="G231" i="21"/>
  <c r="G232" i="21"/>
  <c r="G233" i="21"/>
  <c r="G234" i="21"/>
  <c r="G235" i="21"/>
  <c r="G236" i="21"/>
  <c r="G237" i="21"/>
  <c r="G238" i="21"/>
  <c r="G239" i="21"/>
  <c r="G240" i="21"/>
  <c r="G241" i="21"/>
  <c r="G242" i="21"/>
  <c r="G243" i="21"/>
  <c r="G244" i="21"/>
  <c r="G245" i="21"/>
  <c r="G246" i="21"/>
  <c r="G247" i="21"/>
  <c r="G248" i="21"/>
  <c r="G249" i="21"/>
  <c r="G250" i="21"/>
  <c r="G251" i="21"/>
  <c r="G252" i="21"/>
  <c r="G253" i="21"/>
  <c r="G254" i="21"/>
  <c r="G256" i="21"/>
  <c r="G214" i="21"/>
  <c r="G210" i="21"/>
  <c r="F212" i="21"/>
  <c r="F210" i="21"/>
  <c r="F202" i="21"/>
  <c r="F197" i="21"/>
  <c r="F195" i="21"/>
  <c r="F179" i="21"/>
  <c r="F167" i="21"/>
  <c r="F164" i="21"/>
  <c r="G164" i="21"/>
  <c r="G165" i="21"/>
  <c r="G166" i="21"/>
  <c r="G167" i="21"/>
  <c r="G168" i="21"/>
  <c r="G169" i="21"/>
  <c r="G170" i="21"/>
  <c r="G171" i="21"/>
  <c r="G172" i="21"/>
  <c r="G173" i="21"/>
  <c r="G174" i="21"/>
  <c r="G175" i="21"/>
  <c r="G176" i="21"/>
  <c r="G177" i="21"/>
  <c r="G178" i="21"/>
  <c r="G179" i="21"/>
  <c r="G180" i="21"/>
  <c r="G181" i="21"/>
  <c r="G182" i="21"/>
  <c r="G183" i="21"/>
  <c r="G184" i="21"/>
  <c r="G185" i="21"/>
  <c r="G186" i="21"/>
  <c r="G187" i="21"/>
  <c r="G188" i="21"/>
  <c r="G189" i="21"/>
  <c r="G190" i="21"/>
  <c r="G191" i="21"/>
  <c r="G192" i="21"/>
  <c r="G193" i="21"/>
  <c r="G194" i="21"/>
  <c r="G195" i="21"/>
  <c r="G196" i="21"/>
  <c r="G197" i="21"/>
  <c r="G198" i="21"/>
  <c r="G199" i="21"/>
  <c r="G200" i="21"/>
  <c r="G201" i="21"/>
  <c r="G202" i="21"/>
  <c r="G203" i="21"/>
  <c r="G204" i="21"/>
  <c r="G205" i="21"/>
  <c r="G206" i="21"/>
  <c r="G207" i="21"/>
  <c r="G208" i="21"/>
  <c r="G209" i="21"/>
  <c r="G211" i="21"/>
  <c r="G212" i="21"/>
  <c r="G163" i="21"/>
  <c r="G161" i="21"/>
  <c r="F161" i="21"/>
  <c r="F160" i="21"/>
  <c r="F159" i="21"/>
  <c r="F155" i="21"/>
  <c r="F151" i="21"/>
  <c r="F150" i="21"/>
  <c r="F148" i="21"/>
  <c r="F146" i="21"/>
  <c r="F145" i="21"/>
  <c r="F143" i="21"/>
  <c r="F140" i="21"/>
  <c r="F135" i="21"/>
  <c r="F131" i="21"/>
  <c r="F130" i="21"/>
  <c r="F125" i="21"/>
  <c r="F123" i="21"/>
  <c r="F120" i="21"/>
  <c r="F119" i="21"/>
  <c r="F115" i="21"/>
  <c r="F111" i="21"/>
  <c r="G108" i="21"/>
  <c r="G109" i="21"/>
  <c r="G110" i="21"/>
  <c r="G111" i="21"/>
  <c r="G112" i="21"/>
  <c r="G113" i="21"/>
  <c r="G114" i="21"/>
  <c r="G115" i="21"/>
  <c r="G116" i="21"/>
  <c r="G117" i="21"/>
  <c r="G118" i="21"/>
  <c r="G119" i="21"/>
  <c r="G120" i="21"/>
  <c r="G121" i="21"/>
  <c r="G122" i="21"/>
  <c r="G123" i="21"/>
  <c r="G124" i="21"/>
  <c r="G125" i="21"/>
  <c r="G126" i="21"/>
  <c r="G127" i="21"/>
  <c r="G128" i="21"/>
  <c r="G129" i="21"/>
  <c r="G130" i="21"/>
  <c r="G131" i="21"/>
  <c r="G132" i="21"/>
  <c r="G133" i="21"/>
  <c r="G134" i="21"/>
  <c r="G135" i="21"/>
  <c r="G136" i="21"/>
  <c r="G137" i="21"/>
  <c r="G138" i="21"/>
  <c r="G139" i="21"/>
  <c r="G140" i="21"/>
  <c r="G141" i="21"/>
  <c r="G142" i="21"/>
  <c r="G143" i="21"/>
  <c r="G144" i="21"/>
  <c r="G145" i="21"/>
  <c r="G146" i="21"/>
  <c r="G147" i="21"/>
  <c r="G148" i="21"/>
  <c r="G149" i="21"/>
  <c r="G150" i="21"/>
  <c r="G151" i="21"/>
  <c r="G152" i="21"/>
  <c r="G153" i="21"/>
  <c r="G154" i="21"/>
  <c r="G155" i="21"/>
  <c r="G156" i="21"/>
  <c r="G157" i="21"/>
  <c r="G158" i="21"/>
  <c r="G159" i="21"/>
  <c r="G160" i="21"/>
  <c r="G107" i="21"/>
  <c r="F110" i="21"/>
  <c r="F104" i="21"/>
  <c r="F103" i="21"/>
  <c r="F95" i="21"/>
  <c r="F94" i="21"/>
  <c r="F92" i="21"/>
  <c r="F89" i="21"/>
  <c r="G87" i="21"/>
  <c r="G88" i="21"/>
  <c r="G89" i="21"/>
  <c r="G90" i="21"/>
  <c r="G91" i="21"/>
  <c r="G92" i="21"/>
  <c r="G93" i="21"/>
  <c r="G94" i="21"/>
  <c r="G95" i="21"/>
  <c r="G96" i="21"/>
  <c r="G97" i="21"/>
  <c r="G98" i="21"/>
  <c r="G99" i="21"/>
  <c r="G100" i="21"/>
  <c r="G101" i="21"/>
  <c r="G102" i="21"/>
  <c r="G103" i="21"/>
  <c r="G104" i="21"/>
  <c r="G105" i="21"/>
  <c r="G86" i="21"/>
  <c r="G84" i="21"/>
  <c r="F83" i="21"/>
  <c r="F82" i="21"/>
  <c r="F78" i="21"/>
  <c r="F77" i="21"/>
  <c r="F76" i="21"/>
  <c r="F73" i="21"/>
  <c r="G73" i="21"/>
  <c r="F62" i="21"/>
  <c r="F58" i="21"/>
  <c r="F55" i="21"/>
  <c r="F54" i="21"/>
  <c r="F52" i="21"/>
  <c r="F50" i="21"/>
  <c r="F46" i="21"/>
  <c r="F48" i="21"/>
  <c r="F33" i="21"/>
  <c r="F31" i="21"/>
  <c r="F29" i="21"/>
  <c r="F27" i="21"/>
  <c r="F25" i="21"/>
  <c r="F23" i="21"/>
  <c r="F22" i="21"/>
  <c r="F21" i="21"/>
  <c r="F18" i="21"/>
  <c r="F17" i="21"/>
  <c r="F13" i="21"/>
  <c r="G72" i="21"/>
  <c r="E72" i="21"/>
  <c r="G71" i="21"/>
  <c r="G74" i="21"/>
  <c r="G75" i="21"/>
  <c r="G76" i="21"/>
  <c r="G77" i="21"/>
  <c r="G78" i="21"/>
  <c r="G79" i="21"/>
  <c r="G80" i="21"/>
  <c r="G81" i="21"/>
  <c r="G82" i="21"/>
  <c r="G83" i="21"/>
  <c r="G70" i="21"/>
  <c r="G59" i="21"/>
  <c r="G60" i="21"/>
  <c r="G61" i="21"/>
  <c r="G62" i="21"/>
  <c r="G63" i="21"/>
  <c r="G64" i="21"/>
  <c r="G65" i="21"/>
  <c r="G66" i="21"/>
  <c r="G67" i="21"/>
  <c r="G68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41" i="21"/>
  <c r="G37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8" i="21"/>
  <c r="G39" i="21"/>
  <c r="G12" i="21"/>
  <c r="E447" i="21"/>
  <c r="E446" i="21"/>
  <c r="E445" i="21"/>
  <c r="E444" i="21"/>
  <c r="E443" i="21"/>
  <c r="E442" i="21"/>
  <c r="E441" i="21"/>
  <c r="E439" i="21"/>
  <c r="E438" i="21"/>
  <c r="E437" i="21"/>
  <c r="E435" i="21"/>
  <c r="E434" i="21"/>
  <c r="E461" i="21"/>
  <c r="E460" i="21"/>
  <c r="E459" i="21"/>
  <c r="E458" i="21"/>
  <c r="E456" i="21"/>
  <c r="E455" i="21"/>
  <c r="E454" i="21"/>
  <c r="E452" i="21"/>
  <c r="E451" i="21"/>
  <c r="E450" i="21"/>
  <c r="E384" i="21"/>
  <c r="E383" i="21"/>
  <c r="E382" i="21"/>
  <c r="E380" i="21"/>
  <c r="E379" i="21"/>
  <c r="E378" i="21"/>
  <c r="E376" i="21"/>
  <c r="E375" i="21"/>
  <c r="E374" i="21"/>
  <c r="E372" i="21"/>
  <c r="E371" i="21"/>
  <c r="E370" i="21"/>
  <c r="E368" i="21"/>
  <c r="E367" i="21"/>
  <c r="E366" i="21"/>
  <c r="E364" i="21"/>
  <c r="E363" i="21"/>
  <c r="E362" i="21"/>
  <c r="E360" i="21"/>
  <c r="E359" i="21"/>
  <c r="E358" i="21"/>
  <c r="E356" i="21"/>
  <c r="E355" i="21"/>
  <c r="E354" i="21"/>
  <c r="E352" i="21"/>
  <c r="E351" i="21"/>
  <c r="E350" i="21"/>
  <c r="E348" i="21"/>
  <c r="E347" i="21"/>
  <c r="E346" i="21"/>
  <c r="E343" i="21"/>
  <c r="E342" i="21"/>
  <c r="E341" i="21"/>
  <c r="E339" i="21"/>
  <c r="E338" i="21"/>
  <c r="E337" i="21"/>
  <c r="E335" i="21"/>
  <c r="E334" i="21"/>
  <c r="E333" i="21"/>
  <c r="E331" i="21"/>
  <c r="E330" i="21"/>
  <c r="E329" i="21"/>
  <c r="E327" i="21"/>
  <c r="E326" i="21"/>
  <c r="E325" i="21"/>
  <c r="E323" i="21"/>
  <c r="E322" i="21"/>
  <c r="E321" i="21"/>
  <c r="E319" i="21"/>
  <c r="E318" i="21"/>
  <c r="E317" i="21"/>
  <c r="E315" i="21"/>
  <c r="E314" i="21"/>
  <c r="E313" i="21"/>
  <c r="E311" i="21"/>
  <c r="E310" i="21"/>
  <c r="E309" i="21"/>
  <c r="E307" i="21"/>
  <c r="E306" i="21"/>
  <c r="E305" i="21"/>
  <c r="E303" i="21"/>
  <c r="E302" i="21"/>
  <c r="E301" i="21"/>
  <c r="E298" i="21"/>
  <c r="E297" i="21"/>
  <c r="E296" i="21"/>
  <c r="E294" i="21"/>
  <c r="E293" i="21"/>
  <c r="E292" i="21"/>
  <c r="E290" i="21"/>
  <c r="E289" i="21"/>
  <c r="E288" i="21"/>
  <c r="E286" i="21"/>
  <c r="E285" i="21"/>
  <c r="E284" i="21"/>
  <c r="E282" i="21"/>
  <c r="E281" i="21"/>
  <c r="E280" i="21"/>
  <c r="E278" i="21"/>
  <c r="E277" i="21"/>
  <c r="E276" i="21"/>
  <c r="E274" i="21"/>
  <c r="E273" i="21"/>
  <c r="E272" i="21"/>
  <c r="E270" i="21"/>
  <c r="E269" i="21"/>
  <c r="E268" i="21"/>
  <c r="E266" i="21"/>
  <c r="E265" i="21"/>
  <c r="E264" i="21"/>
  <c r="E262" i="21"/>
  <c r="E261" i="21"/>
  <c r="E260" i="21"/>
  <c r="E257" i="21"/>
  <c r="E256" i="21"/>
  <c r="E255" i="21"/>
  <c r="E253" i="21"/>
  <c r="E252" i="21"/>
  <c r="E251" i="21"/>
  <c r="E249" i="21"/>
  <c r="E248" i="21"/>
  <c r="E247" i="21"/>
  <c r="E245" i="21"/>
  <c r="E244" i="21"/>
  <c r="E243" i="21"/>
  <c r="E241" i="21"/>
  <c r="E240" i="21"/>
  <c r="E239" i="21"/>
  <c r="E237" i="21"/>
  <c r="E236" i="21"/>
  <c r="E235" i="21"/>
  <c r="E233" i="21"/>
  <c r="E232" i="21"/>
  <c r="E231" i="21"/>
  <c r="E229" i="21"/>
  <c r="E228" i="21"/>
  <c r="E227" i="21"/>
  <c r="E225" i="21"/>
  <c r="E224" i="21"/>
  <c r="E223" i="21"/>
  <c r="E221" i="21"/>
  <c r="E220" i="21"/>
  <c r="E219" i="21"/>
  <c r="E217" i="21"/>
  <c r="E216" i="21"/>
  <c r="E215" i="21"/>
  <c r="E212" i="21"/>
  <c r="E211" i="21"/>
  <c r="E210" i="21"/>
  <c r="E209" i="21"/>
  <c r="E207" i="21"/>
  <c r="E206" i="21"/>
  <c r="E205" i="21"/>
  <c r="E204" i="21"/>
  <c r="E202" i="21"/>
  <c r="E201" i="21"/>
  <c r="E200" i="21"/>
  <c r="E199" i="21"/>
  <c r="E197" i="21"/>
  <c r="E196" i="21"/>
  <c r="E195" i="21"/>
  <c r="E194" i="21"/>
  <c r="E192" i="21"/>
  <c r="E191" i="21"/>
  <c r="E190" i="21"/>
  <c r="E189" i="21"/>
  <c r="E187" i="21"/>
  <c r="E186" i="21"/>
  <c r="E185" i="21"/>
  <c r="E184" i="21"/>
  <c r="E182" i="21"/>
  <c r="E181" i="21"/>
  <c r="E180" i="21"/>
  <c r="E179" i="21"/>
  <c r="E177" i="21"/>
  <c r="E176" i="21"/>
  <c r="E175" i="21"/>
  <c r="E174" i="21"/>
  <c r="E172" i="21"/>
  <c r="E171" i="21"/>
  <c r="E170" i="21"/>
  <c r="E169" i="21"/>
  <c r="E167" i="21"/>
  <c r="E166" i="21"/>
  <c r="E165" i="21"/>
  <c r="E164" i="21"/>
  <c r="E161" i="21"/>
  <c r="E160" i="21"/>
  <c r="E159" i="21"/>
  <c r="E158" i="21"/>
  <c r="E156" i="21"/>
  <c r="E155" i="21"/>
  <c r="E154" i="21"/>
  <c r="E153" i="21"/>
  <c r="E151" i="21"/>
  <c r="E150" i="21"/>
  <c r="E149" i="21"/>
  <c r="E148" i="21"/>
  <c r="E146" i="21"/>
  <c r="E145" i="21"/>
  <c r="E144" i="21"/>
  <c r="E143" i="21"/>
  <c r="E141" i="21"/>
  <c r="E140" i="21"/>
  <c r="E139" i="21"/>
  <c r="E138" i="21"/>
  <c r="E136" i="21"/>
  <c r="E135" i="21"/>
  <c r="E134" i="21"/>
  <c r="E133" i="21"/>
  <c r="E131" i="21"/>
  <c r="E130" i="21"/>
  <c r="E129" i="21"/>
  <c r="E128" i="21"/>
  <c r="E126" i="21"/>
  <c r="E125" i="21"/>
  <c r="E124" i="21"/>
  <c r="E123" i="21"/>
  <c r="E121" i="21"/>
  <c r="E120" i="21"/>
  <c r="E119" i="21"/>
  <c r="E118" i="21"/>
  <c r="E116" i="21"/>
  <c r="E115" i="21"/>
  <c r="E114" i="21"/>
  <c r="E113" i="21"/>
  <c r="E111" i="21"/>
  <c r="E110" i="21"/>
  <c r="E109" i="21"/>
  <c r="E108" i="21"/>
  <c r="E105" i="21"/>
  <c r="E104" i="21"/>
  <c r="E103" i="21"/>
  <c r="E102" i="21"/>
  <c r="E100" i="21"/>
  <c r="E99" i="21"/>
  <c r="E98" i="21"/>
  <c r="E97" i="21"/>
  <c r="E95" i="21"/>
  <c r="E94" i="21"/>
  <c r="E93" i="21"/>
  <c r="E92" i="21"/>
  <c r="E90" i="21"/>
  <c r="E89" i="21"/>
  <c r="E88" i="21"/>
  <c r="E87" i="21"/>
  <c r="E84" i="21"/>
  <c r="E83" i="21"/>
  <c r="E82" i="21"/>
  <c r="E81" i="21"/>
  <c r="E79" i="21"/>
  <c r="E78" i="21"/>
  <c r="E77" i="21"/>
  <c r="E76" i="21"/>
  <c r="E74" i="21"/>
  <c r="E73" i="21"/>
  <c r="E71" i="21"/>
  <c r="E68" i="21"/>
  <c r="E67" i="21"/>
  <c r="E66" i="21"/>
  <c r="E64" i="21"/>
  <c r="E63" i="21"/>
  <c r="E62" i="21"/>
  <c r="E60" i="21"/>
  <c r="E59" i="21"/>
  <c r="E58" i="21"/>
  <c r="E56" i="21"/>
  <c r="E55" i="21"/>
  <c r="E54" i="21"/>
  <c r="E52" i="21"/>
  <c r="E51" i="21"/>
  <c r="E50" i="21"/>
  <c r="E48" i="21"/>
  <c r="E47" i="21"/>
  <c r="E46" i="21"/>
  <c r="E44" i="21"/>
  <c r="E43" i="21"/>
  <c r="E42" i="21"/>
  <c r="E37" i="21"/>
  <c r="E39" i="21"/>
  <c r="E38" i="21"/>
  <c r="E35" i="21"/>
  <c r="E34" i="21"/>
  <c r="E33" i="21"/>
  <c r="E31" i="21"/>
  <c r="E30" i="21"/>
  <c r="E29" i="21"/>
  <c r="E27" i="21"/>
  <c r="E26" i="21"/>
  <c r="E25" i="21"/>
  <c r="E23" i="21"/>
  <c r="E22" i="21"/>
  <c r="E21" i="21"/>
  <c r="E19" i="21"/>
  <c r="E18" i="21"/>
  <c r="E17" i="21"/>
  <c r="E15" i="21"/>
  <c r="E14" i="21"/>
  <c r="E13" i="21"/>
  <c r="G194" i="14"/>
  <c r="G195" i="14"/>
  <c r="G196" i="14"/>
  <c r="G197" i="14"/>
  <c r="G198" i="14"/>
  <c r="G193" i="14"/>
  <c r="F123" i="26"/>
  <c r="F283" i="26"/>
  <c r="F269" i="21"/>
  <c r="F374" i="21"/>
  <c r="F489" i="21"/>
  <c r="F325" i="21"/>
  <c r="F219" i="21"/>
  <c r="F279" i="26"/>
  <c r="F317" i="26"/>
  <c r="F193" i="26"/>
  <c r="F351" i="26"/>
  <c r="F118" i="21"/>
  <c r="F175" i="21"/>
  <c r="F273" i="21"/>
  <c r="F492" i="21"/>
  <c r="F640" i="21"/>
  <c r="F97" i="27"/>
  <c r="F127" i="27"/>
  <c r="F342" i="26"/>
  <c r="F258" i="26"/>
  <c r="F119" i="27"/>
  <c r="F591" i="21"/>
  <c r="F234" i="24"/>
  <c r="F243" i="21"/>
  <c r="F272" i="21"/>
  <c r="F603" i="21"/>
  <c r="F382" i="21"/>
  <c r="F337" i="21"/>
  <c r="F378" i="21"/>
  <c r="F333" i="21"/>
  <c r="F468" i="21"/>
  <c r="F434" i="21"/>
  <c r="F326" i="21"/>
  <c r="F665" i="21"/>
  <c r="F657" i="21"/>
  <c r="F133" i="27"/>
  <c r="F26" i="21"/>
  <c r="F71" i="21"/>
  <c r="F170" i="21"/>
  <c r="F228" i="21"/>
  <c r="F260" i="21"/>
  <c r="F93" i="27"/>
  <c r="F402" i="21"/>
  <c r="F296" i="26"/>
  <c r="F397" i="26"/>
  <c r="F346" i="26"/>
  <c r="F198" i="26"/>
  <c r="F142" i="26"/>
  <c r="F363" i="26"/>
  <c r="F245" i="26"/>
  <c r="F384" i="26"/>
  <c r="F464" i="21"/>
  <c r="F399" i="21"/>
  <c r="F419" i="21"/>
  <c r="F394" i="21"/>
  <c r="F414" i="21"/>
  <c r="F409" i="21"/>
  <c r="F389" i="21"/>
  <c r="F153" i="27"/>
  <c r="F404" i="21"/>
  <c r="F424" i="21"/>
  <c r="F114" i="21"/>
  <c r="F114" i="26"/>
  <c r="F129" i="27"/>
  <c r="F390" i="21"/>
  <c r="F405" i="21"/>
  <c r="F98" i="21"/>
  <c r="F36" i="27"/>
  <c r="F23" i="27"/>
  <c r="F396" i="26"/>
  <c r="E299" i="26"/>
  <c r="E189" i="26"/>
  <c r="E393" i="26"/>
  <c r="E218" i="26"/>
  <c r="E129" i="26"/>
  <c r="E248" i="26"/>
  <c r="F136" i="21"/>
  <c r="F443" i="21"/>
  <c r="F315" i="21"/>
  <c r="F182" i="21"/>
  <c r="F231" i="29"/>
  <c r="F33" i="29"/>
  <c r="F108" i="29"/>
  <c r="F207" i="21"/>
  <c r="F331" i="21"/>
  <c r="F352" i="21"/>
  <c r="F237" i="29"/>
  <c r="F372" i="29"/>
  <c r="F370" i="29"/>
  <c r="F187" i="29"/>
  <c r="F595" i="21"/>
  <c r="F286" i="21"/>
  <c r="F266" i="21"/>
  <c r="E287" i="26"/>
  <c r="E376" i="26"/>
  <c r="F354" i="29"/>
  <c r="E325" i="26"/>
  <c r="E240" i="26" l="1"/>
  <c r="E344" i="26"/>
  <c r="E197" i="26"/>
  <c r="E295" i="26"/>
  <c r="E390" i="21"/>
  <c r="E152" i="29"/>
  <c r="E382" i="26"/>
  <c r="E429" i="26"/>
  <c r="E359" i="26"/>
  <c r="E351" i="26"/>
  <c r="E304" i="26"/>
  <c r="E363" i="26"/>
  <c r="E342" i="26"/>
  <c r="E249" i="26"/>
  <c r="E262" i="26"/>
  <c r="E279" i="26"/>
  <c r="E241" i="26"/>
  <c r="E355" i="26"/>
  <c r="E338" i="26"/>
  <c r="E275" i="26"/>
  <c r="E159" i="26"/>
  <c r="E370" i="26"/>
  <c r="E296" i="26"/>
  <c r="E397" i="26"/>
  <c r="E321" i="26"/>
  <c r="E193" i="26"/>
  <c r="E173" i="29"/>
  <c r="E332" i="26"/>
  <c r="E261" i="26"/>
  <c r="E235" i="26"/>
  <c r="E222" i="26"/>
  <c r="E104" i="26"/>
  <c r="E367" i="29"/>
  <c r="E345" i="29"/>
  <c r="E278" i="29"/>
  <c r="E187" i="29"/>
  <c r="E232" i="29"/>
  <c r="E116" i="29"/>
  <c r="E195" i="29"/>
  <c r="E78" i="26"/>
  <c r="E638" i="21"/>
  <c r="E288" i="29"/>
  <c r="E345" i="26"/>
  <c r="E227" i="29"/>
  <c r="E387" i="26"/>
  <c r="E117" i="29"/>
  <c r="E188" i="29"/>
  <c r="E325" i="29"/>
  <c r="E279" i="29"/>
  <c r="E35" i="26"/>
  <c r="E164" i="29"/>
  <c r="E346" i="29"/>
  <c r="E628" i="21"/>
  <c r="E40" i="29"/>
  <c r="E283" i="26"/>
  <c r="E155" i="26"/>
  <c r="E305" i="29"/>
  <c r="E157" i="26"/>
  <c r="E249" i="29"/>
  <c r="E647" i="21"/>
  <c r="E405" i="26"/>
  <c r="E210" i="26"/>
  <c r="E239" i="29"/>
  <c r="E292" i="26"/>
  <c r="E309" i="26"/>
  <c r="E271" i="26"/>
  <c r="E161" i="26"/>
  <c r="E380" i="26"/>
  <c r="E223" i="26"/>
  <c r="E145" i="26"/>
  <c r="E202" i="26"/>
  <c r="E346" i="26"/>
  <c r="E232" i="26"/>
  <c r="E317" i="26"/>
  <c r="E187" i="26"/>
  <c r="E383" i="26"/>
  <c r="E362" i="26"/>
  <c r="E266" i="26"/>
  <c r="E90" i="26"/>
  <c r="E51" i="26"/>
  <c r="E430" i="26"/>
  <c r="E92" i="26"/>
  <c r="E54" i="26"/>
  <c r="E330" i="26"/>
  <c r="E91" i="26"/>
  <c r="E52" i="26"/>
  <c r="E49" i="26"/>
  <c r="E32" i="26"/>
  <c r="E141" i="26"/>
  <c r="E161" i="29"/>
  <c r="E404" i="26"/>
  <c r="E277" i="26"/>
  <c r="E316" i="26"/>
  <c r="E245" i="26"/>
  <c r="E71" i="26"/>
  <c r="E188" i="26"/>
  <c r="E408" i="26"/>
  <c r="E184" i="26"/>
  <c r="E334" i="26"/>
  <c r="E372" i="26"/>
  <c r="E170" i="26"/>
  <c r="E167" i="26"/>
  <c r="E134" i="26"/>
  <c r="E328" i="26"/>
  <c r="E150" i="26"/>
  <c r="E244" i="29"/>
  <c r="E413" i="26"/>
  <c r="E313" i="26"/>
  <c r="E300" i="26"/>
  <c r="E267" i="26"/>
  <c r="E430" i="21"/>
  <c r="E420" i="21"/>
  <c r="E115" i="29"/>
  <c r="E33" i="29"/>
  <c r="E282" i="29"/>
  <c r="E425" i="21"/>
  <c r="E254" i="26"/>
  <c r="E163" i="26"/>
  <c r="E236" i="26"/>
  <c r="E138" i="26"/>
  <c r="E198" i="26"/>
  <c r="E179" i="26"/>
  <c r="E384" i="26"/>
  <c r="E415" i="21"/>
  <c r="E623" i="21"/>
  <c r="E349" i="29"/>
  <c r="E400" i="21"/>
  <c r="E171" i="26"/>
  <c r="E409" i="26"/>
  <c r="E395" i="21"/>
  <c r="E367" i="26"/>
  <c r="E219" i="26"/>
  <c r="E258" i="26"/>
  <c r="E228" i="26"/>
  <c r="E142" i="26"/>
  <c r="E175" i="26"/>
  <c r="E388" i="26"/>
  <c r="E287" i="29"/>
  <c r="E312" i="29"/>
  <c r="E401" i="26"/>
  <c r="E180" i="26"/>
  <c r="E320" i="26"/>
  <c r="E146" i="26"/>
  <c r="E130" i="26"/>
  <c r="E108" i="29"/>
  <c r="E215" i="26"/>
  <c r="E357" i="26"/>
  <c r="E386" i="26"/>
  <c r="E158" i="26"/>
  <c r="E378" i="26"/>
  <c r="E644" i="21"/>
  <c r="E201" i="26"/>
  <c r="E46" i="26"/>
  <c r="E154" i="29"/>
  <c r="E153" i="26"/>
  <c r="E270" i="26"/>
  <c r="E362" i="29"/>
  <c r="E257" i="26"/>
  <c r="E166" i="26"/>
  <c r="E165" i="29"/>
  <c r="E322" i="29"/>
  <c r="E246" i="29"/>
  <c r="E375" i="26"/>
  <c r="E239" i="26"/>
  <c r="E396" i="26"/>
  <c r="E297" i="29"/>
  <c r="E177" i="29"/>
  <c r="E95" i="26"/>
  <c r="E231" i="26"/>
  <c r="E359" i="29"/>
  <c r="E286" i="29"/>
  <c r="E311" i="26"/>
  <c r="E214" i="29"/>
  <c r="E215" i="29"/>
  <c r="F408" i="29"/>
  <c r="F575" i="21"/>
  <c r="E253" i="26"/>
  <c r="E286" i="26"/>
  <c r="E365" i="26"/>
  <c r="E365" i="29"/>
  <c r="E639" i="21"/>
  <c r="F121" i="26"/>
  <c r="F169" i="21"/>
  <c r="F497" i="21"/>
  <c r="F643" i="21"/>
  <c r="F625" i="21"/>
  <c r="F113" i="21"/>
  <c r="F382" i="29"/>
  <c r="E629" i="21"/>
  <c r="E214" i="26"/>
  <c r="E38" i="26"/>
  <c r="F87" i="21"/>
  <c r="F351" i="21"/>
  <c r="F350" i="29"/>
  <c r="F113" i="29"/>
  <c r="F318" i="29"/>
  <c r="E375" i="29"/>
  <c r="F192" i="29"/>
  <c r="F177" i="29"/>
  <c r="F117" i="29"/>
  <c r="F286" i="29"/>
  <c r="E317" i="29"/>
  <c r="E320" i="29"/>
  <c r="E190" i="29"/>
  <c r="E281" i="29"/>
  <c r="E109" i="29"/>
  <c r="E637" i="21"/>
  <c r="E135" i="29"/>
  <c r="E48" i="26"/>
  <c r="E336" i="26"/>
  <c r="E256" i="29"/>
  <c r="E111" i="29"/>
  <c r="E405" i="21"/>
  <c r="E204" i="26"/>
  <c r="E379" i="26"/>
  <c r="E256" i="26"/>
  <c r="E319" i="26"/>
  <c r="E198" i="29"/>
  <c r="E257" i="29"/>
  <c r="E227" i="26"/>
  <c r="E627" i="21"/>
  <c r="E410" i="21"/>
  <c r="E80" i="29"/>
  <c r="E633" i="21"/>
  <c r="E278" i="26"/>
  <c r="E642" i="21"/>
  <c r="E45" i="26"/>
  <c r="E196" i="29"/>
  <c r="E208" i="26"/>
  <c r="E400" i="26"/>
  <c r="E385" i="29"/>
  <c r="E213" i="26"/>
  <c r="E301" i="29"/>
  <c r="E226" i="26"/>
  <c r="E200" i="26"/>
  <c r="E371" i="26"/>
  <c r="E624" i="21"/>
  <c r="E306" i="29"/>
  <c r="E252" i="29"/>
  <c r="E337" i="26"/>
  <c r="E645" i="21"/>
  <c r="E136" i="26"/>
  <c r="E355" i="29"/>
  <c r="E41" i="26"/>
  <c r="E641" i="21"/>
  <c r="E315" i="26"/>
  <c r="E631" i="21"/>
  <c r="F167" i="29"/>
  <c r="F171" i="21"/>
  <c r="F267" i="26"/>
  <c r="F264" i="26" s="1"/>
  <c r="F236" i="26"/>
  <c r="F233" i="26" s="1"/>
  <c r="F409" i="26"/>
  <c r="F406" i="26" s="1"/>
  <c r="F429" i="26"/>
  <c r="F156" i="21"/>
  <c r="F177" i="21"/>
  <c r="F583" i="21"/>
  <c r="F238" i="24"/>
  <c r="F388" i="26"/>
  <c r="F385" i="26" s="1"/>
  <c r="F74" i="21"/>
  <c r="F167" i="26"/>
  <c r="F164" i="26" s="1"/>
  <c r="F223" i="26"/>
  <c r="F220" i="26" s="1"/>
  <c r="F56" i="21"/>
  <c r="F53" i="21" s="1"/>
  <c r="F335" i="21"/>
  <c r="F253" i="24"/>
  <c r="F380" i="26"/>
  <c r="F377" i="26" s="1"/>
  <c r="F209" i="21"/>
  <c r="F135" i="29"/>
  <c r="F493" i="21"/>
  <c r="F321" i="26"/>
  <c r="F318" i="26" s="1"/>
  <c r="F35" i="21"/>
  <c r="F79" i="21"/>
  <c r="F75" i="21" s="1"/>
  <c r="F262" i="21"/>
  <c r="F259" i="21" s="1"/>
  <c r="F433" i="21"/>
  <c r="F491" i="21"/>
  <c r="F638" i="21"/>
  <c r="F138" i="27"/>
  <c r="F159" i="26"/>
  <c r="F156" i="26" s="1"/>
  <c r="F304" i="26"/>
  <c r="F301" i="26" s="1"/>
  <c r="F348" i="29"/>
  <c r="F68" i="21"/>
  <c r="F126" i="21"/>
  <c r="F122" i="21" s="1"/>
  <c r="F180" i="26"/>
  <c r="F177" i="26" s="1"/>
  <c r="F59" i="21"/>
  <c r="F309" i="26"/>
  <c r="F306" i="26" s="1"/>
  <c r="F163" i="26"/>
  <c r="F160" i="26" s="1"/>
  <c r="F180" i="21"/>
  <c r="F202" i="26"/>
  <c r="F199" i="26" s="1"/>
  <c r="F44" i="21"/>
  <c r="F41" i="21" s="1"/>
  <c r="F121" i="21"/>
  <c r="F117" i="21" s="1"/>
  <c r="F376" i="26"/>
  <c r="F373" i="26" s="1"/>
  <c r="F175" i="26"/>
  <c r="F172" i="26" s="1"/>
  <c r="F249" i="26"/>
  <c r="F246" i="26" s="1"/>
  <c r="F275" i="26"/>
  <c r="F272" i="26" s="1"/>
  <c r="F198" i="29"/>
  <c r="F201" i="24"/>
  <c r="F215" i="26"/>
  <c r="F212" i="26" s="1"/>
  <c r="F184" i="26"/>
  <c r="F181" i="26" s="1"/>
  <c r="F465" i="21"/>
  <c r="F130" i="26"/>
  <c r="F127" i="26" s="1"/>
  <c r="F232" i="26"/>
  <c r="F229" i="26" s="1"/>
  <c r="F254" i="26"/>
  <c r="F251" i="26" s="1"/>
  <c r="F219" i="26"/>
  <c r="F216" i="26" s="1"/>
  <c r="F242" i="24"/>
  <c r="F350" i="21"/>
  <c r="F164" i="24"/>
  <c r="F300" i="26"/>
  <c r="F297" i="26" s="1"/>
  <c r="F372" i="26"/>
  <c r="F369" i="26" s="1"/>
  <c r="F146" i="26"/>
  <c r="F143" i="26" s="1"/>
  <c r="F334" i="26"/>
  <c r="F331" i="26" s="1"/>
  <c r="F210" i="26"/>
  <c r="F207" i="26" s="1"/>
  <c r="F255" i="29"/>
  <c r="F265" i="21"/>
  <c r="F341" i="21"/>
  <c r="F340" i="21" s="1"/>
  <c r="F586" i="21"/>
  <c r="F594" i="21"/>
  <c r="F353" i="29"/>
  <c r="F164" i="29"/>
  <c r="F97" i="21"/>
  <c r="F149" i="27"/>
  <c r="F119" i="29"/>
  <c r="F252" i="29"/>
  <c r="F385" i="29"/>
  <c r="F388" i="29"/>
  <c r="F235" i="21"/>
  <c r="F65" i="25"/>
  <c r="F216" i="21"/>
  <c r="F214" i="21" s="1"/>
  <c r="F606" i="21"/>
  <c r="F118" i="27"/>
  <c r="F149" i="21"/>
  <c r="F147" i="21" s="1"/>
  <c r="F494" i="21"/>
  <c r="F38" i="21"/>
  <c r="F17" i="27"/>
  <c r="F15" i="27" s="1"/>
  <c r="F71" i="24"/>
  <c r="F196" i="21"/>
  <c r="F578" i="21"/>
  <c r="F248" i="21"/>
  <c r="F334" i="21"/>
  <c r="F50" i="25"/>
  <c r="F81" i="21"/>
  <c r="F302" i="21"/>
  <c r="F12" i="25"/>
  <c r="F150" i="27"/>
  <c r="F189" i="26"/>
  <c r="F186" i="26" s="1"/>
  <c r="F393" i="26"/>
  <c r="F390" i="26" s="1"/>
  <c r="F313" i="26"/>
  <c r="F310" i="26" s="1"/>
  <c r="F138" i="26"/>
  <c r="F135" i="26" s="1"/>
  <c r="F155" i="26"/>
  <c r="F152" i="26" s="1"/>
  <c r="F95" i="24"/>
  <c r="F219" i="24"/>
  <c r="F244" i="21"/>
  <c r="F242" i="21" s="1"/>
  <c r="F301" i="21"/>
  <c r="F144" i="21"/>
  <c r="F142" i="21" s="1"/>
  <c r="F349" i="29"/>
  <c r="F204" i="21"/>
  <c r="F319" i="21"/>
  <c r="F456" i="21"/>
  <c r="F453" i="21" s="1"/>
  <c r="F356" i="21"/>
  <c r="F327" i="21"/>
  <c r="F324" i="21" s="1"/>
  <c r="F172" i="21"/>
  <c r="F233" i="21"/>
  <c r="F322" i="21"/>
  <c r="F467" i="21"/>
  <c r="F364" i="29"/>
  <c r="F628" i="21"/>
  <c r="F153" i="21"/>
  <c r="F288" i="21"/>
  <c r="F287" i="21" s="1"/>
  <c r="F292" i="21"/>
  <c r="F128" i="21"/>
  <c r="F269" i="24"/>
  <c r="F32" i="27"/>
  <c r="F31" i="27" s="1"/>
  <c r="F121" i="27"/>
  <c r="F663" i="21"/>
  <c r="F418" i="21"/>
  <c r="F416" i="21" s="1"/>
  <c r="F200" i="21"/>
  <c r="F133" i="21"/>
  <c r="F375" i="21"/>
  <c r="F373" i="21" s="1"/>
  <c r="F184" i="21"/>
  <c r="F645" i="21"/>
  <c r="F191" i="29"/>
  <c r="F162" i="24"/>
  <c r="F251" i="24"/>
  <c r="F88" i="21"/>
  <c r="F84" i="29"/>
  <c r="F155" i="29"/>
  <c r="F305" i="21"/>
  <c r="F304" i="21" s="1"/>
  <c r="F392" i="21"/>
  <c r="F240" i="24"/>
  <c r="F222" i="24"/>
  <c r="F115" i="27"/>
  <c r="F34" i="21"/>
  <c r="F138" i="21"/>
  <c r="F605" i="21"/>
  <c r="F87" i="24"/>
  <c r="F387" i="21"/>
  <c r="F386" i="21" s="1"/>
  <c r="F194" i="29"/>
  <c r="F281" i="29"/>
  <c r="F253" i="21"/>
  <c r="F84" i="21"/>
  <c r="F99" i="27"/>
  <c r="F98" i="27" s="1"/>
  <c r="F15" i="21"/>
  <c r="F100" i="21"/>
  <c r="F158" i="21"/>
  <c r="F157" i="21" s="1"/>
  <c r="F189" i="21"/>
  <c r="F237" i="21"/>
  <c r="F270" i="21"/>
  <c r="F267" i="21" s="1"/>
  <c r="F346" i="21"/>
  <c r="F435" i="21"/>
  <c r="F248" i="24"/>
  <c r="F193" i="27"/>
  <c r="F171" i="26"/>
  <c r="F168" i="26" s="1"/>
  <c r="F243" i="29"/>
  <c r="F384" i="29"/>
  <c r="F278" i="21"/>
  <c r="F60" i="21"/>
  <c r="F191" i="21"/>
  <c r="F330" i="26"/>
  <c r="F327" i="26" s="1"/>
  <c r="F228" i="26"/>
  <c r="F225" i="26" s="1"/>
  <c r="F413" i="26"/>
  <c r="F410" i="26" s="1"/>
  <c r="F39" i="21"/>
  <c r="F67" i="21"/>
  <c r="F102" i="21"/>
  <c r="F141" i="21"/>
  <c r="F194" i="21"/>
  <c r="F239" i="21"/>
  <c r="F238" i="21" s="1"/>
  <c r="F274" i="21"/>
  <c r="F271" i="21" s="1"/>
  <c r="F311" i="21"/>
  <c r="F348" i="21"/>
  <c r="F384" i="21"/>
  <c r="F381" i="21" s="1"/>
  <c r="F225" i="24"/>
  <c r="F355" i="26"/>
  <c r="F352" i="26" s="1"/>
  <c r="F206" i="26"/>
  <c r="F203" i="26" s="1"/>
  <c r="F287" i="26"/>
  <c r="F284" i="26" s="1"/>
  <c r="F506" i="21"/>
  <c r="F325" i="29"/>
  <c r="F392" i="29"/>
  <c r="F374" i="29"/>
  <c r="F239" i="29"/>
  <c r="F111" i="29"/>
  <c r="F165" i="24"/>
  <c r="F48" i="25"/>
  <c r="F490" i="21"/>
  <c r="F174" i="21"/>
  <c r="F252" i="21"/>
  <c r="F154" i="21"/>
  <c r="F118" i="29"/>
  <c r="F136" i="29"/>
  <c r="F212" i="24"/>
  <c r="F201" i="21"/>
  <c r="F176" i="21"/>
  <c r="F368" i="29"/>
  <c r="F186" i="21"/>
  <c r="F211" i="21"/>
  <c r="F72" i="21"/>
  <c r="F181" i="21"/>
  <c r="F552" i="21"/>
  <c r="F166" i="21"/>
  <c r="F14" i="21"/>
  <c r="F393" i="21"/>
  <c r="F228" i="29"/>
  <c r="F476" i="21"/>
  <c r="F69" i="27"/>
  <c r="F63" i="21"/>
  <c r="F238" i="26"/>
  <c r="F276" i="21"/>
  <c r="F247" i="21"/>
  <c r="F134" i="21"/>
  <c r="F160" i="29"/>
  <c r="F323" i="21"/>
  <c r="F339" i="21"/>
  <c r="F336" i="21" s="1"/>
  <c r="F116" i="21"/>
  <c r="F19" i="21"/>
  <c r="F16" i="21" s="1"/>
  <c r="F90" i="21"/>
  <c r="F190" i="21"/>
  <c r="F229" i="21"/>
  <c r="F226" i="21" s="1"/>
  <c r="F281" i="21"/>
  <c r="F303" i="21"/>
  <c r="F364" i="21"/>
  <c r="F296" i="21"/>
  <c r="F295" i="21" s="1"/>
  <c r="F185" i="21"/>
  <c r="F277" i="21"/>
  <c r="F614" i="21"/>
  <c r="F251" i="21"/>
  <c r="F280" i="21"/>
  <c r="F363" i="21"/>
  <c r="F452" i="21"/>
  <c r="F449" i="21" s="1"/>
  <c r="F360" i="21"/>
  <c r="F105" i="21"/>
  <c r="F64" i="21"/>
  <c r="F192" i="21"/>
  <c r="F231" i="21"/>
  <c r="F255" i="21"/>
  <c r="F254" i="21" s="1"/>
  <c r="F282" i="21"/>
  <c r="F368" i="21"/>
  <c r="F365" i="21" s="1"/>
  <c r="F66" i="27"/>
  <c r="G66" i="27"/>
  <c r="F620" i="21"/>
  <c r="F264" i="21"/>
  <c r="F47" i="21"/>
  <c r="F45" i="21" s="1"/>
  <c r="F93" i="21"/>
  <c r="F91" i="21" s="1"/>
  <c r="F69" i="25"/>
  <c r="F280" i="24"/>
  <c r="F129" i="21"/>
  <c r="F271" i="24"/>
  <c r="F160" i="27"/>
  <c r="F158" i="27" s="1"/>
  <c r="G75" i="27"/>
  <c r="F195" i="26"/>
  <c r="G207" i="26"/>
  <c r="G139" i="26"/>
  <c r="F268" i="26"/>
  <c r="G381" i="26"/>
  <c r="G348" i="26"/>
  <c r="G280" i="26"/>
  <c r="G212" i="26"/>
  <c r="G177" i="26"/>
  <c r="F75" i="27"/>
  <c r="G89" i="27"/>
  <c r="G95" i="27"/>
  <c r="F500" i="21"/>
  <c r="G85" i="27"/>
  <c r="E171" i="29"/>
  <c r="E205" i="26"/>
  <c r="E377" i="29"/>
  <c r="E160" i="29"/>
  <c r="E329" i="26"/>
  <c r="E192" i="26"/>
  <c r="F28" i="27"/>
  <c r="F47" i="27"/>
  <c r="F53" i="27"/>
  <c r="G406" i="26"/>
  <c r="G373" i="26"/>
  <c r="G272" i="26"/>
  <c r="G168" i="26"/>
  <c r="G135" i="26"/>
  <c r="E221" i="29"/>
  <c r="E340" i="26"/>
  <c r="E197" i="29"/>
  <c r="E170" i="29"/>
  <c r="E313" i="29"/>
  <c r="E162" i="26"/>
  <c r="E354" i="29"/>
  <c r="E245" i="29"/>
  <c r="E308" i="26"/>
  <c r="E174" i="26"/>
  <c r="E387" i="29"/>
  <c r="E179" i="29"/>
  <c r="E349" i="26"/>
  <c r="E134" i="29"/>
  <c r="E370" i="29"/>
  <c r="E274" i="26"/>
  <c r="E84" i="29"/>
  <c r="E75" i="26"/>
  <c r="F243" i="24"/>
  <c r="E132" i="26"/>
  <c r="E140" i="26"/>
  <c r="E178" i="26"/>
  <c r="E383" i="29"/>
  <c r="E648" i="21"/>
  <c r="E183" i="26"/>
  <c r="E384" i="29"/>
  <c r="E643" i="21"/>
  <c r="F314" i="26"/>
  <c r="F503" i="21"/>
  <c r="G53" i="27"/>
  <c r="G98" i="27"/>
  <c r="E392" i="26"/>
  <c r="G331" i="26"/>
  <c r="G297" i="26"/>
  <c r="G229" i="26"/>
  <c r="G127" i="26"/>
  <c r="E112" i="29"/>
  <c r="F348" i="26"/>
  <c r="E372" i="29"/>
  <c r="E258" i="29"/>
  <c r="E626" i="21"/>
  <c r="E324" i="26"/>
  <c r="E238" i="29"/>
  <c r="E412" i="26"/>
  <c r="E234" i="29"/>
  <c r="E470" i="26"/>
  <c r="F356" i="26"/>
  <c r="G156" i="26"/>
  <c r="F18" i="27"/>
  <c r="F242" i="26"/>
  <c r="F401" i="21"/>
  <c r="F25" i="27"/>
  <c r="G352" i="26"/>
  <c r="G318" i="26"/>
  <c r="G284" i="26"/>
  <c r="G172" i="26"/>
  <c r="F259" i="26"/>
  <c r="G377" i="26"/>
  <c r="G242" i="26"/>
  <c r="F222" i="21"/>
  <c r="F343" i="26"/>
  <c r="G390" i="26"/>
  <c r="G322" i="26"/>
  <c r="G289" i="26"/>
  <c r="G255" i="26"/>
  <c r="F509" i="21"/>
  <c r="F50" i="27"/>
  <c r="G143" i="26"/>
  <c r="F293" i="26"/>
  <c r="F280" i="26"/>
  <c r="G21" i="27"/>
  <c r="G28" i="27"/>
  <c r="G34" i="27"/>
  <c r="G37" i="27"/>
  <c r="G47" i="27"/>
  <c r="G56" i="27"/>
  <c r="F411" i="21"/>
  <c r="F20" i="21"/>
  <c r="G40" i="27"/>
  <c r="G398" i="26"/>
  <c r="G364" i="26"/>
  <c r="G264" i="26"/>
  <c r="G195" i="26"/>
  <c r="G160" i="26"/>
  <c r="F317" i="29"/>
  <c r="F44" i="27"/>
  <c r="F164" i="27"/>
  <c r="G410" i="26"/>
  <c r="G276" i="26"/>
  <c r="G356" i="26"/>
  <c r="G220" i="26"/>
  <c r="G186" i="26"/>
  <c r="G152" i="26"/>
  <c r="G25" i="27"/>
  <c r="G62" i="27"/>
  <c r="F59" i="27"/>
  <c r="F440" i="21"/>
  <c r="G343" i="26"/>
  <c r="G310" i="26"/>
  <c r="F107" i="21"/>
  <c r="F56" i="27"/>
  <c r="F218" i="21"/>
  <c r="F512" i="21"/>
  <c r="F347" i="21"/>
  <c r="F241" i="24"/>
  <c r="F62" i="27"/>
  <c r="F289" i="26"/>
  <c r="F139" i="26"/>
  <c r="E144" i="26"/>
  <c r="E137" i="29"/>
  <c r="F244" i="29"/>
  <c r="F378" i="29"/>
  <c r="F375" i="29"/>
  <c r="F240" i="29"/>
  <c r="F152" i="29"/>
  <c r="F300" i="29"/>
  <c r="F216" i="29"/>
  <c r="F365" i="29"/>
  <c r="F629" i="21"/>
  <c r="F285" i="29"/>
  <c r="F195" i="29"/>
  <c r="F116" i="29"/>
  <c r="F352" i="29"/>
  <c r="F188" i="29"/>
  <c r="F109" i="29"/>
  <c r="F80" i="29"/>
  <c r="F624" i="21"/>
  <c r="F279" i="29"/>
  <c r="F566" i="21"/>
  <c r="F470" i="26"/>
  <c r="F28" i="21"/>
  <c r="F293" i="21"/>
  <c r="F205" i="21"/>
  <c r="F423" i="21"/>
  <c r="F421" i="21" s="1"/>
  <c r="F61" i="25"/>
  <c r="E36" i="26"/>
  <c r="F262" i="24"/>
  <c r="F604" i="21"/>
  <c r="F294" i="24"/>
  <c r="F496" i="21"/>
  <c r="F358" i="21"/>
  <c r="F141" i="27"/>
  <c r="F120" i="26"/>
  <c r="E221" i="26"/>
  <c r="G314" i="26"/>
  <c r="E113" i="29"/>
  <c r="E303" i="29"/>
  <c r="E369" i="29"/>
  <c r="F394" i="26"/>
  <c r="F92" i="27"/>
  <c r="F276" i="26"/>
  <c r="F165" i="21"/>
  <c r="F163" i="24"/>
  <c r="F176" i="29"/>
  <c r="F154" i="27"/>
  <c r="F232" i="24"/>
  <c r="F318" i="21"/>
  <c r="F232" i="21"/>
  <c r="F91" i="27"/>
  <c r="F81" i="27"/>
  <c r="F79" i="27" s="1"/>
  <c r="F35" i="27"/>
  <c r="F34" i="27" s="1"/>
  <c r="F116" i="26"/>
  <c r="F122" i="27"/>
  <c r="F610" i="21"/>
  <c r="F589" i="21"/>
  <c r="E42" i="26"/>
  <c r="E283" i="29"/>
  <c r="F354" i="21"/>
  <c r="F360" i="26"/>
  <c r="F283" i="21"/>
  <c r="F309" i="21"/>
  <c r="F329" i="21"/>
  <c r="F328" i="21" s="1"/>
  <c r="F379" i="21"/>
  <c r="F377" i="21" s="1"/>
  <c r="F480" i="21"/>
  <c r="F34" i="29"/>
  <c r="E350" i="29"/>
  <c r="G72" i="27"/>
  <c r="F90" i="27"/>
  <c r="F244" i="24"/>
  <c r="E81" i="26"/>
  <c r="F255" i="26"/>
  <c r="F466" i="21"/>
  <c r="G69" i="27"/>
  <c r="F132" i="27"/>
  <c r="E354" i="26"/>
  <c r="E333" i="26"/>
  <c r="F346" i="29"/>
  <c r="F396" i="21"/>
  <c r="F82" i="27"/>
  <c r="G394" i="26"/>
  <c r="G369" i="26"/>
  <c r="G360" i="26"/>
  <c r="G327" i="26"/>
  <c r="G268" i="26"/>
  <c r="G259" i="26"/>
  <c r="G225" i="26"/>
  <c r="F12" i="27"/>
  <c r="F112" i="29"/>
  <c r="F316" i="29"/>
  <c r="F24" i="21"/>
  <c r="F49" i="21"/>
  <c r="F369" i="21"/>
  <c r="F335" i="26"/>
  <c r="G339" i="26"/>
  <c r="G306" i="26"/>
  <c r="G238" i="26"/>
  <c r="G203" i="26"/>
  <c r="F215" i="29"/>
  <c r="G15" i="27"/>
  <c r="G59" i="27"/>
  <c r="G79" i="27"/>
  <c r="G82" i="27"/>
  <c r="G385" i="26"/>
  <c r="G251" i="26"/>
  <c r="G181" i="26"/>
  <c r="G147" i="26"/>
  <c r="F85" i="27"/>
  <c r="F40" i="29"/>
  <c r="G12" i="27"/>
  <c r="E285" i="29"/>
  <c r="G164" i="26"/>
  <c r="G131" i="26"/>
  <c r="F131" i="26"/>
  <c r="F147" i="26"/>
  <c r="G246" i="26"/>
  <c r="F398" i="26"/>
  <c r="G402" i="26"/>
  <c r="G335" i="26"/>
  <c r="G301" i="26"/>
  <c r="G233" i="26"/>
  <c r="G199" i="26"/>
  <c r="F381" i="26"/>
  <c r="F322" i="26"/>
  <c r="F339" i="26"/>
  <c r="F364" i="26"/>
  <c r="G293" i="26"/>
  <c r="G216" i="26"/>
  <c r="G190" i="26"/>
  <c r="F190" i="26"/>
  <c r="F402" i="26"/>
  <c r="F72" i="27"/>
  <c r="F21" i="27"/>
  <c r="F95" i="27"/>
  <c r="F37" i="27"/>
  <c r="G18" i="27"/>
  <c r="G31" i="27"/>
  <c r="F40" i="27"/>
  <c r="G44" i="27"/>
  <c r="G50" i="27"/>
  <c r="G92" i="27"/>
  <c r="F436" i="21"/>
  <c r="F406" i="21"/>
  <c r="F312" i="21"/>
  <c r="E265" i="26"/>
  <c r="E273" i="26"/>
  <c r="F426" i="21"/>
  <c r="F167" i="27"/>
  <c r="F166" i="27" s="1"/>
  <c r="F165" i="27"/>
  <c r="F432" i="21" l="1"/>
  <c r="F168" i="21"/>
  <c r="F234" i="21"/>
  <c r="F332" i="21"/>
  <c r="F349" i="21"/>
  <c r="F112" i="21"/>
  <c r="F320" i="21"/>
  <c r="F208" i="21"/>
  <c r="F173" i="21"/>
  <c r="F308" i="21"/>
  <c r="F203" i="21"/>
  <c r="F57" i="21"/>
  <c r="F70" i="21"/>
  <c r="F36" i="21"/>
  <c r="F316" i="21"/>
  <c r="F80" i="21"/>
  <c r="F178" i="21"/>
  <c r="F32" i="21"/>
  <c r="F246" i="21"/>
  <c r="F263" i="21"/>
  <c r="F127" i="21"/>
  <c r="F65" i="21"/>
  <c r="F137" i="21"/>
  <c r="F357" i="21"/>
  <c r="F291" i="21"/>
  <c r="F12" i="21"/>
  <c r="F193" i="21"/>
  <c r="F250" i="21"/>
  <c r="F345" i="21"/>
  <c r="F188" i="21"/>
  <c r="F61" i="21"/>
  <c r="F86" i="21"/>
  <c r="F198" i="21"/>
  <c r="F96" i="21"/>
  <c r="F132" i="21"/>
  <c r="F361" i="21"/>
  <c r="F300" i="21"/>
  <c r="F101" i="21"/>
  <c r="F152" i="21"/>
  <c r="F391" i="21"/>
  <c r="F275" i="21"/>
  <c r="F279" i="21"/>
  <c r="F353" i="21"/>
  <c r="F183" i="21"/>
  <c r="F163" i="21"/>
  <c r="F162" i="27"/>
  <c r="F230" i="21"/>
  <c r="F89" i="27"/>
  <c r="F558" i="26" l="1"/>
  <c r="F560" i="26" l="1"/>
  <c r="F559" i="26"/>
  <c r="F557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tc={21E6B03B-F5FC-489C-A416-016EF899C629}</author>
    <author>tc={6BEA7F82-7B36-4AF4-A726-546299A12BC6}</author>
    <author>tc={A204C476-1A49-416F-9B6E-2CABCE88FE65}</author>
    <author>tc={D590F10D-0DC1-4EF7-A59D-F626E32EEEAE}</author>
    <author>tc={0FB1CB2A-B461-48AE-8877-B8FA6E3FF1F2}</author>
    <author>tc={04C53A36-70E5-4C3E-9A63-0EABBF5AC66D}</author>
    <author>tc={AD1216FF-740F-4132-8F15-AE1A89E5775B}</author>
    <author>tc={1399D419-2CD6-41D0-B8F8-877872037B6B}</author>
    <author>tc={D5F5F919-85EF-4166-9F17-00A9D0B6B6FD}</author>
    <author>tc={6277FDBC-26A1-4232-982C-C023BD4C59D3}</author>
    <author>tc={105D1E74-A10B-4A11-B8C8-5B4E39BFCF46}</author>
    <author>tc={BCC12952-9810-45E2-8CFE-8886E695BFEB}</author>
    <author>tc={4FC0D18D-357C-43E8-B930-59F87B9EA9A6}</author>
    <author>tc={7684A257-A642-4A53-9EF2-1B16666D24E3}</author>
    <author>tc={D3E78FFA-6801-4405-9589-3AB19CD1F5BA}</author>
    <author>tc={A5D9B846-B100-476D-B1A3-DB7F01B75A90}</author>
    <author>tc={FBA98E10-970B-4D0E-9879-D683C1C003E8}</author>
    <author>tc={818CE102-B5E9-49AB-A268-616FE16370B9}</author>
    <author>tc={DD1D13A6-BCDE-4530-97D3-B7F180F9387B}</author>
    <author>tc={89BD6B82-A818-4BA2-A7BD-B278A3C687E0}</author>
    <author>tc={DFA6D9BF-6770-448E-A765-40EA4620F011}</author>
    <author>tc={E089B625-185D-4B76-8A1C-3AC81684B54A}</author>
    <author>tc={1601DB9E-83BC-4FEE-AF0F-FF1C5B062CB1}</author>
    <author>tc={241FAC69-74FA-40AF-89A2-2033591EC371}</author>
    <author>tc={A97524C1-3961-49D2-B46A-76C59B12903B}</author>
    <author>tc={3C660B2D-E794-48AD-B302-C97BB09512FC}</author>
    <author>tc={CB6958FC-77C3-42F9-9418-170A2987A419}</author>
    <author>tc={3C4ADF5B-63C0-45F3-87FD-319C2416BB46}</author>
    <author>tc={98E7F1A2-237A-457A-B42C-E6E9E07A02FF}</author>
    <author>tc={73640146-97CA-4B22-A2ED-85F6806725B5}</author>
    <author>tc={DBA76CEF-74C0-4854-9C65-96AB1B56035A}</author>
    <author>tc={8A279842-EB3E-43BE-9C0E-C6098E398E46}</author>
    <author>tc={C8367B55-F64C-4B44-8E62-E6236DCE214A}</author>
    <author>tc={316D78BD-F803-43C0-97B8-867E23B58305}</author>
    <author>tc={42B61707-4290-441A-87B6-63B89F5B6ED8}</author>
    <author>tc={F887A054-3270-4DBB-8F4E-F285E01B7569}</author>
    <author>tc={7C74E9EC-C65B-4033-9F90-44CC9C6243A5}</author>
    <author>tc={F838AAFF-FDD1-4778-834D-2A268A50BF4D}</author>
    <author>tc={EE1DD76B-D5A1-46B9-ABFA-74134C9B2B29}</author>
    <author>tc={FC2DC2A7-D0AE-4FF3-9B75-F0D8F39C747E}</author>
    <author>tc={4982DD52-8A20-4BDA-8018-FF8CE9116A39}</author>
    <author>tc={8F6AEF69-057C-40CD-8F16-0486E146A5C2}</author>
    <author>tc={36F36A07-8807-44B2-8952-34272405D9E5}</author>
    <author>tc={E37DE78C-8C5E-43FE-9655-D9AD45A23530}</author>
    <author>tc={DFDEAA3F-0444-4139-B93A-6C260729074A}</author>
    <author>tc={FC1C4D2A-0AA8-416C-BF31-98FA15B64B6C}</author>
    <author>tc={93B92201-0E0E-452A-9193-8EFA12489208}</author>
    <author>tc={F1ECE2AF-B67E-4724-B5B2-EED48F980511}</author>
    <author>tc={A3A05BA6-20FB-40C1-AFDB-2DD0617766FB}</author>
    <author>tc={6FBA7EA6-6FFA-4C2B-AD21-4DBE289D8052}</author>
    <author>tc={C3AC6028-3EF2-4037-B8AE-4EF9BD43B638}</author>
    <author>tc={6CA9E056-6A5B-4E6D-886F-DD019523FA50}</author>
    <author>tc={8D190BA7-4093-4995-BDA8-CEAEFE6B722F}</author>
    <author>tc={CC987ED3-FF28-4777-BDB0-5EAF32A307B4}</author>
    <author>tc={F2DA3D87-6BCA-4AE7-8C02-062AFA7C39AD}</author>
    <author>tc={1D20C572-7756-404D-B6CB-A0CE228C849C}</author>
    <author>tc={F9754A8C-4270-40F2-B1FF-51385A52BA51}</author>
    <author>tc={3ED800CD-3AFB-491B-8FDD-0A213D699FA3}</author>
    <author>tc={F36604E8-2D5E-4692-8776-820DE50F3802}</author>
    <author>tc={85CB4981-7EDD-4EE0-BA5A-CFDC14E8CD5F}</author>
    <author>tc={CACD8F88-4C89-4A6B-BA50-4C37FC91AFBD}</author>
    <author>tc={F1A65322-3B5A-469C-B246-C7FDF70F94DB}</author>
    <author>tc={B978FC90-851B-48D6-B0E8-CDD499D0CAA9}</author>
    <author>tc={4A7345B7-32B1-46EA-A6FA-55E52F5430DC}</author>
    <author>tc={A2FD8D77-42F0-4A42-B093-5D54023CD392}</author>
    <author>tc={900A95BF-D5E6-4B66-8003-ED7E7B9F5738}</author>
    <author>tc={458D1827-09B0-4DFC-A271-3788201E6DCF}</author>
    <author>tc={1B126511-4066-45C3-B48A-B11738580750}</author>
    <author>tc={6D85AF71-3F5D-4194-ABC7-028A7C369562}</author>
    <author>tc={16125F19-6E5B-421B-9EC4-9178FCBE9372}</author>
    <author>tc={328E2355-5F51-4F8A-9FB3-032DCB4550B1}</author>
    <author>tc={12217F8E-D997-493B-B7A5-C9FAECE417F0}</author>
    <author>tc={67513D76-3C7E-47E1-8C77-8313F45AFE49}</author>
    <author>tc={D26D6F95-918F-4734-BBFD-C08A3368ABDF}</author>
    <author>tc={DB63095B-B145-4E43-A0A3-7E3C3118D3BB}</author>
    <author>tc={6C3B4F7D-0B3F-400F-B55E-62994D9E2B20}</author>
    <author>tc={9A9E5B60-C5D9-4472-B520-754D95F156A9}</author>
    <author>tc={5EAAD762-00C1-4580-84D8-B48CCDAA01C5}</author>
    <author>tc={8B0E0364-80B7-4367-AD15-24636C9BE8BC}</author>
    <author>tc={55141CF0-745A-4243-8005-DE3D7D54119D}</author>
    <author>tc={ABB6CDDA-C4BE-4E5E-B7CB-A35AF338F0DE}</author>
    <author>tc={EFA08602-3002-485B-B932-4BD0B81F68BD}</author>
    <author>tc={A87CD457-F860-4C94-BD43-A6FCDDDB741A}</author>
    <author>tc={AB20900C-4EB7-4928-9E64-11D1DCC7A523}</author>
    <author>tc={2C7D31F4-B09C-483E-A79A-08E9DCC028BB}</author>
    <author>tc={52BF1CB5-698B-4E02-8821-D8976CEA06D4}</author>
    <author>tc={CB6AA46F-0408-4CDC-A13C-674947052A5B}</author>
    <author>tc={B5AFFE6E-D7C8-4B2A-BFF5-3F53169013DA}</author>
    <author>tc={4173A6E5-FE41-466E-8DAE-2E32D736A7C6}</author>
    <author>tc={5230E0FE-A206-44CF-9813-218C2BFF72A7}</author>
    <author>tc={7417019C-B0DB-439F-BDFF-3FAD84DF1575}</author>
    <author>tc={08C3F253-4998-4BDE-9893-1A2DB7C14C47}</author>
    <author>tc={77C72710-3D6F-4C90-A57A-1BB4547B6CA9}</author>
    <author>tc={CE13BC02-D4F9-415F-8DFA-8793535DADBF}</author>
    <author>tc={27205119-DB61-4EDF-B937-AC8EB46DE36F}</author>
    <author>tc={8EF1C8ED-3771-4C40-98FA-BD1D12240D0D}</author>
    <author>tc={BFFA8EC4-DEE4-45E7-B379-08BFEDC63881}</author>
    <author>tc={D975DDFC-3181-458D-869B-921F71904D31}</author>
    <author>tc={E4F09AE3-7FAB-4FA8-852B-B747142F6FEE}</author>
    <author>tc={DD4E4F1D-16DE-4EDD-BF81-0270D7EB9C0A}</author>
    <author>tc={48A9568E-B939-4869-A8EF-DC8FB7117BEB}</author>
    <author>tc={DE660A43-3098-46F7-9569-48FD4A896A40}</author>
    <author>tc={AD58F6B5-9077-418E-A3BF-9B70BDDFE53E}</author>
    <author>tc={E4EF746A-1D44-4D93-949E-C6C3BB309B66}</author>
    <author>tc={1F7C305B-5BE0-490B-8DA2-E5583B2C0F65}</author>
    <author>tc={17D0C5A9-9256-4921-BBC3-2DB1F390580E}</author>
    <author>tc={1E246819-A814-41C6-BE83-827ED52D2BF1}</author>
    <author>tc={D4DD0B23-8C91-4C01-93B6-6A1B283BA5AC}</author>
    <author>tc={4920BF7D-817A-4CAD-B68A-DA00D2703405}</author>
    <author>tc={CECE1CBD-E2EF-457A-8D71-0367EC4B13BA}</author>
    <author>tc={CAEB674F-09AF-477B-B60B-98AAF19FB05D}</author>
    <author>tc={EF0E2603-4CB1-4615-9F58-EE74396C95DB}</author>
    <author>tc={A43EC6F7-AFE7-472B-91F9-016F227E99C7}</author>
    <author>tc={93EE598B-A9C3-4940-B4D4-73AEA32C940D}</author>
    <author>tc={688A31F8-DBD9-4807-B802-CC78A306C6D6}</author>
    <author>tc={8B4EE4CB-2AEF-42C3-B028-0BFD835D9FA1}</author>
    <author>tc={DD905489-19F4-4FD6-9F1F-578E0A218B93}</author>
    <author>tc={DF37858B-1EC0-47E7-9077-AABFAAF04451}</author>
    <author>tc={CAD407EE-8892-4287-A80A-BD5FA29B45AC}</author>
    <author>tc={0FE1C162-4289-4C12-9C12-B765FAEF0532}</author>
    <author>tc={1C145AB8-8CEF-4E6D-B603-4A3A513CC698}</author>
    <author>tc={2AC74E47-5397-4385-ACB8-2E464F80A243}</author>
    <author>tc={88A70EFD-E993-45A0-AAFB-F27474C021C6}</author>
    <author>tc={59AC9BB6-BCA8-4953-8D0A-48EACA05E51D}</author>
    <author>tc={8EEB08AD-125A-4916-A7F6-23502C50C0DE}</author>
    <author>tc={CD18F8B3-E9FF-4469-87F0-0D135744326A}</author>
    <author>tc={3A15A084-2DC9-4D00-B185-DFF51B4A41A9}</author>
    <author>tc={3500D8FB-1E0E-4AAA-9D8B-9276464782A2}</author>
    <author>tc={CC30E48D-3E47-4191-9503-1A7BC686CB23}</author>
    <author>tc={1379E7CC-7E86-41E3-BE67-0C1E37A9C03D}</author>
    <author>tc={EE05ABD6-9981-4794-9A47-105321032519}</author>
    <author>tc={F24697C9-8514-4B2E-BE3E-ED1E0F34A914}</author>
    <author>tc={A1BF91C6-FC2A-4B87-A74A-A5E9453AD586}</author>
    <author>tc={B08EB706-8757-48AF-A9B7-8B7B9B8E3119}</author>
    <author>tc={676B6C0D-F359-4CC0-9EBF-8AA12B52D6AD}</author>
    <author>tc={240E3469-4836-48CA-9A3D-452EE1E10879}</author>
    <author>tc={2A409368-7F25-4332-8BD7-F5E4EBBB652D}</author>
    <author>tc={E550CE51-2019-4273-BDF7-54186EE1584D}</author>
    <author>tc={84B460DE-F4DC-4B39-9CC4-83BCBA469391}</author>
    <author>tc={5B2A9580-78FD-4B29-B6FF-32BE3AEFBC09}</author>
    <author>tc={F576DBC1-B3EA-41B5-8FCE-683DDC6BFA26}</author>
    <author>tc={7B2A4C46-DD7E-40E3-B163-92F55ABD6D0A}</author>
    <author>tc={AE92A5F2-2FA9-4155-86CF-D3F0D6E1A672}</author>
    <author>tc={95F38EF6-A0B3-4B54-9243-C3CEB5F94501}</author>
    <author>tc={5A57589F-7BB5-432F-84E5-F062B3336D87}</author>
    <author>tc={C3A925F5-21CA-4522-97E5-19E903B35E57}</author>
    <author>tc={C9CD92C1-8894-4896-BF52-969A2F6AC261}</author>
    <author>tc={49354259-233A-4CDB-9978-E2462C272216}</author>
    <author>tc={CC07DC55-F21C-4358-93D0-6537633B6767}</author>
    <author>tc={11B18633-9592-4FCE-A3B5-F926F59AFCC0}</author>
    <author>tc={CA287E2C-1B26-4792-BA1A-4A0B6550664C}</author>
    <author>tc={02541AB8-38D4-4440-AF84-95318A47E035}</author>
    <author>tc={D7EE3FB8-9471-49AB-A85A-9CE1B7D1F02D}</author>
    <author>tc={C18AE7EE-3F7A-4208-B7BD-792E22AE6CF7}</author>
    <author>tc={C75FE5A0-924C-443D-804E-289CD4FE5094}</author>
    <author>tc={8BF0EB13-DB67-4BA9-82D5-3E7246FAFC65}</author>
    <author>tc={2B568866-CC01-44A9-9AEC-E8313AA5B613}</author>
    <author>tc={FAA1D51E-3B56-4C3E-8745-5603D1E4C0BC}</author>
    <author>tc={DAC48699-DE29-47AF-8CD7-3978F1B6A338}</author>
    <author>tc={205A6887-7891-4001-9CD0-9F7B5354EB9B}</author>
    <author>tc={C78A777B-D218-4A88-A3F2-EE435B7C0F97}</author>
    <author>tc={7F2B5CFB-6E29-449C-82FF-2BE21F739C92}</author>
    <author>tc={44435561-2C0A-4938-B96C-68598251FE91}</author>
    <author>tc={9F82F933-1943-4FB7-86C6-009DB81ADF2B}</author>
    <author>tc={8D3426CB-6D4D-492A-AB5D-0ED4195E2A72}</author>
    <author>tc={790130F5-0CD2-4F05-999F-BD9572BBE124}</author>
    <author>tc={C84E0CF1-097E-4B71-951C-50A367F7DAC3}</author>
    <author>tc={50BACFD0-0684-46B8-AF89-77804E9E188E}</author>
    <author>tc={68760B5A-C822-49A3-97BF-A9450F9AE947}</author>
    <author>tc={3D2EE464-CA75-4AF3-8075-BB7D0AA67C76}</author>
    <author>tc={455B2C56-DA86-49B4-9ECB-8BC8B7D418D5}</author>
    <author>tc={9F2787E6-E64C-4D1D-B66D-595EC50636B0}</author>
    <author>tc={68750769-4144-427B-821F-DF21F75D32F3}</author>
    <author>tc={39A05F2F-CC99-43A9-9CB7-48527E6A627C}</author>
    <author>tc={C0547E04-9D20-44E5-8520-347ED25B216B}</author>
    <author>tc={B0BB2101-DAA4-42BE-A24D-B0ABE34B03D4}</author>
    <author>tc={E9B1B250-C837-48A1-8CD1-49FCBFE743B1}</author>
    <author>tc={7BF1A675-EF4D-4CB2-990D-E69081BD7D20}</author>
  </authors>
  <commentList>
    <comment ref="V1091" authorId="0" shapeId="0" xr:uid="{21E6B03B-F5FC-489C-A416-016EF899C62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2" authorId="1" shapeId="0" xr:uid="{6BEA7F82-7B36-4AF4-A726-546299A12BC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3" authorId="2" shapeId="0" xr:uid="{A204C476-1A49-416F-9B6E-2CABCE88FE6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4" authorId="3" shapeId="0" xr:uid="{D590F10D-0DC1-4EF7-A59D-F626E32EEEA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5" authorId="4" shapeId="0" xr:uid="{0FB1CB2A-B461-48AE-8877-B8FA6E3FF1F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6" authorId="5" shapeId="0" xr:uid="{04C53A36-70E5-4C3E-9A63-0EABBF5AC66D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7" authorId="6" shapeId="0" xr:uid="{AD1216FF-740F-4132-8F15-AE1A89E5775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1098" authorId="7" shapeId="0" xr:uid="{1399D419-2CD6-41D0-B8F8-877872037B6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U1120" authorId="8" shapeId="0" xr:uid="{D5F5F919-85EF-4166-9F17-00A9D0B6B6F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21" authorId="9" shapeId="0" xr:uid="{6277FDBC-26A1-4232-982C-C023BD4C59D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22" authorId="10" shapeId="0" xr:uid="{105D1E74-A10B-4A11-B8C8-5B4E39BFCF4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23" authorId="11" shapeId="0" xr:uid="{BCC12952-9810-45E2-8CFE-8886E695BFE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48" authorId="12" shapeId="0" xr:uid="{4FC0D18D-357C-43E8-B930-59F87B9EA9A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49" authorId="13" shapeId="0" xr:uid="{7684A257-A642-4A53-9EF2-1B16666D24E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0" authorId="14" shapeId="0" xr:uid="{D3E78FFA-6801-4405-9589-3AB19CD1F5B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1" authorId="15" shapeId="0" xr:uid="{A5D9B846-B100-476D-B1A3-DB7F01B75A9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2" authorId="16" shapeId="0" xr:uid="{FBA98E10-970B-4D0E-9879-D683C1C003E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3" authorId="17" shapeId="0" xr:uid="{818CE102-B5E9-49AB-A268-616FE16370B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4" authorId="18" shapeId="0" xr:uid="{DD1D13A6-BCDE-4530-97D3-B7F180F9387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5" authorId="19" shapeId="0" xr:uid="{89BD6B82-A818-4BA2-A7BD-B278A3C687E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6" authorId="20" shapeId="0" xr:uid="{DFA6D9BF-6770-448E-A765-40EA4620F01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7" authorId="21" shapeId="0" xr:uid="{E089B625-185D-4B76-8A1C-3AC81684B54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8" authorId="22" shapeId="0" xr:uid="{1601DB9E-83BC-4FEE-AF0F-FF1C5B062CB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59" authorId="23" shapeId="0" xr:uid="{241FAC69-74FA-40AF-89A2-2033591EC37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0" authorId="24" shapeId="0" xr:uid="{A97524C1-3961-49D2-B46A-76C59B12903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1" authorId="25" shapeId="0" xr:uid="{3C660B2D-E794-48AD-B302-C97BB09512F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2" authorId="26" shapeId="0" xr:uid="{CB6958FC-77C3-42F9-9418-170A2987A41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3" authorId="27" shapeId="0" xr:uid="{3C4ADF5B-63C0-45F3-87FD-319C2416BB4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4" authorId="28" shapeId="0" xr:uid="{98E7F1A2-237A-457A-B42C-E6E9E07A02F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5" authorId="29" shapeId="0" xr:uid="{73640146-97CA-4B22-A2ED-85F6806725B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6" authorId="30" shapeId="0" xr:uid="{DBA76CEF-74C0-4854-9C65-96AB1B56035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7" authorId="31" shapeId="0" xr:uid="{8A279842-EB3E-43BE-9C0E-C6098E398E4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8" authorId="32" shapeId="0" xr:uid="{C8367B55-F64C-4B44-8E62-E6236DCE214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69" authorId="33" shapeId="0" xr:uid="{316D78BD-F803-43C0-97B8-867E23B5830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0" authorId="34" shapeId="0" xr:uid="{42B61707-4290-441A-87B6-63B89F5B6ED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1" authorId="35" shapeId="0" xr:uid="{F887A054-3270-4DBB-8F4E-F285E01B756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2" authorId="36" shapeId="0" xr:uid="{7C74E9EC-C65B-4033-9F90-44CC9C6243A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3" authorId="37" shapeId="0" xr:uid="{F838AAFF-FDD1-4778-834D-2A268A50BF4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4" authorId="38" shapeId="0" xr:uid="{EE1DD76B-D5A1-46B9-ABFA-74134C9B2B2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5" authorId="39" shapeId="0" xr:uid="{FC2DC2A7-D0AE-4FF3-9B75-F0D8F39C74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6" authorId="40" shapeId="0" xr:uid="{4982DD52-8A20-4BDA-8018-FF8CE9116A3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7" authorId="41" shapeId="0" xr:uid="{8F6AEF69-057C-40CD-8F16-0486E146A5C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8" authorId="42" shapeId="0" xr:uid="{36F36A07-8807-44B2-8952-34272405D9E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79" authorId="43" shapeId="0" xr:uid="{E37DE78C-8C5E-43FE-9655-D9AD45A2353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0" authorId="44" shapeId="0" xr:uid="{DFDEAA3F-0444-4139-B93A-6C260729074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1" authorId="45" shapeId="0" xr:uid="{FC1C4D2A-0AA8-416C-BF31-98FA15B64B6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2" authorId="46" shapeId="0" xr:uid="{93B92201-0E0E-452A-9193-8EFA1248920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3" authorId="47" shapeId="0" xr:uid="{F1ECE2AF-B67E-4724-B5B2-EED48F98051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4" authorId="48" shapeId="0" xr:uid="{A3A05BA6-20FB-40C1-AFDB-2DD0617766F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5" authorId="49" shapeId="0" xr:uid="{6FBA7EA6-6FFA-4C2B-AD21-4DBE289D80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6" authorId="50" shapeId="0" xr:uid="{C3AC6028-3EF2-4037-B8AE-4EF9BD43B63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7" authorId="51" shapeId="0" xr:uid="{6CA9E056-6A5B-4E6D-886F-DD019523FA5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8" authorId="52" shapeId="0" xr:uid="{8D190BA7-4093-4995-BDA8-CEAEFE6B7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89" authorId="53" shapeId="0" xr:uid="{CC987ED3-FF28-4777-BDB0-5EAF32A307B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90" authorId="54" shapeId="0" xr:uid="{F2DA3D87-6BCA-4AE7-8C02-062AFA7C39A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91" authorId="55" shapeId="0" xr:uid="{1D20C572-7756-404D-B6CB-A0CE228C849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92" authorId="56" shapeId="0" xr:uid="{F9754A8C-4270-40F2-B1FF-51385A52BA5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93" authorId="57" shapeId="0" xr:uid="{3ED800CD-3AFB-491B-8FDD-0A213D699F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94" authorId="58" shapeId="0" xr:uid="{F36604E8-2D5E-4692-8776-820DE50F380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195" authorId="59" shapeId="0" xr:uid="{85CB4981-7EDD-4EE0-BA5A-CFDC14E8CD5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96" authorId="60" shapeId="0" xr:uid="{CACD8F88-4C89-4A6B-BA50-4C37FC91AFB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97" authorId="61" shapeId="0" xr:uid="{F1A65322-3B5A-469C-B246-C7FDF70F94D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98" authorId="62" shapeId="0" xr:uid="{B978FC90-851B-48D6-B0E8-CDD499D0CA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199" authorId="63" shapeId="0" xr:uid="{4A7345B7-32B1-46EA-A6FA-55E52F5430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0" authorId="64" shapeId="0" xr:uid="{A2FD8D77-42F0-4A42-B093-5D54023CD39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1" authorId="65" shapeId="0" xr:uid="{900A95BF-D5E6-4B66-8003-ED7E7B9F573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2" authorId="66" shapeId="0" xr:uid="{458D1827-09B0-4DFC-A271-3788201E6DC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3" authorId="67" shapeId="0" xr:uid="{1B126511-4066-45C3-B48A-B1173858075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4" authorId="68" shapeId="0" xr:uid="{6D85AF71-3F5D-4194-ABC7-028A7C36956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5" authorId="69" shapeId="0" xr:uid="{16125F19-6E5B-421B-9EC4-9178FCBE937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6" authorId="70" shapeId="0" xr:uid="{328E2355-5F51-4F8A-9FB3-032DCB4550B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7" authorId="71" shapeId="0" xr:uid="{12217F8E-D997-493B-B7A5-C9FAECE417F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8" authorId="72" shapeId="0" xr:uid="{67513D76-3C7E-47E1-8C77-8313F45AFE4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Filled with dry nitrogen (N2): 
~10 bar (+/- 2 bar)</t>
      </text>
    </comment>
    <comment ref="U1209" authorId="73" shapeId="0" xr:uid="{D26D6F95-918F-4734-BBFD-C08A3368ABD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0" authorId="74" shapeId="0" xr:uid="{DB63095B-B145-4E43-A0A3-7E3C3118D3B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1" authorId="75" shapeId="0" xr:uid="{6C3B4F7D-0B3F-400F-B55E-62994D9E2B2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2" authorId="76" shapeId="0" xr:uid="{9A9E5B60-C5D9-4472-B520-754D95F156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3" authorId="77" shapeId="0" xr:uid="{5EAAD762-00C1-4580-84D8-B48CCDAA01C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4" authorId="78" shapeId="0" xr:uid="{8B0E0364-80B7-4367-AD15-24636C9BE8B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5" authorId="79" shapeId="0" xr:uid="{55141CF0-745A-4243-8005-DE3D7D54119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6" authorId="80" shapeId="0" xr:uid="{ABB6CDDA-C4BE-4E5E-B7CB-A35AF338F0D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7" authorId="81" shapeId="0" xr:uid="{EFA08602-3002-485B-B932-4BD0B81F68B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8" authorId="82" shapeId="0" xr:uid="{A87CD457-F860-4C94-BD43-A6FCDDDB741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19" authorId="83" shapeId="0" xr:uid="{AB20900C-4EB7-4928-9E64-11D1DCC7A52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0" authorId="84" shapeId="0" xr:uid="{2C7D31F4-B09C-483E-A79A-08E9DCC028B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1" authorId="85" shapeId="0" xr:uid="{52BF1CB5-698B-4E02-8821-D8976CEA06D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2" authorId="86" shapeId="0" xr:uid="{CB6AA46F-0408-4CDC-A13C-674947052A5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3" authorId="87" shapeId="0" xr:uid="{B5AFFE6E-D7C8-4B2A-BFF5-3F53169013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4" authorId="88" shapeId="0" xr:uid="{4173A6E5-FE41-466E-8DAE-2E32D736A7C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5" authorId="89" shapeId="0" xr:uid="{5230E0FE-A206-44CF-9813-218C2BFF72A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6" authorId="90" shapeId="0" xr:uid="{7417019C-B0DB-439F-BDFF-3FAD84DF157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7" authorId="91" shapeId="0" xr:uid="{08C3F253-4998-4BDE-9893-1A2DB7C14C4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8" authorId="92" shapeId="0" xr:uid="{77C72710-3D6F-4C90-A57A-1BB4547B6C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29" authorId="93" shapeId="0" xr:uid="{CE13BC02-D4F9-415F-8DFA-8793535DADB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0" authorId="94" shapeId="0" xr:uid="{27205119-DB61-4EDF-B937-AC8EB46DE36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1" authorId="95" shapeId="0" xr:uid="{8EF1C8ED-3771-4C40-98FA-BD1D12240D0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2" authorId="96" shapeId="0" xr:uid="{BFFA8EC4-DEE4-45E7-B379-08BFEDC6388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3" authorId="97" shapeId="0" xr:uid="{D975DDFC-3181-458D-869B-921F71904D3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4" authorId="98" shapeId="0" xr:uid="{E4F09AE3-7FAB-4FA8-852B-B747142F6FE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5" authorId="99" shapeId="0" xr:uid="{DD4E4F1D-16DE-4EDD-BF81-0270D7EB9C0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6" authorId="100" shapeId="0" xr:uid="{48A9568E-B939-4869-A8EF-DC8FB7117BE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7" authorId="101" shapeId="0" xr:uid="{DE660A43-3098-46F7-9569-48FD4A896A4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8" authorId="102" shapeId="0" xr:uid="{AD58F6B5-9077-418E-A3BF-9B70BDDFE53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39" authorId="103" shapeId="0" xr:uid="{E4EF746A-1D44-4D93-949E-C6C3BB309B6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0" authorId="104" shapeId="0" xr:uid="{1F7C305B-5BE0-490B-8DA2-E5583B2C0F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1" authorId="105" shapeId="0" xr:uid="{17D0C5A9-9256-4921-BBC3-2DB1F390580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2" authorId="106" shapeId="0" xr:uid="{1E246819-A814-41C6-BE83-827ED52D2BF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3" authorId="107" shapeId="0" xr:uid="{D4DD0B23-8C91-4C01-93B6-6A1B283BA5A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4" authorId="108" shapeId="0" xr:uid="{4920BF7D-817A-4CAD-B68A-DA00D270340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5" authorId="109" shapeId="0" xr:uid="{CECE1CBD-E2EF-457A-8D71-0367EC4B13B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6" authorId="110" shapeId="0" xr:uid="{CAEB674F-09AF-477B-B60B-98AAF19FB05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7" authorId="111" shapeId="0" xr:uid="{EF0E2603-4CB1-4615-9F58-EE74396C95D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8" authorId="112" shapeId="0" xr:uid="{A43EC6F7-AFE7-472B-91F9-016F227E99C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49" authorId="113" shapeId="0" xr:uid="{93EE598B-A9C3-4940-B4D4-73AEA32C940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0" authorId="114" shapeId="0" xr:uid="{688A31F8-DBD9-4807-B802-CC78A306C6D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1" authorId="115" shapeId="0" xr:uid="{8B4EE4CB-2AEF-42C3-B028-0BFD835D9FA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2" authorId="116" shapeId="0" xr:uid="{DD905489-19F4-4FD6-9F1F-578E0A218B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3" authorId="117" shapeId="0" xr:uid="{DF37858B-1EC0-47E7-9077-AABFAAF0445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4" authorId="118" shapeId="0" xr:uid="{CAD407EE-8892-4287-A80A-BD5FA29B45A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5" authorId="119" shapeId="0" xr:uid="{0FE1C162-4289-4C12-9C12-B765FAEF053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6" authorId="120" shapeId="0" xr:uid="{1C145AB8-8CEF-4E6D-B603-4A3A513CC69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7" authorId="121" shapeId="0" xr:uid="{2AC74E47-5397-4385-ACB8-2E464F80A2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8" authorId="122" shapeId="0" xr:uid="{88A70EFD-E993-45A0-AAFB-F27474C021C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59" authorId="123" shapeId="0" xr:uid="{59AC9BB6-BCA8-4953-8D0A-48EACA05E51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0" authorId="124" shapeId="0" xr:uid="{8EEB08AD-125A-4916-A7F6-23502C50C0D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1" authorId="125" shapeId="0" xr:uid="{CD18F8B3-E9FF-4469-87F0-0D135744326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2" authorId="126" shapeId="0" xr:uid="{3A15A084-2DC9-4D00-B185-DFF51B4A41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3" authorId="127" shapeId="0" xr:uid="{3500D8FB-1E0E-4AAA-9D8B-9276464782A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4" authorId="128" shapeId="0" xr:uid="{CC30E48D-3E47-4191-9503-1A7BC686CB2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5" authorId="129" shapeId="0" xr:uid="{1379E7CC-7E86-41E3-BE67-0C1E37A9C03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6" authorId="130" shapeId="0" xr:uid="{EE05ABD6-9981-4794-9A47-10532103251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7" authorId="131" shapeId="0" xr:uid="{F24697C9-8514-4B2E-BE3E-ED1E0F34A91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8" authorId="132" shapeId="0" xr:uid="{A1BF91C6-FC2A-4B87-A74A-A5E9453AD58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69" authorId="133" shapeId="0" xr:uid="{B08EB706-8757-48AF-A9B7-8B7B9B8E311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0" authorId="134" shapeId="0" xr:uid="{676B6C0D-F359-4CC0-9EBF-8AA12B52D6A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1" authorId="135" shapeId="0" xr:uid="{240E3469-4836-48CA-9A3D-452EE1E1087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2" authorId="136" shapeId="0" xr:uid="{2A409368-7F25-4332-8BD7-F5E4EBBB652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3" authorId="137" shapeId="0" xr:uid="{E550CE51-2019-4273-BDF7-54186EE1584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4" authorId="138" shapeId="0" xr:uid="{84B460DE-F4DC-4B39-9CC4-83BCBA46939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5" authorId="139" shapeId="0" xr:uid="{5B2A9580-78FD-4B29-B6FF-32BE3AEFBC0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6" authorId="140" shapeId="0" xr:uid="{F576DBC1-B3EA-41B5-8FCE-683DDC6BFA2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7" authorId="141" shapeId="0" xr:uid="{7B2A4C46-DD7E-40E3-B163-92F55ABD6D0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8" authorId="142" shapeId="0" xr:uid="{AE92A5F2-2FA9-4155-86CF-D3F0D6E1A67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79" authorId="143" shapeId="0" xr:uid="{95F38EF6-A0B3-4B54-9243-C3CEB5F945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0" authorId="144" shapeId="0" xr:uid="{5A57589F-7BB5-432F-84E5-F062B3336D8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1" authorId="145" shapeId="0" xr:uid="{C3A925F5-21CA-4522-97E5-19E903B35E5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2" authorId="146" shapeId="0" xr:uid="{C9CD92C1-8894-4896-BF52-969A2F6AC26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3" authorId="147" shapeId="0" xr:uid="{49354259-233A-4CDB-9978-E2462C27221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4" authorId="148" shapeId="0" xr:uid="{CC07DC55-F21C-4358-93D0-6537633B676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5" authorId="149" shapeId="0" xr:uid="{11B18633-9592-4FCE-A3B5-F926F59AFCC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6" authorId="150" shapeId="0" xr:uid="{CA287E2C-1B26-4792-BA1A-4A0B6550664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7" authorId="151" shapeId="0" xr:uid="{02541AB8-38D4-4440-AF84-95318A47E03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8" authorId="152" shapeId="0" xr:uid="{D7EE3FB8-9471-49AB-A85A-9CE1B7D1F02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89" authorId="153" shapeId="0" xr:uid="{C18AE7EE-3F7A-4208-B7BD-792E22AE6CF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0" authorId="154" shapeId="0" xr:uid="{C75FE5A0-924C-443D-804E-289CD4FE509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1" authorId="155" shapeId="0" xr:uid="{8BF0EB13-DB67-4BA9-82D5-3E7246FAFC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2" authorId="156" shapeId="0" xr:uid="{2B568866-CC01-44A9-9AEC-E8313AA5B61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3" authorId="157" shapeId="0" xr:uid="{FAA1D51E-3B56-4C3E-8745-5603D1E4C0B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4" authorId="158" shapeId="0" xr:uid="{DAC48699-DE29-47AF-8CD7-3978F1B6A33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5" authorId="159" shapeId="0" xr:uid="{205A6887-7891-4001-9CD0-9F7B5354EB9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6" authorId="160" shapeId="0" xr:uid="{C78A777B-D218-4A88-A3F2-EE435B7C0F9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7" authorId="161" shapeId="0" xr:uid="{7F2B5CFB-6E29-449C-82FF-2BE21F739C9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8" authorId="162" shapeId="0" xr:uid="{44435561-2C0A-4938-B96C-68598251FE9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299" authorId="163" shapeId="0" xr:uid="{9F82F933-1943-4FB7-86C6-009DB81ADF2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0" authorId="164" shapeId="0" xr:uid="{8D3426CB-6D4D-492A-AB5D-0ED4195E2A7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1" authorId="165" shapeId="0" xr:uid="{790130F5-0CD2-4F05-999F-BD9572BBE12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2" authorId="166" shapeId="0" xr:uid="{C84E0CF1-097E-4B71-951C-50A367F7DAC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3" authorId="167" shapeId="0" xr:uid="{50BACFD0-0684-46B8-AF89-77804E9E188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4" authorId="168" shapeId="0" xr:uid="{68760B5A-C822-49A3-97BF-A9450F9AE94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5" authorId="169" shapeId="0" xr:uid="{3D2EE464-CA75-4AF3-8075-BB7D0AA67C7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6" authorId="170" shapeId="0" xr:uid="{455B2C56-DA86-49B4-9ECB-8BC8B7D418D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7" authorId="171" shapeId="0" xr:uid="{9F2787E6-E64C-4D1D-B66D-595EC50636B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8" authorId="172" shapeId="0" xr:uid="{68750769-4144-427B-821F-DF21F75D32F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09" authorId="173" shapeId="0" xr:uid="{39A05F2F-CC99-43A9-9CB7-48527E6A627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10" authorId="174" shapeId="0" xr:uid="{C0547E04-9D20-44E5-8520-347ED25B216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11" authorId="175" shapeId="0" xr:uid="{B0BB2101-DAA4-42BE-A24D-B0ABE34B03D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12" authorId="176" shapeId="0" xr:uid="{E9B1B250-C837-48A1-8CD1-49FCBFE743B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  <comment ref="U1313" authorId="177" shapeId="0" xr:uid="{7BF1A675-EF4D-4CB2-990D-E69081BD7D2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
Unit filled with dry nitrogen (N2) to ~3-5 bar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tc={6B24A297-4E4C-4473-9406-8100E4F633C1}</author>
    <author>tc={701AD311-515A-4F28-A012-B8660366DB86}</author>
    <author>tc={F4A7090D-AE28-4032-993D-3BE368267084}</author>
    <author>tc={DFE9E9A1-7597-4873-8996-97B331A02A43}</author>
    <author>tc={624AA179-90F5-4878-B8D2-3E137F5E94F2}</author>
    <author>tc={5E23548A-E23F-49DA-9172-856733E42419}</author>
    <author>tc={6FC51968-D5E1-4EDA-A908-5DC1194E3E52}</author>
    <author>tc={1203D5B4-911C-4EEE-A4BC-E89E113C8AD9}</author>
    <author>tc={3604E5E6-70F4-4979-BDDE-164320A9155E}</author>
    <author>tc={04EC4037-9BDD-4752-AD9B-F0DC4BB217B6}</author>
    <author>tc={FD62CC6A-BFC4-48F0-8EB1-FA9C5F83B382}</author>
    <author>tc={DFD900FD-6615-4363-86CE-CF773F93BB2C}</author>
    <author>tc={91EDCDF9-343E-429F-B262-4E3E08F584CC}</author>
    <author>tc={2BCA8171-2B1B-4547-B417-56E74E5A8C5C}</author>
    <author>tc={ACF78D24-7B4C-4099-8787-C0D10F36DC60}</author>
    <author>tc={48CF43E4-10FB-404E-8CE7-25D1AC89F045}</author>
    <author>tc={8BF8F138-CE6C-44E9-A832-BE99A40DC23E}</author>
    <author>tc={D06A7EC5-CF7C-4532-A1C1-B3A8C8C39043}</author>
    <author>tc={59E35DBD-D8B8-4A45-B14C-F7C902F4D4F1}</author>
    <author>tc={44344AF9-353B-4BF2-95CD-833BBF87EC9C}</author>
    <author>tc={88D85A3E-441F-48CB-A456-DA0B4638B48B}</author>
    <author>tc={2ABE1B79-D6EA-4C02-AB7B-0C4A5CE39CC6}</author>
    <author>tc={01425312-9509-4C1A-8C5B-01D598FB2E41}</author>
    <author>tc={F5009513-F612-425B-9E75-4963D95F3002}</author>
    <author>tc={4D642427-8238-4960-A4DB-912C89A06643}</author>
    <author>tc={DB745DCE-CD0C-4656-B1D6-E5F7CA3550A1}</author>
    <author>tc={4D246048-D13D-4A32-89DD-6F39F32FC201}</author>
    <author>tc={E904C9C7-69E8-464D-AECE-C91CABB3F725}</author>
    <author>tc={8956E180-56C8-4EC9-8C8F-064AAD5E277E}</author>
    <author>tc={3D1894A0-F41D-4097-B194-CF8F73AA7EA7}</author>
    <author>tc={1124ED3B-B35F-4B99-8311-D842B5254C9F}</author>
    <author>tc={605E8C0D-8A9E-4D54-B3F0-4EED1F75812F}</author>
    <author>tc={C1E79330-1B52-4A68-86C6-3055EEDFD4E3}</author>
    <author>tc={6821A88B-DE5B-4BF6-9D03-A50FE98A7C88}</author>
    <author>tc={9D4C96F5-BE31-449C-ACA3-11C5579F8B4A}</author>
    <author>tc={9E76F1A0-A876-422E-943F-9CB435E719DC}</author>
    <author>tc={4BA4B40F-C168-49B5-9012-FEBF2F6F95E2}</author>
    <author>tc={7509EE73-8195-4967-AE88-719FDE795B5A}</author>
    <author>tc={0EBB73EA-F13D-4879-8804-774718974B8C}</author>
    <author>tc={0928A1DA-9AA5-4CF6-80BF-B501F41CD049}</author>
    <author>tc={83D66CF7-EBC9-4247-AD9D-363985669243}</author>
    <author>tc={79BB672A-4AE9-459B-B0A1-392A236EB8E9}</author>
    <author>tc={56E634DB-4347-4075-897C-5C4721A9D443}</author>
    <author>tc={BE77BB6D-2CBC-4557-A27D-9C88144969C5}</author>
    <author>tc={D003B5C2-674B-4175-AE5D-D3D35B1BE429}</author>
    <author>tc={0E0BDD06-4C11-445D-801F-06D8B3D3C763}</author>
    <author>tc={39E8F7ED-9395-417C-A9D8-78D86C3BBEDA}</author>
    <author>tc={DE375A90-BAB5-4DA3-B4B7-897F264E12AB}</author>
    <author>tc={EB42254E-068F-417C-81AA-16D2569A9F37}</author>
    <author>tc={5C74C6A8-0436-4AC8-8CE2-5DB95C9924B8}</author>
    <author>tc={7948F231-AFF4-4A9C-B983-450F593A7614}</author>
    <author>tc={F1535753-1715-4923-B3FD-DFCDA1103C23}</author>
    <author>tc={35B960F1-8267-44A8-A50C-62358580FFC6}</author>
    <author>tc={40197EB3-895A-46B8-AE4F-3F39DA85FC93}</author>
    <author>tc={9D38F28B-ED42-4EB4-9C85-62EA83B1B1C0}</author>
    <author>tc={D2E4C36C-5F97-4D73-A169-958641AB0600}</author>
    <author>tc={887C3EFB-F372-40A3-BD45-CDEA8EBAFF2E}</author>
    <author>tc={B957EB7B-8795-494C-BF6B-44205AE43962}</author>
    <author>tc={CAF81D03-D6CE-46F3-879A-047415DE0FD2}</author>
    <author>tc={F11B1C25-F597-419D-919E-B67EC337A3A3}</author>
    <author>tc={78D1F6DE-5A85-4033-990E-DF2B30A55C59}</author>
    <author>tc={34778C09-6C03-4CEF-9263-12F0F6FE717A}</author>
    <author>tc={39E677FC-9D48-4C6E-9C46-B5642BD04785}</author>
    <author>tc={065AA7FC-873F-471C-9D88-958A3CC573A5}</author>
    <author>tc={1F2C8A2A-273A-4E30-BE6F-12D78AE2CBA7}</author>
    <author>tc={B5928433-BF2B-4EF8-B5D5-79AD94E3C4E3}</author>
    <author>tc={2DC63D67-BA1A-4223-BE39-76D1288AA34D}</author>
    <author>tc={F4DF5998-DF86-4163-A70E-F6D318D3AEFF}</author>
    <author>tc={E5733AB7-3B76-40F3-968D-3ADCD806F857}</author>
    <author>tc={53193A57-8CAB-4A29-AC3B-4B3838292290}</author>
    <author>tc={9887F92B-5D3C-43C5-89BF-3987620522A9}</author>
    <author>tc={CB546F06-5681-4BD5-96CB-3A8041CB5E74}</author>
    <author>tc={451B10F5-1020-4E47-85FC-CBD8BB8ECCB7}</author>
    <author>tc={15247B96-C3F0-4E1B-A7DF-5FA9EB3404CE}</author>
    <author>tc={C45D2C56-8FA8-441E-B50A-009DCC0A9E31}</author>
    <author>tc={A8AD7619-9508-43D0-935C-858C5E6D1564}</author>
    <author>tc={597A3ADD-FD9F-43CC-923F-D96EE45EFE0C}</author>
    <author>tc={039B3086-3505-4304-9A20-076D24D02BEA}</author>
    <author>tc={8EA674BB-FDDE-4368-ADEE-C77DDC58C5DE}</author>
    <author>tc={C5D0E74B-3C2D-44F2-A37F-D29E511104FD}</author>
    <author>tc={30963DCA-8D22-49F8-9FAC-3B7EE3AEE31F}</author>
    <author>tc={FB4D7BCB-9554-4A00-957F-826A25D31A80}</author>
    <author>tc={6A3CC8B5-D815-4F62-A091-416BF811B91C}</author>
    <author>tc={B9BBFB44-4B84-46FE-86AC-270BC1BF9FA3}</author>
    <author>tc={861E3110-36E7-423C-A027-3EFB7DEF592B}</author>
    <author>tc={EC0C56A5-8324-44B5-BB21-6C50B0E92E22}</author>
    <author>tc={73432DFD-09C6-4DB9-AB0F-973FB1DC6C11}</author>
    <author>tc={E532483D-9A26-4CAE-A856-6677CFDD660B}</author>
    <author>tc={DD3DCBC7-7976-4A1E-8533-F348B018C57D}</author>
    <author>tc={C745A1D9-650E-4FB4-BFFC-265EA06FD7E3}</author>
    <author>tc={639DF288-9AFC-4490-A12C-6E6CAAD2BD05}</author>
    <author>tc={D37FAAEA-B604-499C-877D-F1D2C0B74F67}</author>
    <author>tc={B8D04586-EA90-411D-9275-CD15B0226211}</author>
    <author>tc={37CBDB97-F4C9-4757-96AB-E3C7D3FEF455}</author>
    <author>tc={E5F60150-7036-4067-BD29-55B7551C418B}</author>
    <author>tc={33E0E306-920A-48AD-8069-229F1BB2C063}</author>
    <author>tc={6FBF2879-97D3-4F8A-B776-A3F50C5CDA9A}</author>
    <author>tc={994C3969-57EE-4F1B-94DB-BB4936AACEA9}</author>
    <author>tc={FB3A1C5A-3637-40CC-861B-0E19DD024A85}</author>
    <author>tc={EABB6009-988E-4FD7-8366-F01E92DA3B3E}</author>
    <author>tc={91951348-767F-41D2-8A41-5D73F8C56F7D}</author>
    <author>tc={9CAB929D-701F-44AB-BB9A-52747E5E4D57}</author>
    <author>tc={77F9212D-0827-4605-9A05-DE52D10D67AE}</author>
    <author>tc={CF40F64D-1E8B-4B00-B338-A35E2424BCE2}</author>
    <author>tc={135E2120-62A0-4AA6-92E3-7E196F20F942}</author>
    <author>tc={2DF1506C-80D6-406F-A1BD-88B0B8EEE0E4}</author>
    <author>tc={5C6A3E99-2BC1-42EA-BFC0-8F9D9DB58AA4}</author>
    <author>tc={3D422C52-87DA-4ECD-8A0E-DD0D3E180A84}</author>
    <author>tc={74E7485B-0764-421F-8623-2A4E3111D1B3}</author>
    <author>tc={7DB12D4C-CDB5-4BA2-AD8A-A8B7A1AAB713}</author>
    <author>tc={CA5E3834-1590-4279-ACF8-7AE524ADE808}</author>
    <author>tc={FC5F3CDA-2EA6-4E9D-8340-E64C0E1A64A1}</author>
    <author>tc={86CFE03A-3D7E-4D0A-9FD2-02E0C07055EC}</author>
    <author>tc={8879348F-1D26-4165-A0C8-46D4FD78216D}</author>
    <author>tc={CCE48A15-F2DB-4D13-BC20-E05CBF0BC183}</author>
    <author>tc={01D7C8AB-BEBB-47A3-B0F4-29C4D9BF90C0}</author>
    <author>tc={8930AE45-2907-4983-B114-01510FD97D3E}</author>
    <author>tc={86A6892F-4FE6-4699-83D8-3CF7A2585BAF}</author>
    <author>tc={F40DDC91-546B-481A-92D1-8A23C9B3E6F4}</author>
    <author>tc={6DD5AA46-5C96-4670-9AAD-C771F8EFF2D3}</author>
    <author>tc={2869F03B-9447-4762-882D-FC2A821E42DC}</author>
    <author>tc={DF06E462-0F11-4C1B-BFD1-1016069D49A6}</author>
    <author>tc={A7984479-8DC9-4FCE-B8F0-C28EAEFDA09D}</author>
    <author>tc={9CFE029A-1745-4BB8-925E-F520652AFEEC}</author>
    <author>tc={002B3379-B7AF-466E-89DE-29BA73B9CC3F}</author>
    <author>tc={DC24E0EC-73FE-4357-AEE7-57B926A845CD}</author>
    <author>tc={C6C4FC83-A536-42B5-8005-A00F7114EC41}</author>
    <author>tc={2474DCDF-60E6-431C-9B1E-1D09869E50BC}</author>
    <author>tc={68E87246-E7A7-4E5A-891C-98B3C0665507}</author>
    <author>tc={A8F8A7EC-5F8B-4367-B4FA-8134A7CFDB5E}</author>
    <author>tc={C3A0F208-821D-4332-AA19-C48026AA5098}</author>
    <author>tc={7124F8C9-430F-40A1-897D-9663B98697A5}</author>
    <author>tc={6B389B7E-4909-43E2-9DCE-8EAD3F2B6AEC}</author>
    <author>tc={54C96D1F-30B3-4F74-B75D-08125B0B248B}</author>
    <author>tc={FFC36C9F-3611-4BE5-A392-D26138226565}</author>
    <author>tc={341630FA-B88E-4555-AD2B-CF888505E2C3}</author>
    <author>tc={61872F88-F56D-478D-9713-1384581C9CD2}</author>
    <author>tc={66C8E5CC-6AB0-47B6-9CA7-1FA4F74DAFA3}</author>
    <author>tc={AA9DD243-208E-42AE-A96F-64534C630A80}</author>
    <author>tc={1DD4FD6A-8BB4-402F-994A-D6F3CC278FF6}</author>
    <author>tc={3F661011-C84A-4572-B0F0-74C21A3F1D0F}</author>
    <author>tc={217B8929-C50B-40F8-A549-0B8A05FE1ADC}</author>
    <author>tc={3965AF20-51F4-49B1-9CF1-68CB84F2BFAB}</author>
    <author>tc={E38A55EC-9D25-47BD-8F0B-C20EC5273D8D}</author>
    <author>tc={0539E70D-BBF6-467A-9E27-E37996E4AE87}</author>
    <author>tc={51D63CCD-0C4E-4EC7-8304-634AEED246FF}</author>
    <author>tc={15C962A3-E86D-4C6F-9A6F-F2FA20182F9C}</author>
    <author>tc={997DCEAA-0FE6-4626-B838-4AFE702544BE}</author>
    <author>tc={82B8D357-50B7-48CE-B2E9-C74862790AEA}</author>
    <author>tc={0CE8538C-F1D7-4589-8A6A-EBFFBED5100A}</author>
    <author>tc={6ADAC7BB-E782-42AE-BA13-C65C8523CD9A}</author>
    <author>tc={6B57387E-E89D-4018-8222-ADA47F1DBC60}</author>
    <author>tc={1CCE720F-B6F3-4A9D-8CA8-EFD9F908E7C5}</author>
    <author>tc={6473A7B2-8260-46D8-A90E-4BEA03C8FDF8}</author>
    <author>tc={17008AE3-E6B6-4830-8A1B-1334616F8986}</author>
    <author>tc={673E3439-0C97-4D07-A5DF-9EF0E026F969}</author>
    <author>tc={0FCE7FCC-6A03-4DAE-AE57-96DF582C0AE7}</author>
    <author>tc={DF7B7596-158D-418E-A312-53645A7D5555}</author>
    <author>tc={9C7F0FA2-8FFD-4B99-AE2D-AB76D344FE3A}</author>
    <author>tc={D14E11BA-E8A7-47F1-8C93-28CB60048B56}</author>
    <author>tc={395E1CD9-6F1F-4A19-BAE9-DA25B3012CE7}</author>
    <author>tc={B377B7C3-2290-41FB-BEDD-6AC732E90375}</author>
    <author>tc={C51E0397-7281-4D4B-8B94-3D71C46E4CE4}</author>
    <author>tc={EA0C64A1-AA06-4E52-9F59-DA73DA258D3D}</author>
    <author>tc={ED6E6484-A1C2-4874-B9C5-E436C8569B94}</author>
    <author>tc={C3CBC902-5DBA-4478-A248-E2BC58E65BB3}</author>
    <author>tc={8365B1EC-FB1E-42F6-BB9C-1A70A486A0F2}</author>
    <author>tc={2F75FEE8-C791-41E6-9B1F-BC1E45D629E6}</author>
    <author>tc={112032FD-E45A-4CAE-B80E-F3CD8788023B}</author>
    <author>tc={F08B925C-E1C5-498B-8E99-6B0327A1254C}</author>
    <author>tc={71EB3F12-D9B7-43F0-9CD6-EFCDC3D6504C}</author>
    <author>tc={063D858F-CC12-40F5-8E32-299C5A8FB39B}</author>
    <author>tc={862EB24E-2028-4265-A848-D1BBBA4D241A}</author>
    <author>tc={44E8703B-3D85-4145-A129-B1131B45F29D}</author>
  </authors>
  <commentList>
    <comment ref="V895" authorId="0" shapeId="0" xr:uid="{6B24A297-4E4C-4473-9406-8100E4F633C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896" authorId="1" shapeId="0" xr:uid="{701AD311-515A-4F28-A012-B8660366DB8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897" authorId="2" shapeId="0" xr:uid="{F4A7090D-AE28-4032-993D-3BE36826708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898" authorId="3" shapeId="0" xr:uid="{DFE9E9A1-7597-4873-8996-97B331A02A4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899" authorId="4" shapeId="0" xr:uid="{624AA179-90F5-4878-B8D2-3E137F5E94F2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0" authorId="5" shapeId="0" xr:uid="{5E23548A-E23F-49DA-9172-856733E4241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U950" authorId="6" shapeId="0" xr:uid="{6FC51968-D5E1-4EDA-A908-5DC1194E3E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1" authorId="7" shapeId="0" xr:uid="{1203D5B4-911C-4EEE-A4BC-E89E113C8AD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2" authorId="8" shapeId="0" xr:uid="{3604E5E6-70F4-4979-BDDE-164320A9155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3" authorId="9" shapeId="0" xr:uid="{04EC4037-9BDD-4752-AD9B-F0DC4BB217B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4" authorId="10" shapeId="0" xr:uid="{FD62CC6A-BFC4-48F0-8EB1-FA9C5F83B3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5" authorId="11" shapeId="0" xr:uid="{DFD900FD-6615-4363-86CE-CF773F93BB2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6" authorId="12" shapeId="0" xr:uid="{91EDCDF9-343E-429F-B262-4E3E08F584C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7" authorId="13" shapeId="0" xr:uid="{2BCA8171-2B1B-4547-B417-56E74E5A8C5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8" authorId="14" shapeId="0" xr:uid="{ACF78D24-7B4C-4099-8787-C0D10F36DC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9" authorId="15" shapeId="0" xr:uid="{48CF43E4-10FB-404E-8CE7-25D1AC89F0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0" authorId="16" shapeId="0" xr:uid="{8BF8F138-CE6C-44E9-A832-BE99A40DC23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1" authorId="17" shapeId="0" xr:uid="{D06A7EC5-CF7C-4532-A1C1-B3A8C8C390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2" authorId="18" shapeId="0" xr:uid="{59E35DBD-D8B8-4A45-B14C-F7C902F4D4F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3" authorId="19" shapeId="0" xr:uid="{44344AF9-353B-4BF2-95CD-833BBF87EC9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4" authorId="20" shapeId="0" xr:uid="{88D85A3E-441F-48CB-A456-DA0B4638B48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5" authorId="21" shapeId="0" xr:uid="{2ABE1B79-D6EA-4C02-AB7B-0C4A5CE39CC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6" authorId="22" shapeId="0" xr:uid="{01425312-9509-4C1A-8C5B-01D598FB2E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7" authorId="23" shapeId="0" xr:uid="{F5009513-F612-425B-9E75-4963D95F300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8" authorId="24" shapeId="0" xr:uid="{4D642427-8238-4960-A4DB-912C89A066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9" authorId="25" shapeId="0" xr:uid="{DB745DCE-CD0C-4656-B1D6-E5F7CA3550A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0" authorId="26" shapeId="0" xr:uid="{4D246048-D13D-4A32-89DD-6F39F32FC2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1" authorId="27" shapeId="0" xr:uid="{E904C9C7-69E8-464D-AECE-C91CABB3F72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2" authorId="28" shapeId="0" xr:uid="{8956E180-56C8-4EC9-8C8F-064AAD5E27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3" authorId="29" shapeId="0" xr:uid="{3D1894A0-F41D-4097-B194-CF8F73AA7EA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4" authorId="30" shapeId="0" xr:uid="{1124ED3B-B35F-4B99-8311-D842B5254C9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5" authorId="31" shapeId="0" xr:uid="{605E8C0D-8A9E-4D54-B3F0-4EED1F7581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6" authorId="32" shapeId="0" xr:uid="{C1E79330-1B52-4A68-86C6-3055EEDFD4E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7" authorId="33" shapeId="0" xr:uid="{6821A88B-DE5B-4BF6-9D03-A50FE98A7C8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8" authorId="34" shapeId="0" xr:uid="{9D4C96F5-BE31-449C-ACA3-11C5579F8B4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9" authorId="35" shapeId="0" xr:uid="{9E76F1A0-A876-422E-943F-9CB435E719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0" authorId="36" shapeId="0" xr:uid="{4BA4B40F-C168-49B5-9012-FEBF2F6F95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1" authorId="37" shapeId="0" xr:uid="{7509EE73-8195-4967-AE88-719FDE795B5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2" authorId="38" shapeId="0" xr:uid="{0EBB73EA-F13D-4879-8804-774718974B8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3" authorId="39" shapeId="0" xr:uid="{0928A1DA-9AA5-4CF6-80BF-B501F41CD04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4" authorId="40" shapeId="0" xr:uid="{83D66CF7-EBC9-4247-AD9D-3639856692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5" authorId="41" shapeId="0" xr:uid="{79BB672A-4AE9-459B-B0A1-392A236EB8E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6" authorId="42" shapeId="0" xr:uid="{56E634DB-4347-4075-897C-5C4721A9D4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7" authorId="43" shapeId="0" xr:uid="{BE77BB6D-2CBC-4557-A27D-9C88144969C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8" authorId="44" shapeId="0" xr:uid="{D003B5C2-674B-4175-AE5D-D3D35B1BE42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9" authorId="45" shapeId="0" xr:uid="{0E0BDD06-4C11-445D-801F-06D8B3D3C76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0" authorId="46" shapeId="0" xr:uid="{39E8F7ED-9395-417C-A9D8-78D86C3BBE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1" authorId="47" shapeId="0" xr:uid="{DE375A90-BAB5-4DA3-B4B7-897F264E12A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2" authorId="48" shapeId="0" xr:uid="{EB42254E-068F-417C-81AA-16D2569A9F3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3" authorId="49" shapeId="0" xr:uid="{5C74C6A8-0436-4AC8-8CE2-5DB95C9924B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4" authorId="50" shapeId="0" xr:uid="{7948F231-AFF4-4A9C-B983-450F593A761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5" authorId="51" shapeId="0" xr:uid="{F1535753-1715-4923-B3FD-DFCDA1103C2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6" authorId="52" shapeId="0" xr:uid="{35B960F1-8267-44A8-A50C-62358580FFC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7" authorId="53" shapeId="0" xr:uid="{40197EB3-895A-46B8-AE4F-3F39DA85FC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8" authorId="54" shapeId="0" xr:uid="{9D38F28B-ED42-4EB4-9C85-62EA83B1B1C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9" authorId="55" shapeId="0" xr:uid="{D2E4C36C-5F97-4D73-A169-958641AB06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0" authorId="56" shapeId="0" xr:uid="{887C3EFB-F372-40A3-BD45-CDEA8EBAFF2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1" authorId="57" shapeId="0" xr:uid="{B957EB7B-8795-494C-BF6B-44205AE4396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2" authorId="58" shapeId="0" xr:uid="{CAF81D03-D6CE-46F3-879A-047415DE0FD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3" authorId="59" shapeId="0" xr:uid="{F11B1C25-F597-419D-919E-B67EC337A3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4" authorId="60" shapeId="0" xr:uid="{78D1F6DE-5A85-4033-990E-DF2B30A55C5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5" authorId="61" shapeId="0" xr:uid="{34778C09-6C03-4CEF-9263-12F0F6FE717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6" authorId="62" shapeId="0" xr:uid="{39E677FC-9D48-4C6E-9C46-B5642BD0478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7" authorId="63" shapeId="0" xr:uid="{065AA7FC-873F-471C-9D88-958A3CC573A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8" authorId="64" shapeId="0" xr:uid="{1F2C8A2A-273A-4E30-BE6F-12D78AE2CBA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9" authorId="65" shapeId="0" xr:uid="{B5928433-BF2B-4EF8-B5D5-79AD94E3C4E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0" authorId="66" shapeId="0" xr:uid="{2DC63D67-BA1A-4223-BE39-76D1288AA34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1" authorId="67" shapeId="0" xr:uid="{F4DF5998-DF86-4163-A70E-F6D318D3AEF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2" authorId="68" shapeId="0" xr:uid="{E5733AB7-3B76-40F3-968D-3ADCD806F85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3" authorId="69" shapeId="0" xr:uid="{53193A57-8CAB-4A29-AC3B-4B383829229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4" authorId="70" shapeId="0" xr:uid="{9887F92B-5D3C-43C5-89BF-3987620522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5" authorId="71" shapeId="0" xr:uid="{CB546F06-5681-4BD5-96CB-3A8041CB5E7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6" authorId="72" shapeId="0" xr:uid="{451B10F5-1020-4E47-85FC-CBD8BB8ECCB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7" authorId="73" shapeId="0" xr:uid="{15247B96-C3F0-4E1B-A7DF-5FA9EB3404C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8" authorId="74" shapeId="0" xr:uid="{C45D2C56-8FA8-441E-B50A-009DCC0A9E3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9" authorId="75" shapeId="0" xr:uid="{A8AD7619-9508-43D0-935C-858C5E6D156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0" authorId="76" shapeId="0" xr:uid="{597A3ADD-FD9F-43CC-923F-D96EE45EFE0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1" authorId="77" shapeId="0" xr:uid="{039B3086-3505-4304-9A20-076D24D02BE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2" authorId="78" shapeId="0" xr:uid="{8EA674BB-FDDE-4368-ADEE-C77DDC58C5D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3" authorId="79" shapeId="0" xr:uid="{C5D0E74B-3C2D-44F2-A37F-D29E511104F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4" authorId="80" shapeId="0" xr:uid="{30963DCA-8D22-49F8-9FAC-3B7EE3AEE31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5" authorId="81" shapeId="0" xr:uid="{FB4D7BCB-9554-4A00-957F-826A25D31A8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6" authorId="82" shapeId="0" xr:uid="{6A3CC8B5-D815-4F62-A091-416BF811B91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7" authorId="83" shapeId="0" xr:uid="{B9BBFB44-4B84-46FE-86AC-270BC1BF9F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8" authorId="84" shapeId="0" xr:uid="{861E3110-36E7-423C-A027-3EFB7DEF592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9" authorId="85" shapeId="0" xr:uid="{EC0C56A5-8324-44B5-BB21-6C50B0E92E2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0" authorId="86" shapeId="0" xr:uid="{73432DFD-09C6-4DB9-AB0F-973FB1DC6C1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1" authorId="87" shapeId="0" xr:uid="{E532483D-9A26-4CAE-A856-6677CFDD660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2" authorId="88" shapeId="0" xr:uid="{DD3DCBC7-7976-4A1E-8533-F348B018C57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3" authorId="89" shapeId="0" xr:uid="{C745A1D9-650E-4FB4-BFFC-265EA06FD7E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4" authorId="90" shapeId="0" xr:uid="{639DF288-9AFC-4490-A12C-6E6CAAD2BD0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5" authorId="91" shapeId="0" xr:uid="{D37FAAEA-B604-499C-877D-F1D2C0B74F6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6" authorId="92" shapeId="0" xr:uid="{B8D04586-EA90-411D-9275-CD15B022621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7" authorId="93" shapeId="0" xr:uid="{37CBDB97-F4C9-4757-96AB-E3C7D3FEF45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8" authorId="94" shapeId="0" xr:uid="{E5F60150-7036-4067-BD29-55B7551C418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9" authorId="95" shapeId="0" xr:uid="{33E0E306-920A-48AD-8069-229F1BB2C06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0" authorId="96" shapeId="0" xr:uid="{6FBF2879-97D3-4F8A-B776-A3F50C5CDA9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1" authorId="97" shapeId="0" xr:uid="{994C3969-57EE-4F1B-94DB-BB4936AACE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2" authorId="98" shapeId="0" xr:uid="{FB3A1C5A-3637-40CC-861B-0E19DD024A8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3" authorId="99" shapeId="0" xr:uid="{EABB6009-988E-4FD7-8366-F01E92DA3B3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4" authorId="100" shapeId="0" xr:uid="{91951348-767F-41D2-8A41-5D73F8C56F7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5" authorId="101" shapeId="0" xr:uid="{9CAB929D-701F-44AB-BB9A-52747E5E4D5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6" authorId="102" shapeId="0" xr:uid="{77F9212D-0827-4605-9A05-DE52D10D67A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7" authorId="103" shapeId="0" xr:uid="{CF40F64D-1E8B-4B00-B338-A35E2424BC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8" authorId="104" shapeId="0" xr:uid="{135E2120-62A0-4AA6-92E3-7E196F20F94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9" authorId="105" shapeId="0" xr:uid="{2DF1506C-80D6-406F-A1BD-88B0B8EEE0E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0" authorId="106" shapeId="0" xr:uid="{5C6A3E99-2BC1-42EA-BFC0-8F9D9DB58AA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1" authorId="107" shapeId="0" xr:uid="{3D422C52-87DA-4ECD-8A0E-DD0D3E180A8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2" authorId="108" shapeId="0" xr:uid="{74E7485B-0764-421F-8623-2A4E3111D1B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3" authorId="109" shapeId="0" xr:uid="{7DB12D4C-CDB5-4BA2-AD8A-A8B7A1AAB71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4" authorId="110" shapeId="0" xr:uid="{CA5E3834-1590-4279-ACF8-7AE524ADE80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5" authorId="111" shapeId="0" xr:uid="{FC5F3CDA-2EA6-4E9D-8340-E64C0E1A64A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6" authorId="112" shapeId="0" xr:uid="{86CFE03A-3D7E-4D0A-9FD2-02E0C07055E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7" authorId="113" shapeId="0" xr:uid="{8879348F-1D26-4165-A0C8-46D4FD78216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8" authorId="114" shapeId="0" xr:uid="{CCE48A15-F2DB-4D13-BC20-E05CBF0BC18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9" authorId="115" shapeId="0" xr:uid="{01D7C8AB-BEBB-47A3-B0F4-29C4D9BF90C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0" authorId="116" shapeId="0" xr:uid="{8930AE45-2907-4983-B114-01510FD97D3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1" authorId="117" shapeId="0" xr:uid="{86A6892F-4FE6-4699-83D8-3CF7A2585BA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2" authorId="118" shapeId="0" xr:uid="{F40DDC91-546B-481A-92D1-8A23C9B3E6F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3" authorId="119" shapeId="0" xr:uid="{6DD5AA46-5C96-4670-9AAD-C771F8EFF2D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4" authorId="120" shapeId="0" xr:uid="{2869F03B-9447-4762-882D-FC2A821E42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5" authorId="121" shapeId="0" xr:uid="{DF06E462-0F11-4C1B-BFD1-1016069D49A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6" authorId="122" shapeId="0" xr:uid="{A7984479-8DC9-4FCE-B8F0-C28EAEFDA09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7" authorId="123" shapeId="0" xr:uid="{9CFE029A-1745-4BB8-925E-F520652AFEE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8" authorId="124" shapeId="0" xr:uid="{002B3379-B7AF-466E-89DE-29BA73B9CC3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9" authorId="125" shapeId="0" xr:uid="{DC24E0EC-73FE-4357-AEE7-57B926A845C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0" authorId="126" shapeId="0" xr:uid="{C6C4FC83-A536-42B5-8005-A00F7114EC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1" authorId="127" shapeId="0" xr:uid="{2474DCDF-60E6-431C-9B1E-1D09869E50B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2" authorId="128" shapeId="0" xr:uid="{68E87246-E7A7-4E5A-891C-98B3C066550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3" authorId="129" shapeId="0" xr:uid="{A8F8A7EC-5F8B-4367-B4FA-8134A7CFDB5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4" authorId="130" shapeId="0" xr:uid="{C3A0F208-821D-4332-AA19-C48026AA509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5" authorId="131" shapeId="0" xr:uid="{7124F8C9-430F-40A1-897D-9663B98697A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6" authorId="132" shapeId="0" xr:uid="{6B389B7E-4909-43E2-9DCE-8EAD3F2B6AE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7" authorId="133" shapeId="0" xr:uid="{54C96D1F-30B3-4F74-B75D-08125B0B248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8" authorId="134" shapeId="0" xr:uid="{FFC36C9F-3611-4BE5-A392-D261382265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9" authorId="135" shapeId="0" xr:uid="{341630FA-B88E-4555-AD2B-CF888505E2C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0" authorId="136" shapeId="0" xr:uid="{61872F88-F56D-478D-9713-1384581C9CD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1" authorId="137" shapeId="0" xr:uid="{66C8E5CC-6AB0-47B6-9CA7-1FA4F74DAF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2" authorId="138" shapeId="0" xr:uid="{AA9DD243-208E-42AE-A96F-64534C630A8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3" authorId="139" shapeId="0" xr:uid="{1DD4FD6A-8BB4-402F-994A-D6F3CC278FF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4" authorId="140" shapeId="0" xr:uid="{3F661011-C84A-4572-B0F0-74C21A3F1D0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5" authorId="141" shapeId="0" xr:uid="{217B8929-C50B-40F8-A549-0B8A05FE1A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6" authorId="142" shapeId="0" xr:uid="{3965AF20-51F4-49B1-9CF1-68CB84F2BFA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7" authorId="143" shapeId="0" xr:uid="{E38A55EC-9D25-47BD-8F0B-C20EC5273D8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8" authorId="144" shapeId="0" xr:uid="{0539E70D-BBF6-467A-9E27-E37996E4AE8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9" authorId="145" shapeId="0" xr:uid="{51D63CCD-0C4E-4EC7-8304-634AEED246F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0" authorId="146" shapeId="0" xr:uid="{15C962A3-E86D-4C6F-9A6F-F2FA20182F9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1" authorId="147" shapeId="0" xr:uid="{997DCEAA-0FE6-4626-B838-4AFE702544B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2" authorId="148" shapeId="0" xr:uid="{82B8D357-50B7-48CE-B2E9-C74862790AE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3" authorId="149" shapeId="0" xr:uid="{0CE8538C-F1D7-4589-8A6A-EBFFBED5100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4" authorId="150" shapeId="0" xr:uid="{6ADAC7BB-E782-42AE-BA13-C65C8523CD9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5" authorId="151" shapeId="0" xr:uid="{6B57387E-E89D-4018-8222-ADA47F1DBC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6" authorId="152" shapeId="0" xr:uid="{1CCE720F-B6F3-4A9D-8CA8-EFD9F908E7C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7" authorId="153" shapeId="0" xr:uid="{6473A7B2-8260-46D8-A90E-4BEA03C8FDF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8" authorId="154" shapeId="0" xr:uid="{17008AE3-E6B6-4830-8A1B-1334616F898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9" authorId="155" shapeId="0" xr:uid="{673E3439-0C97-4D07-A5DF-9EF0E026F96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0" authorId="156" shapeId="0" xr:uid="{0FCE7FCC-6A03-4DAE-AE57-96DF582C0AE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1" authorId="157" shapeId="0" xr:uid="{DF7B7596-158D-418E-A312-53645A7D555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2" authorId="158" shapeId="0" xr:uid="{9C7F0FA2-8FFD-4B99-AE2D-AB76D344FE3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3" authorId="159" shapeId="0" xr:uid="{D14E11BA-E8A7-47F1-8C93-28CB60048B5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4" authorId="160" shapeId="0" xr:uid="{395E1CD9-6F1F-4A19-BAE9-DA25B3012CE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5" authorId="161" shapeId="0" xr:uid="{B377B7C3-2290-41FB-BEDD-6AC732E9037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6" authorId="162" shapeId="0" xr:uid="{C51E0397-7281-4D4B-8B94-3D71C46E4CE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7" authorId="163" shapeId="0" xr:uid="{EA0C64A1-AA06-4E52-9F59-DA73DA258D3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8" authorId="164" shapeId="0" xr:uid="{ED6E6484-A1C2-4874-B9C5-E436C8569B9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9" authorId="165" shapeId="0" xr:uid="{C3CBC902-5DBA-4478-A248-E2BC58E65BB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0" authorId="166" shapeId="0" xr:uid="{8365B1EC-FB1E-42F6-BB9C-1A70A486A0F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1" authorId="167" shapeId="0" xr:uid="{2F75FEE8-C791-41E6-9B1F-BC1E45D629E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2" authorId="168" shapeId="0" xr:uid="{112032FD-E45A-4CAE-B80E-F3CD8788023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3" authorId="169" shapeId="0" xr:uid="{F08B925C-E1C5-498B-8E99-6B0327A1254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4" authorId="170" shapeId="0" xr:uid="{71EB3F12-D9B7-43F0-9CD6-EFCDC3D6504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5" authorId="171" shapeId="0" xr:uid="{063D858F-CC12-40F5-8E32-299C5A8FB39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6" authorId="172" shapeId="0" xr:uid="{862EB24E-2028-4265-A848-D1BBBA4D241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7" authorId="173" shapeId="0" xr:uid="{44E8703B-3D85-4145-A129-B1131B45F29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tc={7342B69A-B204-4DB4-ACA8-E31C2C7C8304}</author>
    <author>tc={34E8A0FF-8DA9-4E95-8597-61B9E0894CFF}</author>
    <author>tc={71208843-ADC4-47BF-AA30-58539BEBB3D8}</author>
    <author>tc={1C577767-566E-4B36-9FD0-5BB0F4BEE888}</author>
    <author>tc={3A85ADA9-9F6B-4D16-A749-05B1A2A4E9E0}</author>
    <author>tc={C24E20E4-C749-4CF4-9FC2-9CCCCFDA5CEF}</author>
    <author>tc={A404A2F8-2192-4DC5-8154-4F90690ACC2A}</author>
    <author>tc={789C54A6-3DF0-4E60-96C1-6DE8CD57426C}</author>
    <author>tc={A774BB3C-A269-4CAF-AB47-CE98FCDCC771}</author>
    <author>tc={874A69AD-9C47-4A19-8297-323348936889}</author>
    <author>tc={00FBD357-1465-4D50-9B2D-54095BCA6ABD}</author>
    <author>tc={23A2B19C-702F-4CAC-9EC9-0554C1C12E64}</author>
    <author>tc={E12B7A16-CEFF-4CDC-98A1-58AE42C53AE1}</author>
    <author>tc={CFACE71F-B2CF-44B0-8615-7ED9FA63A936}</author>
    <author>tc={A1F558E3-137F-4DED-AF28-DCC835732E10}</author>
    <author>tc={689D796F-F5E2-4F7B-A0D0-324E53863E95}</author>
    <author>tc={47BA861C-372D-46DD-9217-75C9BD455BB0}</author>
    <author>tc={8A1AF75C-D6A1-40F4-86DF-328D7983C1DF}</author>
    <author>tc={3318FB23-E9E3-4959-83CA-958443956960}</author>
    <author>tc={41E277A6-693C-4CB3-B3BA-CA489B704990}</author>
    <author>tc={87FD10F4-25D5-4D85-B40A-9830A518F6B7}</author>
    <author>tc={837C37E5-6937-465A-9828-4C4AA2FDAF07}</author>
    <author>tc={1E160733-4A24-45AA-B174-1E2EF32D4D9C}</author>
    <author>tc={7C10E3A2-EE9D-46DC-82F8-C4B45B6B655D}</author>
    <author>tc={B687D27E-F403-4A60-B27F-DDB72762ECBB}</author>
    <author>tc={1E5CBA81-2A13-4987-AE23-E9E800A05E9B}</author>
    <author>tc={7C22DDF7-1F90-4266-8B87-476C4CC26790}</author>
    <author>tc={2B8DD85B-9A4F-4D86-8CE0-BC9E27EE93D3}</author>
    <author>tc={68C8BC8E-B500-421A-AEF7-B8D93D275092}</author>
    <author>tc={E530F626-B56E-4087-A841-04DD91B6CCFF}</author>
    <author>tc={BEEC95BD-155C-49CA-8FA1-DB5FB5D85021}</author>
    <author>tc={3ECC716A-BECF-4A5A-8799-DE0CC3CB77A9}</author>
    <author>tc={5D4D51AC-EC82-43A7-959B-7DFB2D289ABC}</author>
    <author>tc={94985D43-CA90-4F98-BD6C-FA80DCB28DF7}</author>
    <author>tc={373F1EF6-BCDF-4ED9-B2D1-6EA436B3B919}</author>
    <author>tc={52EFE3AA-B2FC-4940-A20D-EE91F7EBD3E6}</author>
    <author>tc={2F959B05-68EB-4DF0-BE29-B98ACDAB919F}</author>
    <author>tc={82E04771-A736-418E-A4CE-DE6DF37B521F}</author>
    <author>tc={D3D712F6-CD0D-49BB-B3B4-73A4AA1BA59E}</author>
    <author>tc={588DF617-054B-4094-9D84-8E28B67CF210}</author>
    <author>tc={F28C17D3-152D-4619-B470-0789D7FC092A}</author>
    <author>tc={8E0271FA-63F6-4EEE-9C0D-BEC35DEDCCD8}</author>
    <author>tc={FB7EAF27-648E-44E7-BA06-8A9A909F3953}</author>
    <author>tc={B59D0588-9372-48B3-A738-2D894D43AECC}</author>
    <author>tc={FE438194-E45C-4E0E-BA67-F8F5E39BAF41}</author>
    <author>tc={07B1836C-8016-4C0C-BA54-45C6EC229A2F}</author>
    <author>tc={31ECA629-FDF6-4A8F-ACE7-B8B77174918E}</author>
    <author>tc={C1A196C2-7162-493A-8B12-A69E59DC3AEA}</author>
    <author>tc={03D64D1C-F594-47F0-AE88-0FD3773CA1C5}</author>
    <author>tc={62261514-F7A5-47F3-B198-31DEEA837144}</author>
    <author>tc={BA1AB20B-3330-4EE5-8D28-E20549F4C974}</author>
    <author>tc={2DC86317-8E69-43BF-9462-BA75A0E5C448}</author>
    <author>tc={12115356-F0FC-4A8E-BC4F-652CAB01250D}</author>
    <author>tc={576700C8-E67D-422F-947E-8E2B31A87A80}</author>
    <author>tc={10D45756-ED1E-4FD8-A943-D651B6B37DD4}</author>
    <author>tc={0931F6F3-BAFB-4E2E-B15F-1484A1994BE0}</author>
    <author>tc={0C07A89E-7369-40B1-A3B2-C5D451F5CE45}</author>
    <author>tc={38810FCE-1DFC-4461-9D7F-7622EA25A3E5}</author>
    <author>tc={72AC0DD7-0C25-42CF-B4BB-2ECFFDB2971D}</author>
    <author>tc={212572A0-6A73-4F62-BCE5-46903668D1AC}</author>
    <author>tc={283CC674-4FE8-42CA-AEC8-C45D58CE0201}</author>
    <author>tc={008F5934-4FF5-422A-98FB-71B4F053AF54}</author>
    <author>tc={7F66FC9A-B633-44F2-B1BB-662CA37DD83C}</author>
    <author>tc={A589CE7B-DBAD-4BC7-A166-E2CAB6576A1D}</author>
    <author>tc={E8C35F41-3B4B-4EED-A71C-1F401CC19003}</author>
    <author>tc={1F727EDE-10D1-491F-887A-E64D6C4A1CD3}</author>
    <author>tc={A4857DEC-A172-4D1F-9FCB-6E98B4A657E2}</author>
    <author>tc={6A5442FF-77CE-4A9E-8B22-A29DC5D25471}</author>
    <author>tc={307E046E-51C2-4D3B-AC52-AEE458DE4BC6}</author>
    <author>tc={3067A8F1-5105-42FF-876D-DB9A95BE2F0B}</author>
    <author>tc={3F56E482-36BC-4041-9FF7-54F76DD30321}</author>
    <author>tc={9DD75F13-9690-45B5-ABF7-44E45A2D044B}</author>
    <author>tc={51BDF186-E796-4445-BECF-C7F8C821F33F}</author>
    <author>tc={144A004D-FD72-45BD-ACAE-5A0BAC68E4A4}</author>
    <author>tc={C7A0812E-4ACF-4645-8BA4-88AC376CC7A5}</author>
    <author>tc={08E6DEF1-C258-4D7D-9B15-8202EE3DDFA5}</author>
    <author>tc={1B573DDA-B79A-4626-AA9A-7D916913CA22}</author>
    <author>tc={8D1EC7EB-CACF-4905-9ABE-B0A9E28DBB93}</author>
    <author>tc={DE2EACB0-597E-4DC1-9380-53AB7981E206}</author>
    <author>tc={E884763B-28E2-4603-B7E6-57669427CF51}</author>
    <author>tc={0A552B73-A0D7-4433-9EB6-5336E10C9DB1}</author>
    <author>tc={391E6D54-1E40-4B15-8CAB-7DC06D2FDAA9}</author>
    <author>tc={F4412142-A145-4263-81B5-39F7DDEF6A12}</author>
    <author>tc={A5B05B2C-32EF-41A0-B5CC-038543D903F6}</author>
    <author>tc={CB177210-4356-4E7E-966D-601A3E11DFA5}</author>
    <author>tc={3ED06672-9576-4128-AAB7-535FA27078BD}</author>
    <author>tc={49BCF674-1C55-43A0-80E5-E60B34AD7EFA}</author>
    <author>tc={B16183E4-4F2D-4C49-A2F0-B57603BAE2F7}</author>
    <author>tc={F6A27DAD-F966-45E8-AA00-6A738861DA5F}</author>
    <author>tc={A00878FE-E204-46EA-9357-86B7324868B3}</author>
    <author>tc={5D41349F-0626-454F-A3E7-AA5846E3DBCD}</author>
    <author>tc={13EEACFA-572D-4BCC-AC75-47FD679DBB18}</author>
    <author>tc={344FFE7A-9018-4767-8D4B-8AA06FD7EDFF}</author>
    <author>tc={0C4617B4-98FA-4CBB-AEA7-790B774FE2C5}</author>
    <author>tc={969EB531-8997-446F-BD1F-4E43A7CD28B5}</author>
    <author>tc={F562DCBE-A1BE-4B90-94AD-4D908EA673D3}</author>
    <author>tc={F9022473-2D3D-4C0C-8AC5-DA5272BB1B3D}</author>
    <author>tc={CA8E3C47-6E8D-415C-9FC1-C38BDA03A903}</author>
    <author>tc={B5DF86C5-A09A-4059-99FF-0565D664DCE2}</author>
    <author>tc={B9D70A16-FBFD-455F-95ED-62B4BE3B19ED}</author>
    <author>tc={2A5383B4-9CC5-4ED4-98ED-C106A6703BB5}</author>
    <author>tc={3DBCEED1-AA7D-4876-8051-C55D27D7235B}</author>
    <author>tc={FA816AB7-7076-4B4D-B845-470076C32945}</author>
    <author>tc={56C17D53-3B17-4FF8-8A13-6BB00037FF35}</author>
    <author>tc={9039F822-4193-4FA6-A711-85391C53794C}</author>
    <author>tc={1B599F3C-6E57-4F8A-865B-7F1C3AB09C60}</author>
    <author>tc={E73DAD39-4631-45BC-8F23-B4ED354D1711}</author>
    <author>tc={9AC50381-69AF-43B0-BB72-9A67FE28DDC2}</author>
    <author>tc={2329EEAC-F2D8-47EA-8016-D664DDFF83B7}</author>
    <author>tc={5FF84793-9B05-44D1-8AD6-70ADDAF21EA3}</author>
    <author>tc={1A369AC3-CD04-468F-9540-6C74E869FAB2}</author>
    <author>tc={7F1C2E48-099A-4D11-827E-F8E3C413CD94}</author>
    <author>tc={7CEFDDB5-B837-447D-955D-C7A148775EC1}</author>
    <author>tc={30552268-674A-4DA9-B612-F7E76D4A6D1B}</author>
    <author>tc={2C0E4355-B4BF-4C1E-A5C6-18ACC8B7B0B5}</author>
    <author>tc={EC21BD79-BC4C-44B6-912D-5B9B284413BD}</author>
    <author>tc={64478905-540B-4139-9DCD-18E426BF81CC}</author>
    <author>tc={0094D64D-21B6-4453-8684-2EFB3CB0C54E}</author>
    <author>tc={F51D133E-4DB3-407D-A412-B34830F3B455}</author>
    <author>tc={3DCC0906-EAE2-494B-B89C-59904BBAB629}</author>
    <author>tc={EA528821-B23B-4312-8F1C-D695358079D1}</author>
    <author>tc={AB7E6D37-21B4-4B04-9E8C-C7D38DE54258}</author>
    <author>tc={E00352AB-3CE3-40C6-8D26-C9CB554750E6}</author>
    <author>tc={99702105-AB51-429F-B22C-DA6024879D95}</author>
    <author>tc={71DB5C30-0EFD-4D56-9B4A-8A1A04B487F6}</author>
    <author>tc={1DD96E1B-1713-4E1F-909E-B934538708C6}</author>
    <author>tc={0A95D7D5-8718-4501-84E4-30B23D6EAB50}</author>
    <author>tc={DCEE2174-7045-4A64-BD7C-ADC3677E94EE}</author>
    <author>tc={BE279252-D50F-4EE9-890A-4A6A08665325}</author>
    <author>tc={26A18BBF-06ED-455C-A5A9-6CD9AB8382EF}</author>
    <author>tc={509FA09E-157F-4856-8C35-5788DD082FE8}</author>
    <author>tc={9EE73BB5-0119-4AB8-9FEB-93BDCB577AA0}</author>
    <author>tc={37C22C87-A0DA-4FB2-B0C1-E23DCD2509B7}</author>
    <author>tc={CE162EF1-EEC4-4F8F-9940-5A6A995189CC}</author>
    <author>tc={F9774400-C4D5-4922-A513-91FAB4B8A45E}</author>
    <author>tc={B6D594A6-CB49-4E34-8A9E-FE6A50CF129A}</author>
    <author>tc={791C9754-7E5D-4ED1-97CB-1244D3F0CF62}</author>
    <author>tc={195DE320-1D4D-44F0-9218-5C74C7EDC30A}</author>
    <author>tc={13EB4002-9588-431C-A0B5-60121CD40F8D}</author>
    <author>tc={04742DBA-2C74-4B32-979A-43051EC37761}</author>
    <author>tc={522B4F02-7BCF-45D7-874A-D8BDA7DA1C45}</author>
    <author>tc={02EB8197-5356-4AD2-A538-E490F9EE8DCA}</author>
    <author>tc={122D80C7-E394-4850-AF72-69D00BF29243}</author>
    <author>tc={0C9294C5-7C77-4056-B4BE-EAABC3F0D504}</author>
    <author>tc={69826200-0B50-47DD-AB0B-C175C2FD8D5B}</author>
    <author>tc={9A1C06A6-07B7-4D7E-B2AF-D234B01D003D}</author>
    <author>tc={F137B121-7D89-4069-83BF-61CEAAF56A38}</author>
    <author>tc={F1A1F112-743F-41F4-9865-23CCB89C13E9}</author>
    <author>tc={2BCF7EDE-91D0-4936-B450-F320342F52FE}</author>
    <author>tc={725FF4AA-D5E9-4F9E-8AC3-A5D29AA2ED7D}</author>
    <author>tc={1188E307-5B07-44CA-B730-0C00A1B02ECA}</author>
    <author>tc={20860EFA-0B14-4F4B-804A-2CA0CA7896EA}</author>
    <author>tc={F176C850-26B9-4935-BCC4-1F8E40C86AF3}</author>
    <author>tc={2C5E1699-A360-4223-89F9-B79CCBC3E300}</author>
    <author>tc={F41C8A7E-09CF-42DE-A1D4-26CE6A0D9375}</author>
    <author>tc={4C8E3FB6-D1DD-4694-8A12-B8670EA2E239}</author>
    <author>tc={632F5D2D-BE64-47E4-9DA4-BB1EE28BF68A}</author>
    <author>tc={D27AA9B4-27EC-4518-830E-0EAD1137143E}</author>
    <author>tc={E2B441BE-685D-412A-BEF0-19EF9C141F56}</author>
    <author>tc={7F2F63CD-447B-46A5-8E68-90925CB22382}</author>
    <author>tc={61615910-D838-4C43-9B58-3A0AD9E4FF5F}</author>
    <author>tc={BA029A56-6D43-49E3-A1B8-A99687EF739E}</author>
    <author>tc={075BDAB1-6AE3-4283-8824-8A391BAED659}</author>
    <author>tc={5895556C-6582-46FF-B96D-52A0BE5FA762}</author>
    <author>tc={E2218A81-58FB-4BAE-8DE5-03C11ED74A99}</author>
    <author>tc={A356688A-B733-4FCD-B8AF-DA3F201E5B2D}</author>
    <author>tc={1B35855C-E430-4053-9E69-F86B60E83A5D}</author>
    <author>tc={473C333C-F644-4789-9EE9-B068F0BB558F}</author>
    <author>tc={B4F3BA49-4053-464A-8E8D-E6A9748A7D49}</author>
    <author>tc={A65FAAA4-C1C1-472C-B6A7-3C6402E1B2FB}</author>
    <author>tc={72A39D42-EB09-4018-A03E-432DC50E1D06}</author>
    <author>tc={00834EAD-095D-45D3-98EE-1248957D46EA}</author>
    <author>tc={B412C073-306F-49F4-9C45-D9C71146EA4D}</author>
    <author>tc={9C69D63F-F07A-4AD3-A8E5-F7E02A5F844A}</author>
    <author>tc={D47731EF-FD41-49C9-832B-6BF4D3576240}</author>
    <author>tc={A17BEDDA-5F6A-4B3F-BBC4-23D4734BB512}</author>
    <author>tc={0F74E2F7-89C7-48C9-AE9D-F639752780D9}</author>
    <author>tc={14C46277-4E21-4AD5-A5DF-CE3892FC3E1E}</author>
    <author>tc={4CCF92AD-5D4D-47C0-B80F-4DE7F0D9003C}</author>
    <author>tc={95BC4E61-3DB9-452A-B3B3-7417A8C51738}</author>
  </authors>
  <commentList>
    <comment ref="V902" authorId="0" shapeId="0" xr:uid="{7342B69A-B204-4DB4-ACA8-E31C2C7C830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3" authorId="1" shapeId="0" xr:uid="{34E8A0FF-8DA9-4E95-8597-61B9E0894CF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4" authorId="2" shapeId="0" xr:uid="{71208843-ADC4-47BF-AA30-58539BEBB3D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5" authorId="3" shapeId="0" xr:uid="{1C577767-566E-4B36-9FD0-5BB0F4BEE88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6" authorId="4" shapeId="0" xr:uid="{3A85ADA9-9F6B-4D16-A749-05B1A2A4E9E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7" authorId="5" shapeId="0" xr:uid="{C24E20E4-C749-4CF4-9FC2-9CCCCFDA5CE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8" authorId="6" shapeId="0" xr:uid="{A404A2F8-2192-4DC5-8154-4F90690ACC2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9" authorId="7" shapeId="0" xr:uid="{789C54A6-3DF0-4E60-96C1-6DE8CD57426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0" authorId="8" shapeId="0" xr:uid="{A774BB3C-A269-4CAF-AB47-CE98FCDCC77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1" authorId="9" shapeId="0" xr:uid="{874A69AD-9C47-4A19-8297-32334893688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2" authorId="10" shapeId="0" xr:uid="{00FBD357-1465-4D50-9B2D-54095BCA6ABD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3" authorId="11" shapeId="0" xr:uid="{23A2B19C-702F-4CAC-9EC9-0554C1C12E6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U946" authorId="12" shapeId="0" xr:uid="{E12B7A16-CEFF-4CDC-98A1-58AE42C53AE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47" authorId="13" shapeId="0" xr:uid="{CFACE71F-B2CF-44B0-8615-7ED9FA63A93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48" authorId="14" shapeId="0" xr:uid="{A1F558E3-137F-4DED-AF28-DCC835732E1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49" authorId="15" shapeId="0" xr:uid="{689D796F-F5E2-4F7B-A0D0-324E53863E9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0" authorId="16" shapeId="0" xr:uid="{47BA861C-372D-46DD-9217-75C9BD455BB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1" authorId="17" shapeId="0" xr:uid="{8A1AF75C-D6A1-40F4-86DF-328D7983C1D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2" authorId="18" shapeId="0" xr:uid="{3318FB23-E9E3-4959-83CA-9584439569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3" authorId="19" shapeId="0" xr:uid="{41E277A6-693C-4CB3-B3BA-CA489B70499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4" authorId="20" shapeId="0" xr:uid="{87FD10F4-25D5-4D85-B40A-9830A518F6B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5" authorId="21" shapeId="0" xr:uid="{837C37E5-6937-465A-9828-4C4AA2FDAF0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6" authorId="22" shapeId="0" xr:uid="{1E160733-4A24-45AA-B174-1E2EF32D4D9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7" authorId="23" shapeId="0" xr:uid="{7C10E3A2-EE9D-46DC-82F8-C4B45B6B655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8" authorId="24" shapeId="0" xr:uid="{B687D27E-F403-4A60-B27F-DDB72762ECB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59" authorId="25" shapeId="0" xr:uid="{1E5CBA81-2A13-4987-AE23-E9E800A05E9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0" authorId="26" shapeId="0" xr:uid="{7C22DDF7-1F90-4266-8B87-476C4CC2679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1" authorId="27" shapeId="0" xr:uid="{2B8DD85B-9A4F-4D86-8CE0-BC9E27EE93D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2" authorId="28" shapeId="0" xr:uid="{68C8BC8E-B500-421A-AEF7-B8D93D27509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3" authorId="29" shapeId="0" xr:uid="{E530F626-B56E-4087-A841-04DD91B6CCF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4" authorId="30" shapeId="0" xr:uid="{BEEC95BD-155C-49CA-8FA1-DB5FB5D8502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5" authorId="31" shapeId="0" xr:uid="{3ECC716A-BECF-4A5A-8799-DE0CC3CB77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6" authorId="32" shapeId="0" xr:uid="{5D4D51AC-EC82-43A7-959B-7DFB2D289AB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7" authorId="33" shapeId="0" xr:uid="{94985D43-CA90-4F98-BD6C-FA80DCB28DF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8" authorId="34" shapeId="0" xr:uid="{373F1EF6-BCDF-4ED9-B2D1-6EA436B3B91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69" authorId="35" shapeId="0" xr:uid="{52EFE3AA-B2FC-4940-A20D-EE91F7EBD3E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0" authorId="36" shapeId="0" xr:uid="{2F959B05-68EB-4DF0-BE29-B98ACDAB919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1" authorId="37" shapeId="0" xr:uid="{82E04771-A736-418E-A4CE-DE6DF37B521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2" authorId="38" shapeId="0" xr:uid="{D3D712F6-CD0D-49BB-B3B4-73A4AA1BA59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3" authorId="39" shapeId="0" xr:uid="{588DF617-054B-4094-9D84-8E28B67CF21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4" authorId="40" shapeId="0" xr:uid="{F28C17D3-152D-4619-B470-0789D7FC092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5" authorId="41" shapeId="0" xr:uid="{8E0271FA-63F6-4EEE-9C0D-BEC35DEDCCD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6" authorId="42" shapeId="0" xr:uid="{FB7EAF27-648E-44E7-BA06-8A9A909F395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7" authorId="43" shapeId="0" xr:uid="{B59D0588-9372-48B3-A738-2D894D43AEC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8" authorId="44" shapeId="0" xr:uid="{FE438194-E45C-4E0E-BA67-F8F5E39BAF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79" authorId="45" shapeId="0" xr:uid="{07B1836C-8016-4C0C-BA54-45C6EC229A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0" authorId="46" shapeId="0" xr:uid="{31ECA629-FDF6-4A8F-ACE7-B8B77174918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1" authorId="47" shapeId="0" xr:uid="{C1A196C2-7162-493A-8B12-A69E59DC3AE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2" authorId="48" shapeId="0" xr:uid="{03D64D1C-F594-47F0-AE88-0FD3773CA1C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3" authorId="49" shapeId="0" xr:uid="{62261514-F7A5-47F3-B198-31DEEA83714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4" authorId="50" shapeId="0" xr:uid="{BA1AB20B-3330-4EE5-8D28-E20549F4C97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5" authorId="51" shapeId="0" xr:uid="{2DC86317-8E69-43BF-9462-BA75A0E5C44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6" authorId="52" shapeId="0" xr:uid="{12115356-F0FC-4A8E-BC4F-652CAB01250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7" authorId="53" shapeId="0" xr:uid="{576700C8-E67D-422F-947E-8E2B31A87A8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8" authorId="54" shapeId="0" xr:uid="{10D45756-ED1E-4FD8-A943-D651B6B37DD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89" authorId="55" shapeId="0" xr:uid="{0931F6F3-BAFB-4E2E-B15F-1484A1994BE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0" authorId="56" shapeId="0" xr:uid="{0C07A89E-7369-40B1-A3B2-C5D451F5CE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1" authorId="57" shapeId="0" xr:uid="{38810FCE-1DFC-4461-9D7F-7622EA25A3E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2" authorId="58" shapeId="0" xr:uid="{72AC0DD7-0C25-42CF-B4BB-2ECFFDB2971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3" authorId="59" shapeId="0" xr:uid="{212572A0-6A73-4F62-BCE5-46903668D1A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4" authorId="60" shapeId="0" xr:uid="{283CC674-4FE8-42CA-AEC8-C45D58CE02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5" authorId="61" shapeId="0" xr:uid="{008F5934-4FF5-422A-98FB-71B4F053AF5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6" authorId="62" shapeId="0" xr:uid="{7F66FC9A-B633-44F2-B1BB-662CA37DD83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7" authorId="63" shapeId="0" xr:uid="{A589CE7B-DBAD-4BC7-A166-E2CAB6576A1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8" authorId="64" shapeId="0" xr:uid="{E8C35F41-3B4B-4EED-A71C-1F401CC1900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999" authorId="65" shapeId="0" xr:uid="{1F727EDE-10D1-491F-887A-E64D6C4A1CD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0" authorId="66" shapeId="0" xr:uid="{A4857DEC-A172-4D1F-9FCB-6E98B4A657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1" authorId="67" shapeId="0" xr:uid="{6A5442FF-77CE-4A9E-8B22-A29DC5D2547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2" authorId="68" shapeId="0" xr:uid="{307E046E-51C2-4D3B-AC52-AEE458DE4BC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3" authorId="69" shapeId="0" xr:uid="{3067A8F1-5105-42FF-876D-DB9A95BE2F0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4" authorId="70" shapeId="0" xr:uid="{3F56E482-36BC-4041-9FF7-54F76DD3032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5" authorId="71" shapeId="0" xr:uid="{9DD75F13-9690-45B5-ABF7-44E45A2D044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6" authorId="72" shapeId="0" xr:uid="{51BDF186-E796-4445-BECF-C7F8C821F33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7" authorId="73" shapeId="0" xr:uid="{144A004D-FD72-45BD-ACAE-5A0BAC68E4A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8" authorId="74" shapeId="0" xr:uid="{C7A0812E-4ACF-4645-8BA4-88AC376CC7A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09" authorId="75" shapeId="0" xr:uid="{08E6DEF1-C258-4D7D-9B15-8202EE3DDFA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0" authorId="76" shapeId="0" xr:uid="{1B573DDA-B79A-4626-AA9A-7D916913CA2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1" authorId="77" shapeId="0" xr:uid="{8D1EC7EB-CACF-4905-9ABE-B0A9E28DBB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2" authorId="78" shapeId="0" xr:uid="{DE2EACB0-597E-4DC1-9380-53AB7981E20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3" authorId="79" shapeId="0" xr:uid="{E884763B-28E2-4603-B7E6-57669427CF5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4" authorId="80" shapeId="0" xr:uid="{0A552B73-A0D7-4433-9EB6-5336E10C9DB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5" authorId="81" shapeId="0" xr:uid="{391E6D54-1E40-4B15-8CAB-7DC06D2FDAA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6" authorId="82" shapeId="0" xr:uid="{F4412142-A145-4263-81B5-39F7DDEF6A1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7" authorId="83" shapeId="0" xr:uid="{A5B05B2C-32EF-41A0-B5CC-038543D903F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8" authorId="84" shapeId="0" xr:uid="{CB177210-4356-4E7E-966D-601A3E11DFA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19" authorId="85" shapeId="0" xr:uid="{3ED06672-9576-4128-AAB7-535FA27078B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0" authorId="86" shapeId="0" xr:uid="{49BCF674-1C55-43A0-80E5-E60B34AD7EF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1" authorId="87" shapeId="0" xr:uid="{B16183E4-4F2D-4C49-A2F0-B57603BAE2F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2" authorId="88" shapeId="0" xr:uid="{F6A27DAD-F966-45E8-AA00-6A738861DA5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3" authorId="89" shapeId="0" xr:uid="{A00878FE-E204-46EA-9357-86B7324868B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4" authorId="90" shapeId="0" xr:uid="{5D41349F-0626-454F-A3E7-AA5846E3DBC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5" authorId="91" shapeId="0" xr:uid="{13EEACFA-572D-4BCC-AC75-47FD679DBB1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6" authorId="92" shapeId="0" xr:uid="{344FFE7A-9018-4767-8D4B-8AA06FD7EDF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7" authorId="93" shapeId="0" xr:uid="{0C4617B4-98FA-4CBB-AEA7-790B774FE2C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8" authorId="94" shapeId="0" xr:uid="{969EB531-8997-446F-BD1F-4E43A7CD28B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29" authorId="95" shapeId="0" xr:uid="{F562DCBE-A1BE-4B90-94AD-4D908EA673D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0" authorId="96" shapeId="0" xr:uid="{F9022473-2D3D-4C0C-8AC5-DA5272BB1B3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1" authorId="97" shapeId="0" xr:uid="{CA8E3C47-6E8D-415C-9FC1-C38BDA03A90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2" authorId="98" shapeId="0" xr:uid="{B5DF86C5-A09A-4059-99FF-0565D664DCE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3" authorId="99" shapeId="0" xr:uid="{B9D70A16-FBFD-455F-95ED-62B4BE3B19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4" authorId="100" shapeId="0" xr:uid="{2A5383B4-9CC5-4ED4-98ED-C106A6703BB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5" authorId="101" shapeId="0" xr:uid="{3DBCEED1-AA7D-4876-8051-C55D27D7235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6" authorId="102" shapeId="0" xr:uid="{FA816AB7-7076-4B4D-B845-470076C329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7" authorId="103" shapeId="0" xr:uid="{56C17D53-3B17-4FF8-8A13-6BB00037FF3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8" authorId="104" shapeId="0" xr:uid="{9039F822-4193-4FA6-A711-85391C53794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39" authorId="105" shapeId="0" xr:uid="{1B599F3C-6E57-4F8A-865B-7F1C3AB09C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0" authorId="106" shapeId="0" xr:uid="{E73DAD39-4631-45BC-8F23-B4ED354D171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1" authorId="107" shapeId="0" xr:uid="{9AC50381-69AF-43B0-BB72-9A67FE28DDC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2" authorId="108" shapeId="0" xr:uid="{2329EEAC-F2D8-47EA-8016-D664DDFF83B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3" authorId="109" shapeId="0" xr:uid="{5FF84793-9B05-44D1-8AD6-70ADDAF21E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4" authorId="110" shapeId="0" xr:uid="{1A369AC3-CD04-468F-9540-6C74E869FAB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5" authorId="111" shapeId="0" xr:uid="{7F1C2E48-099A-4D11-827E-F8E3C413CD9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6" authorId="112" shapeId="0" xr:uid="{7CEFDDB5-B837-447D-955D-C7A148775EC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7" authorId="113" shapeId="0" xr:uid="{30552268-674A-4DA9-B612-F7E76D4A6D1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8" authorId="114" shapeId="0" xr:uid="{2C0E4355-B4BF-4C1E-A5C6-18ACC8B7B0B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49" authorId="115" shapeId="0" xr:uid="{EC21BD79-BC4C-44B6-912D-5B9B284413B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0" authorId="116" shapeId="0" xr:uid="{64478905-540B-4139-9DCD-18E426BF81C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1" authorId="117" shapeId="0" xr:uid="{0094D64D-21B6-4453-8684-2EFB3CB0C54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2" authorId="118" shapeId="0" xr:uid="{F51D133E-4DB3-407D-A412-B34830F3B45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3" authorId="119" shapeId="0" xr:uid="{3DCC0906-EAE2-494B-B89C-59904BBAB62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4" authorId="120" shapeId="0" xr:uid="{EA528821-B23B-4312-8F1C-D695358079D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5" authorId="121" shapeId="0" xr:uid="{AB7E6D37-21B4-4B04-9E8C-C7D38DE5425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6" authorId="122" shapeId="0" xr:uid="{E00352AB-3CE3-40C6-8D26-C9CB554750E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7" authorId="123" shapeId="0" xr:uid="{99702105-AB51-429F-B22C-DA6024879D9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8" authorId="124" shapeId="0" xr:uid="{71DB5C30-0EFD-4D56-9B4A-8A1A04B487F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59" authorId="125" shapeId="0" xr:uid="{1DD96E1B-1713-4E1F-909E-B934538708C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0" authorId="126" shapeId="0" xr:uid="{0A95D7D5-8718-4501-84E4-30B23D6EAB5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1" authorId="127" shapeId="0" xr:uid="{DCEE2174-7045-4A64-BD7C-ADC3677E94E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2" authorId="128" shapeId="0" xr:uid="{BE279252-D50F-4EE9-890A-4A6A0866532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3" authorId="129" shapeId="0" xr:uid="{26A18BBF-06ED-455C-A5A9-6CD9AB8382E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4" authorId="130" shapeId="0" xr:uid="{509FA09E-157F-4856-8C35-5788DD082FE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5" authorId="131" shapeId="0" xr:uid="{9EE73BB5-0119-4AB8-9FEB-93BDCB577AA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6" authorId="132" shapeId="0" xr:uid="{37C22C87-A0DA-4FB2-B0C1-E23DCD2509B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7" authorId="133" shapeId="0" xr:uid="{CE162EF1-EEC4-4F8F-9940-5A6A995189C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8" authorId="134" shapeId="0" xr:uid="{F9774400-C4D5-4922-A513-91FAB4B8A45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69" authorId="135" shapeId="0" xr:uid="{B6D594A6-CB49-4E34-8A9E-FE6A50CF129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0" authorId="136" shapeId="0" xr:uid="{791C9754-7E5D-4ED1-97CB-1244D3F0CF6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1" authorId="137" shapeId="0" xr:uid="{195DE320-1D4D-44F0-9218-5C74C7EDC30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2" authorId="138" shapeId="0" xr:uid="{13EB4002-9588-431C-A0B5-60121CD40F8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3" authorId="139" shapeId="0" xr:uid="{04742DBA-2C74-4B32-979A-43051EC3776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4" authorId="140" shapeId="0" xr:uid="{522B4F02-7BCF-45D7-874A-D8BDA7DA1C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5" authorId="141" shapeId="0" xr:uid="{02EB8197-5356-4AD2-A538-E490F9EE8DC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6" authorId="142" shapeId="0" xr:uid="{122D80C7-E394-4850-AF72-69D00BF292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7" authorId="143" shapeId="0" xr:uid="{0C9294C5-7C77-4056-B4BE-EAABC3F0D50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8" authorId="144" shapeId="0" xr:uid="{69826200-0B50-47DD-AB0B-C175C2FD8D5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79" authorId="145" shapeId="0" xr:uid="{9A1C06A6-07B7-4D7E-B2AF-D234B01D003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0" authorId="146" shapeId="0" xr:uid="{F137B121-7D89-4069-83BF-61CEAAF56A3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1" authorId="147" shapeId="0" xr:uid="{F1A1F112-743F-41F4-9865-23CCB89C13E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2" authorId="148" shapeId="0" xr:uid="{2BCF7EDE-91D0-4936-B450-F320342F52F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3" authorId="149" shapeId="0" xr:uid="{725FF4AA-D5E9-4F9E-8AC3-A5D29AA2ED7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4" authorId="150" shapeId="0" xr:uid="{1188E307-5B07-44CA-B730-0C00A1B02EC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5" authorId="151" shapeId="0" xr:uid="{20860EFA-0B14-4F4B-804A-2CA0CA7896E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6" authorId="152" shapeId="0" xr:uid="{F176C850-26B9-4935-BCC4-1F8E40C86AF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7" authorId="153" shapeId="0" xr:uid="{2C5E1699-A360-4223-89F9-B79CCBC3E3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8" authorId="154" shapeId="0" xr:uid="{F41C8A7E-09CF-42DE-A1D4-26CE6A0D937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89" authorId="155" shapeId="0" xr:uid="{4C8E3FB6-D1DD-4694-8A12-B8670EA2E23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0" authorId="156" shapeId="0" xr:uid="{632F5D2D-BE64-47E4-9DA4-BB1EE28BF68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1" authorId="157" shapeId="0" xr:uid="{D27AA9B4-27EC-4518-830E-0EAD1137143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2" authorId="158" shapeId="0" xr:uid="{E2B441BE-685D-412A-BEF0-19EF9C141F5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3" authorId="159" shapeId="0" xr:uid="{7F2F63CD-447B-46A5-8E68-90925CB223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4" authorId="160" shapeId="0" xr:uid="{61615910-D838-4C43-9B58-3A0AD9E4FF5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5" authorId="161" shapeId="0" xr:uid="{BA029A56-6D43-49E3-A1B8-A99687EF739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6" authorId="162" shapeId="0" xr:uid="{075BDAB1-6AE3-4283-8824-8A391BAED65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7" authorId="163" shapeId="0" xr:uid="{5895556C-6582-46FF-B96D-52A0BE5FA76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8" authorId="164" shapeId="0" xr:uid="{E2218A81-58FB-4BAE-8DE5-03C11ED74A9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099" authorId="165" shapeId="0" xr:uid="{A356688A-B733-4FCD-B8AF-DA3F201E5B2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0" authorId="166" shapeId="0" xr:uid="{1B35855C-E430-4053-9E69-F86B60E83A5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1" authorId="167" shapeId="0" xr:uid="{473C333C-F644-4789-9EE9-B068F0BB558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2" authorId="168" shapeId="0" xr:uid="{B4F3BA49-4053-464A-8E8D-E6A9748A7D4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3" authorId="169" shapeId="0" xr:uid="{A65FAAA4-C1C1-472C-B6A7-3C6402E1B2F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4" authorId="170" shapeId="0" xr:uid="{72A39D42-EB09-4018-A03E-432DC50E1D0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5" authorId="171" shapeId="0" xr:uid="{00834EAD-095D-45D3-98EE-1248957D46E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6" authorId="172" shapeId="0" xr:uid="{B412C073-306F-49F4-9C45-D9C71146EA4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7" authorId="173" shapeId="0" xr:uid="{9C69D63F-F07A-4AD3-A8E5-F7E02A5F844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8" authorId="174" shapeId="0" xr:uid="{D47731EF-FD41-49C9-832B-6BF4D357624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09" authorId="175" shapeId="0" xr:uid="{A17BEDDA-5F6A-4B3F-BBC4-23D4734BB51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0" authorId="176" shapeId="0" xr:uid="{0F74E2F7-89C7-48C9-AE9D-F639752780D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1" authorId="177" shapeId="0" xr:uid="{14C46277-4E21-4AD5-A5DF-CE3892FC3E1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2" authorId="178" shapeId="0" xr:uid="{4CCF92AD-5D4D-47C0-B80F-4DE7F0D9003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  <comment ref="U1113" authorId="179" shapeId="0" xr:uid="{95BC4E61-3DB9-452A-B3B3-7417A8C5173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refrigerant. Filled with dry nitrogen (N2): 
iCOOL ~3 bar, iCORE ~10 bar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tc={225DCAF1-3D72-4826-A0E4-CA5F83E8E896}</author>
    <author>tc={4C986C9F-95C3-42F9-9F4A-9A620C25EED0}</author>
    <author>tc={E222AF61-CC2C-4F93-8BCE-C3D5B30C9714}</author>
    <author>tc={ADF243B8-DF50-4D96-97DD-87B2AD024607}</author>
    <author>tc={A57CF17E-67AD-44D7-9DBA-D0A8D3AE6003}</author>
    <author>tc={D8BE11A3-BBD7-4C3C-A71A-946D1CC8FFE9}</author>
    <author>tc={1BEE9070-A10F-486F-8054-02A7981E0DEB}</author>
    <author>tc={6F733567-FF0F-42A3-99CE-CC199CDDF8F9}</author>
    <author>tc={03A6C427-50E5-4558-8194-B4D0C86717AB}</author>
    <author>tc={4B8E1C52-05C5-44DF-B2C1-A26078E4579C}</author>
    <author>tc={6F5337AE-C7A0-4C15-9F3B-A59257D29B4C}</author>
    <author>tc={08EFADA1-4C32-4054-8423-8F32BBE9B64D}</author>
  </authors>
  <commentList>
    <comment ref="V902" authorId="0" shapeId="0" xr:uid="{225DCAF1-3D72-4826-A0E4-CA5F83E8E89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3" authorId="1" shapeId="0" xr:uid="{4C986C9F-95C3-42F9-9F4A-9A620C25EED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4" authorId="2" shapeId="0" xr:uid="{E222AF61-CC2C-4F93-8BCE-C3D5B30C9714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5" authorId="3" shapeId="0" xr:uid="{ADF243B8-DF50-4D96-97DD-87B2AD024607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6" authorId="4" shapeId="0" xr:uid="{A57CF17E-67AD-44D7-9DBA-D0A8D3AE600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7" authorId="5" shapeId="0" xr:uid="{D8BE11A3-BBD7-4C3C-A71A-946D1CC8FFE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8" authorId="6" shapeId="0" xr:uid="{1BEE9070-A10F-486F-8054-02A7981E0DE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09" authorId="7" shapeId="0" xr:uid="{6F733567-FF0F-42A3-99CE-CC199CDDF8F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0" authorId="8" shapeId="0" xr:uid="{03A6C427-50E5-4558-8194-B4D0C86717A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1" authorId="9" shapeId="0" xr:uid="{4B8E1C52-05C5-44DF-B2C1-A26078E4579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2" authorId="10" shapeId="0" xr:uid="{6F5337AE-C7A0-4C15-9F3B-A59257D29B4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  <comment ref="V913" authorId="11" shapeId="0" xr:uid="{08EFADA1-4C32-4054-8423-8F32BBE9B64D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 few pressures inside, but not considered “pre-charge”. During the commissioning, the “full charge” is required. 
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<sst xmlns="http://schemas.openxmlformats.org/spreadsheetml/2006/main" count="66773" uniqueCount="8604">
  <si>
    <t>Lista de precios 2026</t>
  </si>
  <si>
    <t>País</t>
  </si>
  <si>
    <t>España</t>
  </si>
  <si>
    <t>Divisa</t>
  </si>
  <si>
    <t>EUR</t>
  </si>
  <si>
    <t>Validez</t>
  </si>
  <si>
    <t xml:space="preserve">* PVPR significa Precio de Venta al Público Recomendado. Los precios no incluyen IVA. Todos los precios están sujetos a cambios o retirada sin previo aviso. </t>
  </si>
  <si>
    <t>Datos pendientes de actualización</t>
  </si>
  <si>
    <t>Tasa reciclaje</t>
  </si>
  <si>
    <t>Datos logísticos</t>
  </si>
  <si>
    <t>F-Gas</t>
  </si>
  <si>
    <t>Material</t>
  </si>
  <si>
    <t>Código EAN</t>
  </si>
  <si>
    <t>Categoría</t>
  </si>
  <si>
    <t>Tipo</t>
  </si>
  <si>
    <t>Gama</t>
  </si>
  <si>
    <t>Serie</t>
  </si>
  <si>
    <t>Descripción</t>
  </si>
  <si>
    <t>Descripción corta</t>
  </si>
  <si>
    <t>Modelo reemplazado por</t>
  </si>
  <si>
    <t>Modelo que sustituye</t>
  </si>
  <si>
    <t>Novedad</t>
  </si>
  <si>
    <t>Disponibilidad</t>
  </si>
  <si>
    <t>PVPR</t>
  </si>
  <si>
    <t>REEE</t>
  </si>
  <si>
    <t>Cantidad REEE</t>
  </si>
  <si>
    <t>Volumen (cm3)</t>
  </si>
  <si>
    <t>Peso bruto (kg)</t>
  </si>
  <si>
    <t>Altura (cm)</t>
  </si>
  <si>
    <t>Longitud (cm)</t>
  </si>
  <si>
    <t>Anchura (cm)</t>
  </si>
  <si>
    <t>Gas refrigerante</t>
  </si>
  <si>
    <t>Carga refrigerante (kg)</t>
  </si>
  <si>
    <t>PCA (GWP)</t>
  </si>
  <si>
    <t>CO2 Eq. (T)</t>
  </si>
  <si>
    <t>WH-WDG05LE5</t>
  </si>
  <si>
    <t>5025232945603</t>
  </si>
  <si>
    <t>A2W</t>
  </si>
  <si>
    <t>EXTERIOR</t>
  </si>
  <si>
    <t>a) Bi</t>
  </si>
  <si>
    <t>LT 1ph</t>
  </si>
  <si>
    <t>Unidad exterior Aquarea L serie 5 kW 1ph</t>
  </si>
  <si>
    <t>R290</t>
  </si>
  <si>
    <t>WH-WDG07LE5</t>
  </si>
  <si>
    <t>5025232945610</t>
  </si>
  <si>
    <t>Unidad exterior Aquarea L series 7 kW 1ph</t>
  </si>
  <si>
    <t>WH-WDG09LE5</t>
  </si>
  <si>
    <t>5025232945627</t>
  </si>
  <si>
    <t>Unidad exterior Aquarea L serie 9 kW 1ph</t>
  </si>
  <si>
    <t>WH-ADC0509L3E51</t>
  </si>
  <si>
    <t>4010869633796</t>
  </si>
  <si>
    <t>INTERIOR</t>
  </si>
  <si>
    <t>d) All in one</t>
  </si>
  <si>
    <t>1ph (COMPACT)</t>
  </si>
  <si>
    <t>Aquarea serie L todo-en-uno 120 L 1ph</t>
  </si>
  <si>
    <t>N</t>
  </si>
  <si>
    <t>-</t>
  </si>
  <si>
    <t>WH-ADC0509L3E5</t>
  </si>
  <si>
    <t>5025232946617</t>
  </si>
  <si>
    <t>Aquarea serie L todo-en-uno 1ph</t>
  </si>
  <si>
    <t>WH-ADC0509L3E5AN</t>
  </si>
  <si>
    <t>5025232946624</t>
  </si>
  <si>
    <t>1ph (DK)</t>
  </si>
  <si>
    <t>Aquarea serie L todo-en-uno 1ph AN</t>
  </si>
  <si>
    <t>WH-ADC0509L3E5B</t>
  </si>
  <si>
    <t>5025232946631</t>
  </si>
  <si>
    <t>1ph (2 ZONE)</t>
  </si>
  <si>
    <t>Aquarea serie L All-in-one 1ph 2zone</t>
  </si>
  <si>
    <t>WH-ADC0509L6E5</t>
  </si>
  <si>
    <t>5025232946655</t>
  </si>
  <si>
    <t>WH-ADC0509L6E5AN</t>
  </si>
  <si>
    <t>5025232946662</t>
  </si>
  <si>
    <t>WH-SDC0509L3E5</t>
  </si>
  <si>
    <t>5025232951338</t>
  </si>
  <si>
    <t>Aquarea serie L Bibloc 1ph</t>
  </si>
  <si>
    <t>WH-SDC0509L6E5</t>
  </si>
  <si>
    <t>5025232951345</t>
  </si>
  <si>
    <t>WH-WDG12ME5</t>
  </si>
  <si>
    <t>5025232984817</t>
  </si>
  <si>
    <t>Unidad exterior Aquarea M serie 12 kW 1ph</t>
  </si>
  <si>
    <t>WH-WDG16ME5</t>
  </si>
  <si>
    <t>5025232984831</t>
  </si>
  <si>
    <t>Unidad exterior Aquarea M serie 16 kW 1ph</t>
  </si>
  <si>
    <t>WH-WDG09ME8</t>
  </si>
  <si>
    <t>5025232984800</t>
  </si>
  <si>
    <t>Unidad exterior Aquarea M series de 9 kW 3ph</t>
  </si>
  <si>
    <t>WH-WDG12ME8</t>
  </si>
  <si>
    <t>5025232984824</t>
  </si>
  <si>
    <t>Unidad exterior Aquarea M serie 12 kW 3ph</t>
  </si>
  <si>
    <t>WH-WDG16ME8</t>
  </si>
  <si>
    <t>5025232984848</t>
  </si>
  <si>
    <t>Unidad exterior Aquarea M series de 16 kW 3ph</t>
  </si>
  <si>
    <t>WH-MDC05J3E5-1</t>
  </si>
  <si>
    <t>5025232989416</t>
  </si>
  <si>
    <t>b) Mono</t>
  </si>
  <si>
    <t>Aquarea J series monobloque de 5kW 1ph</t>
  </si>
  <si>
    <t>R32</t>
  </si>
  <si>
    <t>WH-MDC07J3E5-1</t>
  </si>
  <si>
    <t>5025232989423</t>
  </si>
  <si>
    <t>Aquarea J series 7kW monobloque 1ph</t>
  </si>
  <si>
    <t>WH-MDC09J3E5-1</t>
  </si>
  <si>
    <t>5025232989430</t>
  </si>
  <si>
    <t>Aquarea J serie monobloque de 9kW 1ph</t>
  </si>
  <si>
    <t>WH-WXG09ME5</t>
  </si>
  <si>
    <t>5025232979011</t>
  </si>
  <si>
    <t>Tcap 1ph</t>
  </si>
  <si>
    <t>Unidad exterior Aquarea M series 9 kW 1ph</t>
  </si>
  <si>
    <t>WH-WXG12ME5</t>
  </si>
  <si>
    <t>5025232979028</t>
  </si>
  <si>
    <t>WH-WXG09ME8</t>
  </si>
  <si>
    <t>5025232968701</t>
  </si>
  <si>
    <t>Tcap 3ph</t>
  </si>
  <si>
    <t>WH-WXG12ME8</t>
  </si>
  <si>
    <t>5025232968718</t>
  </si>
  <si>
    <t>WH-WXG16ME8</t>
  </si>
  <si>
    <t>5025232968725</t>
  </si>
  <si>
    <t>WH-WXG20ME8</t>
  </si>
  <si>
    <t>5025232968541</t>
  </si>
  <si>
    <t>c) Big A2W</t>
  </si>
  <si>
    <t>Big A2w</t>
  </si>
  <si>
    <t>Unidad exterior Aquarea M series 20 kW 3ph</t>
  </si>
  <si>
    <t>WH-WXG25ME8</t>
  </si>
  <si>
    <t>5025232968558</t>
  </si>
  <si>
    <t>Unidad exterior Aquarea M series 25 kW 3ph</t>
  </si>
  <si>
    <t>WH-WXG30ME8</t>
  </si>
  <si>
    <t>5025232968565</t>
  </si>
  <si>
    <t>Unidad exterior Aquarea M serie 30 kW 3ph</t>
  </si>
  <si>
    <t>WH-ADC0916M3E51</t>
  </si>
  <si>
    <t>Aquarea serie M todo-en-uno 1ph</t>
  </si>
  <si>
    <t>WH-ADC0316M9E81</t>
  </si>
  <si>
    <t>3ph</t>
  </si>
  <si>
    <t>WH-ADC0916M3E52</t>
  </si>
  <si>
    <t>5025232978571</t>
  </si>
  <si>
    <t>1ph</t>
  </si>
  <si>
    <t>WH-ADC0916M3E5AN2</t>
  </si>
  <si>
    <t>5025232978588</t>
  </si>
  <si>
    <t>Aquarea serie M todo-en-uno 1ph AN</t>
  </si>
  <si>
    <t>WH-ADC0916M6E52</t>
  </si>
  <si>
    <t>5025232978601</t>
  </si>
  <si>
    <t>WH-ADC0316M9E82</t>
  </si>
  <si>
    <t>5025232968688</t>
  </si>
  <si>
    <t>Aquarea serie M todo-en-uno 3ph</t>
  </si>
  <si>
    <t>WH-ADC0316M9E8AN2</t>
  </si>
  <si>
    <t>5025232968695</t>
  </si>
  <si>
    <t>3ph (DK)</t>
  </si>
  <si>
    <t>Aquarea serie M todo-en-uno 3ph AN</t>
  </si>
  <si>
    <t>WH-ADC0916M3E53</t>
  </si>
  <si>
    <t>5025232977994</t>
  </si>
  <si>
    <t>Aquarea serie M todo-en-uno 260L 1ph</t>
  </si>
  <si>
    <t>WH-ADC0916M3E5AN3</t>
  </si>
  <si>
    <t>5025232978007</t>
  </si>
  <si>
    <t>Aquarea serie M todo-en-uno 260L 1ph AN</t>
  </si>
  <si>
    <t>WH-ADC0916M6E53</t>
  </si>
  <si>
    <t>5025232978021</t>
  </si>
  <si>
    <t xml:space="preserve">     1.079.224</t>
  </si>
  <si>
    <t xml:space="preserve">        114</t>
  </si>
  <si>
    <t>WH-ADC0316M9E83</t>
  </si>
  <si>
    <t>5025232976980</t>
  </si>
  <si>
    <t>Aquarea serie M todo-en-uno 260L 3ph</t>
  </si>
  <si>
    <t>WH-ADC0316M9E8AN3</t>
  </si>
  <si>
    <t>5025232976997</t>
  </si>
  <si>
    <t>Aquarea serie M todo-en-uno 260L 3ph AN</t>
  </si>
  <si>
    <t>WH-SDC0916M3E5</t>
  </si>
  <si>
    <t>5025232984060</t>
  </si>
  <si>
    <t>Bibloc de la serie M de Aquarea 1ph</t>
  </si>
  <si>
    <t>WH-SDC0916M6E5</t>
  </si>
  <si>
    <t>5025232984176</t>
  </si>
  <si>
    <t>WH-SDC0316M9E8</t>
  </si>
  <si>
    <t>5025232978496</t>
  </si>
  <si>
    <t>LT 3ph</t>
  </si>
  <si>
    <t>Bibloc de la serie M de Aquarea 3ph</t>
  </si>
  <si>
    <t>WH-CME5</t>
  </si>
  <si>
    <t>5025232974566</t>
  </si>
  <si>
    <t>ACCESSORY</t>
  </si>
  <si>
    <t>m) Accessory</t>
  </si>
  <si>
    <t>Accessory</t>
  </si>
  <si>
    <t>Caja de control Aquarea serie M 1ph</t>
  </si>
  <si>
    <t>WH-CME8</t>
  </si>
  <si>
    <t>5025232974573</t>
  </si>
  <si>
    <t>Caja de control Aquarea serie M 3ph</t>
  </si>
  <si>
    <t>WH-CME8L</t>
  </si>
  <si>
    <t>5025232979189</t>
  </si>
  <si>
    <t>Big Aquarea serie M Control Box 3ph</t>
  </si>
  <si>
    <t>CZ-RTW2TAW1C</t>
  </si>
  <si>
    <t>5025232970407</t>
  </si>
  <si>
    <t>Connectivity</t>
  </si>
  <si>
    <t>Mando a distancia Aquarea</t>
  </si>
  <si>
    <t>CZ-RTW2TAW2</t>
  </si>
  <si>
    <t>CZ-RTW2-1</t>
  </si>
  <si>
    <t>5025232979073</t>
  </si>
  <si>
    <t>CZ-RTW2</t>
  </si>
  <si>
    <t>WH-MXC09J3E5-1</t>
  </si>
  <si>
    <t>5025232962297</t>
  </si>
  <si>
    <t>WH-MXC09J3E5</t>
  </si>
  <si>
    <t>WH-MXC12J6E5-1</t>
  </si>
  <si>
    <t>5025232962310</t>
  </si>
  <si>
    <t>Aquarea J series monobloque 12kW 1ph</t>
  </si>
  <si>
    <t>WH-MXC12J6E5</t>
  </si>
  <si>
    <t>WH-MXC09J3E8-1</t>
  </si>
  <si>
    <t>5025232962303</t>
  </si>
  <si>
    <t>Aquarea J series monobloque de 9kW 3ph</t>
  </si>
  <si>
    <t>WH-MXC09J3E8</t>
  </si>
  <si>
    <t xml:space="preserve">     1.085.732</t>
  </si>
  <si>
    <t xml:space="preserve">        155</t>
  </si>
  <si>
    <t>WH-MXC12J9E8-1</t>
  </si>
  <si>
    <t>5025232962327</t>
  </si>
  <si>
    <t>Aquarea J serie monobloque de 12kW 3ph</t>
  </si>
  <si>
    <t>WH-MXC12J9E8</t>
  </si>
  <si>
    <t>WH-MXC16J9E8-1</t>
  </si>
  <si>
    <t>5025232962334</t>
  </si>
  <si>
    <t>Aquarea J serie monobloque de 16kW 3ph</t>
  </si>
  <si>
    <t>WH-MXC16J9E8</t>
  </si>
  <si>
    <t>WH-ADF0309K3E5M</t>
  </si>
  <si>
    <t>5025232986705</t>
  </si>
  <si>
    <t>e) Ecoflex</t>
  </si>
  <si>
    <t>Tanque Aquarea Ecoflex 1 pH</t>
  </si>
  <si>
    <t>WH-ADF0309J3E5CM</t>
  </si>
  <si>
    <t>5025232925117</t>
  </si>
  <si>
    <t>INTERIOR (AIO)</t>
  </si>
  <si>
    <t>WH-ADF0309K3E5ANM</t>
  </si>
  <si>
    <t>5025232986699</t>
  </si>
  <si>
    <t>Tanque Aquarea AN Ecoflex 1 pH</t>
  </si>
  <si>
    <t>CU-2WZ71YBE5</t>
  </si>
  <si>
    <t>5025232925124</t>
  </si>
  <si>
    <t>Outdoor</t>
  </si>
  <si>
    <t>Unidad exterior Aquarea Ecoflex 1ph</t>
  </si>
  <si>
    <t>CU-4WZ90CBE5</t>
  </si>
  <si>
    <t>5025232986682</t>
  </si>
  <si>
    <t>S-71WF3E</t>
  </si>
  <si>
    <t>5025232925131</t>
  </si>
  <si>
    <t>INTERIOR (DUCT)</t>
  </si>
  <si>
    <t>Conducto Aquarea Ecoflex 1ph</t>
  </si>
  <si>
    <t>WH-UDZ03KE5</t>
  </si>
  <si>
    <t>5025232944446</t>
  </si>
  <si>
    <t>Unidad exterior Aquarea K serie 3 kW 1ph</t>
  </si>
  <si>
    <t>WH-UDZ05KE5</t>
  </si>
  <si>
    <t>5025232943760</t>
  </si>
  <si>
    <t>Unidad exterior Aquarea K serie 5 kW 1ph</t>
  </si>
  <si>
    <t>WH-UDZ07KE5</t>
  </si>
  <si>
    <t>5025232943777</t>
  </si>
  <si>
    <t>Unidad exterior Aquarea K serie 7 kW 1ph</t>
  </si>
  <si>
    <t>WH-UDZ09KE5</t>
  </si>
  <si>
    <t>5025232943784</t>
  </si>
  <si>
    <t>Unidad exterior Aquarea K serie 9 kW 1ph</t>
  </si>
  <si>
    <t>WH-UDZ12KE5</t>
  </si>
  <si>
    <t>5025232960293</t>
  </si>
  <si>
    <t>Unidad exterior Aquarea K serie 12 kW 1ph</t>
  </si>
  <si>
    <t>WH-UD12HE5</t>
  </si>
  <si>
    <t>WH-UDZ16KE5</t>
  </si>
  <si>
    <t>5025232984923</t>
  </si>
  <si>
    <t>WH-UD16HE5</t>
  </si>
  <si>
    <t>WH-UDZ09KE8</t>
  </si>
  <si>
    <t>5025232960286</t>
  </si>
  <si>
    <t>Unidad exterior Aquarea K serie 9 kW 3ph</t>
  </si>
  <si>
    <t>WH-UD09HE8</t>
  </si>
  <si>
    <t>WH-UDZ12KE8</t>
  </si>
  <si>
    <t>5025232960309</t>
  </si>
  <si>
    <t>Unidad exterior Aquarea K serie 12 kW 3ph</t>
  </si>
  <si>
    <t>WH-UD12HE8</t>
  </si>
  <si>
    <t>WH-UDZ16KE8</t>
  </si>
  <si>
    <t>5025232960316</t>
  </si>
  <si>
    <t>Unidad exterior Aquarea K serie 16 kW 3ph</t>
  </si>
  <si>
    <t>WH-UD16HE8</t>
  </si>
  <si>
    <t>WH-UXZ09KE5</t>
  </si>
  <si>
    <t>5025232943791</t>
  </si>
  <si>
    <t>WH-UX09HE5</t>
  </si>
  <si>
    <t>WH-UXZ12KE5</t>
  </si>
  <si>
    <t>5025232943814</t>
  </si>
  <si>
    <t>WH-UX12HE5</t>
  </si>
  <si>
    <t>WH-UXZ09KE8</t>
  </si>
  <si>
    <t>5025232943807</t>
  </si>
  <si>
    <t>WH-UX09HE8</t>
  </si>
  <si>
    <t>WH-UXZ12KE8</t>
  </si>
  <si>
    <t>5025232943821</t>
  </si>
  <si>
    <t>WH-UX12HE8</t>
  </si>
  <si>
    <t>WH-UXZ16KE8</t>
  </si>
  <si>
    <t>5025232951352</t>
  </si>
  <si>
    <t>WH-UX16HE8</t>
  </si>
  <si>
    <t>WH-UQZ09KE8</t>
  </si>
  <si>
    <t>WH-UQ09HE8</t>
  </si>
  <si>
    <t>WH-UQZ12KE8</t>
  </si>
  <si>
    <t>WH-UQ12HE8</t>
  </si>
  <si>
    <t>WH-UQZ16KE8</t>
  </si>
  <si>
    <t>WH-UQ16HE8</t>
  </si>
  <si>
    <t>WH-ADC0309K3E5</t>
  </si>
  <si>
    <t>5025232943944</t>
  </si>
  <si>
    <t>Aquarea K series All-in-one 1ph</t>
  </si>
  <si>
    <t>WH-ADC0309K3E5B</t>
  </si>
  <si>
    <t>5025232943951</t>
  </si>
  <si>
    <t>Aquarea serie K todo-en-uno 1ph 2zone</t>
  </si>
  <si>
    <t>WH-ADC0309K3E5AN</t>
  </si>
  <si>
    <t>5025232946761</t>
  </si>
  <si>
    <t>Aquarea K series All-in-one 1ph AN</t>
  </si>
  <si>
    <t>WH-ADC0309K6E5</t>
  </si>
  <si>
    <t>5025232943975</t>
  </si>
  <si>
    <t>WH-ADC0309K6E5AN</t>
  </si>
  <si>
    <t>5025232943982</t>
  </si>
  <si>
    <t>WH-ADC0912K6E5</t>
  </si>
  <si>
    <t>5025232943999</t>
  </si>
  <si>
    <t>WH-ADC0912K6E5AN</t>
  </si>
  <si>
    <t>5025232946778</t>
  </si>
  <si>
    <t>WH-ADC16K6E5</t>
  </si>
  <si>
    <t>WH-ADC16K6E5AN</t>
  </si>
  <si>
    <t>WH-ADC0912K9E8</t>
  </si>
  <si>
    <t>5025232946785</t>
  </si>
  <si>
    <t>Aquarea K series All-in-one 3ph</t>
  </si>
  <si>
    <t>WH-ADC0916H9E8</t>
  </si>
  <si>
    <t>WH-ADC0912K9E8AN</t>
  </si>
  <si>
    <t>5025232946792</t>
  </si>
  <si>
    <t>Aquarea K serie All-in-one 3ph AN</t>
  </si>
  <si>
    <t>WH-ADC16K9E8</t>
  </si>
  <si>
    <t>5025232946808</t>
  </si>
  <si>
    <t>WH-ADC16K9E8AN</t>
  </si>
  <si>
    <t>5025232946815</t>
  </si>
  <si>
    <t>WH-ADC0912K6E53</t>
  </si>
  <si>
    <t>5025232977697</t>
  </si>
  <si>
    <t>Aquarea K series todo-en-uno 1ph 260L</t>
  </si>
  <si>
    <t>WH-ADC0912K6E5AN3</t>
  </si>
  <si>
    <t>5025232977703</t>
  </si>
  <si>
    <t>Aquarea K series All-in-one 1ph 260L AN</t>
  </si>
  <si>
    <t>WH-ADC16K6E53</t>
  </si>
  <si>
    <t>WH-ADC16K6E5AN3</t>
  </si>
  <si>
    <t>WH-ADC0912K9E83</t>
  </si>
  <si>
    <t>5025232976218</t>
  </si>
  <si>
    <t>Aquarea K serie todo-en-uno 3ph 260L</t>
  </si>
  <si>
    <t>WH-ADC0912K9E8AN3</t>
  </si>
  <si>
    <t>5025232976225</t>
  </si>
  <si>
    <t>Aquarea K serie todo-en-uno 3ph AN 260L</t>
  </si>
  <si>
    <t>WH-ADC16K9E83</t>
  </si>
  <si>
    <t>5025232976232</t>
  </si>
  <si>
    <t>WH-ADC16K9E8AN3</t>
  </si>
  <si>
    <t>5025232976249</t>
  </si>
  <si>
    <t>WH-SDC0309K3E5</t>
  </si>
  <si>
    <t>5025232944033</t>
  </si>
  <si>
    <t>Bibloc de la serie K de Aquarea 1ph</t>
  </si>
  <si>
    <t>WH-SDC0309K6E5</t>
  </si>
  <si>
    <t>5025232944040</t>
  </si>
  <si>
    <t>WH-SDC12K6E5</t>
  </si>
  <si>
    <t>5025232960255</t>
  </si>
  <si>
    <t>WH-SDC12H6E5</t>
  </si>
  <si>
    <t>WH-SDC16K6E5</t>
  </si>
  <si>
    <t>WH-SDC16H6E5</t>
  </si>
  <si>
    <t>WH-SDC09K3E8</t>
  </si>
  <si>
    <t>5025232960231</t>
  </si>
  <si>
    <t>Bibloc de la serie K de Aquarea 3ph</t>
  </si>
  <si>
    <t>WH-SDC09H3E8</t>
  </si>
  <si>
    <t>WH-SDC09K9E8</t>
  </si>
  <si>
    <t>5025232960248</t>
  </si>
  <si>
    <t>WH-SDC12K9E8</t>
  </si>
  <si>
    <t>5025232960262</t>
  </si>
  <si>
    <t>WH-SDC12H9E8</t>
  </si>
  <si>
    <t>WH-SDC16K9E8</t>
  </si>
  <si>
    <t>5025232960279</t>
  </si>
  <si>
    <t>WH-SDC16H9E8</t>
  </si>
  <si>
    <t>WH-SXC09K3E5</t>
  </si>
  <si>
    <t>5025232943708</t>
  </si>
  <si>
    <t>WH-SXC09H3E5</t>
  </si>
  <si>
    <t>WH-SXC09K6E5</t>
  </si>
  <si>
    <t>5025232943722</t>
  </si>
  <si>
    <t>WH-SXC12K6E5</t>
  </si>
  <si>
    <t>5025232943746</t>
  </si>
  <si>
    <t>WH-SXC12H6E5</t>
  </si>
  <si>
    <t>WH-SXC09K3E8</t>
  </si>
  <si>
    <t>5025232943715</t>
  </si>
  <si>
    <t>WH-SXC09H3E8</t>
  </si>
  <si>
    <t>WH-SXC09K9E8</t>
  </si>
  <si>
    <t>5025232943739</t>
  </si>
  <si>
    <t>WH-SXC12K9E8</t>
  </si>
  <si>
    <t>5025232943753</t>
  </si>
  <si>
    <t>WH-SXC12H9E8</t>
  </si>
  <si>
    <t>WH-SXC16K9E8</t>
  </si>
  <si>
    <t>5025232951604</t>
  </si>
  <si>
    <t>WH-SXC16H9E8</t>
  </si>
  <si>
    <t>CZ-RTW1</t>
  </si>
  <si>
    <t>5025232953660</t>
  </si>
  <si>
    <t>Mando remoto con cable</t>
  </si>
  <si>
    <t>PAW-A2W-COV-KL</t>
  </si>
  <si>
    <t>4010869401876</t>
  </si>
  <si>
    <t>Cubierta para unidad interior</t>
  </si>
  <si>
    <t>CZ-NW1</t>
  </si>
  <si>
    <t>5025232987535</t>
  </si>
  <si>
    <t>Hydraulic Accessories</t>
  </si>
  <si>
    <t>Soporte de pared para AIO</t>
  </si>
  <si>
    <t>CZ-NS4P</t>
  </si>
  <si>
    <t>5025232837328</t>
  </si>
  <si>
    <t>Solar Connection</t>
  </si>
  <si>
    <t>PCB opcional</t>
  </si>
  <si>
    <t>CZ-NS5P</t>
  </si>
  <si>
    <t>5025232953646</t>
  </si>
  <si>
    <t>CZ-NS6P</t>
  </si>
  <si>
    <t>5025232970391</t>
  </si>
  <si>
    <t>CZ-NS7P</t>
  </si>
  <si>
    <t>5025232974542</t>
  </si>
  <si>
    <t>CZ-NE2P</t>
  </si>
  <si>
    <t>5025232702534</t>
  </si>
  <si>
    <t>Base Pan Heater</t>
  </si>
  <si>
    <t>Calentador base de la bandeja</t>
  </si>
  <si>
    <t>CZ-NE3P</t>
  </si>
  <si>
    <t>5025232760275</t>
  </si>
  <si>
    <t>CZ-NE4P</t>
  </si>
  <si>
    <t>5025232951598</t>
  </si>
  <si>
    <t>CZ-NE5P</t>
  </si>
  <si>
    <t>5025232986200</t>
  </si>
  <si>
    <t>PAW-GRDBSE20</t>
  </si>
  <si>
    <t>4010869234047</t>
  </si>
  <si>
    <t>Mounting Material</t>
  </si>
  <si>
    <t>Terreno de campo</t>
  </si>
  <si>
    <t>PAW-GRDSTD940</t>
  </si>
  <si>
    <t>4010869401852</t>
  </si>
  <si>
    <t>Soporte en tierra con bandeja</t>
  </si>
  <si>
    <t>PAW-GRDSTD1100</t>
  </si>
  <si>
    <t>4010869401944</t>
  </si>
  <si>
    <t>PAW-GRDSTDHTR940</t>
  </si>
  <si>
    <t>4010869401937</t>
  </si>
  <si>
    <t>Calefactor para soporte en tierra</t>
  </si>
  <si>
    <t>PAW-GRDSTDHTR1100</t>
  </si>
  <si>
    <t>4010869401906</t>
  </si>
  <si>
    <t>PAW-RPB1AE</t>
  </si>
  <si>
    <t>Base de bomba de calor 100% reciclada</t>
  </si>
  <si>
    <t>CZ-NV1</t>
  </si>
  <si>
    <t>5025232837335</t>
  </si>
  <si>
    <t>Válvula de 3 vías</t>
  </si>
  <si>
    <t>CZ-NV2</t>
  </si>
  <si>
    <t>5025232953653</t>
  </si>
  <si>
    <t>CZ-NV3</t>
  </si>
  <si>
    <t>5025232974559</t>
  </si>
  <si>
    <t>PAW-A2W-DCUM1</t>
  </si>
  <si>
    <t>4010869750981</t>
  </si>
  <si>
    <t>Estación de mezcla</t>
  </si>
  <si>
    <t>PAW-3WYVLV20-ES</t>
  </si>
  <si>
    <t>4010869750967</t>
  </si>
  <si>
    <t>PAW-3WYVLV32-ES</t>
  </si>
  <si>
    <t>4010869750974</t>
  </si>
  <si>
    <t>PAW-3WYVLV-HW</t>
  </si>
  <si>
    <t>4010869357692</t>
  </si>
  <si>
    <t>PAW-A2W-AFVLV-1</t>
  </si>
  <si>
    <t>4010869465878</t>
  </si>
  <si>
    <t>Válvula anticongelante</t>
  </si>
  <si>
    <t>PAW-A2W-AFVLV</t>
  </si>
  <si>
    <t>PAW-A2W-AFVLV-112</t>
  </si>
  <si>
    <t>4010869677677</t>
  </si>
  <si>
    <t>CZ-TAW1B</t>
  </si>
  <si>
    <t>5025232932061</t>
  </si>
  <si>
    <t>Cloud</t>
  </si>
  <si>
    <t>Adaptador Aquarea Cloud</t>
  </si>
  <si>
    <t>0.48</t>
  </si>
  <si>
    <t>CZ-TAW1-CBL</t>
  </si>
  <si>
    <t>5025232985357</t>
  </si>
  <si>
    <t>Cable de extensión de 10 m para adaptador en la nube</t>
  </si>
  <si>
    <t>PAW-A2W-EXTMETER</t>
  </si>
  <si>
    <t>8445409139180</t>
  </si>
  <si>
    <t>Pasarela de contadores externa</t>
  </si>
  <si>
    <t>CZ-NSMB-C</t>
  </si>
  <si>
    <t>4010869732246</t>
  </si>
  <si>
    <t>Pasarela modbus</t>
  </si>
  <si>
    <t>CZ-NSMB</t>
  </si>
  <si>
    <t>4010869615631</t>
  </si>
  <si>
    <t>CZ-NSMB-MTPL</t>
  </si>
  <si>
    <t>5025232990658</t>
  </si>
  <si>
    <t>Kit de instalación de PCB Modbus</t>
  </si>
  <si>
    <t>PAW-AZAW-MBS-M</t>
  </si>
  <si>
    <t>8445409231570</t>
  </si>
  <si>
    <t>PAW-AZAW-MBS-1</t>
  </si>
  <si>
    <t>PAW-AW-MBS-M</t>
  </si>
  <si>
    <t>4010869725521</t>
  </si>
  <si>
    <t>PAW-AW-MBS-H</t>
  </si>
  <si>
    <t>PAW-AZAW-KNX-1</t>
  </si>
  <si>
    <t>8445409139258</t>
  </si>
  <si>
    <t>Pasarela KNX</t>
  </si>
  <si>
    <t>PAW-AW-KNX-H</t>
  </si>
  <si>
    <t>4010869257756</t>
  </si>
  <si>
    <t>PAW-AZAW-EEBUS-1</t>
  </si>
  <si>
    <t>4010869555753</t>
  </si>
  <si>
    <t>Pasarela EEBUS</t>
  </si>
  <si>
    <t>PAW-A2W-CMH-3</t>
  </si>
  <si>
    <t>4010869599405</t>
  </si>
  <si>
    <t>Heat Pump Manager</t>
  </si>
  <si>
    <t>Manager de Aquarea Cascade</t>
  </si>
  <si>
    <t>PAW-A2W-CMH-2</t>
  </si>
  <si>
    <t>PAW-A2W-CME4</t>
  </si>
  <si>
    <t>4010869608794</t>
  </si>
  <si>
    <t>Aquarea Cascade Edge 4</t>
  </si>
  <si>
    <t>PAW-A2W-CME10</t>
  </si>
  <si>
    <t>4010869608800</t>
  </si>
  <si>
    <t>Aquarea Cascade Edge 10</t>
  </si>
  <si>
    <t>KIT-TSRTXHPOXE</t>
  </si>
  <si>
    <t>4010869660952</t>
  </si>
  <si>
    <t>Tado</t>
  </si>
  <si>
    <t>HPO X + SRT X</t>
  </si>
  <si>
    <t>KIT-TSRTX4HPOXE</t>
  </si>
  <si>
    <t>4010869660938</t>
  </si>
  <si>
    <t>HPO X + 4 SRT X</t>
  </si>
  <si>
    <t>KIT-TSTXHPOXE</t>
  </si>
  <si>
    <t>4010869660976</t>
  </si>
  <si>
    <t>HPO X + ST X</t>
  </si>
  <si>
    <t>KIT-TSTXSRTX2HPOXE</t>
  </si>
  <si>
    <t>4010869660990</t>
  </si>
  <si>
    <t>HPO X + ST X + 2 SRT X</t>
  </si>
  <si>
    <t>KIT-TSTXSRTX2HPOXU</t>
  </si>
  <si>
    <t>4010869661003</t>
  </si>
  <si>
    <t>PAW-THPOXE</t>
  </si>
  <si>
    <t>4260328612521</t>
  </si>
  <si>
    <t>Optimizador de bomba de calor X</t>
  </si>
  <si>
    <t>PAW-THPO-CBL</t>
  </si>
  <si>
    <t>4010869763356</t>
  </si>
  <si>
    <t>Cable de extensión Heat Pump Optimizer X</t>
  </si>
  <si>
    <t>PAW-TSRTX</t>
  </si>
  <si>
    <t>4260328612552</t>
  </si>
  <si>
    <t>Termostato Radiador Inteligente X</t>
  </si>
  <si>
    <t>PAW-TSRTXB</t>
  </si>
  <si>
    <t>4260328612118</t>
  </si>
  <si>
    <t>Termostato de radiador inteligente X + Puente X</t>
  </si>
  <si>
    <t>PAW-TSRTX4</t>
  </si>
  <si>
    <t>4260328612125</t>
  </si>
  <si>
    <t>4 Termostato Radiador Inteligente X</t>
  </si>
  <si>
    <t>PAW-TSTX</t>
  </si>
  <si>
    <t>4260328612569</t>
  </si>
  <si>
    <t>Termostato Inteligente X</t>
  </si>
  <si>
    <t>PAW-TWRXE</t>
  </si>
  <si>
    <t>4260328612651</t>
  </si>
  <si>
    <t>Receptor inalámbrico</t>
  </si>
  <si>
    <t>0.288</t>
  </si>
  <si>
    <t>PAW-TSTXB</t>
  </si>
  <si>
    <t>4260328612132</t>
  </si>
  <si>
    <t>Termostato inteligente X + Puente X</t>
  </si>
  <si>
    <t>PAW-TWTSX</t>
  </si>
  <si>
    <t>4260328612064</t>
  </si>
  <si>
    <t>Sensor de Temperatura Inalámbrico X</t>
  </si>
  <si>
    <t>PAW-TSTXSRTX2B</t>
  </si>
  <si>
    <t>4260328612149</t>
  </si>
  <si>
    <t>1 ST + 2 SRT + Puente X</t>
  </si>
  <si>
    <t>PAW-TBX</t>
  </si>
  <si>
    <t>4260328612071</t>
  </si>
  <si>
    <t>Puente X</t>
  </si>
  <si>
    <t>PAW-A2W-RTWIRELESS</t>
  </si>
  <si>
    <t>4010869202404</t>
  </si>
  <si>
    <t>Termostato inalámbrico de habitación</t>
  </si>
  <si>
    <t>PAW-A2W-RTWIRED</t>
  </si>
  <si>
    <t>4010869202398</t>
  </si>
  <si>
    <t>Termostato de habitación con cable</t>
  </si>
  <si>
    <t>PAW-A2W-TSBH</t>
  </si>
  <si>
    <t>4010869555760</t>
  </si>
  <si>
    <t>H Generation Cables</t>
  </si>
  <si>
    <t>Sensor de calefacción en línea</t>
  </si>
  <si>
    <t>PAW-A2W-TSBU</t>
  </si>
  <si>
    <t>4010869209298</t>
  </si>
  <si>
    <t>Sensor del tanque de inercia</t>
  </si>
  <si>
    <t>PAW-A2W-TSSO</t>
  </si>
  <si>
    <t>4010869209335</t>
  </si>
  <si>
    <t>Sensor solar</t>
  </si>
  <si>
    <t>PAW-A2W-TSOD</t>
  </si>
  <si>
    <t>4010869209304</t>
  </si>
  <si>
    <t>Sensor ambiental exterior</t>
  </si>
  <si>
    <t>PAW-A2W-TSRT</t>
  </si>
  <si>
    <t>4010869209328</t>
  </si>
  <si>
    <t>Sensor de sala de zonas</t>
  </si>
  <si>
    <t>PAW-A2W-TSHC</t>
  </si>
  <si>
    <t>4010869209311</t>
  </si>
  <si>
    <t>Sensor de agua de zona</t>
  </si>
  <si>
    <t>PAW-A2W-MGTFILTER</t>
  </si>
  <si>
    <t>4010869360371</t>
  </si>
  <si>
    <t>Filtro magnético opcional</t>
  </si>
  <si>
    <t>P-FAL10SC-HLE</t>
  </si>
  <si>
    <t>4010869593144</t>
  </si>
  <si>
    <t>q) Aquarea Air</t>
  </si>
  <si>
    <t>Floor</t>
  </si>
  <si>
    <t>Soporte del ventilador en el suelo</t>
  </si>
  <si>
    <t>P-FAL10SC-RLE</t>
  </si>
  <si>
    <t>4010869593151</t>
  </si>
  <si>
    <t>P-FAL20SC-HLE</t>
  </si>
  <si>
    <t>4010869593168</t>
  </si>
  <si>
    <t>P-FAL20SC-RLE</t>
  </si>
  <si>
    <t>4010869593175</t>
  </si>
  <si>
    <t>P-FAL30SC-HLE</t>
  </si>
  <si>
    <t>4010869593182</t>
  </si>
  <si>
    <t>P-FAL30SC-RLE</t>
  </si>
  <si>
    <t>4010869593199</t>
  </si>
  <si>
    <t>P-FAL35SC-HLE</t>
  </si>
  <si>
    <t>4010869593205</t>
  </si>
  <si>
    <t>P-FAL35SC-RLE</t>
  </si>
  <si>
    <t>4010869593212</t>
  </si>
  <si>
    <t>P-FAL40SC-HLE</t>
  </si>
  <si>
    <t>4010869593229</t>
  </si>
  <si>
    <t>P-FAL40SC-RLE</t>
  </si>
  <si>
    <t>4010869593236</t>
  </si>
  <si>
    <t>P-FAL10SC-00E</t>
  </si>
  <si>
    <t>4010869593243</t>
  </si>
  <si>
    <t>P-FAL10DC-00E</t>
  </si>
  <si>
    <t>4010869593250</t>
  </si>
  <si>
    <t>P-FAL20SC-00E</t>
  </si>
  <si>
    <t>4010869593267</t>
  </si>
  <si>
    <t>P-FAL20DC-00E</t>
  </si>
  <si>
    <t>4010869593274</t>
  </si>
  <si>
    <t>P-FAL30SC-00E</t>
  </si>
  <si>
    <t>4010869593281</t>
  </si>
  <si>
    <t>P-FAL30DC-00E</t>
  </si>
  <si>
    <t>4010869593298</t>
  </si>
  <si>
    <t>P-FAL35SC-00E</t>
  </si>
  <si>
    <t>4010869593304</t>
  </si>
  <si>
    <t>P-FAL35DC-00E</t>
  </si>
  <si>
    <t>4010869593311</t>
  </si>
  <si>
    <t>P-FAL40SC-00E</t>
  </si>
  <si>
    <t>4010869593328</t>
  </si>
  <si>
    <t>P-FAL40DC-00E</t>
  </si>
  <si>
    <t>4010869593335</t>
  </si>
  <si>
    <t>P-FMM10DC-RNE</t>
  </si>
  <si>
    <t>4010869593342</t>
  </si>
  <si>
    <t>Wall</t>
  </si>
  <si>
    <t>Montaje en la pared de la bobina del ventilador</t>
  </si>
  <si>
    <t>P-FMM15DC-RNE</t>
  </si>
  <si>
    <t>4010869593359</t>
  </si>
  <si>
    <t>P-FMM20DC-RNE</t>
  </si>
  <si>
    <t>4010869593366</t>
  </si>
  <si>
    <t>P-FMM10DC-QNE</t>
  </si>
  <si>
    <t>4010869593373</t>
  </si>
  <si>
    <t>P-FMM15DC-QNE</t>
  </si>
  <si>
    <t>4010869593380</t>
  </si>
  <si>
    <t>P-FMM20DC-QNE</t>
  </si>
  <si>
    <t>4010869593397</t>
  </si>
  <si>
    <t>P-FMM10DC-R0E</t>
  </si>
  <si>
    <t>4010869593403</t>
  </si>
  <si>
    <t>P-FMM15DC-R0E</t>
  </si>
  <si>
    <t>4010869593410</t>
  </si>
  <si>
    <t>P-FMM20DC-R0E</t>
  </si>
  <si>
    <t>4010869593427</t>
  </si>
  <si>
    <t>P-FMM10DC-Q0E</t>
  </si>
  <si>
    <t>4010869593434</t>
  </si>
  <si>
    <t>P-FMM15DC-Q0E</t>
  </si>
  <si>
    <t>4010869593441</t>
  </si>
  <si>
    <t>P-FMM20DC-Q0E</t>
  </si>
  <si>
    <t>4010869593458</t>
  </si>
  <si>
    <t>P-FMM10DC-V0E</t>
  </si>
  <si>
    <t>4010869593465</t>
  </si>
  <si>
    <t>P-FMM15DC-V0E</t>
  </si>
  <si>
    <t>4010869593472</t>
  </si>
  <si>
    <t>P-FMM20DC-V0E</t>
  </si>
  <si>
    <t>4010869593489</t>
  </si>
  <si>
    <t>P-FMM10SC-Q0E</t>
  </si>
  <si>
    <t>4010869593496</t>
  </si>
  <si>
    <t>P-FMM15SC-Q0E</t>
  </si>
  <si>
    <t>4010869593502</t>
  </si>
  <si>
    <t>P-FMM20SC-Q0E</t>
  </si>
  <si>
    <t>4010869593519</t>
  </si>
  <si>
    <t>P-FMM10SC-R0E</t>
  </si>
  <si>
    <t>4010869593526</t>
  </si>
  <si>
    <t>P-FMM15SC-R0E</t>
  </si>
  <si>
    <t>4010869593533</t>
  </si>
  <si>
    <t>P-FMM20SC-R0E</t>
  </si>
  <si>
    <t>4010869593540</t>
  </si>
  <si>
    <t>P-FMM10SC-V0E</t>
  </si>
  <si>
    <t>4010869593557</t>
  </si>
  <si>
    <t>P-FMM15SC-V0E</t>
  </si>
  <si>
    <t>4010869593564</t>
  </si>
  <si>
    <t>P-FMM20SC-V0E</t>
  </si>
  <si>
    <t>4010869593571</t>
  </si>
  <si>
    <t>P-FMM40DC-RNE</t>
  </si>
  <si>
    <t>4010869593588</t>
  </si>
  <si>
    <t>P-FMM40DC-QNE</t>
  </si>
  <si>
    <t>4010869593595</t>
  </si>
  <si>
    <t>P-FMM40DC-R0E</t>
  </si>
  <si>
    <t>4010869593601</t>
  </si>
  <si>
    <t>P-FMM40DC-Q0E</t>
  </si>
  <si>
    <t>4010869593618</t>
  </si>
  <si>
    <t>P-FMM40DC-V0E</t>
  </si>
  <si>
    <t>4010869593625</t>
  </si>
  <si>
    <t>P-FTN15R05-RE</t>
  </si>
  <si>
    <t>4010869593656</t>
  </si>
  <si>
    <t>Ducted</t>
  </si>
  <si>
    <t>Bobina del ventilador con conductos muy finos</t>
  </si>
  <si>
    <t>P-FTN20R05-RE</t>
  </si>
  <si>
    <t>4010869593663</t>
  </si>
  <si>
    <t>P-FTN25R05-RE</t>
  </si>
  <si>
    <t>4010869593670</t>
  </si>
  <si>
    <t>P-FTN35R05-RE</t>
  </si>
  <si>
    <t>4010869593687</t>
  </si>
  <si>
    <t>P-FTN45R05-RE</t>
  </si>
  <si>
    <t>4010869593694</t>
  </si>
  <si>
    <t>P-FTN15R05-JE</t>
  </si>
  <si>
    <t>4010869593700</t>
  </si>
  <si>
    <t>P-FTN20R05-JE</t>
  </si>
  <si>
    <t>4010869593717</t>
  </si>
  <si>
    <t>P-FTN25R05-JE</t>
  </si>
  <si>
    <t>4010869593724</t>
  </si>
  <si>
    <t>P-FTN35R05-JE</t>
  </si>
  <si>
    <t>4010869593731</t>
  </si>
  <si>
    <t>P-FTN45R05-JE</t>
  </si>
  <si>
    <t>4010869593748</t>
  </si>
  <si>
    <t>P-FTN15O05-RE</t>
  </si>
  <si>
    <t>4010869593779</t>
  </si>
  <si>
    <t>P-FTN20O05-RE</t>
  </si>
  <si>
    <t>4010869593786</t>
  </si>
  <si>
    <t>P-FTN25O05-RE</t>
  </si>
  <si>
    <t>4010869593793</t>
  </si>
  <si>
    <t>P-FTN35O05-RE</t>
  </si>
  <si>
    <t>4010869593809</t>
  </si>
  <si>
    <t>FAN COIL</t>
  </si>
  <si>
    <t>P-FTN45O05-RE</t>
  </si>
  <si>
    <t>4010869593816</t>
  </si>
  <si>
    <t>P-FTN15O05-JE</t>
  </si>
  <si>
    <t>4010869593823</t>
  </si>
  <si>
    <t>P-FTN20O05-JE</t>
  </si>
  <si>
    <t>4010869593830</t>
  </si>
  <si>
    <t>P-FTN25O05-JE</t>
  </si>
  <si>
    <t>4010869593847</t>
  </si>
  <si>
    <t>P-FTN35O05-JE</t>
  </si>
  <si>
    <t>4010869593854</t>
  </si>
  <si>
    <t>P-FTN45O05-JE</t>
  </si>
  <si>
    <t>4010869593861</t>
  </si>
  <si>
    <t>P-FSN20R05-RE</t>
  </si>
  <si>
    <t>4010869690089</t>
  </si>
  <si>
    <t>Bobina del ventilador con conductos</t>
  </si>
  <si>
    <t>P-FSN25R05-RE</t>
  </si>
  <si>
    <t>4010869690102</t>
  </si>
  <si>
    <t>P-FSN35R05-RE</t>
  </si>
  <si>
    <t>4010869690126</t>
  </si>
  <si>
    <t>P-FSN45R05-RE</t>
  </si>
  <si>
    <t>4010869690140</t>
  </si>
  <si>
    <t>P-FSN55R05-RE</t>
  </si>
  <si>
    <t>4010869593632</t>
  </si>
  <si>
    <t>P-FSN20R05-JE</t>
  </si>
  <si>
    <t>4010869738958</t>
  </si>
  <si>
    <t>P-FSN25R05-JE</t>
  </si>
  <si>
    <t>4010869738972</t>
  </si>
  <si>
    <t>P-FSN35R05-JE</t>
  </si>
  <si>
    <t>4010869738996</t>
  </si>
  <si>
    <t>P-FSN45R05-JE</t>
  </si>
  <si>
    <t>4010869739016</t>
  </si>
  <si>
    <t>P-FSN55R05-JE</t>
  </si>
  <si>
    <t>4010869593649</t>
  </si>
  <si>
    <t>P-FSN20O05-RE</t>
  </si>
  <si>
    <t>4010869690072</t>
  </si>
  <si>
    <t>P-FSN25O05-RE</t>
  </si>
  <si>
    <t>4010869690096</t>
  </si>
  <si>
    <t>P-FSN35O05-RE</t>
  </si>
  <si>
    <t>4010869690119</t>
  </si>
  <si>
    <t>P-FSN45O05-RE</t>
  </si>
  <si>
    <t>4010869690133</t>
  </si>
  <si>
    <t>P-FSN55O05-RE</t>
  </si>
  <si>
    <t>4010869593755</t>
  </si>
  <si>
    <t>P-FSN20O05-JE</t>
  </si>
  <si>
    <t>4010869738941</t>
  </si>
  <si>
    <t>P-FSN25O05-JE</t>
  </si>
  <si>
    <t>4010869738965</t>
  </si>
  <si>
    <t>P-FSN35O05-JE</t>
  </si>
  <si>
    <t>4010869738989</t>
  </si>
  <si>
    <t>P-FSN45O05-JE</t>
  </si>
  <si>
    <t>4010869739009</t>
  </si>
  <si>
    <t>P-FSN55O05-JE</t>
  </si>
  <si>
    <t>4010869593762</t>
  </si>
  <si>
    <t>P-FSQ30R05-RE</t>
  </si>
  <si>
    <t>4010869593878</t>
  </si>
  <si>
    <t>Ventilador de bobinas con conductos multizona</t>
  </si>
  <si>
    <t>P-FSQ45R05-RE</t>
  </si>
  <si>
    <t>4010869593885</t>
  </si>
  <si>
    <t>P-FSQ60R05-RE</t>
  </si>
  <si>
    <t>4010869593892</t>
  </si>
  <si>
    <t>P-FSQ75R05-RE</t>
  </si>
  <si>
    <t>4010869593908</t>
  </si>
  <si>
    <t>P-FSQ30R05-JE</t>
  </si>
  <si>
    <t>4010869593915</t>
  </si>
  <si>
    <t>P-FSQ45R05-JE</t>
  </si>
  <si>
    <t>4010869593922</t>
  </si>
  <si>
    <t>P-FSQ60R05-JE</t>
  </si>
  <si>
    <t>4010869593939</t>
  </si>
  <si>
    <t>P-FSQ75R05-JE</t>
  </si>
  <si>
    <t>4010869593946</t>
  </si>
  <si>
    <t>P-FTQ30R05-RE</t>
  </si>
  <si>
    <t>4010869593953</t>
  </si>
  <si>
    <t>P-FTQ45R05-RE</t>
  </si>
  <si>
    <t>4010869593960</t>
  </si>
  <si>
    <t>P-FTQ60R05-RE</t>
  </si>
  <si>
    <t>4010869593977</t>
  </si>
  <si>
    <t>P-FTQ65R05-RE</t>
  </si>
  <si>
    <t>4010869593984</t>
  </si>
  <si>
    <t>P-FTQ30R05-JE</t>
  </si>
  <si>
    <t>4010869593991</t>
  </si>
  <si>
    <t>P-FTQ45R05-JE</t>
  </si>
  <si>
    <t>4010869594004</t>
  </si>
  <si>
    <t>P-FTQ60R05-JE</t>
  </si>
  <si>
    <t>4010869594011</t>
  </si>
  <si>
    <t>P-FTQ65R05-JE</t>
  </si>
  <si>
    <t>4010869594028</t>
  </si>
  <si>
    <t>P-FSQ30O05-RE</t>
  </si>
  <si>
    <t>4010869594035</t>
  </si>
  <si>
    <t>P-FSQ45O05-RE</t>
  </si>
  <si>
    <t>4010869594042</t>
  </si>
  <si>
    <t>P-FSQ60O05-RE</t>
  </si>
  <si>
    <t>4010869594059</t>
  </si>
  <si>
    <t>P-FSQ75O05-RE</t>
  </si>
  <si>
    <t>4010869594066</t>
  </si>
  <si>
    <t>P-FSQ30O05-JE</t>
  </si>
  <si>
    <t>4010869594073</t>
  </si>
  <si>
    <t>P-FSQ45O05-JE</t>
  </si>
  <si>
    <t>4010869594080</t>
  </si>
  <si>
    <t>P-FSQ60O05-JE</t>
  </si>
  <si>
    <t>4010869594097</t>
  </si>
  <si>
    <t>P-FSQ75O05-JE</t>
  </si>
  <si>
    <t>4010869594103</t>
  </si>
  <si>
    <t>P-FTQ30O05-RE</t>
  </si>
  <si>
    <t>4010869594110</t>
  </si>
  <si>
    <t>P-FTQ45O05-RE</t>
  </si>
  <si>
    <t>4010869594127</t>
  </si>
  <si>
    <t>P-FTQ60O05-RE</t>
  </si>
  <si>
    <t>4010869594134</t>
  </si>
  <si>
    <t>P-FTQ65O05-RE</t>
  </si>
  <si>
    <t>4010869594141</t>
  </si>
  <si>
    <t>P-FTQ30O05-JE</t>
  </si>
  <si>
    <t>4010869594158</t>
  </si>
  <si>
    <t>P-FTQ45O05-JE</t>
  </si>
  <si>
    <t>4010869594165</t>
  </si>
  <si>
    <t>P-FTQ60O05-JE</t>
  </si>
  <si>
    <t>4010869594172</t>
  </si>
  <si>
    <t>P-FTQ65O05-JE</t>
  </si>
  <si>
    <t>4010869594189</t>
  </si>
  <si>
    <t>PCZ-ESW737</t>
  </si>
  <si>
    <t>4010869594530</t>
  </si>
  <si>
    <t>Aquarea Loop</t>
  </si>
  <si>
    <t>Centro de Red Doméstica</t>
  </si>
  <si>
    <t>PCZ-EEB749</t>
  </si>
  <si>
    <t>4010869594585</t>
  </si>
  <si>
    <t>Control de muro</t>
  </si>
  <si>
    <t>PCZ-EFB749</t>
  </si>
  <si>
    <t>4010869594592</t>
  </si>
  <si>
    <t>PCZ-EG1028</t>
  </si>
  <si>
    <t>4010869594899</t>
  </si>
  <si>
    <t>Control para UFH</t>
  </si>
  <si>
    <t>PCZ-ECA844</t>
  </si>
  <si>
    <t>4010869594677</t>
  </si>
  <si>
    <t>Accesorio de bobina de ventilador</t>
  </si>
  <si>
    <t>PCZ-EWA844</t>
  </si>
  <si>
    <t>4010869594691</t>
  </si>
  <si>
    <t>PCZ-ESE845</t>
  </si>
  <si>
    <t>4010869594684</t>
  </si>
  <si>
    <t>PCZ-B10842</t>
  </si>
  <si>
    <t>4010869594707</t>
  </si>
  <si>
    <t>PCZ-V30720</t>
  </si>
  <si>
    <t>4010869594714</t>
  </si>
  <si>
    <t>PCZ-V20139</t>
  </si>
  <si>
    <t>4010869594721</t>
  </si>
  <si>
    <t>PCZ-V30688</t>
  </si>
  <si>
    <t>4010869594738</t>
  </si>
  <si>
    <t>PCZ-V20687</t>
  </si>
  <si>
    <t>4010869594745</t>
  </si>
  <si>
    <t>PCZ-V30718</t>
  </si>
  <si>
    <t>4010869594752</t>
  </si>
  <si>
    <t>PCZ-V30361</t>
  </si>
  <si>
    <t>4010869594912</t>
  </si>
  <si>
    <t>PCZ-GB0520</t>
  </si>
  <si>
    <t>4010869594769</t>
  </si>
  <si>
    <t>PCZ-GB0521</t>
  </si>
  <si>
    <t>4010869594776</t>
  </si>
  <si>
    <t>PCZ-GB0522</t>
  </si>
  <si>
    <t>4010869594783</t>
  </si>
  <si>
    <t>PCZ-GB0523</t>
  </si>
  <si>
    <t>4010869594790</t>
  </si>
  <si>
    <t>PCZ-GB0524</t>
  </si>
  <si>
    <t>4010869594806</t>
  </si>
  <si>
    <t>PCZ-LC0158</t>
  </si>
  <si>
    <t>4010869594868</t>
  </si>
  <si>
    <t>PCZ-LC0606</t>
  </si>
  <si>
    <t>4010869594875</t>
  </si>
  <si>
    <t>PCZ-AHRD0431</t>
  </si>
  <si>
    <t>4010869594929</t>
  </si>
  <si>
    <t>PCZ-AHRD0432</t>
  </si>
  <si>
    <t>4010869594936</t>
  </si>
  <si>
    <t>PCZ-AHRD0433</t>
  </si>
  <si>
    <t>4010869594943</t>
  </si>
  <si>
    <t>PCZ-AHRD0434</t>
  </si>
  <si>
    <t>4010869594950</t>
  </si>
  <si>
    <t>PCZ-AHRD0435</t>
  </si>
  <si>
    <t>4010869594967</t>
  </si>
  <si>
    <t>PCZ-AHRD0561</t>
  </si>
  <si>
    <t>4010869595025</t>
  </si>
  <si>
    <t>PCZ-AHRD0562</t>
  </si>
  <si>
    <t>4010869595032</t>
  </si>
  <si>
    <t>PCZ-AHRD0563</t>
  </si>
  <si>
    <t>4010869595049</t>
  </si>
  <si>
    <t>PCZ-AHRD0564</t>
  </si>
  <si>
    <t>4010869595056</t>
  </si>
  <si>
    <t>PCZ-AHRD0565</t>
  </si>
  <si>
    <t>4010869595063</t>
  </si>
  <si>
    <t>PCZ-AHRD0461</t>
  </si>
  <si>
    <t>4010869594974</t>
  </si>
  <si>
    <t>PCZ-AHRD0462</t>
  </si>
  <si>
    <t>4010869594981</t>
  </si>
  <si>
    <t>PCZ-AHRD0463</t>
  </si>
  <si>
    <t>4010869594998</t>
  </si>
  <si>
    <t>PCZ-AHRD0464</t>
  </si>
  <si>
    <t>4010869595001</t>
  </si>
  <si>
    <t>PCZ-AHRD0465</t>
  </si>
  <si>
    <t>4010869595018</t>
  </si>
  <si>
    <t>PCZ-AHRD0566</t>
  </si>
  <si>
    <t>4010869595070</t>
  </si>
  <si>
    <t>PCZ-AHRD0567</t>
  </si>
  <si>
    <t>4010869595087</t>
  </si>
  <si>
    <t>PCZ-AHRD0568</t>
  </si>
  <si>
    <t>4010869595094</t>
  </si>
  <si>
    <t>PCZ-AHRD0569</t>
  </si>
  <si>
    <t>4010869595100</t>
  </si>
  <si>
    <t>PCZ-AHRD0570</t>
  </si>
  <si>
    <t>4010869595117</t>
  </si>
  <si>
    <t>PCZ-AHRD0466</t>
  </si>
  <si>
    <t>4010869595124</t>
  </si>
  <si>
    <t>PCZ-AHRD0467</t>
  </si>
  <si>
    <t>4010869595131</t>
  </si>
  <si>
    <t>PCZ-AHRD0468</t>
  </si>
  <si>
    <t>4010869595148</t>
  </si>
  <si>
    <t>PCZ-AHRD0469</t>
  </si>
  <si>
    <t>4010869595155</t>
  </si>
  <si>
    <t>PCZ-AHRD0682</t>
  </si>
  <si>
    <t>4010869595162</t>
  </si>
  <si>
    <t>PCZ-AHRD0683</t>
  </si>
  <si>
    <t>4010869595179</t>
  </si>
  <si>
    <t>PCZ-AHRD0684</t>
  </si>
  <si>
    <t>4010869595186</t>
  </si>
  <si>
    <t>PCZ-AHRD0685</t>
  </si>
  <si>
    <t>4010869595193</t>
  </si>
  <si>
    <t>PCZ-AHRD0491</t>
  </si>
  <si>
    <t>4010869595209</t>
  </si>
  <si>
    <t>PCZ-AHRD0492</t>
  </si>
  <si>
    <t>4010869595216</t>
  </si>
  <si>
    <t>PCZ-AHRD0493</t>
  </si>
  <si>
    <t>4010869595223</t>
  </si>
  <si>
    <t>PCZ-AHRD0494</t>
  </si>
  <si>
    <t>4010869595230</t>
  </si>
  <si>
    <t>PCZ-AHRD0495</t>
  </si>
  <si>
    <t>4010869595247</t>
  </si>
  <si>
    <t>PCZ-AHRD0521</t>
  </si>
  <si>
    <t>4010869595254</t>
  </si>
  <si>
    <t>PCZ-AHRD0522</t>
  </si>
  <si>
    <t>4010869595261</t>
  </si>
  <si>
    <t>PCZ-AHRD0523</t>
  </si>
  <si>
    <t>4010869595278</t>
  </si>
  <si>
    <t>PCZ-AHRD0524</t>
  </si>
  <si>
    <t>4010869595285</t>
  </si>
  <si>
    <t>PCZ-AHRD0525</t>
  </si>
  <si>
    <t>4010869595292</t>
  </si>
  <si>
    <t>PCZ-AHRD0576</t>
  </si>
  <si>
    <t>4010869595308</t>
  </si>
  <si>
    <t>PCZ-AHRD0577</t>
  </si>
  <si>
    <t>4010869595315</t>
  </si>
  <si>
    <t>PCZ-AHRD0578</t>
  </si>
  <si>
    <t>4010869595322</t>
  </si>
  <si>
    <t>PCZ-AHRD0579</t>
  </si>
  <si>
    <t>4010869595339</t>
  </si>
  <si>
    <t>PCZ-AHRD0580</t>
  </si>
  <si>
    <t>4010869595346</t>
  </si>
  <si>
    <t>PCZ-AHRD0531</t>
  </si>
  <si>
    <t>4010869595353</t>
  </si>
  <si>
    <t>PCZ-AHRD0532</t>
  </si>
  <si>
    <t>4010869595360</t>
  </si>
  <si>
    <t>PCZ-AHRD0533</t>
  </si>
  <si>
    <t>4010869595377</t>
  </si>
  <si>
    <t>PCZ-AHRD0534</t>
  </si>
  <si>
    <t>4010869595384</t>
  </si>
  <si>
    <t>PCZ-AHRD0535</t>
  </si>
  <si>
    <t>4010869595391</t>
  </si>
  <si>
    <t>PCZ-AHRD0581</t>
  </si>
  <si>
    <t>4010869595407</t>
  </si>
  <si>
    <t>PCZ-AHRD0582</t>
  </si>
  <si>
    <t>4010869595414</t>
  </si>
  <si>
    <t>PCZ-AHRD0583</t>
  </si>
  <si>
    <t>4010869595421</t>
  </si>
  <si>
    <t>PCZ-AHRD0584</t>
  </si>
  <si>
    <t>4010869595438</t>
  </si>
  <si>
    <t>PCZ-AHRD0585</t>
  </si>
  <si>
    <t>4010869595445</t>
  </si>
  <si>
    <t>PCZ-AHRD0541</t>
  </si>
  <si>
    <t>4010869595452</t>
  </si>
  <si>
    <t>PCZ-AHRD0542</t>
  </si>
  <si>
    <t>4010869595469</t>
  </si>
  <si>
    <t>PCZ-AHRD0543</t>
  </si>
  <si>
    <t>4010869595476</t>
  </si>
  <si>
    <t>PCZ-AHRD0544</t>
  </si>
  <si>
    <t>4010869595483</t>
  </si>
  <si>
    <t>PCZ-AHRD0545</t>
  </si>
  <si>
    <t>4010869595490</t>
  </si>
  <si>
    <t>PCZ-AHRD0586</t>
  </si>
  <si>
    <t>4010869595506</t>
  </si>
  <si>
    <t>PCZ-AHRD0587</t>
  </si>
  <si>
    <t>4010869595513</t>
  </si>
  <si>
    <t>PCZ-AHRD0588</t>
  </si>
  <si>
    <t>4010869595520</t>
  </si>
  <si>
    <t>PCZ-AHRD0589</t>
  </si>
  <si>
    <t>4010869595537</t>
  </si>
  <si>
    <t>PCZ-AHRD0590</t>
  </si>
  <si>
    <t>4010869595544</t>
  </si>
  <si>
    <t>PCZ-AHRD0639</t>
  </si>
  <si>
    <t>4010869595551</t>
  </si>
  <si>
    <t>PCZ-AHRD0640</t>
  </si>
  <si>
    <t>4010869595568</t>
  </si>
  <si>
    <t>PCZ-AHRD0641</t>
  </si>
  <si>
    <t>4010869595575</t>
  </si>
  <si>
    <t>PCZ-AHRD0642</t>
  </si>
  <si>
    <t>4010869595582</t>
  </si>
  <si>
    <t>PCZ-AHRD0643</t>
  </si>
  <si>
    <t>4010869595599</t>
  </si>
  <si>
    <t>PCZ-AHRD0571</t>
  </si>
  <si>
    <t>4010869595605</t>
  </si>
  <si>
    <t>PCZ-AHRD0572</t>
  </si>
  <si>
    <t>4010869595612</t>
  </si>
  <si>
    <t>PCZ-AHRD0573</t>
  </si>
  <si>
    <t>4010869595629</t>
  </si>
  <si>
    <t>PCZ-AHRD0574</t>
  </si>
  <si>
    <t>4010869595636</t>
  </si>
  <si>
    <t>PCZ-AHRD0575</t>
  </si>
  <si>
    <t>4010869595643</t>
  </si>
  <si>
    <t>PCZ-AHRD0651</t>
  </si>
  <si>
    <t>4010869595650</t>
  </si>
  <si>
    <t>PCZ-AHRD0652</t>
  </si>
  <si>
    <t>4010869595667</t>
  </si>
  <si>
    <t>PCZ-AHRD0653</t>
  </si>
  <si>
    <t>4010869595674</t>
  </si>
  <si>
    <t>PCZ-AHRD0654</t>
  </si>
  <si>
    <t>4010869595681</t>
  </si>
  <si>
    <t>PCZ-AHRD0655</t>
  </si>
  <si>
    <t>4010869595698</t>
  </si>
  <si>
    <t>PCZ-AHRD0611</t>
  </si>
  <si>
    <t>4010869595704</t>
  </si>
  <si>
    <t>PCZ-AHRD0612</t>
  </si>
  <si>
    <t>4010869595711</t>
  </si>
  <si>
    <t>PCZ-AHRD0613</t>
  </si>
  <si>
    <t>4010869595728</t>
  </si>
  <si>
    <t>PCZ-AHRD0614</t>
  </si>
  <si>
    <t>4010869595735</t>
  </si>
  <si>
    <t>PCZ-AHRD0615</t>
  </si>
  <si>
    <t>4010869595742</t>
  </si>
  <si>
    <t>PCZ-AHRD0656</t>
  </si>
  <si>
    <t>4010869595759</t>
  </si>
  <si>
    <t>PCZ-AHRD0657</t>
  </si>
  <si>
    <t>4010869595766</t>
  </si>
  <si>
    <t>PCZ-AHRD0658</t>
  </si>
  <si>
    <t>4010869595773</t>
  </si>
  <si>
    <t>PCZ-AHRD0659</t>
  </si>
  <si>
    <t>4010869595780</t>
  </si>
  <si>
    <t>PCZ-AHRD0660</t>
  </si>
  <si>
    <t>4010869595797</t>
  </si>
  <si>
    <t>PCZ-AHRD0616</t>
  </si>
  <si>
    <t>4010869595803</t>
  </si>
  <si>
    <t>PCZ-AHRD0617</t>
  </si>
  <si>
    <t>4010869595810</t>
  </si>
  <si>
    <t>PCZ-AHRD0618</t>
  </si>
  <si>
    <t>4010869595827</t>
  </si>
  <si>
    <t>PCZ-AHRD0619</t>
  </si>
  <si>
    <t>4010869595834</t>
  </si>
  <si>
    <t>PCZ-AHRD0620</t>
  </si>
  <si>
    <t>4010869595841</t>
  </si>
  <si>
    <t>PCZ-AHRD0661</t>
  </si>
  <si>
    <t>4010869595858</t>
  </si>
  <si>
    <t>PCZ-AHRD0662</t>
  </si>
  <si>
    <t>4010869595865</t>
  </si>
  <si>
    <t>PCZ-AHRD0663</t>
  </si>
  <si>
    <t>4010869595872</t>
  </si>
  <si>
    <t>PCZ-AHRD0664</t>
  </si>
  <si>
    <t>4010869595889</t>
  </si>
  <si>
    <t>PCZ-AHRD0665</t>
  </si>
  <si>
    <t>4010869595896</t>
  </si>
  <si>
    <t>PCZ-AHRD0621</t>
  </si>
  <si>
    <t>4010869595902</t>
  </si>
  <si>
    <t>PCZ-AHRD0622</t>
  </si>
  <si>
    <t>4010869595919</t>
  </si>
  <si>
    <t>PCZ-AHRD0623</t>
  </si>
  <si>
    <t>4010869595926</t>
  </si>
  <si>
    <t>PCZ-AHRD0624</t>
  </si>
  <si>
    <t>4010869595933</t>
  </si>
  <si>
    <t>PCZ-AHRD0625</t>
  </si>
  <si>
    <t>4010869595940</t>
  </si>
  <si>
    <t>PCZ-AHRD0666</t>
  </si>
  <si>
    <t>4010869595957</t>
  </si>
  <si>
    <t>PCZ-AHRD0667</t>
  </si>
  <si>
    <t>4010869595964</t>
  </si>
  <si>
    <t>PCZ-AHRD0668</t>
  </si>
  <si>
    <t>4010869595971</t>
  </si>
  <si>
    <t>PCZ-AHRD0669</t>
  </si>
  <si>
    <t>4010869595988</t>
  </si>
  <si>
    <t>PCZ-AHRD0670</t>
  </si>
  <si>
    <t>4010869595995</t>
  </si>
  <si>
    <t>PCZ-AHRD0626</t>
  </si>
  <si>
    <t>4010869596008</t>
  </si>
  <si>
    <t>PCZ-AHRD0627</t>
  </si>
  <si>
    <t>4010869596015</t>
  </si>
  <si>
    <t>PCZ-AHRD0628</t>
  </si>
  <si>
    <t>4010869596022</t>
  </si>
  <si>
    <t>PCZ-AHRD0629</t>
  </si>
  <si>
    <t>4010869596039</t>
  </si>
  <si>
    <t>PCZ-AHRD0630</t>
  </si>
  <si>
    <t>4010869596046</t>
  </si>
  <si>
    <t>PCZ-AHRD0519</t>
  </si>
  <si>
    <t>4010869596060</t>
  </si>
  <si>
    <t>P-CWSL10SC5-HBE</t>
  </si>
  <si>
    <t>4010869594257</t>
  </si>
  <si>
    <t>r) Aquarea Loop</t>
  </si>
  <si>
    <t>Bomba de calor de bucle de agua</t>
  </si>
  <si>
    <t>P-CWSL20SC5-HBE</t>
  </si>
  <si>
    <t>4010869594264</t>
  </si>
  <si>
    <t>P-CWSL30SC5-HBE</t>
  </si>
  <si>
    <t>4010869594271</t>
  </si>
  <si>
    <t>P-CWSL10SC5-WBE</t>
  </si>
  <si>
    <t>4010869594288</t>
  </si>
  <si>
    <t>P-CWSL20SC5-WBE</t>
  </si>
  <si>
    <t>4010869594295</t>
  </si>
  <si>
    <t>P-CWSL30SC5-WBE</t>
  </si>
  <si>
    <t>4010869594301</t>
  </si>
  <si>
    <t>P-CWSL10SC5-HCE</t>
  </si>
  <si>
    <t>4010869594318</t>
  </si>
  <si>
    <t>P-CWSL20SC5-HCE</t>
  </si>
  <si>
    <t>4010869594325</t>
  </si>
  <si>
    <t>P-CWSL30SC5-HCE</t>
  </si>
  <si>
    <t>4010869594332</t>
  </si>
  <si>
    <t>P-CWSL10SC5-WCE</t>
  </si>
  <si>
    <t>4010869594349</t>
  </si>
  <si>
    <t>P-CWSL20SC5-WCE</t>
  </si>
  <si>
    <t>4010869594356</t>
  </si>
  <si>
    <t>P-CWSL30SC5-WCE</t>
  </si>
  <si>
    <t>4010869594363</t>
  </si>
  <si>
    <t>P-CWSL10SC5-HEE</t>
  </si>
  <si>
    <t>4010869594370</t>
  </si>
  <si>
    <t>P-CWSL20SC5-HEE</t>
  </si>
  <si>
    <t>4010869594387</t>
  </si>
  <si>
    <t>P-CWSL30SC5-HEE</t>
  </si>
  <si>
    <t>4010869594394</t>
  </si>
  <si>
    <t>P-CWSL10SC5-WEE</t>
  </si>
  <si>
    <t>4010869594400</t>
  </si>
  <si>
    <t>P-CWSL20SC5-WEE</t>
  </si>
  <si>
    <t>4010869594417</t>
  </si>
  <si>
    <t>P-CWSL30SC5-WEE</t>
  </si>
  <si>
    <t>4010869594424</t>
  </si>
  <si>
    <t>P-CWSL10SC5-HFE</t>
  </si>
  <si>
    <t>4010869594431</t>
  </si>
  <si>
    <t>P-CWSL20SC5-HFE</t>
  </si>
  <si>
    <t>4010869594448</t>
  </si>
  <si>
    <t>P-CWSL30SC5-HFE</t>
  </si>
  <si>
    <t>4010869594455</t>
  </si>
  <si>
    <t>P-CWSL10SC5-WFE</t>
  </si>
  <si>
    <t>4010869594462</t>
  </si>
  <si>
    <t>P-CWSL20SC5-WFE</t>
  </si>
  <si>
    <t>4010869594479</t>
  </si>
  <si>
    <t>P-CWSL30SC5-WFE</t>
  </si>
  <si>
    <t>4010869594486</t>
  </si>
  <si>
    <t>PAW-TD20B8E3-2</t>
  </si>
  <si>
    <t>8430352615416</t>
  </si>
  <si>
    <t>h) Combo Tank</t>
  </si>
  <si>
    <t>Enamelled</t>
  </si>
  <si>
    <t>Tanque combinado esmaltado</t>
  </si>
  <si>
    <t>PAW-TD23B6E5</t>
  </si>
  <si>
    <t>7070644007409</t>
  </si>
  <si>
    <t>Stainless Steel</t>
  </si>
  <si>
    <t>Tanque combinado de acero inoxidable</t>
  </si>
  <si>
    <t>PAW-BTANK50L-2</t>
  </si>
  <si>
    <t>7070644007416</t>
  </si>
  <si>
    <t>g) Buffer Tank</t>
  </si>
  <si>
    <t>Depósito de amortiguador de 50 L</t>
  </si>
  <si>
    <t>PAW-BTANK100L</t>
  </si>
  <si>
    <t>4010869367080</t>
  </si>
  <si>
    <t>Depósito de amortiguador de 100 L</t>
  </si>
  <si>
    <t>PAW-BTANKG200L</t>
  </si>
  <si>
    <t>4010869384445</t>
  </si>
  <si>
    <t>Depósito de amortiguador de 200 L</t>
  </si>
  <si>
    <t>PAW-BTANKG260L</t>
  </si>
  <si>
    <t>4010869384452</t>
  </si>
  <si>
    <t>Depósito de amortiguador de 260 L</t>
  </si>
  <si>
    <t>PAW-BC50FAE</t>
  </si>
  <si>
    <t>4010869879026</t>
  </si>
  <si>
    <t>Depósito de amortiguador de 500 L</t>
  </si>
  <si>
    <t>PAW-BC80FAE</t>
  </si>
  <si>
    <t>4010869879033</t>
  </si>
  <si>
    <t>Depósito de tampón de 800 L</t>
  </si>
  <si>
    <t>PAW-BC100FAE</t>
  </si>
  <si>
    <t>4010869879019</t>
  </si>
  <si>
    <t>Depósito de amortiguador de 1000 L</t>
  </si>
  <si>
    <t>PAW-JKBC50FAE</t>
  </si>
  <si>
    <t>4010869879071</t>
  </si>
  <si>
    <t>Insulation</t>
  </si>
  <si>
    <t>Chaqueta para tanque de amortiguador de 500 L</t>
  </si>
  <si>
    <t>PAW-JKBC80FAE</t>
  </si>
  <si>
    <t>4010869879088</t>
  </si>
  <si>
    <t>Chaqueta para depósito buffer de 800 L</t>
  </si>
  <si>
    <t>PAW-JKBC100FAE</t>
  </si>
  <si>
    <t>4010869879064</t>
  </si>
  <si>
    <t>Chaqueta para tanque buffer de 1000 L</t>
  </si>
  <si>
    <t>PAW-TA15C1E5</t>
  </si>
  <si>
    <t>4010869376143</t>
  </si>
  <si>
    <t>i) Sanitary Tank</t>
  </si>
  <si>
    <t>Depósito DHW esmaltado de 170 L</t>
  </si>
  <si>
    <t>PAW-TA20C1E5STD</t>
  </si>
  <si>
    <t>9004464481543</t>
  </si>
  <si>
    <t>Depósito DHW esmaltado de 200 L</t>
  </si>
  <si>
    <t>PAW-TA30C1E5STD</t>
  </si>
  <si>
    <t>9004464481550</t>
  </si>
  <si>
    <t>Depósito DHW esmaltado de 290 L</t>
  </si>
  <si>
    <t>PAW-TA40C1E5STD</t>
  </si>
  <si>
    <t>9004464481796</t>
  </si>
  <si>
    <t>Depósito DHW esmaltado de 380 L</t>
  </si>
  <si>
    <t>PAW-TA30C2E5STD</t>
  </si>
  <si>
    <t>9004464481802</t>
  </si>
  <si>
    <t>Depósito DHW esmaltado de 350 L con 2 bobinas</t>
  </si>
  <si>
    <t>PAW-TE50H1AE</t>
  </si>
  <si>
    <t>4010869879125</t>
  </si>
  <si>
    <t>Depósito DHW esmaltado de 500 L</t>
  </si>
  <si>
    <t>PAW-TE75H1AEAN</t>
  </si>
  <si>
    <t>4010869879132</t>
  </si>
  <si>
    <t>Depósito DHW esmaltado de 750 L</t>
  </si>
  <si>
    <t>PAW-TE90H1AEAN</t>
  </si>
  <si>
    <t>4010869879149</t>
  </si>
  <si>
    <t>Depósito DHW esmaltado de 900 L</t>
  </si>
  <si>
    <t>PAW-JKTE75H1AE</t>
  </si>
  <si>
    <t>4010869879101</t>
  </si>
  <si>
    <t>Chaqueta para depósito DHW de 750 L</t>
  </si>
  <si>
    <t>PAW-JKTE90H1AE</t>
  </si>
  <si>
    <t>4010869879118</t>
  </si>
  <si>
    <t>Chaqueta para depósito DHW de 900 L</t>
  </si>
  <si>
    <t>PAW-HT6F18AE8</t>
  </si>
  <si>
    <t>4010869879040</t>
  </si>
  <si>
    <t>Calefactor eléctrico de 6 kW D180mm (3 ph)</t>
  </si>
  <si>
    <t>PAW-HT9F24AE8</t>
  </si>
  <si>
    <t>4010869879057</t>
  </si>
  <si>
    <t>Calefactor eléctrico de 9 kW D240mm (3ph)</t>
  </si>
  <si>
    <t>PAW-TD20C1E5-1</t>
  </si>
  <si>
    <t>4010869385589</t>
  </si>
  <si>
    <t>Depósito de agua fuerte de acero inoxidable de 200 L</t>
  </si>
  <si>
    <t>PAW-TD30C1E5-1</t>
  </si>
  <si>
    <t>4010869385572</t>
  </si>
  <si>
    <t>Depósito de DHW de acero inoxidable de 300 L</t>
  </si>
  <si>
    <t>PAW-TD30C1E5HI-1</t>
  </si>
  <si>
    <t>4010869385596</t>
  </si>
  <si>
    <t>Depósito de DHW de acero inoxidable de 300 L High Eff</t>
  </si>
  <si>
    <t>PAW-TS1</t>
  </si>
  <si>
    <t>4010869190282</t>
  </si>
  <si>
    <t>Sensor Cable</t>
  </si>
  <si>
    <t>Sensor de tanque de 5 m</t>
  </si>
  <si>
    <t>PAW-TS2</t>
  </si>
  <si>
    <t>4010869190299</t>
  </si>
  <si>
    <t>Sensor de tanque de 20 m</t>
  </si>
  <si>
    <t>PAW-TS4</t>
  </si>
  <si>
    <t>4010869203258</t>
  </si>
  <si>
    <t>Sensor de tanque de 5 m con 6 mm de diámetro</t>
  </si>
  <si>
    <t>CZ-TK1</t>
  </si>
  <si>
    <t>4010869166683</t>
  </si>
  <si>
    <t>Kit de sensores de tanque</t>
  </si>
  <si>
    <t>PAW-EANODE2</t>
  </si>
  <si>
    <t>4010869387279</t>
  </si>
  <si>
    <t>All In One</t>
  </si>
  <si>
    <t>Ánodo eléctrico</t>
  </si>
  <si>
    <t>PAW-EANODE3</t>
  </si>
  <si>
    <t>4010869387262</t>
  </si>
  <si>
    <t>PAW-A2W-VENTA-R</t>
  </si>
  <si>
    <t>4010869359122</t>
  </si>
  <si>
    <t>s) Resdtl Vent</t>
  </si>
  <si>
    <t>Hrvu Others</t>
  </si>
  <si>
    <t>RVU 204 M3/H (Mano derecha)</t>
  </si>
  <si>
    <t>PAW-A2W-VENTA-L</t>
  </si>
  <si>
    <t>4010869359115</t>
  </si>
  <si>
    <t>RVU 204 M3/H (Mano izquierda)</t>
  </si>
  <si>
    <t>PAW-VEN-DPL</t>
  </si>
  <si>
    <t>4010869359153</t>
  </si>
  <si>
    <t>Resdtl Vent</t>
  </si>
  <si>
    <t>Control táctil de la VFC</t>
  </si>
  <si>
    <t>PAW-VEN-CBLEXT12</t>
  </si>
  <si>
    <t>4010869359139</t>
  </si>
  <si>
    <t>Cable CEC con enchufe 12M</t>
  </si>
  <si>
    <t>PAW-VEN-DIVPLG</t>
  </si>
  <si>
    <t>4010869359146</t>
  </si>
  <si>
    <t>Conector doble</t>
  </si>
  <si>
    <t>PAW-VEN-DPLBOX</t>
  </si>
  <si>
    <t>4010869359191</t>
  </si>
  <si>
    <t>Kit de montaje de pared para panel táctil HRV</t>
  </si>
  <si>
    <t>PAW-VEN-ACCPCB</t>
  </si>
  <si>
    <t>4010869359214</t>
  </si>
  <si>
    <t>PCB opcional para funciones adicionales</t>
  </si>
  <si>
    <t>PAW-VEN-FLTKIT</t>
  </si>
  <si>
    <t>4010869359221</t>
  </si>
  <si>
    <t>Kit de filtros de suministro y extracción</t>
  </si>
  <si>
    <t>PAW-VEN-S-CO2RH-W</t>
  </si>
  <si>
    <t>4010869359177</t>
  </si>
  <si>
    <t>Sensor de pared de CO2 HR</t>
  </si>
  <si>
    <t>PAW-VEN-S-CO2-D</t>
  </si>
  <si>
    <t>4010869359160</t>
  </si>
  <si>
    <t>Sensor de conductos de CO2</t>
  </si>
  <si>
    <t>PAW-VEN-S-CO2-W</t>
  </si>
  <si>
    <t>4010869359184</t>
  </si>
  <si>
    <t>Sensor de pared de CO2</t>
  </si>
  <si>
    <t>PAW-VEN-WBRK</t>
  </si>
  <si>
    <t>4010869359207</t>
  </si>
  <si>
    <t>Kit de soportes de pared para montaje en la pared</t>
  </si>
  <si>
    <t>PAW-VEN-HTR06</t>
  </si>
  <si>
    <t>4010869370240</t>
  </si>
  <si>
    <t>Calefactor eléctrico de conductos 0,6 kW</t>
  </si>
  <si>
    <t>PAW-VEN-HTR12</t>
  </si>
  <si>
    <t>4010869370233</t>
  </si>
  <si>
    <t>Calefactor eléctrico de conductos 1,2 kW</t>
  </si>
  <si>
    <t>P-VEN15XQAZE5</t>
  </si>
  <si>
    <t>4010869660716</t>
  </si>
  <si>
    <t>Aquarea Vent</t>
  </si>
  <si>
    <t>RVU Counter-Flow HEX, 10Z</t>
  </si>
  <si>
    <t>PAW-VENTX10Z-1</t>
  </si>
  <si>
    <t>P-VEN20XQAZE5</t>
  </si>
  <si>
    <t>4010869660723</t>
  </si>
  <si>
    <t>RVU Counterflow HEX, 20Z</t>
  </si>
  <si>
    <t>PAW-VENTX20Z-1</t>
  </si>
  <si>
    <t>P-VEN30XQAZE5</t>
  </si>
  <si>
    <t>4010869660754</t>
  </si>
  <si>
    <t>PAW-VENTX25Z-1</t>
  </si>
  <si>
    <t>P-VEN15XQAHE5</t>
  </si>
  <si>
    <t>4010869660693</t>
  </si>
  <si>
    <t>RVU HEX de flujo contrario, 20H</t>
  </si>
  <si>
    <t>PAW-VENTX20H-1</t>
  </si>
  <si>
    <t>P-VEN15XQAVE5</t>
  </si>
  <si>
    <t>4010869660709</t>
  </si>
  <si>
    <t>RVU HEX de flujo contrario, 20V</t>
  </si>
  <si>
    <t>PAW-VENTX20V-1</t>
  </si>
  <si>
    <t>P-VEN30XQAHE5</t>
  </si>
  <si>
    <t>4010869660730</t>
  </si>
  <si>
    <t>RVU HEX de contracorriente, 30H</t>
  </si>
  <si>
    <t>PAW-VENTX30H-1</t>
  </si>
  <si>
    <t>P-VEN30XQAVE5</t>
  </si>
  <si>
    <t>4010869660747</t>
  </si>
  <si>
    <t>RVU HEX de flujo contrario, 30V</t>
  </si>
  <si>
    <t>PAW-VENTX30V-1</t>
  </si>
  <si>
    <t>P-VEN35XQAHE5</t>
  </si>
  <si>
    <t>4010869660761</t>
  </si>
  <si>
    <t>RVU HEX de contracorriente, 40H</t>
  </si>
  <si>
    <t>PAW-VENTX40H-1</t>
  </si>
  <si>
    <t>P-VEN40XQAVE5</t>
  </si>
  <si>
    <t>4010869660778</t>
  </si>
  <si>
    <t>RVU HEX de contracorriente, 40V</t>
  </si>
  <si>
    <t>PAW-VENTX40V-1</t>
  </si>
  <si>
    <t>P-VEN45XQAHE5</t>
  </si>
  <si>
    <t>4010869660785</t>
  </si>
  <si>
    <t>RVU HEX de contracorriente, 50H</t>
  </si>
  <si>
    <t>PAW-VENTX50H-1</t>
  </si>
  <si>
    <t>P-VEN45XQAVE5</t>
  </si>
  <si>
    <t>4010869660792</t>
  </si>
  <si>
    <t>RVU HEX de flujo contrario, 50V</t>
  </si>
  <si>
    <t>PAW-VENTX50V-1</t>
  </si>
  <si>
    <t>PCZ-AHRP0025</t>
  </si>
  <si>
    <t>4010869677981</t>
  </si>
  <si>
    <t>Ventilación de control de pared</t>
  </si>
  <si>
    <t>PCZ-AHRP0026</t>
  </si>
  <si>
    <t>4010869677998</t>
  </si>
  <si>
    <t>Ventilación de control de pared con Wi-Fi</t>
  </si>
  <si>
    <t>PCZ-AHRP0421</t>
  </si>
  <si>
    <t>4010869660815</t>
  </si>
  <si>
    <t>Calefactor eléctrico de conductos 0,5 kW, DN160 mm</t>
  </si>
  <si>
    <t>PCZ-AHRP0422</t>
  </si>
  <si>
    <t>4010869660822</t>
  </si>
  <si>
    <t>Calentador de conductos eléctricos 1 kW, DN160 mm</t>
  </si>
  <si>
    <t>PCZ-AHRP0501</t>
  </si>
  <si>
    <t>4010869660839</t>
  </si>
  <si>
    <t>Kit de filtros (2 piezas) 15Z, 20Z, 30Z, 20H, 20V</t>
  </si>
  <si>
    <t>PCZ-AHRP0507</t>
  </si>
  <si>
    <t>4010869660877</t>
  </si>
  <si>
    <t>Kit de filtros (2 piezas) 30H</t>
  </si>
  <si>
    <t>PCZ-AHRP0502</t>
  </si>
  <si>
    <t>4010869660846</t>
  </si>
  <si>
    <t>Kit de filtros (2 piezas) 30V</t>
  </si>
  <si>
    <t>PCZ-AHRP0503</t>
  </si>
  <si>
    <t>4010869660853</t>
  </si>
  <si>
    <t>Kit de filtros (2 piezas) 35H, 45H</t>
  </si>
  <si>
    <t>PCZ-AHRP0504</t>
  </si>
  <si>
    <t>4010869660860</t>
  </si>
  <si>
    <t>Kit de filtros (2 piezas) 40V, 45V</t>
  </si>
  <si>
    <t>PCZ-AHRP0901</t>
  </si>
  <si>
    <t>4010869660891</t>
  </si>
  <si>
    <t>Carbono FTR (1 PC) para 15Z, 20Z, 30Z, 15H, 15V</t>
  </si>
  <si>
    <t>PCZ-AHRP0508</t>
  </si>
  <si>
    <t>4010869660884</t>
  </si>
  <si>
    <t>Carbon Ftr (1 PC) para 30H</t>
  </si>
  <si>
    <t>PCZ-AHRP0902</t>
  </si>
  <si>
    <t>4010869660907</t>
  </si>
  <si>
    <t>Carbon Ftr (1 PC) para 30V</t>
  </si>
  <si>
    <t>PCZ-AHRP0903</t>
  </si>
  <si>
    <t>4010869660914</t>
  </si>
  <si>
    <t>Carbon Ftr (1 pc) para 35H, 45H</t>
  </si>
  <si>
    <t>PCZ-AHRP0904</t>
  </si>
  <si>
    <t>4010869660921</t>
  </si>
  <si>
    <t>Filtro de carbón (1 PC) para 40V, 45V</t>
  </si>
  <si>
    <t>PCZ-STE016181</t>
  </si>
  <si>
    <t>4010869596329</t>
  </si>
  <si>
    <t>Accesorios ERV</t>
  </si>
  <si>
    <t>PCZ-STE016185</t>
  </si>
  <si>
    <t>4010869596336</t>
  </si>
  <si>
    <t>PCZ-STE016190</t>
  </si>
  <si>
    <t>4010869596343</t>
  </si>
  <si>
    <t>PCZ-STE016191</t>
  </si>
  <si>
    <t>4010869596350</t>
  </si>
  <si>
    <t>PCZ-STE080189</t>
  </si>
  <si>
    <t>4010869596367</t>
  </si>
  <si>
    <t>PCZ-SRA116110</t>
  </si>
  <si>
    <t>4010869596374</t>
  </si>
  <si>
    <t>PCZ-SRA116120</t>
  </si>
  <si>
    <t>4010869596381</t>
  </si>
  <si>
    <t>PCZ-SRA112132</t>
  </si>
  <si>
    <t>4010869596398</t>
  </si>
  <si>
    <t>PCZ-SRA116132</t>
  </si>
  <si>
    <t>4010869596404</t>
  </si>
  <si>
    <t>PCZ-SCS116001</t>
  </si>
  <si>
    <t>4010869596411</t>
  </si>
  <si>
    <t>PCZ-SCS116090</t>
  </si>
  <si>
    <t>4010869596428</t>
  </si>
  <si>
    <t>PCZ-SCS116160</t>
  </si>
  <si>
    <t>4010869596435</t>
  </si>
  <si>
    <t>PCZ-SCS116120</t>
  </si>
  <si>
    <t>4010869596442</t>
  </si>
  <si>
    <t>PCZ-SCE116010</t>
  </si>
  <si>
    <t>4010869596459</t>
  </si>
  <si>
    <t>PCZ-SCE316010</t>
  </si>
  <si>
    <t>4010869596466</t>
  </si>
  <si>
    <t>PCZ-SCE099120</t>
  </si>
  <si>
    <t>4010869596473</t>
  </si>
  <si>
    <t>PCZ-SCE199121</t>
  </si>
  <si>
    <t>4010869596480</t>
  </si>
  <si>
    <t>PCZ-SCE199122</t>
  </si>
  <si>
    <t>4010869596497</t>
  </si>
  <si>
    <t>PCZ-SCE216001</t>
  </si>
  <si>
    <t>4010869596503</t>
  </si>
  <si>
    <t>PCZ-SCO164044</t>
  </si>
  <si>
    <t>4010869596510</t>
  </si>
  <si>
    <t>PCZ-SCO164084</t>
  </si>
  <si>
    <t>4010869596527</t>
  </si>
  <si>
    <t>PCZ-SCO164124</t>
  </si>
  <si>
    <t>4010869596534</t>
  </si>
  <si>
    <t>PCZ-SRS075140</t>
  </si>
  <si>
    <t>4010869596541</t>
  </si>
  <si>
    <t>PCZ-SRS080141</t>
  </si>
  <si>
    <t>4010869596558</t>
  </si>
  <si>
    <t>PCZ-SRP080001</t>
  </si>
  <si>
    <t>4010869596565</t>
  </si>
  <si>
    <t>PCZ-SRS075050</t>
  </si>
  <si>
    <t>4010869596572</t>
  </si>
  <si>
    <t>PCZ-SRS075145</t>
  </si>
  <si>
    <t>4010869596589</t>
  </si>
  <si>
    <t>PCZ-SRS075150</t>
  </si>
  <si>
    <t>4010869596596</t>
  </si>
  <si>
    <t>PCZ-SRS075120</t>
  </si>
  <si>
    <t>4010869596602</t>
  </si>
  <si>
    <t>Articulación macho/macho. DN 75mm incluyendo dos juntas tóricas</t>
  </si>
  <si>
    <t>PCZ-SRS075155</t>
  </si>
  <si>
    <t>4010869596619</t>
  </si>
  <si>
    <t>Clip de fijación  DN 75mm. Utiliza cada 1,5 - 2 m lineal y antes y después de cada curva</t>
  </si>
  <si>
    <t>PCZ-SRS075160</t>
  </si>
  <si>
    <t>4010869596626</t>
  </si>
  <si>
    <t>PCZ-REV081111</t>
  </si>
  <si>
    <t>4010869596633</t>
  </si>
  <si>
    <t>PCZ-SBO130860</t>
  </si>
  <si>
    <t>4010869596640</t>
  </si>
  <si>
    <t>PCZ-SBO130801</t>
  </si>
  <si>
    <t>4010869596657</t>
  </si>
  <si>
    <t>PCZ-SBO300801</t>
  </si>
  <si>
    <t>4010869596664</t>
  </si>
  <si>
    <t>PCZ-SBO480801</t>
  </si>
  <si>
    <t>4010869596671</t>
  </si>
  <si>
    <t>PCZ-SBO302001</t>
  </si>
  <si>
    <t>4010869596688</t>
  </si>
  <si>
    <t>PCZ-SBO130802</t>
  </si>
  <si>
    <t>4010869596695</t>
  </si>
  <si>
    <t>PCZ-SBO300802</t>
  </si>
  <si>
    <t>4010869596701</t>
  </si>
  <si>
    <t>PCZ-SBO480802</t>
  </si>
  <si>
    <t>4010869596718</t>
  </si>
  <si>
    <t>PCZ-SBO302002</t>
  </si>
  <si>
    <t>4010869596725</t>
  </si>
  <si>
    <t>PAW-DHW-STAND-1</t>
  </si>
  <si>
    <t>4010869751001</t>
  </si>
  <si>
    <t>f) DHW Heatpump</t>
  </si>
  <si>
    <t>Soporte para bombas de calor DHW</t>
  </si>
  <si>
    <t>PAW-DHWSOLAR-KIT</t>
  </si>
  <si>
    <t>3800879313792</t>
  </si>
  <si>
    <t>Kit solar</t>
  </si>
  <si>
    <t>P-DHW100AE5</t>
  </si>
  <si>
    <t>4010869648394</t>
  </si>
  <si>
    <t>Bomba de calor DHW 100 L Montada en la pared</t>
  </si>
  <si>
    <t>PAW-DHW100W-1</t>
  </si>
  <si>
    <t>P-DHW150AE5</t>
  </si>
  <si>
    <t>4010869648400</t>
  </si>
  <si>
    <t>Bomba de calor DHW 150 L Montada en la pared</t>
  </si>
  <si>
    <t>PAW-DHW150W-1</t>
  </si>
  <si>
    <t>P-DHW200AE5</t>
  </si>
  <si>
    <t>4010869648417</t>
  </si>
  <si>
    <t>Bomba de calor DHW 200 L Planta de pie</t>
  </si>
  <si>
    <t>PAW-DHW200F</t>
  </si>
  <si>
    <t>P-DHW200CAE5</t>
  </si>
  <si>
    <t>4010869648424</t>
  </si>
  <si>
    <t>Bomba de calor DHW 200 L Bobinas de piso 2</t>
  </si>
  <si>
    <t>P-DHW260AE5</t>
  </si>
  <si>
    <t>4010869648431</t>
  </si>
  <si>
    <t>DHW Bomba de calor 260 L Planta de pie</t>
  </si>
  <si>
    <t>PAW-DHW270F</t>
  </si>
  <si>
    <t>P-DHW260CAE5</t>
  </si>
  <si>
    <t>4010869648448</t>
  </si>
  <si>
    <t>Bombas de calor DHW 260 L Bobinas del piso 2</t>
  </si>
  <si>
    <t>PAW-DHW270C1F</t>
  </si>
  <si>
    <t>CU-2TZ41TBE</t>
  </si>
  <si>
    <t>5025232873289</t>
  </si>
  <si>
    <t>RAC</t>
  </si>
  <si>
    <t>h) Multi</t>
  </si>
  <si>
    <t>TZ Series</t>
  </si>
  <si>
    <t>Multi TZ outdoor unit</t>
  </si>
  <si>
    <t>CU-2TZ50TBE</t>
  </si>
  <si>
    <t>5025232873296</t>
  </si>
  <si>
    <t>CU-3TZ52TBE</t>
  </si>
  <si>
    <t>5025232873302</t>
  </si>
  <si>
    <t>CZ-RD517C</t>
  </si>
  <si>
    <t>5025232944620</t>
  </si>
  <si>
    <t>Remoco (WIRED)</t>
  </si>
  <si>
    <t>Nuevo mando de pared para split y consola de suelo</t>
  </si>
  <si>
    <t>Wired remote controller</t>
  </si>
  <si>
    <t>CZ-RL511D</t>
  </si>
  <si>
    <t>5025232894659</t>
  </si>
  <si>
    <t>l) Others</t>
  </si>
  <si>
    <t>Others</t>
  </si>
  <si>
    <t>Mando por infrarrojos especialmente para conductos</t>
  </si>
  <si>
    <t>Infrared remote controller</t>
  </si>
  <si>
    <t xml:space="preserve">         2.430</t>
  </si>
  <si>
    <t xml:space="preserve">      1,056</t>
  </si>
  <si>
    <t>CZ-RCC5</t>
  </si>
  <si>
    <t>5025232932078</t>
  </si>
  <si>
    <t>Cables CN-CNT ×2 para aplicación en sala de servidores, control de 2 unidades, rotación</t>
  </si>
  <si>
    <t>CN-CNT cable for YKEA</t>
  </si>
  <si>
    <t xml:space="preserve">         1.155</t>
  </si>
  <si>
    <t xml:space="preserve">      0,156</t>
  </si>
  <si>
    <t>PAW-AC-KNX-1i</t>
  </si>
  <si>
    <t>4010869200424</t>
  </si>
  <si>
    <t>Interfaz para KNX/EIB (Etherea y Conductos  9/12)</t>
  </si>
  <si>
    <t>KNX gateway</t>
  </si>
  <si>
    <t>PAW-AZAC-KNX-1</t>
  </si>
  <si>
    <t>8445409139111</t>
  </si>
  <si>
    <t>PAW-AC-MBS-1</t>
  </si>
  <si>
    <t>4010869201995</t>
  </si>
  <si>
    <t>Interfaz para Modbus (Etherea,  Cassettes y Conductos  9/12)</t>
  </si>
  <si>
    <t>Modbus gateway</t>
  </si>
  <si>
    <t>PAW-AZAC-MBS-1</t>
  </si>
  <si>
    <t>8445409139098</t>
  </si>
  <si>
    <t>Interfaz para Modbus (Etherea y Conductos  9/12)</t>
  </si>
  <si>
    <t>PAW-AC-BAC-1</t>
  </si>
  <si>
    <t>4010869242769</t>
  </si>
  <si>
    <t>Interfaz BacNet para 1 unidad</t>
  </si>
  <si>
    <t>Bacnet gateway</t>
  </si>
  <si>
    <t>PAW-AZAC-BAC-1</t>
  </si>
  <si>
    <t>8445409139135</t>
  </si>
  <si>
    <t>Interfaz para Bacnet (Etherea y Conductos  9/12)</t>
  </si>
  <si>
    <t>PAW-AC-DIO</t>
  </si>
  <si>
    <t>4010869244275</t>
  </si>
  <si>
    <t>PCB para contactos secos para u. de pared SKE, On/Off, Mensaje de Error</t>
  </si>
  <si>
    <t>RAC Dry contact</t>
  </si>
  <si>
    <t>CZ-MA1PA</t>
  </si>
  <si>
    <t>5025232924813</t>
  </si>
  <si>
    <t>Reducción del tamaño de conexión en la unidad interior de 1/2” a 3/8”.</t>
  </si>
  <si>
    <t>Pipe reducer</t>
  </si>
  <si>
    <t xml:space="preserve">       256,667</t>
  </si>
  <si>
    <t xml:space="preserve">      0,158</t>
  </si>
  <si>
    <t>CZ-MA2PA</t>
  </si>
  <si>
    <t>5025232924790</t>
  </si>
  <si>
    <t>Reducción del tamaño de conexión en la unidad interior de 3/8” a 1/2”.</t>
  </si>
  <si>
    <t xml:space="preserve">      0,200</t>
  </si>
  <si>
    <t>CZ-MA3PA</t>
  </si>
  <si>
    <t>5025232924806</t>
  </si>
  <si>
    <t>Reducción del tamaño de conexión en la unidad interior de 5/8” a 1/2”.</t>
  </si>
  <si>
    <t xml:space="preserve">      0,217</t>
  </si>
  <si>
    <t>P-MOG16IC5-E</t>
  </si>
  <si>
    <t>4010869594493</t>
  </si>
  <si>
    <t>o) RAC Solo</t>
  </si>
  <si>
    <t>Rac Solo</t>
  </si>
  <si>
    <t>Unidad compacta 1,7kW (2,35kW máx) - R290 (Orificios 162mm)</t>
  </si>
  <si>
    <t>RAC Solo</t>
  </si>
  <si>
    <t>P-MOG16IC5A-E</t>
  </si>
  <si>
    <t xml:space="preserve">       156.156</t>
  </si>
  <si>
    <t xml:space="preserve">         42</t>
  </si>
  <si>
    <t>P-MOZ20IC5-E</t>
  </si>
  <si>
    <t>4010869594509</t>
  </si>
  <si>
    <t>Unidad compacta 2,09kW (2,64kW máx) - R32 (Orificios 162mm)</t>
  </si>
  <si>
    <t>P-MOZ20IC5A-E</t>
  </si>
  <si>
    <t xml:space="preserve">       180.180</t>
  </si>
  <si>
    <t xml:space="preserve">         45</t>
  </si>
  <si>
    <t>P-MOZ25IC5-E</t>
  </si>
  <si>
    <t>4010869594516</t>
  </si>
  <si>
    <t>Unidad compacta 2,33kW (3,10kW máx) - R32 (Orificios 162mm)</t>
  </si>
  <si>
    <t>P-MOZ25IC5A-E</t>
  </si>
  <si>
    <t xml:space="preserve">       190.476</t>
  </si>
  <si>
    <t>P-MOZ30IC5-E</t>
  </si>
  <si>
    <t>4010869594523</t>
  </si>
  <si>
    <t>Unidad compacta 2,87kW (3,50kW máx) - R32 (Orificios 202mm)</t>
  </si>
  <si>
    <t>P-MOZ30IC5A-E</t>
  </si>
  <si>
    <t xml:space="preserve">       197.340</t>
  </si>
  <si>
    <t>Unidad compacta 1,7kW (2,35kW máx) - R290 (Orificios 162mm) con nanoe™X</t>
  </si>
  <si>
    <t>RAC Solo with nanoe X</t>
  </si>
  <si>
    <t>Unidad compacta 2,09kW (2,64kW máx) - R32 (Orificios 162mm) con nanoe™X</t>
  </si>
  <si>
    <t>Unidad compacta 2,33kW (3,10kW máx) - R32 (Orificios 162mm) con nanoe™X</t>
  </si>
  <si>
    <t xml:space="preserve">Unidad compacta 2,87kW (3,50kW máx) - R32 (Orificios 202mm) con nanoe™X </t>
  </si>
  <si>
    <t>PCZ-GB0738</t>
  </si>
  <si>
    <t>4010869596107</t>
  </si>
  <si>
    <t xml:space="preserve">Kit de rejillas de extracción de aluminio para orificios de 162mm </t>
  </si>
  <si>
    <t>RAC Solo Accessory</t>
  </si>
  <si>
    <t>PCZ-GB1091</t>
  </si>
  <si>
    <t>4010869596114</t>
  </si>
  <si>
    <t xml:space="preserve">Kit de rejillas de extracción de aluminio para orificios de 202mm </t>
  </si>
  <si>
    <t>PCZ-GB0755</t>
  </si>
  <si>
    <t>4010869596138</t>
  </si>
  <si>
    <t>Kit de protección anti insectos (malla + fijación)</t>
  </si>
  <si>
    <t>PCZ-L00773</t>
  </si>
  <si>
    <t>4010869596145</t>
  </si>
  <si>
    <t>Kit de salida lateral para instalación empotrada y esquinera (salida derecha)</t>
  </si>
  <si>
    <t>PCZ-L00774</t>
  </si>
  <si>
    <t>4010869596152</t>
  </si>
  <si>
    <t>Kit de salida lateral para instalación empotrada y esquinera (salida izquierda)</t>
  </si>
  <si>
    <t>PCZ-GB0737</t>
  </si>
  <si>
    <t>4010869596183</t>
  </si>
  <si>
    <t>Kit de cubierta inferior para modelos 20/25/30 (instalación en altura)</t>
  </si>
  <si>
    <t>PCZ-GB1105</t>
  </si>
  <si>
    <t>4010869596190</t>
  </si>
  <si>
    <t>Kit de cubierta inferior para modelo 16 (instalación en altura)</t>
  </si>
  <si>
    <t>PCZ-GB1119</t>
  </si>
  <si>
    <t>4010869596206</t>
  </si>
  <si>
    <t>Kit de calefactores para el tubo de condensados</t>
  </si>
  <si>
    <t>CS-MZ16CKE</t>
  </si>
  <si>
    <t>5025232987597</t>
  </si>
  <si>
    <t>b) Deluxe</t>
  </si>
  <si>
    <t>Z Series</t>
  </si>
  <si>
    <t>Etherea White Wall Mount split de 1,6 kW</t>
  </si>
  <si>
    <t>1,6 kW Etherea white wall mount split</t>
  </si>
  <si>
    <t>CS-MZ16ZKE</t>
  </si>
  <si>
    <t>YES</t>
  </si>
  <si>
    <t>CS-Z20CKEW</t>
  </si>
  <si>
    <t>5025232987832</t>
  </si>
  <si>
    <t>Unidad interior 2,0kW Blanco Mate con nanoe™X Mark 3, Wi-Fi integrado, Aerowings 2.0, Función AI-ECO</t>
  </si>
  <si>
    <t>2,0 kW Etherea white wall mount split</t>
  </si>
  <si>
    <t>CS-Z20ZKEW</t>
  </si>
  <si>
    <t>CS-Z25CKEW</t>
  </si>
  <si>
    <t>5025232987870</t>
  </si>
  <si>
    <t>Unidad interior 2,5kW Blanco Mate con nanoe™X Mark 3, Wi-Fi integrado, Aerowings 2.0, Función AI-ECO</t>
  </si>
  <si>
    <t>2,5 kW Etherea white wall mount split</t>
  </si>
  <si>
    <t>CS-Z25ZKEW</t>
  </si>
  <si>
    <t>CS-Z35CKEW</t>
  </si>
  <si>
    <t>5025232987917</t>
  </si>
  <si>
    <t>Unidad interior 3,5kW Blanco Mate con nanoe™X Mark 3, Wi-Fi integrado, Aerowings 2.0, Función AI-ECO</t>
  </si>
  <si>
    <t>3,5 kW Etherea white wall mount split</t>
  </si>
  <si>
    <t>CS-Z35ZKEW</t>
  </si>
  <si>
    <t>CS-Z42CKEW</t>
  </si>
  <si>
    <t>5025232987924</t>
  </si>
  <si>
    <t>Unidad interior 4,2kW Blanco Mate con nanoe™X Mark 3, Wi-Fi integrado, Aerowings 2.0, Función AI-ECO</t>
  </si>
  <si>
    <t>4,2 kW Etherea white wall mount split</t>
  </si>
  <si>
    <t>CS-Z42ZKEW</t>
  </si>
  <si>
    <t>CS-Z50CKEW</t>
  </si>
  <si>
    <t>5025232987955</t>
  </si>
  <si>
    <t>Unidad interior 5,0kW Blanco Mate con nanoe™X Mark 3, Wi-Fi integrado, Aerowings 2.0, Función AI-ECO</t>
  </si>
  <si>
    <t>5,0 kW Etherea white wall mount split</t>
  </si>
  <si>
    <t>CS-Z50ZKEW</t>
  </si>
  <si>
    <t>CS-Z71CKEW</t>
  </si>
  <si>
    <t>5025232987979</t>
  </si>
  <si>
    <t>Unidad interior 7,1kW Blanco Mate con nanoe™X Mark 3, Wi-Fi integrado, Aerowings 2.0, Función AI-ECO</t>
  </si>
  <si>
    <t>7,1 kW Etherea white wall mount split</t>
  </si>
  <si>
    <t>CS-Z71ZKEW</t>
  </si>
  <si>
    <t>CU-Z20CKE</t>
  </si>
  <si>
    <t>5025232988266</t>
  </si>
  <si>
    <t>Unidad exterior Etherea 2,0kW</t>
  </si>
  <si>
    <t>Etherea outdoor unit</t>
  </si>
  <si>
    <t>CU-Z20ZKE</t>
  </si>
  <si>
    <t>CU-Z25CKE</t>
  </si>
  <si>
    <t>5025232988297</t>
  </si>
  <si>
    <t>Unidad exterior Etherea 2,5kW</t>
  </si>
  <si>
    <t>CU-Z25ZKE</t>
  </si>
  <si>
    <t>CU-Z35CKE</t>
  </si>
  <si>
    <t>5025232988327</t>
  </si>
  <si>
    <t>Unidad exterior Etherea 3,5kW</t>
  </si>
  <si>
    <t>CU-Z35ZKE</t>
  </si>
  <si>
    <t>CU-Z42CKE</t>
  </si>
  <si>
    <t>5025232988334</t>
  </si>
  <si>
    <t>Unidad exterior Etherea 4,2kW</t>
  </si>
  <si>
    <t>CU-Z42ZKE</t>
  </si>
  <si>
    <t>CU-Z50CKE</t>
  </si>
  <si>
    <t>5025232988358</t>
  </si>
  <si>
    <t>Unidad exterior Etherea 5,0kW</t>
  </si>
  <si>
    <t>CU-Z50ZKE</t>
  </si>
  <si>
    <t>CU-Z71CKE</t>
  </si>
  <si>
    <t>5025232988372</t>
  </si>
  <si>
    <t>Unidad exterior Etherea 7,1kW</t>
  </si>
  <si>
    <t>CU-Z71ZKE</t>
  </si>
  <si>
    <t>CS-XZ20CKEW-H</t>
  </si>
  <si>
    <t>5025232987764</t>
  </si>
  <si>
    <t>Z Series (DARK)</t>
  </si>
  <si>
    <t>Unidad interior 2,0kW gris grafito nanoe™X Mark 3, Wi-Fi integrado, Aerowings 2.0, Función AI-ECO</t>
  </si>
  <si>
    <t>Etherea INTERIOR unit</t>
  </si>
  <si>
    <t>CS-XZ20ZKEW-H</t>
  </si>
  <si>
    <t>CS-XZ25CKEW-H</t>
  </si>
  <si>
    <t>5025232987788</t>
  </si>
  <si>
    <t>Unidad interior 2,5kW gris grafito nanoe™X Mark 3, Wi-Fi integrado, Aerowings 2.0, Función AI-ECO</t>
  </si>
  <si>
    <t>CS-XZ25ZKEW-H</t>
  </si>
  <si>
    <t>CS-XZ35CKEW-H</t>
  </si>
  <si>
    <t>5025232987801</t>
  </si>
  <si>
    <t>Unidad interior 3,5kW gris grafito nanoe™X Mark 3, Wi-Fi integrado, Aerowings 2.0, Función AI-ECO</t>
  </si>
  <si>
    <t>CS-XZ35ZKEW-H</t>
  </si>
  <si>
    <t>CS-XZ42CKEW-H</t>
  </si>
  <si>
    <t>5025232987818</t>
  </si>
  <si>
    <t>Unidad interior 4,2kW gris grafito nanoe™X Mark 3, Wi-Fi integrado, Aerowings 2.0, Función AI-ECO</t>
  </si>
  <si>
    <t>CS-XZ42ZKEW-H</t>
  </si>
  <si>
    <t>CS-MTZ16CKE</t>
  </si>
  <si>
    <t>5025232987580</t>
  </si>
  <si>
    <t>d) Standard</t>
  </si>
  <si>
    <t>Unidad interior 1,6kW nanoe™X Mark 2, Wi-Fi integrado, Aerowings, Control Premium</t>
  </si>
  <si>
    <t>TZ INTERIOR unit</t>
  </si>
  <si>
    <t>CS-MTZ16ZKE</t>
  </si>
  <si>
    <t>CS-TZ20CKEW</t>
  </si>
  <si>
    <t>5025232987658</t>
  </si>
  <si>
    <t>Unidad interior 2,0kW nanoe™X Mark 2, Wi-Fi integrado, Aerowings, Control Premium</t>
  </si>
  <si>
    <t>CS-TZ20ZKEW</t>
  </si>
  <si>
    <t>CS-TZ25CKEW</t>
  </si>
  <si>
    <t>5025232987665</t>
  </si>
  <si>
    <t>Unidad interior 2,5kW nanoe™X Mark 2, Wi-Fi integrado, Aerowings, Control Premium</t>
  </si>
  <si>
    <t>CS-TZ25ZKEW</t>
  </si>
  <si>
    <t>CS-TZ35CKEW</t>
  </si>
  <si>
    <t>5025232987672</t>
  </si>
  <si>
    <t>Unidad interior 3,5kW nanoe™X Mark 2, Wi-Fi integrado, Aerowings, Control Premium</t>
  </si>
  <si>
    <t>CS-TZ35ZKEW</t>
  </si>
  <si>
    <t>CS-TZ42CKEW</t>
  </si>
  <si>
    <t>5025232987689</t>
  </si>
  <si>
    <t>Unidad interior 4,2kW nanoe™X Mark 2, Wi-Fi integrado, Aerowings, Control Premium</t>
  </si>
  <si>
    <t>CS-TZ42ZKEW</t>
  </si>
  <si>
    <t>CS-TZ50CKEW</t>
  </si>
  <si>
    <t>5025232987696</t>
  </si>
  <si>
    <t>Unidad interior 5,0kW nanoe™X Mark 2, Wi-Fi integrado, Aerowings, Control Premium</t>
  </si>
  <si>
    <t>CS-TZ50ZKEW</t>
  </si>
  <si>
    <t>CS-TZ60CKEW</t>
  </si>
  <si>
    <t>5025232987702</t>
  </si>
  <si>
    <t>Unidad interior 6,0kW nanoe™X Mark 2, Wi-Fi integrado, Aerowings, Control Premium</t>
  </si>
  <si>
    <t>CS-TZ60ZKEW</t>
  </si>
  <si>
    <t>CS-TZ71CKEW</t>
  </si>
  <si>
    <t>5025232987719</t>
  </si>
  <si>
    <t>Unidad interior 7,1kW nanoe™X Mark 2, Wi-Fi integrado, Aerowings, Control Premium</t>
  </si>
  <si>
    <t>CS-TZ71ZKEW</t>
  </si>
  <si>
    <t>CU-TZ20CKE</t>
  </si>
  <si>
    <t>5025232988167</t>
  </si>
  <si>
    <t>Unidad exterior TZ 2,0kW</t>
  </si>
  <si>
    <t>TZ outdoor unit</t>
  </si>
  <si>
    <t>CU-TZ20ZKE</t>
  </si>
  <si>
    <t>CU-TZ25CKE</t>
  </si>
  <si>
    <t>5025232988174</t>
  </si>
  <si>
    <t>Unidad exterior TZ 2,5kW</t>
  </si>
  <si>
    <t>CU-TZ25ZKE</t>
  </si>
  <si>
    <t>CU-TZ35CKE</t>
  </si>
  <si>
    <t>5025232988181</t>
  </si>
  <si>
    <t>Unidad exterior TZ 3,5kW</t>
  </si>
  <si>
    <t>CU-TZ35ZKE</t>
  </si>
  <si>
    <t>CU-TZ42CKE</t>
  </si>
  <si>
    <t>5025232988198</t>
  </si>
  <si>
    <t>Unidad exterior TZ 4,2kW</t>
  </si>
  <si>
    <t>CU-TZ42ZKE</t>
  </si>
  <si>
    <t>CU-TZ50CKE</t>
  </si>
  <si>
    <t>5025232988204</t>
  </si>
  <si>
    <t>Unidad exterior TZ 5,0kW</t>
  </si>
  <si>
    <t>CU-TZ50ZKE</t>
  </si>
  <si>
    <t>CU-TZ60CKE</t>
  </si>
  <si>
    <t>5025232988211</t>
  </si>
  <si>
    <t>Unidad exterior TZ 6,0kW</t>
  </si>
  <si>
    <t>CU-TZ60ZKE</t>
  </si>
  <si>
    <t>CU-TZ71CKE</t>
  </si>
  <si>
    <t>5025232988228</t>
  </si>
  <si>
    <t>Unidad exterior TZ 7,1kW</t>
  </si>
  <si>
    <t>CU-TZ71ZKE</t>
  </si>
  <si>
    <t>CS-BZ25CKE</t>
  </si>
  <si>
    <t>5025232987542</t>
  </si>
  <si>
    <t>f) Basic</t>
  </si>
  <si>
    <t>BZ Series</t>
  </si>
  <si>
    <t>Unidad interior 2,5kW, Aerowings, 20 dBA, Wi-Fi integrado, Filtro PM2,5</t>
  </si>
  <si>
    <t>BZ INTERIOR unit</t>
  </si>
  <si>
    <t>CS-BZ25ZKE</t>
  </si>
  <si>
    <t>CS-BZ35CKE</t>
  </si>
  <si>
    <t>5025232987559</t>
  </si>
  <si>
    <t>Unidad interior 3,5kW, Aerowings, 20 dBA, Wi-Fi integrado, Filtro PM2,5</t>
  </si>
  <si>
    <t>CS-BZ35ZKE</t>
  </si>
  <si>
    <t>CS-BZ50CKE</t>
  </si>
  <si>
    <t>5025232987566</t>
  </si>
  <si>
    <t>Unidad interior 5,0kW, Aerowings, 20 dBA, Wi-Fi integrado, Filtro PM2,5</t>
  </si>
  <si>
    <t>CS-BZ50ZKE</t>
  </si>
  <si>
    <t>CS-BZ60CKE</t>
  </si>
  <si>
    <t>5025232987573</t>
  </si>
  <si>
    <t>Unidad interior 6,0kW, Aerowings, 20 dBA, Wi-Fi integrado, Filtro PM2,5</t>
  </si>
  <si>
    <t>CS-BZ60ZKE</t>
  </si>
  <si>
    <t>CU-BZ25CKE</t>
  </si>
  <si>
    <t>5025232988099</t>
  </si>
  <si>
    <t>Unidad exterior 2,5kW BZ</t>
  </si>
  <si>
    <t>BZ outdoor unit</t>
  </si>
  <si>
    <t>CU-BZ25ZKE</t>
  </si>
  <si>
    <t>CU-BZ35CKE</t>
  </si>
  <si>
    <t>5025232988105</t>
  </si>
  <si>
    <t>Unidad exterior 3,5kW BZ</t>
  </si>
  <si>
    <t>CU-BZ35ZKE</t>
  </si>
  <si>
    <t>CU-BZ50CKE</t>
  </si>
  <si>
    <t>5025232988112</t>
  </si>
  <si>
    <t>Unidad exterior 5,0kW BZ</t>
  </si>
  <si>
    <t>CU-BZ50ZKE</t>
  </si>
  <si>
    <t>CU-BZ60CKE</t>
  </si>
  <si>
    <t>5025232988129</t>
  </si>
  <si>
    <t>Unidad exterior 6,0kW BZ</t>
  </si>
  <si>
    <t>CU-BZ60ZKE</t>
  </si>
  <si>
    <t>CS-UZ25CKE</t>
  </si>
  <si>
    <t>5025232987726</t>
  </si>
  <si>
    <t>UZ Series</t>
  </si>
  <si>
    <t>Unidad interior 2,5kW, Aerowings, 20 dBA, Wi-Fi integrado</t>
  </si>
  <si>
    <t>UZ INTERIOR unit</t>
  </si>
  <si>
    <t>CS-UZ25ZKE</t>
  </si>
  <si>
    <t>CS-UZ35CKE</t>
  </si>
  <si>
    <t>5025232987733</t>
  </si>
  <si>
    <t>Unidad interior 3,5kW, Aerowings, 20 dBA, Wi-Fi integrado</t>
  </si>
  <si>
    <t>CS-UZ35ZKE</t>
  </si>
  <si>
    <t>CS-UZ50CKE</t>
  </si>
  <si>
    <t>5025232987740</t>
  </si>
  <si>
    <t>Unidad interior 5,0kW, Aerowings, 20 dBA, Wi-Fi integrado</t>
  </si>
  <si>
    <t>CS-UZ50ZKE</t>
  </si>
  <si>
    <t>CU-UZ25CKE</t>
  </si>
  <si>
    <t>5025232988235</t>
  </si>
  <si>
    <t>Unidad exterior 2,5kW UZ</t>
  </si>
  <si>
    <t>UZ outdoor unit</t>
  </si>
  <si>
    <t>CU-UZ25ZKE</t>
  </si>
  <si>
    <t>CU-UZ35CKE</t>
  </si>
  <si>
    <t>5025232988242</t>
  </si>
  <si>
    <t>Unidad exterior 3,5kW UZ</t>
  </si>
  <si>
    <t>CU-UZ35ZKE</t>
  </si>
  <si>
    <t>CU-UZ50CKE</t>
  </si>
  <si>
    <t>5025232988259</t>
  </si>
  <si>
    <t>Unidad exterior 5,0kW UZ</t>
  </si>
  <si>
    <t>CU-UZ50ZKE</t>
  </si>
  <si>
    <t>CS-MZ20CD3EA</t>
  </si>
  <si>
    <t>5025232987603</t>
  </si>
  <si>
    <t>j) Semi FS</t>
  </si>
  <si>
    <t>Duct</t>
  </si>
  <si>
    <t>Unidad interior 2,0kW baja silueta, control premium de pared, bomba de drenaje</t>
  </si>
  <si>
    <t>Low static pressure hideaway</t>
  </si>
  <si>
    <t>CS-MZ20UD3EA</t>
  </si>
  <si>
    <t>CS-Z25CD3EAW</t>
  </si>
  <si>
    <t>5025232987849</t>
  </si>
  <si>
    <t>Unidad interior 2,5 baja silueta, control premium de pared, bomba de drenaje</t>
  </si>
  <si>
    <t>CS-Z25UD3EAW</t>
  </si>
  <si>
    <t>CS-Z35CD3EAW</t>
  </si>
  <si>
    <t>5025232987887</t>
  </si>
  <si>
    <t>Unidad interior 3,5 baja silueta, control premium de pared, bomba de drenaje</t>
  </si>
  <si>
    <t>CS-Z35UD3EAW</t>
  </si>
  <si>
    <t>CS-Z50CD3EAW</t>
  </si>
  <si>
    <t>5025232987931</t>
  </si>
  <si>
    <t>Unidad interior 5,0 baja silueta, control premium de pared, bomba de drenaje</t>
  </si>
  <si>
    <t>CS-Z50UD3EAW</t>
  </si>
  <si>
    <t>CS-Z60CD3EAW</t>
  </si>
  <si>
    <t>5025232987962</t>
  </si>
  <si>
    <t>Unidad interior 6,0 baja silueta, control premium de pared, bomba de drenaje</t>
  </si>
  <si>
    <t>CS-Z60UD3EAW</t>
  </si>
  <si>
    <t>CS-MZ20CFEA</t>
  </si>
  <si>
    <t>5025232987610</t>
  </si>
  <si>
    <t>Unidad interior 2,0kW con nanoe™X Mark 3 (sólo combinaciones 2x1), Wi-Fi integrado, Control Premium</t>
  </si>
  <si>
    <t>Floor console</t>
  </si>
  <si>
    <t>CS-MZ20UFEA</t>
  </si>
  <si>
    <t>CS-Z25CFEAW</t>
  </si>
  <si>
    <t>5025232987856</t>
  </si>
  <si>
    <t>Unidad interior 2,5kW con nanoe™X Mark 3, Wi-Fi integrado, Control Premium</t>
  </si>
  <si>
    <t>CS-Z25UFEAW</t>
  </si>
  <si>
    <t>CS-Z35CFEAW</t>
  </si>
  <si>
    <t>5025232987894</t>
  </si>
  <si>
    <t>Unidad interior 3,5kW con nanoe™X Mark 3, Wi-Fi integrado, Control Premium</t>
  </si>
  <si>
    <t>CS-Z35UFEAW</t>
  </si>
  <si>
    <t>CS-Z50CFEAW</t>
  </si>
  <si>
    <t>5025232987948</t>
  </si>
  <si>
    <t>Unidad interior 5,0kW con nanoe™X Mark 3, Wi-Fi integrado, Control Premium</t>
  </si>
  <si>
    <t>CS-Z50UFEAW</t>
  </si>
  <si>
    <t>CU-Z25CBEA</t>
  </si>
  <si>
    <t>5025232988273</t>
  </si>
  <si>
    <t>Unidad exterior FS de 2,5 kW</t>
  </si>
  <si>
    <t>Outdoor unit</t>
  </si>
  <si>
    <t>CU-Z25UBEA</t>
  </si>
  <si>
    <t>CU-Z35CBEA</t>
  </si>
  <si>
    <t>5025232988303</t>
  </si>
  <si>
    <t>Unidad exterior FS de 3,5 kW</t>
  </si>
  <si>
    <t>CU-Z35UBEA</t>
  </si>
  <si>
    <t>CU-Z50CBEA</t>
  </si>
  <si>
    <t>5025232988341</t>
  </si>
  <si>
    <t>Unidad exterior FS de 5,0 kW</t>
  </si>
  <si>
    <t>CU-Z50UBEA</t>
  </si>
  <si>
    <t>CU-Z60CBEA</t>
  </si>
  <si>
    <t>5025232988365</t>
  </si>
  <si>
    <t>Unidad exterior FS de 6,0 kW</t>
  </si>
  <si>
    <t>CU-Z60UBEA</t>
  </si>
  <si>
    <t>CU-2Z35CBE</t>
  </si>
  <si>
    <t>5025232988006</t>
  </si>
  <si>
    <t>Unidad exterior Multi Z 2x1 de 3,5 kW, eficiencia mejorada ↑</t>
  </si>
  <si>
    <t>Free multi outdoor unit</t>
  </si>
  <si>
    <t>CU-2Z35TBE</t>
  </si>
  <si>
    <t>CU-2Z41CBE</t>
  </si>
  <si>
    <t>5025232988013</t>
  </si>
  <si>
    <t>Unidad exterior Multi Z 2x1 de 4,1 kW, eficiencia mejorada ↑</t>
  </si>
  <si>
    <t>CU-2Z41TBE</t>
  </si>
  <si>
    <t>CU-2Z50CBE</t>
  </si>
  <si>
    <t>5025232988020</t>
  </si>
  <si>
    <t>Unidad exterior Multi Z 2x1 de 5 kW, eficiencia mejorada ↑</t>
  </si>
  <si>
    <t>CU-2Z50TBE</t>
  </si>
  <si>
    <t>CU-3Z52CBE</t>
  </si>
  <si>
    <t>5025232988044</t>
  </si>
  <si>
    <t>Unidad exterior Multi Z 3x1 de 5,2 kW, eficiencia mejorada ↑</t>
  </si>
  <si>
    <t>CU-3Z52TBE</t>
  </si>
  <si>
    <t>CU-3Z68CBE</t>
  </si>
  <si>
    <t>5025232988051</t>
  </si>
  <si>
    <t>Unidad exterior Multi Z 3x1 de 6,8 kW, eficiencia mejorada ↑</t>
  </si>
  <si>
    <t>CU-3Z68TBE</t>
  </si>
  <si>
    <t>CU-4Z68CBE</t>
  </si>
  <si>
    <t>5025232988068</t>
  </si>
  <si>
    <t>Unidad exterior Multi Z 4x1 de 6,8 kW, eficiencia mejorada ↑</t>
  </si>
  <si>
    <t>CU-4Z68TBE</t>
  </si>
  <si>
    <t>CU-4Z80CBE</t>
  </si>
  <si>
    <t>5025232988075</t>
  </si>
  <si>
    <t>Unidad exterior Multi Z 4x1 de 8 kW, eficiencia mejorada ↑</t>
  </si>
  <si>
    <t>CU-4Z80TBE</t>
  </si>
  <si>
    <t>CU-5Z90CBE</t>
  </si>
  <si>
    <t>5025232988082</t>
  </si>
  <si>
    <t>Unidad exterior Multi Z 5x1 de 9 kW</t>
  </si>
  <si>
    <t>CU-5Z90TBE</t>
  </si>
  <si>
    <t>U-36PZH3E5</t>
  </si>
  <si>
    <t>PAC</t>
  </si>
  <si>
    <t>a) Deluxe</t>
  </si>
  <si>
    <t>PACi NX 1ph</t>
  </si>
  <si>
    <t>3,6 kW Monofásica</t>
  </si>
  <si>
    <t>PACi NX Elite outdoor unit 1ph</t>
  </si>
  <si>
    <t>1,13</t>
  </si>
  <si>
    <t>0,76</t>
  </si>
  <si>
    <t>U-50PZH3E5</t>
  </si>
  <si>
    <t>5 kW Monofásica</t>
  </si>
  <si>
    <t>U-60PZH3E5</t>
  </si>
  <si>
    <t>6 kW Monofásica</t>
  </si>
  <si>
    <t>1,15</t>
  </si>
  <si>
    <t>0,78</t>
  </si>
  <si>
    <t>U-71PZH4E5</t>
  </si>
  <si>
    <t>7,1 kW Monofásica</t>
  </si>
  <si>
    <t>1,95</t>
  </si>
  <si>
    <t>1,32</t>
  </si>
  <si>
    <t>U-100PZH4E5</t>
  </si>
  <si>
    <t>10 kW Monofásica</t>
  </si>
  <si>
    <t>2,70</t>
  </si>
  <si>
    <t>1,82</t>
  </si>
  <si>
    <t>U-125PZH4E5</t>
  </si>
  <si>
    <t>12,5 kW Monofásica</t>
  </si>
  <si>
    <t>3,00</t>
  </si>
  <si>
    <t>2,03</t>
  </si>
  <si>
    <t>U-140PZH4E5</t>
  </si>
  <si>
    <t>14 kW Monofásica</t>
  </si>
  <si>
    <t>U-71PZH4E8</t>
  </si>
  <si>
    <t>7,1 kW Trifásica</t>
  </si>
  <si>
    <t>PACi NX Elite outdoor unit 3ph</t>
  </si>
  <si>
    <t>U-100PZH4E8</t>
  </si>
  <si>
    <t>PACi NX 3ph</t>
  </si>
  <si>
    <t>10 kW Trifásica</t>
  </si>
  <si>
    <t>U-125PZH4E8</t>
  </si>
  <si>
    <t>12,5 kW Trifásica</t>
  </si>
  <si>
    <t>U-140PZH4E8</t>
  </si>
  <si>
    <t>14 kW Trifásica</t>
  </si>
  <si>
    <t>U-25PZ3E5</t>
  </si>
  <si>
    <t>b) Standard</t>
  </si>
  <si>
    <t>2,5 KW monofásica</t>
  </si>
  <si>
    <t>PACi NX Standard outdoor unit 1ph</t>
  </si>
  <si>
    <t>0,87</t>
  </si>
  <si>
    <t>0,59</t>
  </si>
  <si>
    <t>U-36PZ3E5</t>
  </si>
  <si>
    <t>U-50PZ3E5</t>
  </si>
  <si>
    <t>1,14</t>
  </si>
  <si>
    <t>0,77</t>
  </si>
  <si>
    <t>U-60PZ3E5A</t>
  </si>
  <si>
    <t>U-71PZ3E5A</t>
  </si>
  <si>
    <t>0,89</t>
  </si>
  <si>
    <t>U-100PZ3E5</t>
  </si>
  <si>
    <t>2,40</t>
  </si>
  <si>
    <t>1,62</t>
  </si>
  <si>
    <t>U-125PZ3E5</t>
  </si>
  <si>
    <t>2,80</t>
  </si>
  <si>
    <t>1,89</t>
  </si>
  <si>
    <t>U-140PZ3E5</t>
  </si>
  <si>
    <t>U-100PZ3E8</t>
  </si>
  <si>
    <t>PACi NX Standard outdoor unit 3ph</t>
  </si>
  <si>
    <t>U-125PZ3E8</t>
  </si>
  <si>
    <t>U-140PZ3E8</t>
  </si>
  <si>
    <t>S-3650PU3E</t>
  </si>
  <si>
    <t>d) Cassette</t>
  </si>
  <si>
    <t>Cassette (PU)</t>
  </si>
  <si>
    <t>Cassette 90x90 desde 3,60kW hasta 5kW con nanoe™X</t>
  </si>
  <si>
    <t>4 way 90 x 90 cassette</t>
  </si>
  <si>
    <t>S-6071PU3E</t>
  </si>
  <si>
    <t>Cassette 90x90 desde 6kW hasta 7,10kW con nanoe™X</t>
  </si>
  <si>
    <t>S-1014PU3E</t>
  </si>
  <si>
    <t>Cassette 90x90 desde 10kW hasta 14kW con nanoe™X</t>
  </si>
  <si>
    <t>CZ-KPU3</t>
  </si>
  <si>
    <t>5025232856671</t>
  </si>
  <si>
    <t>VRF</t>
  </si>
  <si>
    <t>Accessories</t>
  </si>
  <si>
    <t>l) Accessories</t>
  </si>
  <si>
    <t>Panel (90X90)</t>
  </si>
  <si>
    <t>Panel blanco cassette 90x90 PU2 / MU2 - Nuevo RAL9003</t>
  </si>
  <si>
    <t>Standard panel white for 4 way 90x90 cassette</t>
  </si>
  <si>
    <t>CZ-KPU3W</t>
  </si>
  <si>
    <t>CZ-KPU3A</t>
  </si>
  <si>
    <t>5025232856688</t>
  </si>
  <si>
    <t>Econavi panel white for 4 way 90x90 cassette</t>
  </si>
  <si>
    <t>CZ-KPU3AW</t>
  </si>
  <si>
    <t>CZ-KPU3B</t>
  </si>
  <si>
    <t>5025232985180</t>
  </si>
  <si>
    <t>Panel negro cassette 90x90 PU2 / MU2 - Nuevo RAL9011</t>
  </si>
  <si>
    <t>Standard panel graphite black for 4 way 90x90 cassette</t>
  </si>
  <si>
    <t>CZ-FDU3</t>
  </si>
  <si>
    <t>n) Others</t>
  </si>
  <si>
    <t>Plenum para aporte de aire exterior</t>
  </si>
  <si>
    <t>Air-intake plenum</t>
  </si>
  <si>
    <t>CZ-ATU2</t>
  </si>
  <si>
    <t>Cámara de mezcla para aporte de aire exterior</t>
  </si>
  <si>
    <t xml:space="preserve">Air-intake chamber </t>
  </si>
  <si>
    <t>S-25PY3E</t>
  </si>
  <si>
    <t>Cassette (PY)</t>
  </si>
  <si>
    <t xml:space="preserve">Unidad interior casette 60x60 con nanoe™X </t>
  </si>
  <si>
    <t>4 way 60 x 60 cassette</t>
  </si>
  <si>
    <t>S-36PY3E</t>
  </si>
  <si>
    <t>S-50PY3E</t>
  </si>
  <si>
    <t>S-60PY3E</t>
  </si>
  <si>
    <t>CZ-KPY4W</t>
  </si>
  <si>
    <t>Panel (70X70)</t>
  </si>
  <si>
    <t>Panel para casete blanco de 4 vías 60x60</t>
  </si>
  <si>
    <t>Panel for 4 way 60x60 cassette white</t>
  </si>
  <si>
    <t>CZ-KPY4</t>
  </si>
  <si>
    <t>x</t>
  </si>
  <si>
    <t>CZ-KPY4B</t>
  </si>
  <si>
    <t>Panel para casete de 4 vías 60x60 Grafito negro</t>
  </si>
  <si>
    <t>Panel for 4 way 60x60 cassette Graphite black</t>
  </si>
  <si>
    <t>S-3650PF3E</t>
  </si>
  <si>
    <t>f) Duct</t>
  </si>
  <si>
    <t>Duct (PF)</t>
  </si>
  <si>
    <t xml:space="preserve">Conducto adaptable desde 3,60kW hasta 5kW con nanoe™X </t>
  </si>
  <si>
    <t>Adaptive ducted</t>
  </si>
  <si>
    <t>S-6071PF3E</t>
  </si>
  <si>
    <t>Conducto adaptable desde 6kW hasta 7,10kW con nanoe™X</t>
  </si>
  <si>
    <t>S-1014PF3E</t>
  </si>
  <si>
    <t>Conducto adaptable desde 10kW hasta 14kW con nanoe™X</t>
  </si>
  <si>
    <t>S-3650PT3E</t>
  </si>
  <si>
    <t>h) Ceiling</t>
  </si>
  <si>
    <t>Ceiling (PT)</t>
  </si>
  <si>
    <t>Consola de techo desde 3,60kW hasta 5kW con nanoe™X</t>
  </si>
  <si>
    <t>Ceiling</t>
  </si>
  <si>
    <t>S-6071PT3E</t>
  </si>
  <si>
    <t>Consola de techo desde 6kW hasta 7,10kW con nanoe™X</t>
  </si>
  <si>
    <t>S-1014PT3E</t>
  </si>
  <si>
    <t>Consola de techo desde 10kW hasta 14kW con nanoe™X</t>
  </si>
  <si>
    <t>S-2545PK4E</t>
  </si>
  <si>
    <t>5025232978472</t>
  </si>
  <si>
    <t>j) Wall</t>
  </si>
  <si>
    <t>Wall (PK)</t>
  </si>
  <si>
    <t xml:space="preserve">Unidad de pared desde 2,50kW hasta 3,60kW con nanoe™X </t>
  </si>
  <si>
    <t>Wall mounted</t>
  </si>
  <si>
    <t>S-3650PK3E</t>
  </si>
  <si>
    <t>S-5010PK4E</t>
  </si>
  <si>
    <t>5025232978489</t>
  </si>
  <si>
    <t xml:space="preserve">Unidad de pared desde 5kW hasta 10kW con nanoe™X </t>
  </si>
  <si>
    <t>S-6010PK3E</t>
  </si>
  <si>
    <t>S-7110PQ41E</t>
  </si>
  <si>
    <t>4010869796897</t>
  </si>
  <si>
    <t>Duct (PQ)</t>
  </si>
  <si>
    <t>Conducto multizona 7,1-10kW - 4 salidas (necesita 1 control por salida/zona)</t>
  </si>
  <si>
    <t>Multi zone duct</t>
  </si>
  <si>
    <t>S-1014PQ51E</t>
  </si>
  <si>
    <t>Conducto multizona 10-14kW - 5 salidas (necesita 1 control por salida/zona)</t>
  </si>
  <si>
    <t>PCZ-AHRA0708</t>
  </si>
  <si>
    <t>4010869596053</t>
  </si>
  <si>
    <t>Plenum aislado</t>
  </si>
  <si>
    <t>Insulated plenum</t>
  </si>
  <si>
    <t>PCZ-AHRA0709</t>
  </si>
  <si>
    <t>4010869596084</t>
  </si>
  <si>
    <t>Rejilla de suministro de aluminio blanca</t>
  </si>
  <si>
    <t>White aluminium supply grille</t>
  </si>
  <si>
    <t>PCZ-AHRA0710</t>
  </si>
  <si>
    <t>4010869596091</t>
  </si>
  <si>
    <t>Rejilla de admisión de aluminio blanca</t>
  </si>
  <si>
    <t>White aluminium intake grille</t>
  </si>
  <si>
    <t>PAW-200W5APAC-2</t>
  </si>
  <si>
    <t>4010869555111</t>
  </si>
  <si>
    <t>m) Water HEX</t>
  </si>
  <si>
    <t>Water HEX</t>
  </si>
  <si>
    <t>Hidrokit para PACi</t>
  </si>
  <si>
    <t>PACi NX Water heat exchanger</t>
  </si>
  <si>
    <t>PAW-200W5APAC-1</t>
  </si>
  <si>
    <t>PAW-250W5APAC-2</t>
  </si>
  <si>
    <t>4010869555104</t>
  </si>
  <si>
    <t>PAW-250W5APAC-1</t>
  </si>
  <si>
    <t>U-200PZH4E8</t>
  </si>
  <si>
    <t>c) Big PAC</t>
  </si>
  <si>
    <t>Big PACi NX 3ph</t>
  </si>
  <si>
    <t>20 kW Trifásica</t>
  </si>
  <si>
    <t>Big PACi NX outdoor unit 3ph</t>
  </si>
  <si>
    <t>4,80</t>
  </si>
  <si>
    <t>3,24</t>
  </si>
  <si>
    <t>U-250PZH4E8</t>
  </si>
  <si>
    <t>25 kW Trifásica</t>
  </si>
  <si>
    <t>S-200PE4E</t>
  </si>
  <si>
    <t>Split-able duct</t>
  </si>
  <si>
    <t>Conducto de alta capacidad 20kW con nanoe™X Mark 3</t>
  </si>
  <si>
    <t>Big PACi NX split-able duct</t>
  </si>
  <si>
    <t>S-250PE4E</t>
  </si>
  <si>
    <t>Conducto de alta capacidad 25kW con nanoe™X Mark 3</t>
  </si>
  <si>
    <t>S-200PE3E5B</t>
  </si>
  <si>
    <t>Gran conducto divisible PACi NX</t>
  </si>
  <si>
    <t>S-250PE3E5B</t>
  </si>
  <si>
    <t>P-VTVF140MC5A-PE</t>
  </si>
  <si>
    <t>4010869800884</t>
  </si>
  <si>
    <t>n) Jet Air Stream</t>
  </si>
  <si>
    <t>Smart</t>
  </si>
  <si>
    <t>Unidad de largo alcance Jet Air Stream Smart con difusor autodireccionable -14,1kW</t>
  </si>
  <si>
    <t xml:space="preserve">Jet Air Stream Smart </t>
  </si>
  <si>
    <t>P-VTVF140MC5-PE</t>
  </si>
  <si>
    <t>P-VTVF140NC5A-PE</t>
  </si>
  <si>
    <t>4010869800891</t>
  </si>
  <si>
    <t>Standard</t>
  </si>
  <si>
    <t>Unidad de largo alcance Jet Air Stream Standard con difusor manual -14,1kW</t>
  </si>
  <si>
    <t xml:space="preserve">Jet Air Stream Standard  </t>
  </si>
  <si>
    <t>P-VTVF140NC5-PE</t>
  </si>
  <si>
    <t>82,7</t>
  </si>
  <si>
    <t>P-VTVF140PC5A-PE</t>
  </si>
  <si>
    <t>4010869800907</t>
  </si>
  <si>
    <t>Unidad de largo alcance Jet Air Stream Ducted para descarga conducida -14,1kW</t>
  </si>
  <si>
    <t>Jet Air Stream Ducted connection</t>
  </si>
  <si>
    <t>P-VTVF140PC5-PE</t>
  </si>
  <si>
    <t>P-VTVF250MC5A-PE</t>
  </si>
  <si>
    <t>4010869800914</t>
  </si>
  <si>
    <t>Unidad de largo alcance Jet Air Stream Smart con difusor autodireccionable -24,2kW</t>
  </si>
  <si>
    <t>P-VTVF250MC5-PE</t>
  </si>
  <si>
    <t>P-VTVF250NC5A-PE</t>
  </si>
  <si>
    <t>4010869800921</t>
  </si>
  <si>
    <t>Unidad de largo alcance Jet Air Stream Standard con difusor manual -24,2kW</t>
  </si>
  <si>
    <t>P-VTVF250NC5-PE</t>
  </si>
  <si>
    <t>P-VTVF250PC5A-PE</t>
  </si>
  <si>
    <t>4010869800938</t>
  </si>
  <si>
    <t>Unidad de largo alcance Jet Air Stream Ducted para descarga conducida -24,2kW</t>
  </si>
  <si>
    <t>P-VTVF250PC5-PE</t>
  </si>
  <si>
    <t>PCZ-AHRX0051</t>
  </si>
  <si>
    <t>4010869596282</t>
  </si>
  <si>
    <t>Plenum aspiración conducida (1x DN 355) para unidades VTVF140N/P</t>
  </si>
  <si>
    <t xml:space="preserve">Ducted air intake plenum (1 x DN 355 mm) </t>
  </si>
  <si>
    <t>PCZ-AHRX0052</t>
  </si>
  <si>
    <t>4010869596299</t>
  </si>
  <si>
    <t>Plenum aspiración conducida (2x DN 355) para unidades VTVF250N/P</t>
  </si>
  <si>
    <t>Ducted air intake plenum (2 x DN 355 mm)</t>
  </si>
  <si>
    <t>PCZ-AHRX0061</t>
  </si>
  <si>
    <t>4010869596305</t>
  </si>
  <si>
    <t>Caja para aspiración desde el suelo (VTVF250 necesita 2 uds)</t>
  </si>
  <si>
    <t>Ground air intake module</t>
  </si>
  <si>
    <t>PCZ-AHRX0071</t>
  </si>
  <si>
    <t>4010869596312</t>
  </si>
  <si>
    <t>Rejilla impulsión para los conductos</t>
  </si>
  <si>
    <t>Air supply grille</t>
  </si>
  <si>
    <t>CU-Z25YKEA-1</t>
  </si>
  <si>
    <t>5025232974856</t>
  </si>
  <si>
    <t>i) Semi FS</t>
  </si>
  <si>
    <t>Server YKEA 1ph</t>
  </si>
  <si>
    <t>Unidad exterior 2,5kW YKEA</t>
  </si>
  <si>
    <t>YKEA outdoor unit for the server room</t>
  </si>
  <si>
    <t>0,60</t>
  </si>
  <si>
    <t>CU-Z35YKEA-1</t>
  </si>
  <si>
    <t>5025232974863</t>
  </si>
  <si>
    <t>Unidad exterior 3,5kW YKEA</t>
  </si>
  <si>
    <t>CU-Z42YKEA-1</t>
  </si>
  <si>
    <t>5025232974870</t>
  </si>
  <si>
    <t>Unidad exterior 4,2kW YKEA</t>
  </si>
  <si>
    <t>0,97</t>
  </si>
  <si>
    <t>0,65</t>
  </si>
  <si>
    <t>CU-Z50YKEA-1</t>
  </si>
  <si>
    <t>5025232974887</t>
  </si>
  <si>
    <t>Unidad exterior 5,0kW YKEA</t>
  </si>
  <si>
    <t>CU-Z71YKEA-1</t>
  </si>
  <si>
    <t>5025232974894</t>
  </si>
  <si>
    <t>Unidad exterior 7,1kW YKEA</t>
  </si>
  <si>
    <t>1,35</t>
  </si>
  <si>
    <t>0,91</t>
  </si>
  <si>
    <t>CS-Z25YKEA-1</t>
  </si>
  <si>
    <t>5025232974801</t>
  </si>
  <si>
    <t>Server YKEA wall</t>
  </si>
  <si>
    <t>Unidad interior 2,5kW con control de pared por cable, Aerowings 2.0, Wi-Fi mejorado</t>
  </si>
  <si>
    <t>YKEA wall-mounted</t>
  </si>
  <si>
    <t>CS-Z35YKEA-1</t>
  </si>
  <si>
    <t>5025232974818</t>
  </si>
  <si>
    <t>Unidad interior 3,5kW con control de pared por cable, Aerowings 2.0, Wi-Fi mejorado</t>
  </si>
  <si>
    <t>CS-Z42YKEA-1</t>
  </si>
  <si>
    <t>5025232974825</t>
  </si>
  <si>
    <t>Unidad interior 4,2kW con control de pared por cable, Aerowings 2.0, Wi-Fi mejorado</t>
  </si>
  <si>
    <t>CS-Z50YKEA-1</t>
  </si>
  <si>
    <t>5025232974832</t>
  </si>
  <si>
    <t>Unidad interior 5,0kW con control de pared por cable, Aerowings 2.0, Wi-Fi mejorado</t>
  </si>
  <si>
    <t>CS-Z71YKEA-1</t>
  </si>
  <si>
    <t>5025232974849</t>
  </si>
  <si>
    <t>Unidad interior 7,1kW con control de pared por cable, Aerowings 2.0, Wi-Fi mejorado</t>
  </si>
  <si>
    <t>CZ-50DRS1</t>
  </si>
  <si>
    <t>Drain kits</t>
  </si>
  <si>
    <t>Kit de drenaje para unidades exteriores de 5kW a 7,10kW</t>
  </si>
  <si>
    <t>Drain kit</t>
  </si>
  <si>
    <t>CZ-140DRS1</t>
  </si>
  <si>
    <t>Kit de drenaje para unidades exteriores de 10kW a 25kW</t>
  </si>
  <si>
    <t>CZ-P224BK2BM</t>
  </si>
  <si>
    <t>Branch Pipes, Headers</t>
  </si>
  <si>
    <t>Derivador bomba de calor (hasta 22,4 kW)</t>
  </si>
  <si>
    <t>Branch pipe</t>
  </si>
  <si>
    <t>CZ-P680BK2BM</t>
  </si>
  <si>
    <t>Derivador bomba de calor (de 22,4 a 68,0 kW)</t>
  </si>
  <si>
    <t>CZ-P3HPC2BM</t>
  </si>
  <si>
    <t>Colector para instalaciones twin, triple o doble twin</t>
  </si>
  <si>
    <t>Header</t>
  </si>
  <si>
    <t>PAW-WTRAY</t>
  </si>
  <si>
    <t>4010869208437</t>
  </si>
  <si>
    <t>Bandeja para agua de condensador compatible con plataforma de elevación exterior</t>
  </si>
  <si>
    <t>Bandeja</t>
  </si>
  <si>
    <t>PAW-GRDSTD40</t>
  </si>
  <si>
    <t>4010869208444</t>
  </si>
  <si>
    <t>Plataforma de elevación exterior. Dimensiones (H x An x D): 400 x 900 x 400 mm</t>
  </si>
  <si>
    <t>Plataforma de elevación exterior</t>
  </si>
  <si>
    <t>CZ-CENSC1</t>
  </si>
  <si>
    <t>Sensor</t>
  </si>
  <si>
    <t>Sensor Econavi de ahorro de energía</t>
  </si>
  <si>
    <t>Econavi energy saving sensor</t>
  </si>
  <si>
    <t>CZ-CSRC3</t>
  </si>
  <si>
    <t>Temp Sensor</t>
  </si>
  <si>
    <t>Sensor remoto de temperatura</t>
  </si>
  <si>
    <t>Remote temperature sensor</t>
  </si>
  <si>
    <t>PAW-APF800F</t>
  </si>
  <si>
    <t>4010869370219</t>
  </si>
  <si>
    <t>p) Accessories</t>
  </si>
  <si>
    <t>Filter</t>
  </si>
  <si>
    <t xml:space="preserve">BION air pollutant filter </t>
  </si>
  <si>
    <t>PAW-APF1000F</t>
  </si>
  <si>
    <t>4010869370004</t>
  </si>
  <si>
    <t>PAW-APF1400F</t>
  </si>
  <si>
    <t>4010869353557</t>
  </si>
  <si>
    <t>CZ-56DAF2</t>
  </si>
  <si>
    <t>Plenums</t>
  </si>
  <si>
    <t>Plenum de salida de aire S . .PF1E5A 36, 45 &amp; 50</t>
  </si>
  <si>
    <t>Air outlet plenum</t>
  </si>
  <si>
    <t>CZ-90DAF2</t>
  </si>
  <si>
    <t>Plenum de salida de aire S . .PF1E5A 60 &amp; 71</t>
  </si>
  <si>
    <t>CZ-160DAF2</t>
  </si>
  <si>
    <t>Plenum de salida de aire S . .PF1E5A 100, 125 &amp; 140</t>
  </si>
  <si>
    <t>CZ-TREMIESPW705</t>
  </si>
  <si>
    <t>4010869181419</t>
  </si>
  <si>
    <t>S-200PE1E8/S-224ME1E5 AIR OUTLET</t>
  </si>
  <si>
    <t>CZ-TREMIESPW706</t>
  </si>
  <si>
    <t>4010869181426</t>
  </si>
  <si>
    <t>S-250PE1E8/S-280ME1E8 AIR OUTLET</t>
  </si>
  <si>
    <t>PAW-AC2-BMS-16</t>
  </si>
  <si>
    <t xml:space="preserve">Interfaz única Modbus+Bacnet+KNX - 16 uds. Interiores </t>
  </si>
  <si>
    <t>BMS interface</t>
  </si>
  <si>
    <t>PAW-AC2-BMS-64</t>
  </si>
  <si>
    <t xml:space="preserve">Interfaz única Modbus+Bacnet+KNX - 64 uds. Interiores </t>
  </si>
  <si>
    <t>PAW-AC2-BMS-128</t>
  </si>
  <si>
    <t xml:space="preserve">Interfaz única Modbus+Bacnet+KNX - 128 uds. Interiores </t>
  </si>
  <si>
    <t>CZ-CAPWFC2</t>
  </si>
  <si>
    <t>Módulo de conexión Wi-Fi para PACi (cobertura mejorada)</t>
  </si>
  <si>
    <t>Commercial Wi-Fi Adaptor</t>
  </si>
  <si>
    <t>CZ-CAPWFC1</t>
  </si>
  <si>
    <t>PAW-RC2-KNX-1i</t>
  </si>
  <si>
    <t>Interfaz KNX (para ud. Interior)</t>
  </si>
  <si>
    <t xml:space="preserve">KNX interface </t>
  </si>
  <si>
    <t>PAW-RC2-MBS-1</t>
  </si>
  <si>
    <t>Interfaz Modbus RTU (para ud. Interior)</t>
  </si>
  <si>
    <t>Modbus RTU interface</t>
  </si>
  <si>
    <t>PAW-RC2-MBS-4</t>
  </si>
  <si>
    <t>Interfaz Modbus para controlar 4 interiores/grupos</t>
  </si>
  <si>
    <t>PAW-RC2-BAC-1</t>
  </si>
  <si>
    <t>Interfaz BACnet IP y MSTP (Intesis) para conexión individual</t>
  </si>
  <si>
    <t xml:space="preserve">BACnet IP and MSTP interface </t>
  </si>
  <si>
    <t>PAW-AZRC-KNX-1</t>
  </si>
  <si>
    <t>Interfaz KNX para conexión individual Airzone</t>
  </si>
  <si>
    <t>PAW-AZRC-MBS-1</t>
  </si>
  <si>
    <t>Interfaz Modbus para conexión individual Airzone</t>
  </si>
  <si>
    <t>PAW-AZRC-BAC-1</t>
  </si>
  <si>
    <t>Interfaz BACnet para conexión individual Airzone</t>
  </si>
  <si>
    <t>BACnet IP and MSTP interface</t>
  </si>
  <si>
    <t>CZ-CAPRA1</t>
  </si>
  <si>
    <t>Módulo para integración de una unidad RAC en un sistema P-Link</t>
  </si>
  <si>
    <t xml:space="preserve">RAC interface adapter </t>
  </si>
  <si>
    <t>CZ-CAPC4</t>
  </si>
  <si>
    <t>5025232976188</t>
  </si>
  <si>
    <t>n) Accessories</t>
  </si>
  <si>
    <t>Adaptador para el control de encendido / apagado</t>
  </si>
  <si>
    <t xml:space="preserve">Adaptor for ON / OFF control </t>
  </si>
  <si>
    <t>CZ-CAPC3</t>
  </si>
  <si>
    <t>CZ-CAPDC3</t>
  </si>
  <si>
    <t>Seri-Para I/O para unidad exterior Mini ECOi y PACi</t>
  </si>
  <si>
    <t>Demand control for Mini ECOi</t>
  </si>
  <si>
    <t>CZ-CAPBC2</t>
  </si>
  <si>
    <t>Kit conexión UTA para unidades de ECOi o ECOg</t>
  </si>
  <si>
    <t>Mini series parallel device</t>
  </si>
  <si>
    <t>CZ-CFUNC2</t>
  </si>
  <si>
    <t>Adaptador de comunicaciones</t>
  </si>
  <si>
    <t>Communication Adaptor for 128 INTERIOR units</t>
  </si>
  <si>
    <t>CZ-RTC6W</t>
  </si>
  <si>
    <t>Mando por cable táctil simplificado (color blanco)</t>
  </si>
  <si>
    <t>CONEX wired remote controller</t>
  </si>
  <si>
    <t>CZ-RTC6WBL</t>
  </si>
  <si>
    <t>Mando por cable táctil simplificado con Bluetooth® (color blanco)</t>
  </si>
  <si>
    <t>CZ-RTC6WBLW2</t>
  </si>
  <si>
    <t>Mando por cable táctil simplificado con Bluetooth® y conexión Wi-Fi mejorada (color blanco)</t>
  </si>
  <si>
    <t>CZ-RTC6WBLW</t>
  </si>
  <si>
    <t>CZ-RTC6</t>
  </si>
  <si>
    <t>Mando por cable táctil simplificado (color negro)</t>
  </si>
  <si>
    <t>CZ-RTC6BL</t>
  </si>
  <si>
    <t>CZ-RTC6BLW2</t>
  </si>
  <si>
    <t>Mando por cable táctil simplificado con Bluetooth® y conexión Wi-Fi mejorada (color negro)</t>
  </si>
  <si>
    <t>CZ-RTC6BLW</t>
  </si>
  <si>
    <t>CZ-RTC5B</t>
  </si>
  <si>
    <t>Mando de control por cable</t>
  </si>
  <si>
    <t>Design wired remote controller</t>
  </si>
  <si>
    <t>CZ-RWS3</t>
  </si>
  <si>
    <t>Remoco (WIRELESS)</t>
  </si>
  <si>
    <t xml:space="preserve">Mando inalámbrico por infrarrojos </t>
  </si>
  <si>
    <t>CZ-RWRY3W</t>
  </si>
  <si>
    <t>5025232991310</t>
  </si>
  <si>
    <t>Receptor inalámbrico para cassette 4 vias 60x60, es necesario el mando CZ-RWS3- Nuevo RAL9003</t>
  </si>
  <si>
    <t xml:space="preserve">Infrared remote controller and receiver </t>
  </si>
  <si>
    <t>CZ-RWRY3</t>
  </si>
  <si>
    <t>CZ-RWRU3</t>
  </si>
  <si>
    <t>Receptor inalámbrico para cassette 4 vias 90x90, es necesario el mando CZ-RWS3 - Nuevo RAL9003</t>
  </si>
  <si>
    <t>CZ-RWRL3</t>
  </si>
  <si>
    <t>5025232883578</t>
  </si>
  <si>
    <t>Receptor inalámbrico para cassette 2 vias, es necesario el mando CZ-RWS3</t>
  </si>
  <si>
    <t>CZ-RWRD3</t>
  </si>
  <si>
    <t>5025232883585</t>
  </si>
  <si>
    <t>Receptor por infrarojos para cassette de 1 via</t>
  </si>
  <si>
    <t>CZ-RWRT3</t>
  </si>
  <si>
    <t>Receptor inalámbrico para techo, es necesario el mando CZ-RWS3</t>
  </si>
  <si>
    <t>PAW-T10</t>
  </si>
  <si>
    <t>4010869202534</t>
  </si>
  <si>
    <t>PCB con contactos secos T10 para contactos de ventanas, etc.</t>
  </si>
  <si>
    <t xml:space="preserve">T10 interface PCB </t>
  </si>
  <si>
    <t>CZ-T10</t>
  </si>
  <si>
    <t>Connector Cables</t>
  </si>
  <si>
    <t>Cable para todas las funciones T10</t>
  </si>
  <si>
    <t>Cable for all the T10 functions</t>
  </si>
  <si>
    <t>PAW-FDC</t>
  </si>
  <si>
    <t>Cable para operar el ventilador externo</t>
  </si>
  <si>
    <t>External EC fan cable</t>
  </si>
  <si>
    <t>PAW-OCT</t>
  </si>
  <si>
    <t>Cable para todas las señales opcionales de supervisión</t>
  </si>
  <si>
    <t>Cable for all option monitoring signals</t>
  </si>
  <si>
    <t>PAW-EXCT</t>
  </si>
  <si>
    <t>Cable con Thermo OFF forzado / detección de fugas</t>
  </si>
  <si>
    <t>Cable with force thermo OFF/leakage detection</t>
  </si>
  <si>
    <t>PAW‑OPT-NX</t>
  </si>
  <si>
    <t>Conector PCB para unidades interiores OPT, PACi NX</t>
  </si>
  <si>
    <t>PCB Connector for OPT, PACi NX INTERIOR units</t>
  </si>
  <si>
    <t>PAW‑OPT-MZ</t>
  </si>
  <si>
    <t>Conector PCB para unidades interiores OPT, ECOi</t>
  </si>
  <si>
    <t>PCB Connector for OPT, ECOi INTERIOR units</t>
  </si>
  <si>
    <t>PAW-RE2C4-MOD-WH</t>
  </si>
  <si>
    <t>Remoco (WIRED/EXT.)</t>
  </si>
  <si>
    <t>Controlador Premium con 4 entradas y salidas para integración Modbus color blanco</t>
  </si>
  <si>
    <t xml:space="preserve">Modbus RS-485 touch room controller </t>
  </si>
  <si>
    <t>PAW-RE2D4-WH</t>
  </si>
  <si>
    <t>Controlador simplificado con 2 entradas y color blanco</t>
  </si>
  <si>
    <t xml:space="preserve">Touch display control </t>
  </si>
  <si>
    <t>PAW-RE2C4-MOD-BK</t>
  </si>
  <si>
    <t>Controlador Premium con 4 entradas y salidas para integración Modbus color negro</t>
  </si>
  <si>
    <t>PAW-RE2D4-BK</t>
  </si>
  <si>
    <t>Controlador simplificado con 2 entradas y color negro</t>
  </si>
  <si>
    <t>PAW-WMS-DC</t>
  </si>
  <si>
    <t>Sensor de movimiento de pared de 24V</t>
  </si>
  <si>
    <t xml:space="preserve">Wall motion sensor </t>
  </si>
  <si>
    <t>PAW-WMS-AC</t>
  </si>
  <si>
    <t>Sensor de movimiento de pared AC</t>
  </si>
  <si>
    <t>PAW-CMS-DC</t>
  </si>
  <si>
    <t>Sensor de movimiento de techo 24V</t>
  </si>
  <si>
    <t xml:space="preserve">Ceiling motion sensor </t>
  </si>
  <si>
    <t>PAW-CMS-AC</t>
  </si>
  <si>
    <t>Sensor de movimiento de techo AC</t>
  </si>
  <si>
    <t>PAW-24DC</t>
  </si>
  <si>
    <t>Fuente de alimentación de 24V</t>
  </si>
  <si>
    <t xml:space="preserve">Power supply </t>
  </si>
  <si>
    <t>PAW-DWC</t>
  </si>
  <si>
    <t>Contacto de ventana o de puerta</t>
  </si>
  <si>
    <t>Door or window contact</t>
  </si>
  <si>
    <t>CZ-64ESMC3</t>
  </si>
  <si>
    <t>Remoco (CENTRAL)</t>
  </si>
  <si>
    <t>Programador y Control Centralizado</t>
  </si>
  <si>
    <t xml:space="preserve">System controller </t>
  </si>
  <si>
    <t>CZ-ANC3</t>
  </si>
  <si>
    <t>Control ON/OFF</t>
  </si>
  <si>
    <t>ON / OFF controller</t>
  </si>
  <si>
    <t>CZ-256ESMC3</t>
  </si>
  <si>
    <t>Control Centralizado Táctil (Servidor web con pantalla táctil)</t>
  </si>
  <si>
    <t>Intelligent controller</t>
  </si>
  <si>
    <t>PAW‑CSE-1B</t>
  </si>
  <si>
    <t>PAW‑CSE-10</t>
  </si>
  <si>
    <t>PAW‑CSE-20</t>
  </si>
  <si>
    <t>FV-15ZY1G</t>
  </si>
  <si>
    <t>ERV</t>
  </si>
  <si>
    <t>b) ERV</t>
  </si>
  <si>
    <t>ZY, vent. rec. calor avanzada, 150 m³/h, DC, filtro F7,con control</t>
  </si>
  <si>
    <t>ERV ZY Series</t>
  </si>
  <si>
    <t>FV-25ZY1G</t>
  </si>
  <si>
    <t>ZY, vent. rec. calor avanzada, 250 m³/h, DC, filtro F7,con control</t>
  </si>
  <si>
    <t>FV-35ZY1G</t>
  </si>
  <si>
    <t>ZY, vent. rec. calor avanzada, 350 m³/h, DC, filtro F7,con control</t>
  </si>
  <si>
    <t>FV-50ZY1G</t>
  </si>
  <si>
    <t>ZY, vent. rec. calor avanzada, 500 m³/h, DC, filtro F7,con control</t>
  </si>
  <si>
    <t>FV-65ZY1G</t>
  </si>
  <si>
    <t>ZY, vent. rec. calor avanzada, 650 m³/h, DC, filtro F7, con control</t>
  </si>
  <si>
    <t>FV-80ZY1G</t>
  </si>
  <si>
    <t>ZY, vent. rec. calor avanzada, 800 m³/h, DC, filtro F7, con control</t>
  </si>
  <si>
    <t>FV-1KZY1G</t>
  </si>
  <si>
    <t>ZY, vent. rec. calor avanzada, 1000 m³/h, DC, filtro F7, con control</t>
  </si>
  <si>
    <t>FV-1HZY1G</t>
  </si>
  <si>
    <t>ZY, vent. rec. calor avanzada, 1500 m³/h, DC, filtro F7 , con control</t>
  </si>
  <si>
    <t>FV-2KZY1G</t>
  </si>
  <si>
    <t>ZY, vent. rec. calor avanzada, 2000 m³/h, DC, filtro F7 , con control</t>
  </si>
  <si>
    <t>FV-FP15ZY1G</t>
  </si>
  <si>
    <t>Filtro de alta eficiencia. Reemplazo para  FV-15ZY1G</t>
  </si>
  <si>
    <t>Replacement filter for ERV ZY Series</t>
  </si>
  <si>
    <t>FV-FP25ZY1G</t>
  </si>
  <si>
    <t>Filtro de alta eficiencia. Reemplazo para  FV-25ZY1G</t>
  </si>
  <si>
    <t>FV-FP35ZY1G</t>
  </si>
  <si>
    <t>Filtro de alta eficiencia. Reemplazo para  FV-35ZY1G</t>
  </si>
  <si>
    <t>FV-FP50ZY1G</t>
  </si>
  <si>
    <t>Filtro de alta eficiencia. Reemplazo para  FV-50ZY1G</t>
  </si>
  <si>
    <t>FV-FP65ZY1G</t>
  </si>
  <si>
    <t>Filtro de alta eficiencia. Reemplazo para  FV-65ZY1G</t>
  </si>
  <si>
    <t>FV-FP80ZY1G</t>
  </si>
  <si>
    <t>Filtro de alta eficiencia (este modelo requiere 2 sets de filtros)</t>
  </si>
  <si>
    <t>FV-FP1KZY1G</t>
  </si>
  <si>
    <t>PAW-280PAH3M-1</t>
  </si>
  <si>
    <t>n) AHU Kit</t>
  </si>
  <si>
    <t>Ahu Kit Standard</t>
  </si>
  <si>
    <t>KIT conexión UTA para exteriroes PACi NX (0-10V)</t>
  </si>
  <si>
    <t xml:space="preserve">AHU connection kit </t>
  </si>
  <si>
    <t>PAW-P2-100R</t>
  </si>
  <si>
    <t>4010869815758</t>
  </si>
  <si>
    <t>h) Air Curtain</t>
  </si>
  <si>
    <t>Air Curtain</t>
  </si>
  <si>
    <t>Cortina de aire con batería DX</t>
  </si>
  <si>
    <t>Air curtain with DX coil</t>
  </si>
  <si>
    <t>PAW-P2-150R</t>
  </si>
  <si>
    <t>4010869815765</t>
  </si>
  <si>
    <t>PAW-P2-200R</t>
  </si>
  <si>
    <t>4010869815772</t>
  </si>
  <si>
    <t>PAW-P2-250R</t>
  </si>
  <si>
    <t>4010869815789</t>
  </si>
  <si>
    <t>PAW-P3-100R</t>
  </si>
  <si>
    <t>4010869815796</t>
  </si>
  <si>
    <t>PAW-P3-150R</t>
  </si>
  <si>
    <t>4010869815802</t>
  </si>
  <si>
    <t>PAW-P3-200R</t>
  </si>
  <si>
    <t>4010869815819</t>
  </si>
  <si>
    <t>PAW-P3-250R</t>
  </si>
  <si>
    <t>4010869815826</t>
  </si>
  <si>
    <t>FY-3009U1P</t>
  </si>
  <si>
    <t>a) Air Curtain</t>
  </si>
  <si>
    <t>Ancho 900 mm</t>
  </si>
  <si>
    <t>Electric air curtain</t>
  </si>
  <si>
    <t>FY-3012U1P</t>
  </si>
  <si>
    <t>Ancho 1.200 mm</t>
  </si>
  <si>
    <t>FY-3015U1P</t>
  </si>
  <si>
    <t>Ancho 1.500 mm</t>
  </si>
  <si>
    <t>FV-15CSD1G</t>
  </si>
  <si>
    <t>g) Others</t>
  </si>
  <si>
    <t>Stand alone nanoe X</t>
  </si>
  <si>
    <t>Dispositivo nanoe™X para falso techo</t>
  </si>
  <si>
    <t>air-e nanoe X Generator</t>
  </si>
  <si>
    <t>T-OPZ0071AA-E001</t>
  </si>
  <si>
    <t>Close Control</t>
  </si>
  <si>
    <t>OPZ</t>
  </si>
  <si>
    <t>Unidad Close Control de flujo ascendente DX 7,4 kW con PACi exterior</t>
  </si>
  <si>
    <t xml:space="preserve">DX close control unit </t>
  </si>
  <si>
    <t>T-OPZ0111AA-E001</t>
  </si>
  <si>
    <t>4010869771986</t>
  </si>
  <si>
    <t>Unidad Close Control  versión de flujo ascendente 9,9 kW con PACi exterior</t>
  </si>
  <si>
    <t>T-OPZ0121AA-E001</t>
  </si>
  <si>
    <t>4010869772013</t>
  </si>
  <si>
    <t>Unidad Close Control  versión de flujo ascendente 12,5 kW con PACi exterior</t>
  </si>
  <si>
    <t>T-OPZ0141AA-E001</t>
  </si>
  <si>
    <t xml:space="preserve"> Unidad Close Control de flujo ascendente 14,7 kW con PACi exterior</t>
  </si>
  <si>
    <t>T-OPZ0211AA-E001</t>
  </si>
  <si>
    <t>Unidad Close Control  versión de flujo superior 20,5 kW con PACi exterior</t>
  </si>
  <si>
    <t>T-OPZ0071AA-E002</t>
  </si>
  <si>
    <t>Unidad Close Control  versión de flujo ascendente 7,4 kW con PACi exterior y humidificador 3kg/h</t>
  </si>
  <si>
    <t>T-OPZ0111AA-E002</t>
  </si>
  <si>
    <t>4010869771993</t>
  </si>
  <si>
    <t>Unidad Close Control  versión de caudal 9,9 kW con PACi exterior y humidificador 3kg/h</t>
  </si>
  <si>
    <t>T-OPZ0121AA-E002</t>
  </si>
  <si>
    <t>4010869772020</t>
  </si>
  <si>
    <t>Unidad Close Control  versión de flujo 12,5 kW con PACi exterior y humidificador 3kg/h</t>
  </si>
  <si>
    <t>T-OPZ0141AA-E002</t>
  </si>
  <si>
    <t>Unidad Close Control  versión de flujo ascendente 14,7 kW con PACi exterior con humidificador 3kg/h</t>
  </si>
  <si>
    <t>T-OPZ0211AA-E002</t>
  </si>
  <si>
    <t>Unidad Close Control  versión de flujo ascendente 20,5 kW con PACi exterior con humidificador de 3kg/h</t>
  </si>
  <si>
    <t>T-OPZ0211AA-E003</t>
  </si>
  <si>
    <t>Unidad Close Control  versión de flujo ascendente 20,5 kW con PACi exterior con humidificador 8kg/h</t>
  </si>
  <si>
    <t>T-OPZ0071AA-E004</t>
  </si>
  <si>
    <t>Unidad Close Control  versión de flujo de 7,4 kW con PACi exterior con humidificador de 3kg/h y calefactor modulador de 6kW</t>
  </si>
  <si>
    <t>T-OPZ0111AA-E004</t>
  </si>
  <si>
    <t>4010869772006</t>
  </si>
  <si>
    <t>Unidad Close Control  versión de flujo ascendente 9,9 kW con PACi exterior con humidificador de 3 kg/h y calefactor modulador de 6 kW</t>
  </si>
  <si>
    <t>T-OPZ0121AA-E004</t>
  </si>
  <si>
    <t>4010869772037</t>
  </si>
  <si>
    <t>Unidad Close Control  versión de caudal 12,5 kW con PACi exterior con humidificador de 3kg/h y calefactor modulador de 6kW</t>
  </si>
  <si>
    <t>T-OPZ0141AA-E004</t>
  </si>
  <si>
    <t>Unidad Close Control de flujo cerrado de 14,7 kW con PACi exterior con humidificador de 3kg/h y calefactor modulador de 6kW</t>
  </si>
  <si>
    <t>T-OPZ0211AA-E004</t>
  </si>
  <si>
    <t>Unidad Close Control  versión de flujo ascendente 20,5 kW con PACi exterior con humidificador de 3kg/h y calefactor modulador de 9kW</t>
  </si>
  <si>
    <t>T-OPZ0211AA-E005</t>
  </si>
  <si>
    <t>Unidad Close Control  versión de caudal 20,5 kW con PACi exterior con humidificador 8kg/h y calefactor modulador 9kW</t>
  </si>
  <si>
    <t>T-UPZ0071AA-E001</t>
  </si>
  <si>
    <t>UPZ</t>
  </si>
  <si>
    <t xml:space="preserve"> Unidad Close Control de flujo descendente 7,4 kW con PACi exterior</t>
  </si>
  <si>
    <t>T-UPZ0111AA-E001</t>
  </si>
  <si>
    <t xml:space="preserve"> Unidad Close Control de flujo descendente 9,9 kW con PACi exterior</t>
  </si>
  <si>
    <t>T-UPZ0121AA-E001</t>
  </si>
  <si>
    <t>4010869772181</t>
  </si>
  <si>
    <t xml:space="preserve"> Unidad Close Control de flujo descendente 12,5 kW con PACi exterior</t>
  </si>
  <si>
    <t>T-UPZ0141AA-E001</t>
  </si>
  <si>
    <t xml:space="preserve"> Unidad Close Control de flujo descendente de 14,7 kW con PACi exterior</t>
  </si>
  <si>
    <t>T-UPZ0211AA-E001</t>
  </si>
  <si>
    <t xml:space="preserve"> Unidad Close Control de flujo descendente 20,5 kW con PACi exterior</t>
  </si>
  <si>
    <t>T-UPZ0071AA-E002</t>
  </si>
  <si>
    <t xml:space="preserve"> Unidad Close Control de flujo descendente 7,4 kW con PACi exterior y humidificador 3kg/h</t>
  </si>
  <si>
    <t>T-UPZ0111AA-E002</t>
  </si>
  <si>
    <t>4010869772167</t>
  </si>
  <si>
    <t>Unidad Close Control de flujo descendente de la  9,9 kW con PACi exterior y humidificador 3kg/h</t>
  </si>
  <si>
    <t>T-UPZ0121AA-E002</t>
  </si>
  <si>
    <t>4010869772198</t>
  </si>
  <si>
    <t>Unidad Close Control  versión de flujo descendente 12,5 kW con PACi exterior y humidificador 3kg/h</t>
  </si>
  <si>
    <t>T-UPZ0141AA-E002</t>
  </si>
  <si>
    <t xml:space="preserve"> Unidad Close Control de flujo descendente 14,7 kW con PACi exterior con humidificador 3kg/h</t>
  </si>
  <si>
    <t>T-UPZ0211AA-E002</t>
  </si>
  <si>
    <t>Unidad Close Control  versión de flujo descendente 20,5 kW con PACi exterior con humidificador 3kg/h</t>
  </si>
  <si>
    <t>T-UPZ0211AA-E003</t>
  </si>
  <si>
    <t>Unidad Close Control  versión de flujo descendente 20,5 kW con PACi exterior y humidificador 8kg/h</t>
  </si>
  <si>
    <t>T-UPZ0071AA-E004</t>
  </si>
  <si>
    <t xml:space="preserve"> Unidad Close Control de flujo descendente 7,4 kW con PACi exterior con humidificador de 3kg/h y calefactor modulador de 6kW</t>
  </si>
  <si>
    <t>T-UPZ0111AA-E004</t>
  </si>
  <si>
    <t xml:space="preserve"> Unidad Close Control de flujo descendente 9,9 kW con PACi exterior con humidificador de 3 kg/h y calefactor modulador de 6 kW</t>
  </si>
  <si>
    <t>T-UPZ0121AA-E004</t>
  </si>
  <si>
    <t>4010869772204</t>
  </si>
  <si>
    <t xml:space="preserve"> Unidad Close Control de flujo descendente 12,5 kW con PACi exterior con humidificador de 3kg/h y calefactor modulador de 6kW</t>
  </si>
  <si>
    <t>T-UPZ0141AA-E004</t>
  </si>
  <si>
    <t xml:space="preserve"> Unidad Close Control de flujo descendente 14,7 kW con PACi exterior con humidificador de 3kg/h y calefactor modulador de 6kW</t>
  </si>
  <si>
    <t>T-UPZ0211AA-E004</t>
  </si>
  <si>
    <t xml:space="preserve"> Unidad Close Control de flujo descendente 20,5 kW con PACi exterior con humidificador de 3 kg/h y calefactor modulador de 9 kW</t>
  </si>
  <si>
    <t>T-UPZ0211AA-E005</t>
  </si>
  <si>
    <t xml:space="preserve"> Unidad Close Control de flujo descendente 20,5 kW con PACi exterior con humidificador de 8 kg/h y calefactor modulador de 9 kW</t>
  </si>
  <si>
    <t>U-4LZ2E5</t>
  </si>
  <si>
    <t>5025232937882</t>
  </si>
  <si>
    <t>b) Mini ECOi</t>
  </si>
  <si>
    <t>R32- 1 ventilador horizontal 12,10kW  - Monofásica</t>
  </si>
  <si>
    <t>4 HP R32 Mini ECOi outdoor unit 1ph</t>
  </si>
  <si>
    <t>114</t>
  </si>
  <si>
    <t>1.82</t>
  </si>
  <si>
    <t>U-5LZ2E5</t>
  </si>
  <si>
    <t>5025232937905</t>
  </si>
  <si>
    <t>R32 - 1 ventilador horizontal 14kW  - Monofásica</t>
  </si>
  <si>
    <t>5 HP R32 Mini ECOi outdoor unit 1ph</t>
  </si>
  <si>
    <t>102</t>
  </si>
  <si>
    <t>U-6LZ2E5</t>
  </si>
  <si>
    <t>5025232937875</t>
  </si>
  <si>
    <t>R32 - 1 ventilador horizontal 15,5kW  - Monofásica</t>
  </si>
  <si>
    <t>6 HP R32 Mini ECOi outdoor unit 1ph</t>
  </si>
  <si>
    <t>U-4LZ2E8</t>
  </si>
  <si>
    <t>5025232937899</t>
  </si>
  <si>
    <t>R32 - 1 ventilador horizontal 12,10kW  - Trifásica</t>
  </si>
  <si>
    <t>4 HP R32 Mini ECOi outdoor unit 3ph</t>
  </si>
  <si>
    <t>U-5LZ2E8</t>
  </si>
  <si>
    <t>5025232937912</t>
  </si>
  <si>
    <t>R32 - 1 ventilador horizontal 14kW  - Trifásica</t>
  </si>
  <si>
    <t>5 HP R32 Mini ECOi outdoor unit 3ph</t>
  </si>
  <si>
    <t>U-6LZ2E8</t>
  </si>
  <si>
    <t>5025232937868</t>
  </si>
  <si>
    <t>R32 - 1 ventilador horizontal 15,50kW  - Trifásica</t>
  </si>
  <si>
    <t>6 HP R32 Mini ECOi outdoor unit 3ph</t>
  </si>
  <si>
    <t>U-8LZ2E8</t>
  </si>
  <si>
    <t>5025232915972</t>
  </si>
  <si>
    <t>R32 - 2 ventiladores horizontales 20kW  - Trifásica</t>
  </si>
  <si>
    <t>8 HP R32 Mini ECOi outdoor unit 3ph</t>
  </si>
  <si>
    <t>133</t>
  </si>
  <si>
    <t>3.31</t>
  </si>
  <si>
    <t>U-10LZ2E8</t>
  </si>
  <si>
    <t>5025232915989</t>
  </si>
  <si>
    <t>R32 - 2 ventiladores horizontales 25kW  - Trifásica</t>
  </si>
  <si>
    <t>10 HP R32 Mini ECOi outdoor unit 3ph</t>
  </si>
  <si>
    <t>134</t>
  </si>
  <si>
    <t>3.44</t>
  </si>
  <si>
    <t>U-4LE2E5</t>
  </si>
  <si>
    <t>5025232871964</t>
  </si>
  <si>
    <t>1 ventilador horizontal 12,10kW  - Monofásica</t>
  </si>
  <si>
    <t>4 HP R410A Mini ECOi outdoor unit 1ph</t>
  </si>
  <si>
    <t>R410A</t>
  </si>
  <si>
    <t>U-5LE2E5</t>
  </si>
  <si>
    <t>5025232871971</t>
  </si>
  <si>
    <t>1 ventilador horizontal 14kW  - Monofásica</t>
  </si>
  <si>
    <t>5 HP R410A Mini ECOi outdoor unit 1ph</t>
  </si>
  <si>
    <t>U-6LE2E5</t>
  </si>
  <si>
    <t>5025232871988</t>
  </si>
  <si>
    <t>1 ventilador horizontal 15,5kW  - Monofásica</t>
  </si>
  <si>
    <t>6 HP R410A Mini ECOi outdoor unit 1ph</t>
  </si>
  <si>
    <t>U-4LE2E8</t>
  </si>
  <si>
    <t>5025232880843</t>
  </si>
  <si>
    <t>1 ventilador horizontal 12,10kW  - Trifásica</t>
  </si>
  <si>
    <t>4 HP R410A Mini ECOi outdoor unit 3ph</t>
  </si>
  <si>
    <t>U-5LE2E8</t>
  </si>
  <si>
    <t>5025232880850</t>
  </si>
  <si>
    <t>1 ventilador horizontal 14kW  - Trifásica</t>
  </si>
  <si>
    <t>5 HP R410A Mini ECOi outdoor unit 3ph</t>
  </si>
  <si>
    <t>U-6LE2E8</t>
  </si>
  <si>
    <t>5025232880874</t>
  </si>
  <si>
    <t>1 ventilador horizontal 15,5kW  - Trifásica</t>
  </si>
  <si>
    <t>6 HP R410A Mini ECOi outdoor unit 3ph</t>
  </si>
  <si>
    <t>U-8LE1E8</t>
  </si>
  <si>
    <t>5025232854387</t>
  </si>
  <si>
    <t>2 ventiladores horizontales 20kW  - Trifásica</t>
  </si>
  <si>
    <t>8 HP R410A Mini ECOi outdoor unit 3ph</t>
  </si>
  <si>
    <t>144</t>
  </si>
  <si>
    <t>U-10LE1E8</t>
  </si>
  <si>
    <t>5025232854370</t>
  </si>
  <si>
    <t>2 ventiladores horizontales 25,0kW  - Trifásica</t>
  </si>
  <si>
    <t>10 HP R410A Mini ECOi outdoor unit 3ph</t>
  </si>
  <si>
    <t>145</t>
  </si>
  <si>
    <t>U-8MZ1E8</t>
  </si>
  <si>
    <t>5025232968657</t>
  </si>
  <si>
    <t>a) ECOi</t>
  </si>
  <si>
    <t>2 Way</t>
  </si>
  <si>
    <t>22,40KW, 1 ventilador vertical, trifásica, salida a dos tubos. Color negro grafito</t>
  </si>
  <si>
    <t>8 HP R32 ECOi EX 2-pipe MZ1 outdoor unit</t>
  </si>
  <si>
    <t>218</t>
  </si>
  <si>
    <t>U-10MZ1E8</t>
  </si>
  <si>
    <t>5025232968664</t>
  </si>
  <si>
    <t>28KW, 1 ventilador vertical, trifásica, salida a dos tubos. Color negro grafito</t>
  </si>
  <si>
    <t>10 HP R32 ECOi EX 2-pipe MZ1 outdoor unit</t>
  </si>
  <si>
    <t>U-12MZ1E8</t>
  </si>
  <si>
    <t>5025232968671</t>
  </si>
  <si>
    <t>33,50KW, 1 ventilador vertical, trifásica, salida a dos tubos. Color negro grafito</t>
  </si>
  <si>
    <t>12 HP R32 ECOi EX 2-pipe MZ1 outdoor unit</t>
  </si>
  <si>
    <t>221</t>
  </si>
  <si>
    <t>U-8ME2E8</t>
  </si>
  <si>
    <t>5025232851225</t>
  </si>
  <si>
    <t>22,40KW, 1 ventilador vertical, trifásica, salida a dos tubos.</t>
  </si>
  <si>
    <t>8 HP R410A ECOi EX 2-pipe ME2 outdoor unit</t>
  </si>
  <si>
    <t>225</t>
  </si>
  <si>
    <t>U-10ME2E8</t>
  </si>
  <si>
    <t>5025232851140</t>
  </si>
  <si>
    <t>28KW, 1 ventilador vertical, trifásica, salida a dos tubos.</t>
  </si>
  <si>
    <t>10 HP R410A ECOi EX 2-pipe ME2 outdoor unit</t>
  </si>
  <si>
    <t>U-12ME2E8</t>
  </si>
  <si>
    <t>5025232851157</t>
  </si>
  <si>
    <t>33,50KW, 1 ventilador vertical, trifásica, salida a dos tubos.</t>
  </si>
  <si>
    <t>12 HP R410A ECOi EX 2-pipe ME2 outdoor unit</t>
  </si>
  <si>
    <t>285</t>
  </si>
  <si>
    <t>U-14ME2E8</t>
  </si>
  <si>
    <t>5025232851164</t>
  </si>
  <si>
    <t>40KW, 1 ventilador vertical, trifásica, salida a dos tubos.</t>
  </si>
  <si>
    <t>14 HP R410A ECOi EX 2-pipe ME2 outdoor unit</t>
  </si>
  <si>
    <t>330</t>
  </si>
  <si>
    <t>U-16ME2E8</t>
  </si>
  <si>
    <t>5025232851171</t>
  </si>
  <si>
    <t>44,50KW, 1 ventilador vertical, trifásica, salida a dos tubos.</t>
  </si>
  <si>
    <t>16 HP R410A ECOi EX 2-pipe ME2 outdoor unit</t>
  </si>
  <si>
    <t>U-18ME2E8</t>
  </si>
  <si>
    <t>5025232851188</t>
  </si>
  <si>
    <t>50,40KW, 1 ventilador vertical, trifásica, salida a dos tubos.</t>
  </si>
  <si>
    <t>18 HP R410A ECOi EX 2-pipe ME2 outdoor unit</t>
  </si>
  <si>
    <t>395</t>
  </si>
  <si>
    <t>U-20ME2E8</t>
  </si>
  <si>
    <t>5025232851195</t>
  </si>
  <si>
    <t>56KW, 1 ventilador vertical, trifásica, salida a dos tubos.</t>
  </si>
  <si>
    <t>20 HP R410A ECOi EX 2-pipe ME2 outdoor unit</t>
  </si>
  <si>
    <t>U-8MF4E8</t>
  </si>
  <si>
    <t>3 Way</t>
  </si>
  <si>
    <t>Unidad exterior MF4 R32 ECOi EX de 3 tubos de 8 CV</t>
  </si>
  <si>
    <t>8 HP R32 ECOi EX 3-pipe MF4 outdoor unit</t>
  </si>
  <si>
    <t>281</t>
  </si>
  <si>
    <t>U-10MF4E8</t>
  </si>
  <si>
    <t>Unidad exterior MF4 R32 ECOi EX de 3 tubos de 10 CV</t>
  </si>
  <si>
    <t>10 HP R32 ECOi EX 3-pipe MF4 outdoor unit</t>
  </si>
  <si>
    <t>282</t>
  </si>
  <si>
    <t>U-12MF4E8</t>
  </si>
  <si>
    <t>Unidad exterior MF4 R32 ECOi EX de 3 tubos de 12 CV</t>
  </si>
  <si>
    <t>12 HP R32 ECOi EX 3-pipe MF4 outdoor unit</t>
  </si>
  <si>
    <t>306</t>
  </si>
  <si>
    <t>6.21</t>
  </si>
  <si>
    <t>U-8MF3E8</t>
  </si>
  <si>
    <t>5025232880898</t>
  </si>
  <si>
    <t>22,40kW, 1 ventilador vertical, trifásica, salida a tres tubos con recuperación de calor.</t>
  </si>
  <si>
    <t>8 HP R410A ECOi EX 3-pipe MF3 outdoor unit</t>
  </si>
  <si>
    <t>U-10MF3E8</t>
  </si>
  <si>
    <t>5025232880904</t>
  </si>
  <si>
    <t>28kW, 1 ventilador vertical, trifásica, salida a tres tubos con recuperación de calor.</t>
  </si>
  <si>
    <t>10 HP R410A ECOi EX 3-pipe MF3 outdoor unit</t>
  </si>
  <si>
    <t>U-12MF3E8</t>
  </si>
  <si>
    <t>5025232880911</t>
  </si>
  <si>
    <t>33,50kW, 1 ventilador vertical, trifásica, salida a tres tubos con recuperación de calor.</t>
  </si>
  <si>
    <t>12 HP R410A ECOi EX 3-pipe MF3 outdoor unit</t>
  </si>
  <si>
    <t>U-14MF3E8</t>
  </si>
  <si>
    <t>5025232880928</t>
  </si>
  <si>
    <t>40kW, 1 ventilador vertical, trifásica, salida a tres tubos con recuperación de calor.</t>
  </si>
  <si>
    <t>14 HP R410A ECOi EX 3-pipe MF3 outdoor unit</t>
  </si>
  <si>
    <t>354</t>
  </si>
  <si>
    <t>U-16MF3E8</t>
  </si>
  <si>
    <t>5025232880935</t>
  </si>
  <si>
    <t>44,50kW, 1 ventilador vertical, trifásica, salida a tres tubos con recuperación de calor.</t>
  </si>
  <si>
    <t>16 HP R410A ECOi EX 3-pipe MF3 outdoor unit</t>
  </si>
  <si>
    <t>S-22MU2E5C</t>
  </si>
  <si>
    <t>5025232968008</t>
  </si>
  <si>
    <t>Cassette (MU)</t>
  </si>
  <si>
    <t>Cassette 90x90 2,20kW</t>
  </si>
  <si>
    <t>4 way 90x90 cassette 2,2 kW</t>
  </si>
  <si>
    <t>S-28MU2E5C</t>
  </si>
  <si>
    <t>5025232968077</t>
  </si>
  <si>
    <t>Cassette 90x90 2,80kW</t>
  </si>
  <si>
    <t>4 way 90x90 cassette 2,8 kW</t>
  </si>
  <si>
    <t>S-36MU2E5C</t>
  </si>
  <si>
    <t>5025232968121</t>
  </si>
  <si>
    <t>Cassette 90x90 3,60kW</t>
  </si>
  <si>
    <t>4 way 90x90 cassette 3,6 kW</t>
  </si>
  <si>
    <t>S-45MU2E5C</t>
  </si>
  <si>
    <t>5025232968176</t>
  </si>
  <si>
    <t>Cassette 90x90 4,50kW</t>
  </si>
  <si>
    <t>4 way 90x90 cassette 4,5 kW</t>
  </si>
  <si>
    <t>S-56MU2E5C</t>
  </si>
  <si>
    <t>5025232968220</t>
  </si>
  <si>
    <t>Cassette 90x90 5,60kW</t>
  </si>
  <si>
    <t>4 way 90x90 cassette 5,6 kW</t>
  </si>
  <si>
    <t>S-60MU2E5C</t>
  </si>
  <si>
    <t>5025232968268</t>
  </si>
  <si>
    <t>Cassette 90x90 6kW</t>
  </si>
  <si>
    <t>4 way 90x90 cassette 6,0 kW</t>
  </si>
  <si>
    <t>S-73MU2E5C</t>
  </si>
  <si>
    <t>5025232968305</t>
  </si>
  <si>
    <t>Cassette 90x90 7,30kW</t>
  </si>
  <si>
    <t>4 way 90x90 cassette 7,3 kW</t>
  </si>
  <si>
    <t>S-90MU2E5C</t>
  </si>
  <si>
    <t>5025232968336</t>
  </si>
  <si>
    <t>Cassette 90x90 9kW</t>
  </si>
  <si>
    <t>4 way 90x90 cassette 9,0 kW</t>
  </si>
  <si>
    <t>S-112MU2E5C</t>
  </si>
  <si>
    <t>5025232967841</t>
  </si>
  <si>
    <t>Cassette 90x90 11,20kW</t>
  </si>
  <si>
    <t>4 way 90x90 cassette 11,2 kW</t>
  </si>
  <si>
    <t>S-140MU2E5C</t>
  </si>
  <si>
    <t>5025232967872</t>
  </si>
  <si>
    <t>Cassette 90x90 14kW</t>
  </si>
  <si>
    <t>4 way 90x90 cassette 14,0 kW</t>
  </si>
  <si>
    <t>S-160MU2E5C</t>
  </si>
  <si>
    <t>5025232967940</t>
  </si>
  <si>
    <t>Cassette 90x90 16kW</t>
  </si>
  <si>
    <t>4 way 90x90 cassette 16,0 kW</t>
  </si>
  <si>
    <t>S-15MY3EB</t>
  </si>
  <si>
    <t>5025232967919</t>
  </si>
  <si>
    <t>Cassette (MY)</t>
  </si>
  <si>
    <t>Cassette 60x60 1,50kW</t>
  </si>
  <si>
    <t>4 way 60x60 cassette 1,5 kW</t>
  </si>
  <si>
    <t>S-22MY3EB</t>
  </si>
  <si>
    <t>Cassette 60x60 2,20kW</t>
  </si>
  <si>
    <t>4 way 60x60 cassette 2,2 kW</t>
  </si>
  <si>
    <t>S-28MY3EB</t>
  </si>
  <si>
    <t>5025232968084</t>
  </si>
  <si>
    <t>Cassette 60x60 2,80kW</t>
  </si>
  <si>
    <t>4 way 60x60 cassette 2,8 kW</t>
  </si>
  <si>
    <t>S-36MY3EB</t>
  </si>
  <si>
    <t>5025232968138</t>
  </si>
  <si>
    <t>Cassette 60x60 3,60kW</t>
  </si>
  <si>
    <t>4 way 60x60 cassette 3,6 kW</t>
  </si>
  <si>
    <t>S-45MY3EB</t>
  </si>
  <si>
    <t>5025232968183</t>
  </si>
  <si>
    <t>Cassette 60x60 4,50kW</t>
  </si>
  <si>
    <t>4 way 60x60 cassette 4,5 kW</t>
  </si>
  <si>
    <t>S-56MY3EB</t>
  </si>
  <si>
    <t>5025232968237</t>
  </si>
  <si>
    <t>Cassette 60x60 5,60kW</t>
  </si>
  <si>
    <t>4 way 60x60 cassette 5,6 kW</t>
  </si>
  <si>
    <t>S-22ML1E5</t>
  </si>
  <si>
    <t>5025232601264</t>
  </si>
  <si>
    <t>Cassette (ML)</t>
  </si>
  <si>
    <t>Cassette de dos vías 2,20kW</t>
  </si>
  <si>
    <t>2 way cassette 2,2 kW</t>
  </si>
  <si>
    <t>S-28ML1E5</t>
  </si>
  <si>
    <t>Cassette de dos vías 2,80kW</t>
  </si>
  <si>
    <t>2 way cassette 2,8 kW</t>
  </si>
  <si>
    <t>S-36ML1E5</t>
  </si>
  <si>
    <t>5025232601479</t>
  </si>
  <si>
    <t>Cassette de dos vías 3,60kW</t>
  </si>
  <si>
    <t>2 way cassette 3,6 kW</t>
  </si>
  <si>
    <t>S-45ML1E5</t>
  </si>
  <si>
    <t>5025232601578</t>
  </si>
  <si>
    <t>Cassette de dos vías 4,50kW</t>
  </si>
  <si>
    <t>2 way cassette 4,5 kW</t>
  </si>
  <si>
    <t>S-56ML1E5</t>
  </si>
  <si>
    <t>Cassette de dos vías 5,60kW</t>
  </si>
  <si>
    <t>2 way cassette 5,6 kW</t>
  </si>
  <si>
    <t>S-73ML1E5</t>
  </si>
  <si>
    <t>Cassette de dos vías 7,30kW</t>
  </si>
  <si>
    <t>2 way cassette 7,3 kW</t>
  </si>
  <si>
    <t>CZ-02KPL2</t>
  </si>
  <si>
    <t>n) Accessory</t>
  </si>
  <si>
    <t>Panel (2WAY)</t>
  </si>
  <si>
    <t>Panel para cassette de dos vías ML2 unidades de 2,20kW hasta 5,60kW</t>
  </si>
  <si>
    <t>2 way cassette panel for S-22 to 56</t>
  </si>
  <si>
    <t>CZ-03KPL2</t>
  </si>
  <si>
    <t>5025232604104</t>
  </si>
  <si>
    <t>Panel para cassette de dos vías ML2 unidades de 7,30kW</t>
  </si>
  <si>
    <t>2 way cassette panel for S-73</t>
  </si>
  <si>
    <t>S-28MD1E5</t>
  </si>
  <si>
    <t>5025232601349</t>
  </si>
  <si>
    <t>Cassette (MD)</t>
  </si>
  <si>
    <t>Cassette de una vía 2,80kW</t>
  </si>
  <si>
    <t>1 way cassette 2,8 kW</t>
  </si>
  <si>
    <t>S-36MD1E5</t>
  </si>
  <si>
    <t>Cassette de una vía 3,60kW</t>
  </si>
  <si>
    <t>1 way cassette 3,6 kW</t>
  </si>
  <si>
    <t>S-45MD1E5</t>
  </si>
  <si>
    <t>Cassette de una vía 4,50kW</t>
  </si>
  <si>
    <t>1 way cassette 4,5 kW</t>
  </si>
  <si>
    <t>S-56MD1E5</t>
  </si>
  <si>
    <t>Cassette de una vía 5,60kW</t>
  </si>
  <si>
    <t>1 way cassette 5,6 kW</t>
  </si>
  <si>
    <t>S-73MD1E5</t>
  </si>
  <si>
    <t>Cassette de una vía 7,30kW</t>
  </si>
  <si>
    <t>1 way cassette 7,3 kW</t>
  </si>
  <si>
    <t>CZ-KPD2</t>
  </si>
  <si>
    <t>5025232603824</t>
  </si>
  <si>
    <t>Panel (1WAY)</t>
  </si>
  <si>
    <t>Panel para cassette de una vía MD1</t>
  </si>
  <si>
    <t>1 way cassette panel</t>
  </si>
  <si>
    <t>S-15MF3E5D</t>
  </si>
  <si>
    <t>5025232967896</t>
  </si>
  <si>
    <t>e) Duct</t>
  </si>
  <si>
    <t>Duct (MF)</t>
  </si>
  <si>
    <t xml:space="preserve"> Conducto presión adaptable 1,5 kW nanoe™X mark3</t>
  </si>
  <si>
    <t>Adaptive duct 1,5 kW</t>
  </si>
  <si>
    <t>S-22MF3E5D</t>
  </si>
  <si>
    <t xml:space="preserve"> Conducto presión adaptable 2,2 kW nanoe™X mark3</t>
  </si>
  <si>
    <t>Adaptive duct 2,2 kW</t>
  </si>
  <si>
    <t>S-28MF3E5D</t>
  </si>
  <si>
    <t xml:space="preserve"> Conducto presión adaptable 2,8 kW nanoe™X mark3</t>
  </si>
  <si>
    <t>Adaptive duct 2,8 kW</t>
  </si>
  <si>
    <t>S-36MF3E5D</t>
  </si>
  <si>
    <t xml:space="preserve"> Conducto presión adaptable 3,6 kW nanoe™X mark3</t>
  </si>
  <si>
    <t>Adaptive duct 3,6 kW</t>
  </si>
  <si>
    <t>S-45MF3E5D</t>
  </si>
  <si>
    <t xml:space="preserve"> Conducto presión adaptable 4,5 kW nanoe™X mark3</t>
  </si>
  <si>
    <t>Adaptive duct 4,5 kW</t>
  </si>
  <si>
    <t>S-56MF3E5D</t>
  </si>
  <si>
    <t>5025232968206</t>
  </si>
  <si>
    <t xml:space="preserve"> Conducto presión adaptable 5,6 kW nanoe™X mark3</t>
  </si>
  <si>
    <t>Adaptive duct 5,6 kW</t>
  </si>
  <si>
    <t>S-60MF3E5D</t>
  </si>
  <si>
    <t>5025232968251</t>
  </si>
  <si>
    <t xml:space="preserve"> Conducto presión adaptable 6,0 kW nanoe™X mark3</t>
  </si>
  <si>
    <t>Adaptive duct 6,0 kW</t>
  </si>
  <si>
    <t>S-73MF3E5D</t>
  </si>
  <si>
    <t>5025232968282</t>
  </si>
  <si>
    <t xml:space="preserve"> Conducto presión adaptable 7,3 kW nanoe™X mark3</t>
  </si>
  <si>
    <t>Adaptive duct 7,3 kW</t>
  </si>
  <si>
    <t>S-90MF3E5D</t>
  </si>
  <si>
    <t>5025232968329</t>
  </si>
  <si>
    <t xml:space="preserve"> Conducto presión adaptable 9,0 kW nanoe™X mark3</t>
  </si>
  <si>
    <t>Adaptive duct 9,0 kW</t>
  </si>
  <si>
    <t>S-112MF3E5D</t>
  </si>
  <si>
    <t>5025232967834</t>
  </si>
  <si>
    <t xml:space="preserve"> Conducto presión adaptable 10,6 kW nanoe™X mark3</t>
  </si>
  <si>
    <t>Adaptive duct 11,2 kW</t>
  </si>
  <si>
    <t>S-140MF3E5D</t>
  </si>
  <si>
    <t>5025232967865</t>
  </si>
  <si>
    <t xml:space="preserve"> Conducto presión adaptable 14,0 kW nanoe™X mark3</t>
  </si>
  <si>
    <t>Adaptive duct 14,0 kW</t>
  </si>
  <si>
    <t>S-160MF3E5D</t>
  </si>
  <si>
    <t>5025232967933</t>
  </si>
  <si>
    <t xml:space="preserve"> Conducto presión adaptable 16,0 kW nanoe™X mark3</t>
  </si>
  <si>
    <t>Adaptive duct 16,0 kW</t>
  </si>
  <si>
    <t>S-10MM2EB</t>
  </si>
  <si>
    <t>5025232965984</t>
  </si>
  <si>
    <t>Duct (MM)</t>
  </si>
  <si>
    <t xml:space="preserve"> Conducto baja altura 1,0 kW</t>
  </si>
  <si>
    <t>Slim variable static pressure duct 1,0 kW</t>
  </si>
  <si>
    <t>S-15MM2EB</t>
  </si>
  <si>
    <t>5025232965991</t>
  </si>
  <si>
    <t xml:space="preserve"> Conducto baja altura 1,5 kW</t>
  </si>
  <si>
    <t>Slim variable static pressure duct 1,5 kW</t>
  </si>
  <si>
    <t>S-22MM2EB</t>
  </si>
  <si>
    <t>5025232966011</t>
  </si>
  <si>
    <t xml:space="preserve"> Conducto baja altura 2,2 kW</t>
  </si>
  <si>
    <t>Slim variable static pressure duct 2,2 kW</t>
  </si>
  <si>
    <t>S-28MM2EB</t>
  </si>
  <si>
    <t>5025232966035</t>
  </si>
  <si>
    <t xml:space="preserve"> Conducto baja altura 2,8 kW</t>
  </si>
  <si>
    <t>Slim variable static pressure duct 2,8 kW</t>
  </si>
  <si>
    <t>S-36MM2EB</t>
  </si>
  <si>
    <t>5025232966059</t>
  </si>
  <si>
    <t xml:space="preserve"> Conducto baja altura 3,6 kW</t>
  </si>
  <si>
    <t>Slim variable static pressure duct 3,6 kW</t>
  </si>
  <si>
    <t>S-45MM2EB</t>
  </si>
  <si>
    <t>5025232966073</t>
  </si>
  <si>
    <t xml:space="preserve"> Conducto baja altura 4,5 kW</t>
  </si>
  <si>
    <t>Slim variable static pressure duct 4,5 kW</t>
  </si>
  <si>
    <t>S-56MM2EB</t>
  </si>
  <si>
    <t>5025232966097</t>
  </si>
  <si>
    <t xml:space="preserve"> Conducto baja altura 5,6 kW</t>
  </si>
  <si>
    <t>Slim variable static pressure duct 5,6 kW</t>
  </si>
  <si>
    <t>S-224ME2E5</t>
  </si>
  <si>
    <t>5025232792597</t>
  </si>
  <si>
    <t>Duct (ME)</t>
  </si>
  <si>
    <t>Conducto Alta Presión 22,40 kW</t>
  </si>
  <si>
    <t>High static pressure duct 22,4 kW</t>
  </si>
  <si>
    <t>S-280ME2E5</t>
  </si>
  <si>
    <t>5025232792603</t>
  </si>
  <si>
    <t>Conducto Alta Presión 28 kW</t>
  </si>
  <si>
    <t>High static pressure duct 28,0 kW</t>
  </si>
  <si>
    <t>S-15MK3E</t>
  </si>
  <si>
    <t>5025232967902</t>
  </si>
  <si>
    <t>g) Wall</t>
  </si>
  <si>
    <t>Wall (MK)</t>
  </si>
  <si>
    <t xml:space="preserve"> Split de pared  1,5 kW</t>
  </si>
  <si>
    <t>Wall‑mounted 1,5 kW</t>
  </si>
  <si>
    <t>S-22MK3E</t>
  </si>
  <si>
    <t>5025232967995</t>
  </si>
  <si>
    <t xml:space="preserve"> Split de pared  2,2 kW</t>
  </si>
  <si>
    <t>Wall‑mounted 2,2 kW</t>
  </si>
  <si>
    <t>S-28MK3E</t>
  </si>
  <si>
    <t>5025232968060</t>
  </si>
  <si>
    <t xml:space="preserve"> Split de pared  2,8 kW</t>
  </si>
  <si>
    <t>Wall‑mounted 2,8 kW</t>
  </si>
  <si>
    <t>S-36MK3E</t>
  </si>
  <si>
    <t>5025232968114</t>
  </si>
  <si>
    <t xml:space="preserve"> Split de pared  3,6kW</t>
  </si>
  <si>
    <t>Wall‑mounted 3,6 kW</t>
  </si>
  <si>
    <t>S-45MK3E</t>
  </si>
  <si>
    <t>5025232968169</t>
  </si>
  <si>
    <t xml:space="preserve"> Split de pared  4,5 kW</t>
  </si>
  <si>
    <t>Wall‑mounted 4,5 kW</t>
  </si>
  <si>
    <t>S-56MK3E</t>
  </si>
  <si>
    <t>5025232968213</t>
  </si>
  <si>
    <t xml:space="preserve"> Split de pared  5,6 kW</t>
  </si>
  <si>
    <t>Wall‑mounted 5,6 kW</t>
  </si>
  <si>
    <t>S-73MK3E</t>
  </si>
  <si>
    <t>5025232968299</t>
  </si>
  <si>
    <t xml:space="preserve"> Split de pared  7,3 kW</t>
  </si>
  <si>
    <t>Wall‑mounted 7,3 kW</t>
  </si>
  <si>
    <t>S-106MK3E</t>
  </si>
  <si>
    <t>5025232967797</t>
  </si>
  <si>
    <t xml:space="preserve"> Split de pared  10,6 kW</t>
  </si>
  <si>
    <t>Wall‑mounted 10,6 kW</t>
  </si>
  <si>
    <t>S-36MT2E5A</t>
  </si>
  <si>
    <t>5025232783908</t>
  </si>
  <si>
    <t>f) Ceiling</t>
  </si>
  <si>
    <t>Ceiling (MT)</t>
  </si>
  <si>
    <t>Consola de techo 3,6 kW</t>
  </si>
  <si>
    <t>Ceiling 3,6 kW</t>
  </si>
  <si>
    <t>S-45MT2E5A</t>
  </si>
  <si>
    <t>5025232784004</t>
  </si>
  <si>
    <t>Consola de techo 4,5 kW</t>
  </si>
  <si>
    <t>Ceiling 4,5 kW</t>
  </si>
  <si>
    <t>S-56MT2E5A</t>
  </si>
  <si>
    <t>5025232784158</t>
  </si>
  <si>
    <t>Consola de techo 5,6 kW</t>
  </si>
  <si>
    <t>Ceiling 5,6 kW</t>
  </si>
  <si>
    <t>S-73MT2E5A</t>
  </si>
  <si>
    <t>5025232784325</t>
  </si>
  <si>
    <t>Consola de techo 7,3 kW</t>
  </si>
  <si>
    <t>Ceiling 7,3 kW</t>
  </si>
  <si>
    <t>S-106MT2E5A</t>
  </si>
  <si>
    <t>5025232783625</t>
  </si>
  <si>
    <t>Consola de techo 10,6 kW</t>
  </si>
  <si>
    <t>Ceiling 10,6 kW</t>
  </si>
  <si>
    <t>S-140MT2E5A</t>
  </si>
  <si>
    <t>5025232783694</t>
  </si>
  <si>
    <t>Consola de techo 14 ,0kW</t>
  </si>
  <si>
    <t>Ceiling 14,0 kW</t>
  </si>
  <si>
    <t>S-22MG1E5N</t>
  </si>
  <si>
    <t>5025232899197</t>
  </si>
  <si>
    <t>i) Floor</t>
  </si>
  <si>
    <t>Floor (MG)</t>
  </si>
  <si>
    <t>Consola de suelo colgable/encastrable  2,2 kW</t>
  </si>
  <si>
    <t>Floor console 2,2 kW</t>
  </si>
  <si>
    <t>S-28MG1E5N</t>
  </si>
  <si>
    <t>5025232899203</t>
  </si>
  <si>
    <t>Consola de suelo colgable/encastrable  2,8 kW</t>
  </si>
  <si>
    <t>Floor console 2,8 kW</t>
  </si>
  <si>
    <t>S-36MG1E5N</t>
  </si>
  <si>
    <t>5025232899210</t>
  </si>
  <si>
    <t>Consola de suelo colgable/encastrable  3,6 kW</t>
  </si>
  <si>
    <t>Floor console 3,6 kW</t>
  </si>
  <si>
    <t>S-45MG1E5N</t>
  </si>
  <si>
    <t>5025232899227</t>
  </si>
  <si>
    <t>Consola de suelo colgable/encastrable  4,5 kW</t>
  </si>
  <si>
    <t>Floor console 4,5 kW</t>
  </si>
  <si>
    <t>S-56MG1E5N</t>
  </si>
  <si>
    <t>5025232899234</t>
  </si>
  <si>
    <t>Consola de suelo colgable/encastrable  5,6 kW</t>
  </si>
  <si>
    <t>Floor console 5,6 kW</t>
  </si>
  <si>
    <t>S-22MP2E</t>
  </si>
  <si>
    <t>5025232988617</t>
  </si>
  <si>
    <t>Floor (MP)</t>
  </si>
  <si>
    <t>Floor standing 2,2 kW</t>
  </si>
  <si>
    <t>S-22MP1E5</t>
  </si>
  <si>
    <t>S-28MP2E</t>
  </si>
  <si>
    <t>5025232988631</t>
  </si>
  <si>
    <t>Floor standing 2,8 kW</t>
  </si>
  <si>
    <t>S-28MP1E5</t>
  </si>
  <si>
    <t>S-36MP2E</t>
  </si>
  <si>
    <t>5025232988655</t>
  </si>
  <si>
    <t>Floor standing 3,6 kW</t>
  </si>
  <si>
    <t>S-36MP1E5</t>
  </si>
  <si>
    <t>S-45MP2E</t>
  </si>
  <si>
    <t>5025232988679</t>
  </si>
  <si>
    <t>Floor standing 4,5 kW</t>
  </si>
  <si>
    <t>S-45MP1E5</t>
  </si>
  <si>
    <t>S-56MP2E</t>
  </si>
  <si>
    <t>5025232988693</t>
  </si>
  <si>
    <t>Floor standing 5,6 kW</t>
  </si>
  <si>
    <t>S-56MP1E5</t>
  </si>
  <si>
    <t>S-71MP2E</t>
  </si>
  <si>
    <t>5025232988716</t>
  </si>
  <si>
    <t>Floor standing 7,1 kW</t>
  </si>
  <si>
    <t>S-71MP1E5</t>
  </si>
  <si>
    <t>S-22MR2E</t>
  </si>
  <si>
    <t>5025232988624</t>
  </si>
  <si>
    <t>Floor (MR)</t>
  </si>
  <si>
    <t>Suelo oculto de 2,2 kW</t>
  </si>
  <si>
    <t>Concealed floor standing 2,2 kW</t>
  </si>
  <si>
    <t>S-28MR2E</t>
  </si>
  <si>
    <t>5025232988648</t>
  </si>
  <si>
    <t>Suelo oculto de 2,8 kW</t>
  </si>
  <si>
    <t>Concealed floor standing 2,8 kW</t>
  </si>
  <si>
    <t>S-36MR2E</t>
  </si>
  <si>
    <t>5025232988662</t>
  </si>
  <si>
    <t>Concealed floor standing 3,6 kW</t>
  </si>
  <si>
    <t>S-45MR2E</t>
  </si>
  <si>
    <t>5025232988686</t>
  </si>
  <si>
    <t>Suelo oculto de 4,5 kW</t>
  </si>
  <si>
    <t>Concealed floor standing 4,5 kW</t>
  </si>
  <si>
    <t>S-56MR2E</t>
  </si>
  <si>
    <t>5025232988709</t>
  </si>
  <si>
    <t>Concealed floor standing 5,6 kW</t>
  </si>
  <si>
    <t>S-71MR2E</t>
  </si>
  <si>
    <t>5025232988723</t>
  </si>
  <si>
    <t>Concealed floor standing 7,1 kW</t>
  </si>
  <si>
    <t>S-80MW1E5</t>
  </si>
  <si>
    <t>5025232835546</t>
  </si>
  <si>
    <t>k) Hydrobox</t>
  </si>
  <si>
    <t>Hydrobox (MW)</t>
  </si>
  <si>
    <t xml:space="preserve">Hidrokit de 8kW frío / 9,0kW calor para ECOi </t>
  </si>
  <si>
    <t>Hydrokit 8,0 kW</t>
  </si>
  <si>
    <t>S-125MW1E5</t>
  </si>
  <si>
    <t>5025232835553</t>
  </si>
  <si>
    <t>Hidrokit de 12,5kW frío / 14,0kW calor para ECOi</t>
  </si>
  <si>
    <t>Hydrokit 12,5 kW</t>
  </si>
  <si>
    <t>PAW-250WP5G1</t>
  </si>
  <si>
    <t>4010869357494</t>
  </si>
  <si>
    <t>q) Water Hex</t>
  </si>
  <si>
    <t>Water Hex</t>
  </si>
  <si>
    <t>25kW. Con Bomba Clase A</t>
  </si>
  <si>
    <t>25 kW WHE with A-class water pump</t>
  </si>
  <si>
    <t>PAW-250W5G1</t>
  </si>
  <si>
    <t>4010869357500</t>
  </si>
  <si>
    <t>25kW.  Sin Bomba</t>
  </si>
  <si>
    <t>25 kW WHE without water pump</t>
  </si>
  <si>
    <t>PAW-500WP5G1</t>
  </si>
  <si>
    <t>4010869357517</t>
  </si>
  <si>
    <t>50kW. Con Bomba Clase A</t>
  </si>
  <si>
    <t>50 kW WHE with A-class water pump</t>
  </si>
  <si>
    <t>PAW-500W5G1</t>
  </si>
  <si>
    <t>4010869357548</t>
  </si>
  <si>
    <t>50kW.  Sin Bomba</t>
  </si>
  <si>
    <t>50 kW WHE without water pump</t>
  </si>
  <si>
    <t>PAW-HRPT40HX</t>
  </si>
  <si>
    <t>4010869370226</t>
  </si>
  <si>
    <t>j) ERV + DX Coil</t>
  </si>
  <si>
    <t>Erv + Dx Coil</t>
  </si>
  <si>
    <t>Recuperador de alta eficiencia con batería DX 400m3/h</t>
  </si>
  <si>
    <t>HRPT HX size 40 - ERV unit with DX coil</t>
  </si>
  <si>
    <t>PAW-HRPT40</t>
  </si>
  <si>
    <t>4010869353816</t>
  </si>
  <si>
    <t>Recuperador de calor sensible con batería DX 400m3/h</t>
  </si>
  <si>
    <t>HRPT size 40 - ERV unit with DX coil</t>
  </si>
  <si>
    <t>PAW-HRPT80HX</t>
  </si>
  <si>
    <t>4010869371742</t>
  </si>
  <si>
    <t>Recuperador de alta eficiencia con batería DX 800m3/h</t>
  </si>
  <si>
    <t>HRPT HX size 80 - ERV unit with DX coil</t>
  </si>
  <si>
    <t>PAW-HRPT80</t>
  </si>
  <si>
    <t>4010869357708</t>
  </si>
  <si>
    <t>Recuperador de calor sensible con batería DX 800m3/h</t>
  </si>
  <si>
    <t>HRPT size 80 - ERV unit with DX coil</t>
  </si>
  <si>
    <t>PAW-HRPT120HX</t>
  </si>
  <si>
    <t>4010869370257</t>
  </si>
  <si>
    <t>Recuperador de alta eficiencia con batería DX 1200m3/h</t>
  </si>
  <si>
    <t>HRPT HX size 120 - ERV unit with DX coil</t>
  </si>
  <si>
    <t>PAW-HRPT120</t>
  </si>
  <si>
    <t>4010869354967</t>
  </si>
  <si>
    <t>Recuperador de calor sensible con batería DX 1200m3/h</t>
  </si>
  <si>
    <t>HRPT size 120 - ERV unit with DX coil</t>
  </si>
  <si>
    <t>PAW-HRPT160HX</t>
  </si>
  <si>
    <t>4010869354066</t>
  </si>
  <si>
    <t>Recuperador de alta eficiencia con batería DX 1600m3/h</t>
  </si>
  <si>
    <t>HRPT HX size 160 - ERV unit with DX coil</t>
  </si>
  <si>
    <t>PAW-HRPT160</t>
  </si>
  <si>
    <t>4010869353885</t>
  </si>
  <si>
    <t>Recuperador de calor sensible con batería DX 1600m3/h</t>
  </si>
  <si>
    <t>HRPT size 160 - ERV unit with DX coil</t>
  </si>
  <si>
    <t>PAW-HRPT200HX</t>
  </si>
  <si>
    <t>4010869353854</t>
  </si>
  <si>
    <t>Recuperador de alta eficiencia con batería DX 2000m3/h</t>
  </si>
  <si>
    <t>HRPT HX size 200 - ERV unit with DX coil</t>
  </si>
  <si>
    <t>PAW-HRPT200</t>
  </si>
  <si>
    <t>4010869353823</t>
  </si>
  <si>
    <t>Recuperador de calor sensible con batería DX 2000m3/h</t>
  </si>
  <si>
    <t>HRPT size 200 - ERV unit with DX coil</t>
  </si>
  <si>
    <t>CZ-P680PH2BM</t>
  </si>
  <si>
    <t>4010869169998</t>
  </si>
  <si>
    <t>Branch Pipes And Headers</t>
  </si>
  <si>
    <t>Kit de conexción uds. Exteriores, hasta 68 Kw</t>
  </si>
  <si>
    <t xml:space="preserve">T-joint kit for 2-pipe VRF </t>
  </si>
  <si>
    <t>CZ-P1350PH2BM</t>
  </si>
  <si>
    <t>4010869170000</t>
  </si>
  <si>
    <t>Kit de conexción uds. Exteriores, de 68 a 168 kW</t>
  </si>
  <si>
    <t>4010869171250</t>
  </si>
  <si>
    <t>Branch pipe for 2-pipe VRF INTERIOR units</t>
  </si>
  <si>
    <t>4010869169974</t>
  </si>
  <si>
    <t>CZ-P1350BK2BM</t>
  </si>
  <si>
    <t>4010869169981</t>
  </si>
  <si>
    <t>Derivador bomba de calor (de 68,0 a 135,0 kW)</t>
  </si>
  <si>
    <t>CZ-P680PJ2BM</t>
  </si>
  <si>
    <t>Kit de conexción uds. Exteriores, hasta 24HP</t>
  </si>
  <si>
    <t xml:space="preserve">T-joint kit for 3-pipe VRF </t>
  </si>
  <si>
    <t>CZ-P1350PJ2BM</t>
  </si>
  <si>
    <t>4010869169950</t>
  </si>
  <si>
    <t>Kit de conexción uds. Exteriores, más de 24HP</t>
  </si>
  <si>
    <t>CZ-P224BH2BM</t>
  </si>
  <si>
    <t>4010869169912</t>
  </si>
  <si>
    <t>Derivador Rec. de Calor</t>
  </si>
  <si>
    <t>Branch pipe for 3-pipe VRF INTERIOR units</t>
  </si>
  <si>
    <t>CZ-P680BH2BM</t>
  </si>
  <si>
    <t>CZ-P1350BH2BM</t>
  </si>
  <si>
    <t>CZ-P4HP4C2BM</t>
  </si>
  <si>
    <t>Colector de 4 vías para bomba de calor de 2 tubos</t>
  </si>
  <si>
    <t>2-pipe VRF Header pipe</t>
  </si>
  <si>
    <t>CZ-P4HP3C2BM</t>
  </si>
  <si>
    <t>4010869171625</t>
  </si>
  <si>
    <t>Colector de 4 vías para bomba de calor de 3 tubos</t>
  </si>
  <si>
    <t>3-pipe VRF Header pipe</t>
  </si>
  <si>
    <t>CZ-CGLSC2</t>
  </si>
  <si>
    <t>5025232967711</t>
  </si>
  <si>
    <t>Sensor de fugas de R32</t>
  </si>
  <si>
    <t>R32 refrigerant leak detector</t>
  </si>
  <si>
    <t>CZ-CGLALC1</t>
  </si>
  <si>
    <t>Alarma de gas R32 para unidades interiores de conductos</t>
  </si>
  <si>
    <t>R32 refrigerant leak alarm</t>
  </si>
  <si>
    <t>CZ-P1160SVK</t>
  </si>
  <si>
    <t>Válvulas de corte para unidades interiores hasta 16kW</t>
  </si>
  <si>
    <t>2-pipe safety valve kit</t>
  </si>
  <si>
    <t>PAW-16DC-ALC1</t>
  </si>
  <si>
    <t>Fuente de alimentación externa con alarma de fuga incorporada</t>
  </si>
  <si>
    <t>External power supply box</t>
  </si>
  <si>
    <t>CZ-P1160SVHR</t>
  </si>
  <si>
    <t>Caja de HR de un solo puerto con válvulas de corte</t>
  </si>
  <si>
    <t>Single-port HR box with safety vale</t>
  </si>
  <si>
    <t>CZ-P1160HR4</t>
  </si>
  <si>
    <t>5025232991297</t>
  </si>
  <si>
    <t>HR Boxes (SINGLE)</t>
  </si>
  <si>
    <t>Caja de HR de un solo puerto</t>
  </si>
  <si>
    <t>Single-port HR box</t>
  </si>
  <si>
    <t>PAW-PUD2WB-1</t>
  </si>
  <si>
    <t>4010869382557</t>
  </si>
  <si>
    <t>Pump Down System (2 WAY)</t>
  </si>
  <si>
    <t>Sistema Pump Down para Mini ECOi R32</t>
  </si>
  <si>
    <t>R32 Pump down system</t>
  </si>
  <si>
    <t>KIT-P56HR3</t>
  </si>
  <si>
    <t>Kit</t>
  </si>
  <si>
    <t>p) VRF Kit</t>
  </si>
  <si>
    <t>Kit Caja de recuperación (hasta 5,6kW): Válvula + placa de control</t>
  </si>
  <si>
    <t>Solenoid valve kit R410A</t>
  </si>
  <si>
    <t>KIT-P160HR3</t>
  </si>
  <si>
    <t>Kit Caja recuperación (de 5,6kW a 10,6kW): Válvula + placa de control</t>
  </si>
  <si>
    <t>CZ-P56HR3</t>
  </si>
  <si>
    <t>Caja de conexión frigorífica para instalaciones 3 tubos (hasta 5,60kW) - Individual</t>
  </si>
  <si>
    <t>CZ-P160HR3</t>
  </si>
  <si>
    <t>Caja de conexión frigorífica para instalaciones 3 tubos (hasta 16kW) - Individual</t>
  </si>
  <si>
    <t>CZ-CAPE2</t>
  </si>
  <si>
    <t>5025232625796</t>
  </si>
  <si>
    <t>HR Boxes (ACCESSORY)</t>
  </si>
  <si>
    <t>PCB para caja de recuperación 3 tubos</t>
  </si>
  <si>
    <t>3-Pipe control PCB</t>
  </si>
  <si>
    <t>CZ-CAPEK2</t>
  </si>
  <si>
    <t>5025232625802</t>
  </si>
  <si>
    <t>Placa de control para válvula de recuperación. Para unidades interiores MK1/MK2</t>
  </si>
  <si>
    <t>CZ-P456HR3</t>
  </si>
  <si>
    <t>5025232835492</t>
  </si>
  <si>
    <t>HR Boxes (MULTIPLE)</t>
  </si>
  <si>
    <t>Caja de conexión frigorífica para instalaciones 3 tubos (hasta 5,60kW) - 4 salidas</t>
  </si>
  <si>
    <t>4-ports 3-pipe box</t>
  </si>
  <si>
    <t>CZ-P656HR3</t>
  </si>
  <si>
    <t>5025232835508</t>
  </si>
  <si>
    <t>Caja de conexión frigorífica para instalaciones 3 tubos (hasta 5,60kW) - 6 salidas</t>
  </si>
  <si>
    <t>6-ports 3-pipe box</t>
  </si>
  <si>
    <t>CZ-P856HR3</t>
  </si>
  <si>
    <t>5025232835515</t>
  </si>
  <si>
    <t>Caja de conexión frigorífica para instalaciones 3 tubos (hasta 5,60kW) - 8 salidas</t>
  </si>
  <si>
    <t>8-ports 3-pipe box</t>
  </si>
  <si>
    <t>CZ-P4160HR3</t>
  </si>
  <si>
    <t>5025232835522</t>
  </si>
  <si>
    <t>Caja de conexión frigorífica para instalaciones 3 tubos (hasta 16kW) - 4 salidas</t>
  </si>
  <si>
    <t>PAW-PUD2W-1R</t>
  </si>
  <si>
    <t>4010869378017</t>
  </si>
  <si>
    <t xml:space="preserve">Sistema Pump Down para ud. Exterior 2 tubos (1 unidad) con receptor </t>
  </si>
  <si>
    <t>R410A Pump down system</t>
  </si>
  <si>
    <t>PAW-PUD2W-2R</t>
  </si>
  <si>
    <t>4010869378062</t>
  </si>
  <si>
    <t xml:space="preserve">Sistema Pump Down para ud. Exterior 2 tubos (2 unidades) con receptor </t>
  </si>
  <si>
    <t>PAW-PUD2W-3R</t>
  </si>
  <si>
    <t>4010869378048</t>
  </si>
  <si>
    <t xml:space="preserve">Sistema Pump Down para ud. Exterior 2 tubos (3 unidades) con receptor </t>
  </si>
  <si>
    <t>PAW-PUD3W-1R</t>
  </si>
  <si>
    <t>4010869378086</t>
  </si>
  <si>
    <t>Pump Down System (3 WAY)</t>
  </si>
  <si>
    <t xml:space="preserve">Sistema Pump Down para ud. Exterior 3 tubos (1 unidad) con receptor </t>
  </si>
  <si>
    <t>PAW-PUD3W-2R</t>
  </si>
  <si>
    <t>4010869378079</t>
  </si>
  <si>
    <t xml:space="preserve">Sistema Pump Down para ud. Exterior 3 tubos (2 unidades) con receptor </t>
  </si>
  <si>
    <t>PAW-PUD3W-3R</t>
  </si>
  <si>
    <t>4010869378024</t>
  </si>
  <si>
    <t xml:space="preserve">Sistema Pump Down para ud. Exterior 3 tubos (3 unidades) con receptor </t>
  </si>
  <si>
    <t>5025232804412</t>
  </si>
  <si>
    <t>i) Accessory</t>
  </si>
  <si>
    <t>Econavi sensor</t>
  </si>
  <si>
    <t>5025232829484</t>
  </si>
  <si>
    <t>CZ-P160RVK2</t>
  </si>
  <si>
    <t>5025232625710</t>
  </si>
  <si>
    <t>Kit de válvulas rap</t>
  </si>
  <si>
    <t>Rap valve kit</t>
  </si>
  <si>
    <t>CZ-P73SVK3</t>
  </si>
  <si>
    <t>5025232983780</t>
  </si>
  <si>
    <t xml:space="preserve">Válvula externa para unidades de pared VRF (hasta 5,6kW) </t>
  </si>
  <si>
    <t xml:space="preserve">Wall-mounted external valve </t>
  </si>
  <si>
    <t>CZ-P106SVK3</t>
  </si>
  <si>
    <t>5025232983773</t>
  </si>
  <si>
    <t xml:space="preserve">Válvula externa para unidades de pared VRF (7,3kW a 16kW) </t>
  </si>
  <si>
    <t>CZ-SLK2</t>
  </si>
  <si>
    <t>5025232625765</t>
  </si>
  <si>
    <t>Kit sustitución R22</t>
  </si>
  <si>
    <t>R22 Replacement kit</t>
  </si>
  <si>
    <t>PAW‑3WSK</t>
  </si>
  <si>
    <t>Kit de apilamiento WHE</t>
  </si>
  <si>
    <t>WHE Stacking kit</t>
  </si>
  <si>
    <t>PAW-P+100MAH4M</t>
  </si>
  <si>
    <t>4010869504591</t>
  </si>
  <si>
    <t>l) AHU Kit</t>
  </si>
  <si>
    <t>Kit conexión UTA para unidades mini ECOi y ECOi de 2 tubos</t>
  </si>
  <si>
    <t>AHU connection kit MAH4M</t>
  </si>
  <si>
    <t>PAW-P+102SENSPACK</t>
  </si>
  <si>
    <t>4010869543651</t>
  </si>
  <si>
    <t>Ahu Kit Accessory</t>
  </si>
  <si>
    <t>Pack de sensores para el Kit UTA M4H4M</t>
  </si>
  <si>
    <t>AHU connection kit sensor pack 1</t>
  </si>
  <si>
    <t>PAW-P+116EEVPACK</t>
  </si>
  <si>
    <t>4010869543668</t>
  </si>
  <si>
    <t>Pack válvula de expansión para el Kit UTA M4H4M</t>
  </si>
  <si>
    <t>EEV pack 1</t>
  </si>
  <si>
    <t>PAW-P+133EEVPACK</t>
  </si>
  <si>
    <t>4010869543613</t>
  </si>
  <si>
    <t>EEV pack 2</t>
  </si>
  <si>
    <t>PAW-P+145EEVPACK</t>
  </si>
  <si>
    <t>4010869543590</t>
  </si>
  <si>
    <t>EEV pack 3</t>
  </si>
  <si>
    <t>PAW-P+156EEVPACK</t>
  </si>
  <si>
    <t>4010869693400</t>
  </si>
  <si>
    <t>EEV pack 4</t>
  </si>
  <si>
    <t>PAW-P+174EEVPACK</t>
  </si>
  <si>
    <t>4010869693417</t>
  </si>
  <si>
    <t>EEV pack 5</t>
  </si>
  <si>
    <t>PAW-P+100PGNEPACK</t>
  </si>
  <si>
    <t>4010869543545</t>
  </si>
  <si>
    <t>Control remoto para el Kit UTA M4H4M</t>
  </si>
  <si>
    <t>Remote control pack</t>
  </si>
  <si>
    <t>PAW-160MAH3M</t>
  </si>
  <si>
    <t>4010869382533</t>
  </si>
  <si>
    <t>Kit conexión UTA para unidades de ECOi o ECOg. Control 0-10V</t>
  </si>
  <si>
    <t>AHU connection kit MAH3M</t>
  </si>
  <si>
    <t>PAW-280MAH3M</t>
  </si>
  <si>
    <t>4010869382564</t>
  </si>
  <si>
    <t>OCU-CR200VF5A</t>
  </si>
  <si>
    <t>CC</t>
  </si>
  <si>
    <t>a) Mid-Low Temp</t>
  </si>
  <si>
    <t>Mid-Low Temp</t>
  </si>
  <si>
    <t>Unidad condensadora remota de 2HP (3,7kW MT* / 1,8kW BT**)</t>
  </si>
  <si>
    <t>CO2 condensing units</t>
  </si>
  <si>
    <t>R744</t>
  </si>
  <si>
    <t>OCU-CR400VF8</t>
  </si>
  <si>
    <t>b) Mid Temp</t>
  </si>
  <si>
    <t>Mid Temp</t>
  </si>
  <si>
    <t>Unidad condensadora remota de 4HP (6,9kW MT*)</t>
  </si>
  <si>
    <t>OCU-CR400VF8A</t>
  </si>
  <si>
    <t>Unidad condensadora remota de 4HP (7,5kW MT* / 3,8kW BT**)</t>
  </si>
  <si>
    <t>OCU-CR1000VF8</t>
  </si>
  <si>
    <t>Unidad condensadora remota de 10HP (14kW MT*)</t>
  </si>
  <si>
    <t>OCU-CR1000VF8A</t>
  </si>
  <si>
    <t>Unidad condensadora remota de 10HP (15kW MT* / 8kW BT**)</t>
  </si>
  <si>
    <t>OCU-CR2000VF8A</t>
  </si>
  <si>
    <t>Unidad condensadora remota de 20HP (29kW MT* / 15kW BT**)</t>
  </si>
  <si>
    <t>KIT-CO2-PANEL-C-03</t>
  </si>
  <si>
    <t>d) Accessories</t>
  </si>
  <si>
    <t>Control panel</t>
  </si>
  <si>
    <t>Kit de panel de control + válvula medida 03 para R744</t>
  </si>
  <si>
    <t>Panel-C and EEV</t>
  </si>
  <si>
    <t>KIT-CO2-PANEL-C-05</t>
  </si>
  <si>
    <t>Kit de panel de control + válvula medida 05 para R744</t>
  </si>
  <si>
    <t>KIT-CO2-PANEL-C-09</t>
  </si>
  <si>
    <t>Kit de panel de control + válvula medida 09 para R744</t>
  </si>
  <si>
    <t>KIT-CO2-PANEL-C-11</t>
  </si>
  <si>
    <t>Kit de panel de control + válvula medida 11 para R744</t>
  </si>
  <si>
    <t>KIT-CO2-PANEL-C-14</t>
  </si>
  <si>
    <t>Kit de panel de control + válvula medida 14 para R744</t>
  </si>
  <si>
    <t>KIT-CO2-PANEL-C-18</t>
  </si>
  <si>
    <t>Kit de panel de control + válvula medida 18 para R744</t>
  </si>
  <si>
    <t>KIT-CO2-PANEL-C-24</t>
  </si>
  <si>
    <t>Kit de panel de control + válvula medida 24 para R744</t>
  </si>
  <si>
    <t>KIT-CO2-PANEL-C-30</t>
  </si>
  <si>
    <t>Kit de panel de control + válvula medida 30 para R744</t>
  </si>
  <si>
    <t>SPK-TU125</t>
  </si>
  <si>
    <t>CC  accessories</t>
  </si>
  <si>
    <t>Válvula de servicio para instalaciones de R744</t>
  </si>
  <si>
    <t>Service adaptor</t>
  </si>
  <si>
    <t>CZ-CO2LBROL500</t>
  </si>
  <si>
    <t>Aceite lubricante para instalaciones R744 500ml (válido OCU-CR y OCU-CRC)</t>
  </si>
  <si>
    <t>Lubrication Oil 0,5 L</t>
  </si>
  <si>
    <t>CZ-CO2-DISPLAY</t>
  </si>
  <si>
    <t>Display LED para el controlador EXV (válido para OCU-CRC)</t>
  </si>
  <si>
    <t>Wall mount LED display</t>
  </si>
  <si>
    <t>CZ-CO2-EEV-BOX</t>
  </si>
  <si>
    <t>Caja de control EEV</t>
  </si>
  <si>
    <t>Roam board EEV control connection BOX</t>
  </si>
  <si>
    <t>CZ-CO2-EEV-KIT</t>
  </si>
  <si>
    <t>Placa para kit de conexión de control EEV</t>
  </si>
  <si>
    <t>Room board for EEV control connection kit</t>
  </si>
  <si>
    <t>CZ-CO2-EEV-KIT-03</t>
  </si>
  <si>
    <t>Placa de control para kit de conexión de control EEV con EEV</t>
  </si>
  <si>
    <t>Room board for EEV control connection kit with EEV</t>
  </si>
  <si>
    <t>CZ-CO2-EEV-KIT-05</t>
  </si>
  <si>
    <t>CZ-CO2-EEV-KIT-09</t>
  </si>
  <si>
    <t>CZ-CO2-EEV-KIT-11</t>
  </si>
  <si>
    <t>CZ-CO2-EEV-KIT-14</t>
  </si>
  <si>
    <t>CZ-CO2-EEV-KIT-18</t>
  </si>
  <si>
    <t>CZ-CO2-EEV-KIT-24</t>
  </si>
  <si>
    <t>CZ-CO2-EEV-KIT-30</t>
  </si>
  <si>
    <t>CZ-CO2-R24L80-H</t>
  </si>
  <si>
    <t>Recipiente externo de CO2 24 L 80 bar - aislamiento + carcasa</t>
  </si>
  <si>
    <t>External CO2 receiver 24 L - insulation + housing</t>
  </si>
  <si>
    <t>CZ-CO2-R24L90-H</t>
  </si>
  <si>
    <t>Recipiente externo de CO2 24 L 90 bar - aislamiento + carcasa</t>
  </si>
  <si>
    <t>CZ-CO2-R24L80-E</t>
  </si>
  <si>
    <t>Recipiente externo de CO2 24 L 80 bar - aislamiento</t>
  </si>
  <si>
    <t>External CO2 receiver 24 L - insulation</t>
  </si>
  <si>
    <t>CZ-CO2-R24L90-E</t>
  </si>
  <si>
    <t>Recipiente externo de CO2 24 L 90 bar - aislamiento</t>
  </si>
  <si>
    <t>PAW-CO2-PANEL-C</t>
  </si>
  <si>
    <t>Panel de control de sistemas de conservación con R744</t>
  </si>
  <si>
    <t>CO2 control panel</t>
  </si>
  <si>
    <t>PAW-CO2-PRV60</t>
  </si>
  <si>
    <t>Válvula de seguridad 60 bar 3/8" NPT x G 1/2"</t>
  </si>
  <si>
    <t xml:space="preserve">CO2 pressure release valve </t>
  </si>
  <si>
    <t>PAW-CO2-PRV80</t>
  </si>
  <si>
    <t>Válvula de seguridad 80 bar 3/8" NPT x G 1/2"</t>
  </si>
  <si>
    <t>PAW-CO2-PRV120</t>
  </si>
  <si>
    <t>Válvula de seguridad 120 bar 3/8" NPT x G 1/2" (Sólo para recipiente 200VF5A)</t>
  </si>
  <si>
    <t>PAW-SGT-GLASS-1/4</t>
  </si>
  <si>
    <t>Visor de 1/4"</t>
  </si>
  <si>
    <t>Sight glass 130 bar</t>
  </si>
  <si>
    <t>PAW-SGT-GLASS-3/8</t>
  </si>
  <si>
    <t>Visor de 3/8"</t>
  </si>
  <si>
    <t>PAW-SGT-GLASS-1/2</t>
  </si>
  <si>
    <t>Visor de 1/2"</t>
  </si>
  <si>
    <t>PAW-SGT-GLASS-5/8</t>
  </si>
  <si>
    <t>Visor de 5/8"</t>
  </si>
  <si>
    <t>PAW-SGT-GLASS-3/4</t>
  </si>
  <si>
    <t>Visor de 3/4"</t>
  </si>
  <si>
    <t>PAW-CO2-CHANGE-O</t>
  </si>
  <si>
    <t>Cuerpo para válvulas de seguridad dobles 3/8" NPT</t>
  </si>
  <si>
    <t>Changeover valve</t>
  </si>
  <si>
    <t>PAW-CO2-RACORD-1/2</t>
  </si>
  <si>
    <t>Racor 1/2"</t>
  </si>
  <si>
    <t>Racord ⅜” (9,52) NPT x ½” (12,70)</t>
  </si>
  <si>
    <t>PAW-CO2-RACORD-3/4</t>
  </si>
  <si>
    <t>Racor 3/4"</t>
  </si>
  <si>
    <t>Racord, ⅜” (9,52) NPT x ¾" (19,05)</t>
  </si>
  <si>
    <t>PAW-CO2-RACORD-3/8</t>
  </si>
  <si>
    <t>Racor 3/8"</t>
  </si>
  <si>
    <t xml:space="preserve">Racord ⅜” (9,52) NPT x ⅜” (9,52) </t>
  </si>
  <si>
    <t>PAW-CO2-RACORD-5/8</t>
  </si>
  <si>
    <t>Racor 5/8"</t>
  </si>
  <si>
    <t>Racord ⅜” (9,52) NPT x ⅝” (15,88)</t>
  </si>
  <si>
    <t>PAW-CO2-CHECKER</t>
  </si>
  <si>
    <t>Service checker para puesta en marcha y mantenimiento</t>
  </si>
  <si>
    <t xml:space="preserve">CO2 service checker </t>
  </si>
  <si>
    <t>PAW-CO2-CAB06-E3V</t>
  </si>
  <si>
    <t>Cable y conector</t>
  </si>
  <si>
    <t>Cable and connector</t>
  </si>
  <si>
    <t>PAW-E2V03CWAC0</t>
  </si>
  <si>
    <t>Válvula electrónica de expansión E2V medida 03 para R744</t>
  </si>
  <si>
    <t>Electronic expansion valve</t>
  </si>
  <si>
    <t>PAW-E2V05CWAC0</t>
  </si>
  <si>
    <t>Válvula electrónica de expansión E2Vmedida 05 para R744</t>
  </si>
  <si>
    <t>PAW-E2V09CWAC0</t>
  </si>
  <si>
    <t>Válvula electrónica de expansión E2V medida 09 para R744</t>
  </si>
  <si>
    <t>PAW-E2V11CWAC0</t>
  </si>
  <si>
    <t>Válvula electrónica de expansión E2V medida 11 para R744</t>
  </si>
  <si>
    <t>PAW-E2V14CWAC0</t>
  </si>
  <si>
    <t>Válvula electrónica de expansión E2V medida 14 para R744</t>
  </si>
  <si>
    <t>PAW-E2V18CWAC0</t>
  </si>
  <si>
    <t>Válvula electrónica de expansión E2V medida 18 para R744</t>
  </si>
  <si>
    <t>PAW-E2V24CWAC0</t>
  </si>
  <si>
    <t>Válvula electrónica de expansión E2V medida 24 para R744</t>
  </si>
  <si>
    <t>PAW-E3V30CWM00</t>
  </si>
  <si>
    <t>Válvula electrónica de expansión E3V medida 30 para R744</t>
  </si>
  <si>
    <t>LCU-KRC020L08</t>
  </si>
  <si>
    <t>c) Low Temp</t>
  </si>
  <si>
    <t>Low Temp</t>
  </si>
  <si>
    <t>Unidad LCU-KRC020L08</t>
  </si>
  <si>
    <t>LT INTERIOR compressor base unit</t>
  </si>
  <si>
    <t>95</t>
  </si>
  <si>
    <t>LCU-KRC020L08-H</t>
  </si>
  <si>
    <t>Unidad LCU-KRC020L08 + Ver opcional</t>
  </si>
  <si>
    <t>LCU-KRC035L08</t>
  </si>
  <si>
    <t>Unidad LCU-KRC035L08</t>
  </si>
  <si>
    <t>LCU-KRC035L08-H</t>
  </si>
  <si>
    <t>Unidad LCU-KRC035L08 + Ver opcional</t>
  </si>
  <si>
    <t>LCU-KRC050L08</t>
  </si>
  <si>
    <t>Unidad LCU-KRC050L08</t>
  </si>
  <si>
    <t>140</t>
  </si>
  <si>
    <t>LCU-KRC050L08-H</t>
  </si>
  <si>
    <t>Unidad LCU-KRC050L08 + Ver opcional</t>
  </si>
  <si>
    <t>LCU-KSC090L08</t>
  </si>
  <si>
    <t>Unidad LCU-KSC090L08</t>
  </si>
  <si>
    <t>170</t>
  </si>
  <si>
    <t>LCU-KSC090L08-H</t>
  </si>
  <si>
    <t>Unidad LCU-KSC090L08 + Ver opcional</t>
  </si>
  <si>
    <t>OCU-KRC035L08</t>
  </si>
  <si>
    <t>Unidad OCU-KRC035L08</t>
  </si>
  <si>
    <t>LT iCOOL outdoor condensing unit</t>
  </si>
  <si>
    <t>OCU-KRC035L08-C</t>
  </si>
  <si>
    <t>Unidad OCU-KRC035L08 + Ver opcional</t>
  </si>
  <si>
    <t>105</t>
  </si>
  <si>
    <t>OCU-KRC035L08-CD</t>
  </si>
  <si>
    <t>OCU-KRC035L08-CDP</t>
  </si>
  <si>
    <t>OCU-KRC035L08-CP</t>
  </si>
  <si>
    <t>OCU-KRC035L08-D</t>
  </si>
  <si>
    <t>OCU-KRC035L08-DP</t>
  </si>
  <si>
    <t>OCU-KRC035L08-P</t>
  </si>
  <si>
    <t>OCU-KRC050L08</t>
  </si>
  <si>
    <t>Unidad OCU-KRC050L08</t>
  </si>
  <si>
    <t>132</t>
  </si>
  <si>
    <t>OCU-KRC050L08-C</t>
  </si>
  <si>
    <t>Unidad OCU-KRC050L08 + Ver opcional</t>
  </si>
  <si>
    <t>OCU-KRC050L08-CD</t>
  </si>
  <si>
    <t>OCU-KRC050L08-CDP</t>
  </si>
  <si>
    <t>OCU-KRC050L08-CP</t>
  </si>
  <si>
    <t>OCU-KRC050L08-D</t>
  </si>
  <si>
    <t>OCU-KRC050L08-DP</t>
  </si>
  <si>
    <t>OCU-KRC050L08-P</t>
  </si>
  <si>
    <t>OCU-KRE012L05</t>
  </si>
  <si>
    <t>Unidad OCU-KRE012L05</t>
  </si>
  <si>
    <t>LT iCOOL SE outdoor condensing unit</t>
  </si>
  <si>
    <t>OCU-KRE022L05</t>
  </si>
  <si>
    <t>Unidad OCU-KRE022L05</t>
  </si>
  <si>
    <t>68</t>
  </si>
  <si>
    <t>OCU-KRE030L05</t>
  </si>
  <si>
    <t>Unidad OCU-KRE030L05</t>
  </si>
  <si>
    <t>OCU-KSC090L08</t>
  </si>
  <si>
    <t>Unidad OCU-KSC090L08</t>
  </si>
  <si>
    <t>260</t>
  </si>
  <si>
    <t>OCU-KSC090L08-C</t>
  </si>
  <si>
    <t>Unidad OCU-KSC090L08 + Ver opcional</t>
  </si>
  <si>
    <t>300</t>
  </si>
  <si>
    <t>OCU-KSC090L08-CD</t>
  </si>
  <si>
    <t>OCU-KSC090L08-D</t>
  </si>
  <si>
    <t>OCU-KSC140L08</t>
  </si>
  <si>
    <t>Unidad OCU-KSC140L08</t>
  </si>
  <si>
    <t>480</t>
  </si>
  <si>
    <t>OCU-KSC140L08-C</t>
  </si>
  <si>
    <t>Unidad OCU-KSC140L08 + Ver opcional</t>
  </si>
  <si>
    <t>OCU-KSC140L08-CD</t>
  </si>
  <si>
    <t>OCU-KSC140L08-D</t>
  </si>
  <si>
    <t>463</t>
  </si>
  <si>
    <t>SCU-KSC090L08</t>
  </si>
  <si>
    <t>Unidad SCU-KSC090L08 (ventilador potenciado)</t>
  </si>
  <si>
    <t>LT iCOOL INTERIOR condensing unit</t>
  </si>
  <si>
    <t>340</t>
  </si>
  <si>
    <t>SCU-KSC090L08-C</t>
  </si>
  <si>
    <t>Unidad SCU-KSC090L08 (ventilador potenciado) + Ver opcional</t>
  </si>
  <si>
    <t>SCU-KSC090L08-CD</t>
  </si>
  <si>
    <t>SCU-KSC090L08-D</t>
  </si>
  <si>
    <t>WCU-KRC020L08</t>
  </si>
  <si>
    <t>Unidad WCU-KRC020L08</t>
  </si>
  <si>
    <t>LT INTERIOR water-cooled condensing unit</t>
  </si>
  <si>
    <t>88</t>
  </si>
  <si>
    <t>WCU-KRC020L08-H</t>
  </si>
  <si>
    <t>Unidad WCU-KRC020L08 + Ver opcional</t>
  </si>
  <si>
    <t>100</t>
  </si>
  <si>
    <t>WCU-KRC035L08</t>
  </si>
  <si>
    <t>Unidad WCU-KRC035L08</t>
  </si>
  <si>
    <t>WCU-KRC035L08-H</t>
  </si>
  <si>
    <t>Unidad WCU-KRC035L08 + Ver opcional</t>
  </si>
  <si>
    <t>WCU-KRC050L08</t>
  </si>
  <si>
    <t>Unidad WCU-KRC050L08</t>
  </si>
  <si>
    <t>WCU-KRC050L08-H</t>
  </si>
  <si>
    <t>Unidad WCU-KRC050L08 + Ver opcional</t>
  </si>
  <si>
    <t>WCU-KSC090L08</t>
  </si>
  <si>
    <t>Unidad WCU-KSC090L08</t>
  </si>
  <si>
    <t>180</t>
  </si>
  <si>
    <t>WCU-KSC090L08-H</t>
  </si>
  <si>
    <t>Unidad WCU-KSC090L08 + Ver opcional</t>
  </si>
  <si>
    <t>OCU-CRC060A08</t>
  </si>
  <si>
    <t>Unidad condensadora remota (6,0kW MT* / 3,0kW BT**)</t>
  </si>
  <si>
    <t>CO2 outdoor condensing unit</t>
  </si>
  <si>
    <t>A consultar</t>
  </si>
  <si>
    <t>212</t>
  </si>
  <si>
    <t>OCU-CRC060A08-C</t>
  </si>
  <si>
    <t>Unidad condensadora remota (6,0kW MT* / 3,0kW BT**) + Ver opcional</t>
  </si>
  <si>
    <t>215</t>
  </si>
  <si>
    <t>OCU-CRC060A08-CP</t>
  </si>
  <si>
    <t>OCU-CRC060A08-P</t>
  </si>
  <si>
    <t>208</t>
  </si>
  <si>
    <t>OCU-CRC150A08</t>
  </si>
  <si>
    <t>Unidad condensadora remota (15,2kW MT*)</t>
  </si>
  <si>
    <t>318</t>
  </si>
  <si>
    <t>OCU-CRC150A08-C</t>
  </si>
  <si>
    <t>Unidad condensadora remota (15,2kW MT*) + Ver opcional</t>
  </si>
  <si>
    <t>305</t>
  </si>
  <si>
    <t>OCU-CRC150A08-CD</t>
  </si>
  <si>
    <t>OCU-CRC150A08-CS</t>
  </si>
  <si>
    <t>OCU-CRC150A08-D</t>
  </si>
  <si>
    <t>OCU-CRC150A08-S</t>
  </si>
  <si>
    <t>SCU-CRC150A08</t>
  </si>
  <si>
    <t>Unidad condensadora remota con ventilador potenciado (15,2kW MT*)</t>
  </si>
  <si>
    <t>CO2 INTERIOR condensing unit</t>
  </si>
  <si>
    <t>315</t>
  </si>
  <si>
    <t>SCU-CRC150A08-C</t>
  </si>
  <si>
    <t>Unidad condensadora remota con ventilador potenciado (15,2kW MT*) + Ver opcional</t>
  </si>
  <si>
    <t>OCU-CRC210M08</t>
  </si>
  <si>
    <t>Unidad condensadora remota (20,6kW MT*)</t>
  </si>
  <si>
    <t>427</t>
  </si>
  <si>
    <t>OCU-CRC210M08-C</t>
  </si>
  <si>
    <t>Unidad condensadora remota (20,6kW MT*) + Ver opcional</t>
  </si>
  <si>
    <t>410</t>
  </si>
  <si>
    <t>LCU-KRC045M08</t>
  </si>
  <si>
    <t>Unidad LCU-KRC045M08</t>
  </si>
  <si>
    <t>MT INTERIOR compressor base unit</t>
  </si>
  <si>
    <t>83</t>
  </si>
  <si>
    <t>LCU-KRC045M08-H</t>
  </si>
  <si>
    <t>Unidad LCU-KRC045M08 carrozada</t>
  </si>
  <si>
    <t>LCU-KRC070M08</t>
  </si>
  <si>
    <t>Unidad LCU-KRC070M08</t>
  </si>
  <si>
    <t>LCU-KRC070M08-H</t>
  </si>
  <si>
    <t>Unidad LCU-KRC070M08 carrozada</t>
  </si>
  <si>
    <t>LCU-KSC100M08</t>
  </si>
  <si>
    <t>Unidad LCU-KSC100M08</t>
  </si>
  <si>
    <t>130</t>
  </si>
  <si>
    <t>LCU-KSC100M08-H</t>
  </si>
  <si>
    <t>Unidad LCU-KSC100M08 carrozada</t>
  </si>
  <si>
    <t>LCU-KSC160M08</t>
  </si>
  <si>
    <t>Unidad LCU-KSC160M08</t>
  </si>
  <si>
    <t>220</t>
  </si>
  <si>
    <t>LCU-KSC160M08-H</t>
  </si>
  <si>
    <t>Unidad LCU-KSC160M08 carrozada</t>
  </si>
  <si>
    <t>LCU-KSC190M08</t>
  </si>
  <si>
    <t>Unidad LCU-KSC190M08</t>
  </si>
  <si>
    <t>LCU-KSC190M08-H</t>
  </si>
  <si>
    <t>Unidad LCU-KSC190M08 carrozada</t>
  </si>
  <si>
    <t>LCU-KSC280M08</t>
  </si>
  <si>
    <t>Unidad LCU-KSC280M08</t>
  </si>
  <si>
    <t>LCU-KSC280M08-H</t>
  </si>
  <si>
    <t>Unidad LCU-KSC280M08 carrozada</t>
  </si>
  <si>
    <t>LCU-KSC400M08</t>
  </si>
  <si>
    <t>Unidad LCU-KSC400M08</t>
  </si>
  <si>
    <t>LCU-KSC400M08-H</t>
  </si>
  <si>
    <t>Unidad LCU-KSC400M08 carrozada</t>
  </si>
  <si>
    <t>OCU-KRC045M08</t>
  </si>
  <si>
    <t>Unidad OCU-KRC045M08</t>
  </si>
  <si>
    <t>MT iCOOL outdoor condensing unit</t>
  </si>
  <si>
    <t>92</t>
  </si>
  <si>
    <t>OCU-KRC045M08-C</t>
  </si>
  <si>
    <t>Unidad OCU-KRC045M08 + Ver opcional</t>
  </si>
  <si>
    <t>OCU-KRC045M08-CD</t>
  </si>
  <si>
    <t>OCU-KRC045M08-CDP</t>
  </si>
  <si>
    <t>OCU-KRC045M08-CP</t>
  </si>
  <si>
    <t>OCU-KRC045M08-D</t>
  </si>
  <si>
    <t>OCU-KRC045M08-DP</t>
  </si>
  <si>
    <t>OCU-KRC045M08-P</t>
  </si>
  <si>
    <t>OCU-KRC070M08</t>
  </si>
  <si>
    <t>Unidad OCU-KRC070M08</t>
  </si>
  <si>
    <t>107</t>
  </si>
  <si>
    <t>OCU-KRC070M08-C</t>
  </si>
  <si>
    <t>Unidad OCU-KRC070M08 + Ver opcional</t>
  </si>
  <si>
    <t>120</t>
  </si>
  <si>
    <t>OCU-KRC070M08-CD</t>
  </si>
  <si>
    <t>OCU-KRC070M08-CDP</t>
  </si>
  <si>
    <t>OCU-KRC070M08-CP</t>
  </si>
  <si>
    <t>OCU-KRC070M08-D</t>
  </si>
  <si>
    <t>OCU-KRC070M08-DP</t>
  </si>
  <si>
    <t>OCU-KRC070M08-P</t>
  </si>
  <si>
    <t>OCU-KRC100M08</t>
  </si>
  <si>
    <t>Unidad OCU-KRC100M08</t>
  </si>
  <si>
    <t>150</t>
  </si>
  <si>
    <t>OCU-KRC100M08-C</t>
  </si>
  <si>
    <t>Unidad OCU-KRC100M08 + Ver opcional</t>
  </si>
  <si>
    <t>OCU-KRC100M08-CD</t>
  </si>
  <si>
    <t>OCU-KRC100M08-CDP</t>
  </si>
  <si>
    <t>OCU-KRC100M08-CP</t>
  </si>
  <si>
    <t>OCU-KRC100M08-D</t>
  </si>
  <si>
    <t>139</t>
  </si>
  <si>
    <t>OCU-KRC100M08-DP</t>
  </si>
  <si>
    <t>OCU-KRC100M08-P</t>
  </si>
  <si>
    <t>OCU-KRE025M05</t>
  </si>
  <si>
    <t>Unidad OCU-KRE025M05</t>
  </si>
  <si>
    <t>56</t>
  </si>
  <si>
    <t>OCU-KRE045M05</t>
  </si>
  <si>
    <t>Unidad OCU-KRE045M05</t>
  </si>
  <si>
    <t>OCU-KRE070M05</t>
  </si>
  <si>
    <t>Unidad OCU-KRE070M05</t>
  </si>
  <si>
    <t>112</t>
  </si>
  <si>
    <t>OCU-KSC120M08</t>
  </si>
  <si>
    <t>Unidad OCU-KSC120M08</t>
  </si>
  <si>
    <t>OCU-KSC120M08-C</t>
  </si>
  <si>
    <t>Unidad OCU-KSC120M08 + Ver opcional</t>
  </si>
  <si>
    <t>190</t>
  </si>
  <si>
    <t>OCU-KSC120M08-CD</t>
  </si>
  <si>
    <t>OCU-KSC120M08-CDP</t>
  </si>
  <si>
    <t>OCU-KSC120M08-CP</t>
  </si>
  <si>
    <t>OCU-KSC120M08-D</t>
  </si>
  <si>
    <t>OCU-KSC120M08-DP</t>
  </si>
  <si>
    <t>OCU-KSC120M08-P</t>
  </si>
  <si>
    <t>OCU-KSC150M08</t>
  </si>
  <si>
    <t>Unidad OCU-KSC150M08</t>
  </si>
  <si>
    <t>245</t>
  </si>
  <si>
    <t>OCU-KSC150M08-C</t>
  </si>
  <si>
    <t>Unidad OCU-KSC150M08 + Ver opcional</t>
  </si>
  <si>
    <t>OCU-KSC150M08-CD</t>
  </si>
  <si>
    <t>OCU-KSC150M08-CDP</t>
  </si>
  <si>
    <t>OCU-KSC150M08-CP</t>
  </si>
  <si>
    <t>OCU-KSC150M08-D</t>
  </si>
  <si>
    <t>OCU-KSC150M08-DP</t>
  </si>
  <si>
    <t>OCU-KSC150M08-P</t>
  </si>
  <si>
    <t>OCU-KSC160M08</t>
  </si>
  <si>
    <t>Unidad OCU-KSC160M08</t>
  </si>
  <si>
    <t>283</t>
  </si>
  <si>
    <t>OCU-KSC160M08-C</t>
  </si>
  <si>
    <t>Unidad OCU-KSC160M08 + Ver opcional</t>
  </si>
  <si>
    <t>295</t>
  </si>
  <si>
    <t>OCU-KSC160M08-CD</t>
  </si>
  <si>
    <t>OCU-KSC160M08-D</t>
  </si>
  <si>
    <t>OCU-KSC160M08-DVX</t>
  </si>
  <si>
    <t>OCU-KSC190M08</t>
  </si>
  <si>
    <t>Unidad OCU-KSC190M08</t>
  </si>
  <si>
    <t>OCU-KSC190M08-C</t>
  </si>
  <si>
    <t>Unidad OCU-KSC190M08 + Ver opcional</t>
  </si>
  <si>
    <t>OCU-KSC190M08-CD</t>
  </si>
  <si>
    <t>OCU-KSC190M08-D</t>
  </si>
  <si>
    <t>OCU-KSC240M08</t>
  </si>
  <si>
    <t>Unidad OCU-KSC240M08</t>
  </si>
  <si>
    <t>420</t>
  </si>
  <si>
    <t>OCU-KSC240M08-C</t>
  </si>
  <si>
    <t>Unidad OCU-KSC240M08 + Ver opcional</t>
  </si>
  <si>
    <t>OCU-KSC240M08-CD</t>
  </si>
  <si>
    <t>OCU-KSC240M08-D</t>
  </si>
  <si>
    <t>OCU-KSC240M08-DVX</t>
  </si>
  <si>
    <t>OCU-KSC280M08</t>
  </si>
  <si>
    <t>Unidad OCU-KSC280M08</t>
  </si>
  <si>
    <t>553</t>
  </si>
  <si>
    <t>OCU-KSC280M08-C</t>
  </si>
  <si>
    <t>Unidad OCU-KSC280M08 + Ver opcional</t>
  </si>
  <si>
    <t>429</t>
  </si>
  <si>
    <t>OCU-KSC280M08-CD</t>
  </si>
  <si>
    <t>445</t>
  </si>
  <si>
    <t>OCU-KSC280M08-D</t>
  </si>
  <si>
    <t>OCU-KSC400M08</t>
  </si>
  <si>
    <t>Unidad OCU-KSC400M08</t>
  </si>
  <si>
    <t>545</t>
  </si>
  <si>
    <t>OCU-KSC400M08-D</t>
  </si>
  <si>
    <t>Unidad OCU-KSC400M08 + Ver opcional</t>
  </si>
  <si>
    <t>OCU-KSC420M08</t>
  </si>
  <si>
    <t>Unidad OCU-KSC420M08</t>
  </si>
  <si>
    <t>OCU-KSC420M08-D</t>
  </si>
  <si>
    <t>Unidad OCU-KSC420M08 + Ver opcional</t>
  </si>
  <si>
    <t>OCU-LRC100M08</t>
  </si>
  <si>
    <t>Unidad OCU-LRC100M08 (A2L Ready) + Ver opcional</t>
  </si>
  <si>
    <t>MT iCOOL A2L-ready outdoor condensing unit</t>
  </si>
  <si>
    <t>OCU-LRC100M08-C</t>
  </si>
  <si>
    <t>OCU-LRC100M08-CD</t>
  </si>
  <si>
    <t>OCU-LRC100M08-D</t>
  </si>
  <si>
    <t>SCU-KSC160M08</t>
  </si>
  <si>
    <t>Unidad SCU-KSC160M08 (ventilador potenciado)</t>
  </si>
  <si>
    <t>MT iCOOL INTERIOR condensing unit</t>
  </si>
  <si>
    <t>360</t>
  </si>
  <si>
    <t>SCU-KSC160M08-C</t>
  </si>
  <si>
    <t>Unidad SCU-KSC160M08 (ventilador potenciado) + Ver opcional</t>
  </si>
  <si>
    <t>SCU-KSC160M08-CD</t>
  </si>
  <si>
    <t>SCU-KSC160M08-D</t>
  </si>
  <si>
    <t>SCU-KSC190M08</t>
  </si>
  <si>
    <t>Unidad SCU-KSC190M08 (ventilador potenciado)</t>
  </si>
  <si>
    <t>SCU-KSC190M08-C</t>
  </si>
  <si>
    <t>Unidad SCU-KSC190M08 (ventilador potenciado) + Ver opcional</t>
  </si>
  <si>
    <t>SCU-KSC190M08-CD</t>
  </si>
  <si>
    <t>SCU-KSC190M08-D</t>
  </si>
  <si>
    <t>WCU-KRC045M08</t>
  </si>
  <si>
    <t>Unidad WCU-KRC045M08</t>
  </si>
  <si>
    <t>MT INTERIOR water-cooled condensing unit</t>
  </si>
  <si>
    <t>WCU-KRC045M08-H</t>
  </si>
  <si>
    <t>Unidad WCU-KRC045M08 + Ver opcional</t>
  </si>
  <si>
    <t>WCU-KRC070M08</t>
  </si>
  <si>
    <t>Unidad WCU-KRC070M08</t>
  </si>
  <si>
    <t>WCU-KRC070M08-H</t>
  </si>
  <si>
    <t>Unidad WCU-KRC070M08 + Ver opcional</t>
  </si>
  <si>
    <t>WCU-KSC100M08</t>
  </si>
  <si>
    <t>Unidad WCU-KSC100M08</t>
  </si>
  <si>
    <t>WCU-KSC100M08-H</t>
  </si>
  <si>
    <t>Unidad WCU-KSC100M08 + Ver opcional</t>
  </si>
  <si>
    <t>WCU-KSC160M08</t>
  </si>
  <si>
    <t>Unidad WCU-KSC160M08</t>
  </si>
  <si>
    <t>230</t>
  </si>
  <si>
    <t>WCU-KSC160M08-H</t>
  </si>
  <si>
    <t>Unidad WCU-KSC160M08 + Ver opcional</t>
  </si>
  <si>
    <t>WCU-KSC190M08</t>
  </si>
  <si>
    <t>Unidad WCU-KSC190M08</t>
  </si>
  <si>
    <t>WCU-KSC190M08-H</t>
  </si>
  <si>
    <t>Unidad WCU-KSC190M08 + Ver opcional</t>
  </si>
  <si>
    <t>WCU-KSC280M08</t>
  </si>
  <si>
    <t>Unidad WCU-KSC280M08</t>
  </si>
  <si>
    <t>WCU-KSC280M08-H</t>
  </si>
  <si>
    <t>Unidad WCU-KSC280M08 + Ver opcional</t>
  </si>
  <si>
    <t>WCU-KSC400M08</t>
  </si>
  <si>
    <t>Unidad WCU-KSC400M08</t>
  </si>
  <si>
    <t>WCU-KSC400M08-H</t>
  </si>
  <si>
    <t>Unidad WCU-KSC400M08 + Ver opcional</t>
  </si>
  <si>
    <t>CZ-HFC-FV68SL20</t>
  </si>
  <si>
    <t>Aceite de compresor FV68S 2,0L para iCOOL</t>
  </si>
  <si>
    <t>Compressor oil FV68S 2,0L for iCOOL</t>
  </si>
  <si>
    <t>CZ-HFC-FV68SL05</t>
  </si>
  <si>
    <t>Aceite de compresor FV68S 0,5L para iCOOL</t>
  </si>
  <si>
    <t>Compressor oil FV68S 0,5L for iCOOL</t>
  </si>
  <si>
    <t>2</t>
  </si>
  <si>
    <t>CZ-HFC-FV32SL20</t>
  </si>
  <si>
    <t>Aceite de compresor FV32S 2,0L para iCOOL</t>
  </si>
  <si>
    <t>Compressor oil FV32S 2,0L for iCOOL</t>
  </si>
  <si>
    <t>CZ-HFC-FV32SL05</t>
  </si>
  <si>
    <t>Aceite de compresor FV32S 0,5L para iCOOL</t>
  </si>
  <si>
    <t>Compressor oil FV32S 0,5L for iCOOL</t>
  </si>
  <si>
    <t>P-FC10DQ-2AA-E101</t>
  </si>
  <si>
    <t>4010869405324</t>
  </si>
  <si>
    <t>HYDRO</t>
  </si>
  <si>
    <t>Accesorio</t>
  </si>
  <si>
    <t>g) Fancoil</t>
  </si>
  <si>
    <t>Floor &amp; Ceiling</t>
  </si>
  <si>
    <t>FCU Cons. suelo Comfort, 2t, vent. AC y con. hidr. izqda (condiciones estándar 1kW a 190m3/h)</t>
  </si>
  <si>
    <t>P-FC20DQ-2AA-E101</t>
  </si>
  <si>
    <t>4010869405331</t>
  </si>
  <si>
    <t>FCU Cons. suelo Comfort, 2t, vent. AC y con. hidr. izqda (condiciones estándar 1,38kW a 196m3/h)</t>
  </si>
  <si>
    <t>P-FC30DQ-2AA-E101</t>
  </si>
  <si>
    <t>4010869405355</t>
  </si>
  <si>
    <t>FCU Cons. suelo Comfort, 2t, vent. AC y con. hidr. izqda (condiciones estándar 1,88kW a 274m3/h)</t>
  </si>
  <si>
    <t>P-FC40DQ-2AA-E101</t>
  </si>
  <si>
    <t>4010869405362</t>
  </si>
  <si>
    <t>FCU Cons. suelo Comfort, 2t, vent. AC y con. hidr. izqda (condiciones estándar 2,28kW a 357m3/h)</t>
  </si>
  <si>
    <t>P-FC50DQ-2AA-E101</t>
  </si>
  <si>
    <t>4010869405379</t>
  </si>
  <si>
    <t>FCU Cons. suelo Comfort, 2t, vent. AC y con. hidr. izqda (condiciones estándar 3,16kW a 486m3/h)</t>
  </si>
  <si>
    <t>P-FC60DQ-2AA-E101</t>
  </si>
  <si>
    <t>4010869405386</t>
  </si>
  <si>
    <t>FCU Cons. suelo Comfort, 2t, vent. AC y con. hidr. izqda (condiciones estándar 4,33kW a 640m3/h)</t>
  </si>
  <si>
    <t>P-FC70DQ-2AA-E101</t>
  </si>
  <si>
    <t>4010869405393</t>
  </si>
  <si>
    <t>FCU Cons. suelo Comfort, 2t, vent. AC y con. hidr. izqda (condiciones estándar 5,84kW a 893m3/h)</t>
  </si>
  <si>
    <t>P-FC10DT-2AA-E101</t>
  </si>
  <si>
    <t>4010869405416</t>
  </si>
  <si>
    <t>FCU Cons. suelo Comfort, 2t, vent. AC y con. hidr. dcha. (condiciones estándar 1kW a 190m3/h)</t>
  </si>
  <si>
    <t>P-FC20DT-2AA-E101</t>
  </si>
  <si>
    <t>4010869405430</t>
  </si>
  <si>
    <t>FCU Cons. suelo Comfort, 2t, vent. AC y con. hidr. dcha. (condiciones estándar 1,38kW a 196m3/h)</t>
  </si>
  <si>
    <t>P-FC30DT-2AA-E101</t>
  </si>
  <si>
    <t>4010869405447</t>
  </si>
  <si>
    <t>FCU Cons. suelo Comfort, 2t, vent. AC y con. hidr. dcha. (condiciones estándar 1,88kW a 274m3/h)</t>
  </si>
  <si>
    <t>P-FC40DT-2AA-E101</t>
  </si>
  <si>
    <t>4010869405454</t>
  </si>
  <si>
    <t>FCU Cons. suelo Comfort, 2t, vent. AC y con. hidr. dcha. (condiciones estándar 2,28kW a 357m3/h)</t>
  </si>
  <si>
    <t>P-FC50DT-2AA-E101</t>
  </si>
  <si>
    <t>4010869405461</t>
  </si>
  <si>
    <t>FCU Cons. suelo Comfort, 2t, vent. AC y con. hidr. dcha. (condiciones estándar 3,16kW a 486m3/h)</t>
  </si>
  <si>
    <t>P-FC60DT-2AA-E101</t>
  </si>
  <si>
    <t>4010869405478</t>
  </si>
  <si>
    <t>FCU Cons. suelo Comfort, 2t, vent. AC y con. hidr. dcha. (condiciones estándar 4,33kW a 640m3/h)</t>
  </si>
  <si>
    <t>P-FC70DT-2AA-E101</t>
  </si>
  <si>
    <t>4010869405485</t>
  </si>
  <si>
    <t>FCU Cons. suelo Comfort, 2t, vent. AC y con. hidr. dcha. (condiciones estándar 5,84kW a 893m3/h)</t>
  </si>
  <si>
    <t>P-FC10DQ-2EA-E101</t>
  </si>
  <si>
    <t>4010869405508</t>
  </si>
  <si>
    <t>FCU Cons. suelo Comfort, 2t, vent. EC y con. hidr. izqda (condiciones estándar 1kW a 190m3/h)</t>
  </si>
  <si>
    <t>P-FC20DQ-2EA-E101</t>
  </si>
  <si>
    <t>4010869405515</t>
  </si>
  <si>
    <t>FCU Cons. suelo Comfort, 2t, vent. EC y con. hidr. izqda (condiciones estándar 1,38kW a 196m3/h)</t>
  </si>
  <si>
    <t>P-FC30DQ-2EA-E101</t>
  </si>
  <si>
    <t>4010869405522</t>
  </si>
  <si>
    <t>FCU Cons. suelo Comfort, 2t, vent. EC y con. hidr. izqda (condiciones estándar 1,88kW a 274m3/h)</t>
  </si>
  <si>
    <t>P-FC40DQ-2EA-E101</t>
  </si>
  <si>
    <t>4010869405539</t>
  </si>
  <si>
    <t>FCU Cons. suelo Comfort, 2t, vent. EC y con. hidr. izqda (condiciones estándar 2,28kW a 357m3/h)</t>
  </si>
  <si>
    <t>P-FC50DQ-2EA-E101</t>
  </si>
  <si>
    <t>4010869405546</t>
  </si>
  <si>
    <t>FCU Cons. suelo Comfort, 2t, vent. EC y con. hidr. izqda (condiciones estándar 3,16kW a 486m3/h)</t>
  </si>
  <si>
    <t>P-FC60DQ-2EA-E101</t>
  </si>
  <si>
    <t>4010869405553</t>
  </si>
  <si>
    <t>FCU Cons. suelo Comfort, 2t, vent. EC y con. hidr. izqda (condiciones estándar 4,33kW a 640m3/h)</t>
  </si>
  <si>
    <t>P-FC70DQ-2EA-E101</t>
  </si>
  <si>
    <t>4010869405560</t>
  </si>
  <si>
    <t>FCU Cons. suelo Comfort, 2t, vent. EC y con. hidr. izqda (condiciones estándar 5,84kW a 893m3/h)</t>
  </si>
  <si>
    <t>P-FC80DQ-2EA-E101</t>
  </si>
  <si>
    <t>4010869405577</t>
  </si>
  <si>
    <t>FCU Cons. suelo Comfort, 2t, vent. EC y con. hidr. izqda (condiciones estándar 6,12kW a 680m3/h)</t>
  </si>
  <si>
    <t>P-FC10DT-2EA-E101</t>
  </si>
  <si>
    <t>4010869405584</t>
  </si>
  <si>
    <t>FCU Cons. suelo Comfort, 2t, vent. EC y con. hidr. dcha. (condiciones estándar 1kW a 190m3/h)</t>
  </si>
  <si>
    <t>P-FC20DT-2EA-E101</t>
  </si>
  <si>
    <t>4010869405591</t>
  </si>
  <si>
    <t>FCU Cons. suelo Comfort, 2t, vent. EC y con. hidr. dcha. (condiciones estándar 1,38kW a 196m3/h)</t>
  </si>
  <si>
    <t>P-FC30DT-2EA-E101</t>
  </si>
  <si>
    <t>4010869405607</t>
  </si>
  <si>
    <t>FCU Cons. suelo Comfort, 2t, vent. EC y con. hidr. dcha. (condiciones estándar 1,88kW a 274m3/h)</t>
  </si>
  <si>
    <t>P-FC40DT-2EA-E101</t>
  </si>
  <si>
    <t>4010869405614</t>
  </si>
  <si>
    <t>FCU Cons. suelo Comfort, 2t, vent. EC y con. hidr. dcha. (condiciones estándar 2,28kW a 357m3/h)</t>
  </si>
  <si>
    <t>P-FC50DT-2EA-E101</t>
  </si>
  <si>
    <t>4010869405621</t>
  </si>
  <si>
    <t>FCU Cons. suelo Comfort, 2t, vent. EC y con. hidr. dcha. (condiciones estándar 3,16kW a 486m3/h)</t>
  </si>
  <si>
    <t>P-FC60DT-2EA-E101</t>
  </si>
  <si>
    <t>4010869405638</t>
  </si>
  <si>
    <t>FCU Cons. suelo Comfort, 2t, vent. EC y con. hidr. dcha. (condiciones estándar 4,33kW a 640m3/h)</t>
  </si>
  <si>
    <t>P-FC70DT-2EA-E101</t>
  </si>
  <si>
    <t>4010869405645</t>
  </si>
  <si>
    <t>FCU Cons. suelo Comfort, 2t, vent. EC y con. hidr. dcha. (condiciones estándar 5,84kW a 893m3/h)</t>
  </si>
  <si>
    <t>P-FC80DT-2EA-E101</t>
  </si>
  <si>
    <t>4010869405652</t>
  </si>
  <si>
    <t>FCU Cons. suelo Comfort, 2t, vent. EC y con. hidr. dcha. (condiciones estándar 6,12kW a 680m3/h)</t>
  </si>
  <si>
    <t>P-FC10DQ-4AA-E101</t>
  </si>
  <si>
    <t>4010869405676</t>
  </si>
  <si>
    <t>FCU Cons. suelo Comfort, 4t, vent. AC y con. hidr. izqda (condiciones estándar 1kW a 190m3/h)</t>
  </si>
  <si>
    <t>P-FC20DQ-4AA-E101</t>
  </si>
  <si>
    <t>4010869405683</t>
  </si>
  <si>
    <t>FCU Cons. suelo Comfort, 4t, vent. AC y con. hidr. izqda (condiciones estándar 1,38kW a 196m3/h)</t>
  </si>
  <si>
    <t>P-FC30DQ-4AA-E101</t>
  </si>
  <si>
    <t>4010869405690</t>
  </si>
  <si>
    <t>FCU Cons. suelo Comfort, 4t, vent. AC y con. hidr. izqda (condiciones estándar 1,88kW a 274m3/h)</t>
  </si>
  <si>
    <t>P-FC40DQ-4AA-E101</t>
  </si>
  <si>
    <t>4010869405706</t>
  </si>
  <si>
    <t>FCU Cons. suelo Comfort, 4t, vent. AC y con. hidr. izqda (condiciones estándar 2,28kW a 357m3/h)</t>
  </si>
  <si>
    <t>P-FC50DQ-4AA-E101</t>
  </si>
  <si>
    <t>4010869405713</t>
  </si>
  <si>
    <t>FCU Cons. suelo Comfort, 4t, vent. AC y con. hidr. izqda (condiciones estándar 3,16kW a 486m3/h)</t>
  </si>
  <si>
    <t>P-FC60DQ-4AA-E101</t>
  </si>
  <si>
    <t>4010869405720</t>
  </si>
  <si>
    <t>FCU Cons. suelo Comfort, 4t, vent. AC y con. hidr. izqda (condiciones estándar 4,33kW a 640m3/h)</t>
  </si>
  <si>
    <t>P-FC70DQ-4AA-E101</t>
  </si>
  <si>
    <t>4010869405737</t>
  </si>
  <si>
    <t>FCU Cons. suelo Comfort, 4t, vent. AC y con. hidr. izqda (condiciones estándar 5,84kW a 893m3/h)</t>
  </si>
  <si>
    <t>P-FC10DT-4AA-E101</t>
  </si>
  <si>
    <t>4010869405768</t>
  </si>
  <si>
    <t>FCU Cons. suelo Comfort, 4t, vent. AC y con. hidr. dcha. (condiciones estándar 1kW a 190m3/h)</t>
  </si>
  <si>
    <t>P-FC20DT-4AA-E101</t>
  </si>
  <si>
    <t>4010869405775</t>
  </si>
  <si>
    <t>FCU Cons. suelo Comfort, 4t, vent. AC y con. hidr. dcha. (condiciones estándar 1,38kW a 196m3/h)</t>
  </si>
  <si>
    <t>P-FC30DT-4AA-E101</t>
  </si>
  <si>
    <t>4010869405782</t>
  </si>
  <si>
    <t>FCU Cons. suelo Comfort, 4t, vent. AC y con. hidr. dcha. (condiciones estándar 1,88kW a 274m3/h)</t>
  </si>
  <si>
    <t>P-FC40DT-4AA-E101</t>
  </si>
  <si>
    <t>4010869405799</t>
  </si>
  <si>
    <t>FCU Cons. suelo Comfort, 4t, vent. AC y con. hidr. dcha. (condiciones estándar 2,28kW a 357m3/h)</t>
  </si>
  <si>
    <t>P-FC50DT-4AA-E101</t>
  </si>
  <si>
    <t>4010869405805</t>
  </si>
  <si>
    <t>FCU Cons. suelo Comfort, 4t, vent. AC y con. hidr. dcha. (condiciones estándar 3,16kW a 486m3/h)</t>
  </si>
  <si>
    <t>P-FC60DT-4AA-E101</t>
  </si>
  <si>
    <t>4010869405812</t>
  </si>
  <si>
    <t>FCU Cons. suelo Comfort, 4t, vent. AC y con. hidr. dcha. (condiciones estándar 4,33kW a 640m3/h)</t>
  </si>
  <si>
    <t>P-FC70DT-4AA-E101</t>
  </si>
  <si>
    <t>4010869405829</t>
  </si>
  <si>
    <t>FCU Cons. suelo Comfort, 4t, vent. AC y con. hidr. dcha. (condiciones estándar 5,84kW a 893m3/h)</t>
  </si>
  <si>
    <t>P-FC10DQ-4EA-E101</t>
  </si>
  <si>
    <t>4010869405843</t>
  </si>
  <si>
    <t>FCU Cons. suelo Comfort, 4t, vent. EC y con. hidr. izqda (condiciones estándar 1kW a 190m3/h)</t>
  </si>
  <si>
    <t>P-FC20DQ-4EA-E101</t>
  </si>
  <si>
    <t>4010869405850</t>
  </si>
  <si>
    <t>FCU Cons. suelo Comfort, 4t, vent. EC y con. hidr. izqda (condiciones estándar 1,38kW a 196m3/h)</t>
  </si>
  <si>
    <t>P-FC30DQ-4EA-E101</t>
  </si>
  <si>
    <t>4010869405867</t>
  </si>
  <si>
    <t>FCU Cons. suelo Comfort, 4t, vent. EC y con. hidr. izqda (condiciones estándar 1,88kW a 274m3/h)</t>
  </si>
  <si>
    <t>P-FC40DQ-4EA-E101</t>
  </si>
  <si>
    <t>4010869405874</t>
  </si>
  <si>
    <t>FCU Cons. suelo Comfort, 4t, vent. EC y con. hidr. izqda (condiciones estándar 2,28kW a 357m3/h)</t>
  </si>
  <si>
    <t>P-FC50DQ-4EA-E101</t>
  </si>
  <si>
    <t>4010869405881</t>
  </si>
  <si>
    <t>FCU Cons. suelo Comfort, 4t, vent. EC y con. hidr. izqda (condiciones estándar 3,16kW a 486m3/h)</t>
  </si>
  <si>
    <t>P-FC60DQ-4EA-E101</t>
  </si>
  <si>
    <t>4010869405898</t>
  </si>
  <si>
    <t>FCU Cons. suelo Comfort, 4t, vent. EC y con. hidr. izqda (condiciones estándar 4,33kW a 640m3/h)</t>
  </si>
  <si>
    <t>P-FC70DQ-4EA-E101</t>
  </si>
  <si>
    <t>4010869405904</t>
  </si>
  <si>
    <t>FCU Cons. suelo Comfort, 4t, vent. EC y con. hidr. izqda (condiciones estándar 5,84kW a 893m3/h)</t>
  </si>
  <si>
    <t>P-FC80DQ-4EA-E101</t>
  </si>
  <si>
    <t>4010869405911</t>
  </si>
  <si>
    <t>FCU Cons. suelo Comfort, 4t, vent. EC y con. hidr. izqda (condiciones estándar 6,12kW a 680m3/h)</t>
  </si>
  <si>
    <t>P-FC10DT-4EA-E101</t>
  </si>
  <si>
    <t>4010869405928</t>
  </si>
  <si>
    <t>FCU Cons. suelo Comfort, 4t, vent. EC y con. hidr. dcha. (condiciones estándar 1kW a 190m3/h)</t>
  </si>
  <si>
    <t>P-FC20DT-4EA-E101</t>
  </si>
  <si>
    <t>4010869405935</t>
  </si>
  <si>
    <t>FCU Cons. suelo Comfort, 4t, vent. EC y con. hidr. dcha. (condiciones estándar 1,38kW a 196m3/h)</t>
  </si>
  <si>
    <t>P-FC30DT-4EA-E101</t>
  </si>
  <si>
    <t>4010869405942</t>
  </si>
  <si>
    <t>FCU Cons. suelo Comfort, 4t, vent. EC y con. hidr. dcha. (condiciones estándar 1,88kW a 274m3/h)</t>
  </si>
  <si>
    <t>P-FC40DT-4EA-E101</t>
  </si>
  <si>
    <t>4010869405959</t>
  </si>
  <si>
    <t>FCU Cons. suelo Comfort, 4t, vent. EC y con. hidr. dcha. (condiciones estándar 2,28kW a 357m3/h)</t>
  </si>
  <si>
    <t>P-FC50DT-4EA-E101</t>
  </si>
  <si>
    <t>4010869405966</t>
  </si>
  <si>
    <t>FCU Cons. suelo Comfort, 4t, vent. EC y con. hidr. dcha. (condiciones estándar 3,16kW a 486m3/h)</t>
  </si>
  <si>
    <t>P-FC60DT-4EA-E101</t>
  </si>
  <si>
    <t>4010869405973</t>
  </si>
  <si>
    <t>FCU Cons. suelo Comfort, 4t, vent. EC y con. hidr. dcha. (condiciones estándar 4,33kW a 640m3/h)</t>
  </si>
  <si>
    <t>P-FC70DT-4EA-E101</t>
  </si>
  <si>
    <t>4010869405997</t>
  </si>
  <si>
    <t>FCU Cons. suelo Comfort, 4t, vent. EC y con. hidr. dcha. (condiciones estándar 5,84kW a 893m3/h)</t>
  </si>
  <si>
    <t>P-FC80DT-4EA-E101</t>
  </si>
  <si>
    <t>4010869406000</t>
  </si>
  <si>
    <t>FCU Cons. suelo Comfort, 4t, vent. EC y con. hidr. dcha. (condiciones estándar 6,12kW a 680m3/h)</t>
  </si>
  <si>
    <t>P-FC10BQ-2AA-E101</t>
  </si>
  <si>
    <t>4010869406017</t>
  </si>
  <si>
    <t>FCU Techo Comfort, 2t, vent. AC y con. hidr. izqda (condiciones estándar 1kW a 190m3/h)</t>
  </si>
  <si>
    <t>P-FC20BQ-2AA-E101</t>
  </si>
  <si>
    <t>4010869406031</t>
  </si>
  <si>
    <t>FCU Techo Comfort, 2t, vent. AC y con. hidr. izqda (condiciones estándar 1,38kW a 196m3/h)</t>
  </si>
  <si>
    <t>P-FC30BQ-2AA-E101</t>
  </si>
  <si>
    <t>4010869406048</t>
  </si>
  <si>
    <t>FCU Techo Comfort, 2t, vent. AC y con. hidr. izqda (condiciones estándar 1,88kW a 274m3/h)</t>
  </si>
  <si>
    <t>P-FC40BQ-2AA-E101</t>
  </si>
  <si>
    <t>4010869406055</t>
  </si>
  <si>
    <t>FCU Techo Comfort, 2t, vent. AC y con. hidr. izqda (condiciones estándar 2,28kW a 357m3/h)</t>
  </si>
  <si>
    <t>P-FC50BQ-2AA-E101</t>
  </si>
  <si>
    <t>4010869406079</t>
  </si>
  <si>
    <t>FCU Techo Comfort, 2t, vent. AC y con. hidr. izqda (condiciones estándar 3,16kW a 486m3/h)</t>
  </si>
  <si>
    <t>P-FC60BQ-2AA-E101</t>
  </si>
  <si>
    <t>4010869406086</t>
  </si>
  <si>
    <t>FCU Techo Comfort, 2t, vent. AC y con. hidr. izqda (condiciones estándar 4,33kW a 640m3/h)</t>
  </si>
  <si>
    <t>P-FC70BQ-2AA-E101</t>
  </si>
  <si>
    <t>4010869406093</t>
  </si>
  <si>
    <t>FCU Techo Comfort, 2t, vent. AC y con. hidr. izqda (condiciones estándar 5,84kW a 893m3/h)</t>
  </si>
  <si>
    <t>P-FC10BT-2AA-E101</t>
  </si>
  <si>
    <t>4010869406116</t>
  </si>
  <si>
    <t>FCU Techo Comfort, 2t, vent. AC y con. hidr. dcha. (condiciones estándar 1kW a 190m3/h)</t>
  </si>
  <si>
    <t>P-FC20BT-2AA-E101</t>
  </si>
  <si>
    <t>4010869406123</t>
  </si>
  <si>
    <t>FCU Techo Comfort, 2t, vent. AC y con. hidr. dcha. (condiciones estándar 1,38kW a 196m3/h)</t>
  </si>
  <si>
    <t>P-FC30BT-2AA-E101</t>
  </si>
  <si>
    <t>4010869406130</t>
  </si>
  <si>
    <t>FCU Techo Comfort, 2t, vent. AC y con. hidr. dcha. (condiciones estándar 1,88kW a 274m3/h)</t>
  </si>
  <si>
    <t>P-FC40BT-2AA-E101</t>
  </si>
  <si>
    <t>4010869406147</t>
  </si>
  <si>
    <t>FCU Techo Comfort, 2t, vent. AC y con. hidr. dcha. (condiciones estándar 2,28kW a 357m3/h)</t>
  </si>
  <si>
    <t>P-FC50BT-2AA-E101</t>
  </si>
  <si>
    <t>4010869406154</t>
  </si>
  <si>
    <t>FCU Techo Comfort, 2t, vent. AC y con. hidr. dcha. (condiciones estándar 3,16kW a 486m3/h)</t>
  </si>
  <si>
    <t>P-FC60BT-2AA-E101</t>
  </si>
  <si>
    <t>4010869406161</t>
  </si>
  <si>
    <t>FCU Techo Comfort, 2t, vent. AC y con. hidr. dcha. (condiciones estándar 4,33kW a 640m3/h)</t>
  </si>
  <si>
    <t>P-FC70BT-2AA-E101</t>
  </si>
  <si>
    <t>4010869406178</t>
  </si>
  <si>
    <t>FCU Techo Comfort, 2t, vent. AC y con. hidr. dcha. (condiciones estándar 5,84kW a 893m3/h)</t>
  </si>
  <si>
    <t>P-FC10BQ-2EA-E101</t>
  </si>
  <si>
    <t>4010869406192</t>
  </si>
  <si>
    <t>FCU Techo Comfort, 2t, vent. EC y con. hidr. izqda (condiciones estándar 1kW a 190m3/h)</t>
  </si>
  <si>
    <t>P-FC20BQ-2EA-E101</t>
  </si>
  <si>
    <t>4010869406208</t>
  </si>
  <si>
    <t>FCU Techo Comfort, 2t, vent. EC y con. hidr. izqda (condiciones estándar 1,38kW a 196m3/h)</t>
  </si>
  <si>
    <t>P-FC30BQ-2EA-E101</t>
  </si>
  <si>
    <t>4010869406215</t>
  </si>
  <si>
    <t>FCU Techo Comfort, 2t, vent. EC y con. hidr. izqda (condiciones estándar 1,88kW a 274m3/h)</t>
  </si>
  <si>
    <t>P-FC40BQ-2EA-E101</t>
  </si>
  <si>
    <t>4010869406222</t>
  </si>
  <si>
    <t>FCU Techo Comfort, 2t, vent. EC y con. hidr. izqda (condiciones estándar 2,28kW a 357m3/h)</t>
  </si>
  <si>
    <t>P-FC50BQ-2EA-E101</t>
  </si>
  <si>
    <t>4010869406239</t>
  </si>
  <si>
    <t>FCU Techo Comfort, 2t, vent. EC y con. hidr. izqda (condiciones estándar 3,16kW a 486m3/h)</t>
  </si>
  <si>
    <t>P-FC60BQ-2EA-E101</t>
  </si>
  <si>
    <t>4010869406246</t>
  </si>
  <si>
    <t>FCU Techo Comfort, 2t, vent. EC y con. hidr. izqda (condiciones estándar 4,33kW a 640m3/h)</t>
  </si>
  <si>
    <t>P-FC70BQ-2EA-E101</t>
  </si>
  <si>
    <t>4010869406253</t>
  </si>
  <si>
    <t>FCU Techo Comfort, 2t, vent. EC y con. hidr. izqda (condiciones estándar 5,84kW a 893m3/h)</t>
  </si>
  <si>
    <t>P-FC80BQ-2EA-E101</t>
  </si>
  <si>
    <t>4010869406260</t>
  </si>
  <si>
    <t>FCU Techo Comfort, 2t, vent. EC y con. hidr. izqda (condiciones estándar 6,12kW a 680m3/h)</t>
  </si>
  <si>
    <t>P-FC10BT-2EA-E101</t>
  </si>
  <si>
    <t>4010869406277</t>
  </si>
  <si>
    <t>FCU Techo Comfort, 2t, vent. EC y con. hidr. dcha. (condiciones estándar 1kW a 190m3/h)</t>
  </si>
  <si>
    <t>P-FC20BT-2EA-E101</t>
  </si>
  <si>
    <t>4010869406284</t>
  </si>
  <si>
    <t>FCU Techo Comfort, 2t, vent. EC y con. hidr. dcha. (condiciones estándar 1,38kW a 196m3/h)</t>
  </si>
  <si>
    <t>P-FC30BT-2EA-E101</t>
  </si>
  <si>
    <t>4010869406291</t>
  </si>
  <si>
    <t>FCU Techo Comfort, 2t, vent. EC y con. hidr. dcha. (condiciones estándar 1,88kW a 274m3/h)</t>
  </si>
  <si>
    <t>P-FC40BT-2EA-E101</t>
  </si>
  <si>
    <t>4010869406314</t>
  </si>
  <si>
    <t>FCU Techo Comfort, 2t, vent. EC y con. hidr. dcha. (condiciones estándar 2,28kW a 357m3/h)</t>
  </si>
  <si>
    <t>P-FC50BT-2EA-E101</t>
  </si>
  <si>
    <t>4010869406321</t>
  </si>
  <si>
    <t>FCU Techo Comfort, 2t, vent. EC y con. hidr. dcha. (condiciones estándar 3,16kW a 486m3/h)</t>
  </si>
  <si>
    <t>P-FC60BT-2EA-E101</t>
  </si>
  <si>
    <t>4010869406338</t>
  </si>
  <si>
    <t>FCU Techo Comfort, 2t, vent. EC y con. hidr. dcha. (condiciones estándar 4,33kW a 640m3/h)</t>
  </si>
  <si>
    <t>P-FC70BT-2EA-E101</t>
  </si>
  <si>
    <t>4010869406345</t>
  </si>
  <si>
    <t>FCU Techo Comfort, 2t, vent. EC y con. hidr. dcha. (condiciones estándar 5,84kW a 893m3/h)</t>
  </si>
  <si>
    <t>P-FC80BT-2EA-E101</t>
  </si>
  <si>
    <t>4010869406352</t>
  </si>
  <si>
    <t>FCU Techo Comfort, 2t, vent. EC y con. hidr. dcha. (condiciones estándar 6,12kW a 680m3/h)</t>
  </si>
  <si>
    <t>P-FC10BQ-4AA-E101</t>
  </si>
  <si>
    <t>4010869406369</t>
  </si>
  <si>
    <t>FCU Techo Comfort, 4t, vent. AC y con. hidr. izqda (condiciones estándar 1kW a 190m3/h)</t>
  </si>
  <si>
    <t>P-FC20BQ-4AA-E101</t>
  </si>
  <si>
    <t>4010869406376</t>
  </si>
  <si>
    <t>FCU Techo Comfort, 4t, vent. AC y con. hidr. izqda (condiciones estándar 1,38kW a 196m3/h)</t>
  </si>
  <si>
    <t>P-FC30BQ-4AA-E101</t>
  </si>
  <si>
    <t>4010869406390</t>
  </si>
  <si>
    <t>FCU Techo Comfort, 4t, vent. AC y con. hidr. izqda (condiciones estándar 1,88kW a 274m3/h)</t>
  </si>
  <si>
    <t>P-FC40BQ-4AA-E101</t>
  </si>
  <si>
    <t>4010869406406</t>
  </si>
  <si>
    <t>FCU Techo Comfort, 4t, vent. AC y con. hidr. izqda (condiciones estándar 2,28kW a 357m3/h)</t>
  </si>
  <si>
    <t>P-FC50BQ-4AA-E101</t>
  </si>
  <si>
    <t>4010869406413</t>
  </si>
  <si>
    <t>FCU Techo Comfort, 4t, vent. AC y con. hidr. izqda (condiciones estándar 3,16kW a 486m3/h)</t>
  </si>
  <si>
    <t>P-FC60BQ-4AA-E101</t>
  </si>
  <si>
    <t>4010869406420</t>
  </si>
  <si>
    <t>FCU Techo Comfort, 4t, vent. AC y con. hidr. izqda (condiciones estándar 4,33kW a 640m3/h)</t>
  </si>
  <si>
    <t>P-FC70BQ-4AA-E101</t>
  </si>
  <si>
    <t>4010869406437</t>
  </si>
  <si>
    <t>FCU Techo Comfort, 4t, vent. AC y con. hidr. izqda (condiciones estándar 5,84kW a 893m3/h)</t>
  </si>
  <si>
    <t>P-FC10BT-4AA-E101</t>
  </si>
  <si>
    <t>4010869406451</t>
  </si>
  <si>
    <t>FCU Techo Comfort, 4t, vent. AC y con. hidr. dcha. (condiciones estándar 1kW a 190m3/h)</t>
  </si>
  <si>
    <t>P-FC20BT-4AA-E101</t>
  </si>
  <si>
    <t>4010869406468</t>
  </si>
  <si>
    <t>FCU Techo Comfort, 4t, vent. AC y con. hidr. dcha. (condiciones estándar 1,38kW a 196m3/h)</t>
  </si>
  <si>
    <t>P-FC30BT-4AA-E101</t>
  </si>
  <si>
    <t>4010869406475</t>
  </si>
  <si>
    <t>FCU Techo Comfort, 4t, vent. AC y con. hidr. dcha. (condiciones estándar 1,88kW a 274m3/h)</t>
  </si>
  <si>
    <t>P-FC40BT-4AA-E101</t>
  </si>
  <si>
    <t>4010869406482</t>
  </si>
  <si>
    <t>FCU Techo Comfort, 4t, vent. AC y con. hidr. dcha. (condiciones estándar 2,28kW a 357m3/h)</t>
  </si>
  <si>
    <t>P-FC50BT-4AA-E101</t>
  </si>
  <si>
    <t>4010869406499</t>
  </si>
  <si>
    <t>FCU Techo Comfort, 4t, vent. AC y con. hidr. dcha. (condiciones estándar 3,16kW a 486m3/h)</t>
  </si>
  <si>
    <t>P-FC60BT-4AA-E101</t>
  </si>
  <si>
    <t>4010869406505</t>
  </si>
  <si>
    <t>FCU Techo Comfort, 4t, vent. AC y con. hidr. dcha. (condiciones estándar 4,33kW a 640m3/h)</t>
  </si>
  <si>
    <t>P-FC70BT-4AA-E101</t>
  </si>
  <si>
    <t>4010869406512</t>
  </si>
  <si>
    <t>FCU Techo Comfort, 4t, vent. AC y con. hidr. dcha. (condiciones estándar 5,84kW a 893m3/h)</t>
  </si>
  <si>
    <t>P-FC10BQ-4EA-E101</t>
  </si>
  <si>
    <t>4010869406536</t>
  </si>
  <si>
    <t>FCU Techo Comfort, 4t, vent. EC y con. hidr. izqda (condiciones estándar 1kW a 190m3/h)</t>
  </si>
  <si>
    <t>P-FC20BQ-4EA-E101</t>
  </si>
  <si>
    <t>4010869406543</t>
  </si>
  <si>
    <t>FCU Techo Comfort, 4t, vent. EC y con. hidr. izqda (condiciones estándar 1,38kW a 196m3/h)</t>
  </si>
  <si>
    <t>P-FC30BQ-4EA-E101</t>
  </si>
  <si>
    <t>4010869406550</t>
  </si>
  <si>
    <t>FCU Techo Comfort, 4t, vent. EC y con. hidr. izqda (condiciones estándar 1,88kW a 274m3/h)</t>
  </si>
  <si>
    <t>P-FC40BQ-4EA-E101</t>
  </si>
  <si>
    <t>4010869406567</t>
  </si>
  <si>
    <t>FCU Techo Comfort, 4t, vent. EC y con. hidr. izqda (condiciones estándar 2,28kW a 357m3/h)</t>
  </si>
  <si>
    <t>P-FC50BQ-4EA-E101</t>
  </si>
  <si>
    <t>4010869406574</t>
  </si>
  <si>
    <t>FCU Techo Comfort, 4t, vent. EC y con. hidr. izqda (condiciones estándar 3,16kW a 486m3/h)</t>
  </si>
  <si>
    <t>P-FC60BQ-4EA-E101</t>
  </si>
  <si>
    <t>4010869406581</t>
  </si>
  <si>
    <t>FCU Techo Comfort, 4t, vent. EC y con. hidr. izqda (condiciones estándar 4,33kW a 640m3/h)</t>
  </si>
  <si>
    <t>P-FC70BQ-4EA-E101</t>
  </si>
  <si>
    <t>4010869406598</t>
  </si>
  <si>
    <t>FCU Techo Comfort, 4t, vent. EC y con. hidr. izqda (condiciones estándar 5,84kW a 893m3/h)</t>
  </si>
  <si>
    <t>P-FC80BQ-4EA-E101</t>
  </si>
  <si>
    <t>4010869406604</t>
  </si>
  <si>
    <t>FCU Techo Comfort, 4t, vent. EC y con. hidr. izqda (condiciones estándar 6,12kW a 680m3/h)</t>
  </si>
  <si>
    <t>P-FC10BT-4EA-E101</t>
  </si>
  <si>
    <t>4010869406611</t>
  </si>
  <si>
    <t>FCU Techo Comfort, 4t, vent. EC y con. hidr. dcha. (condiciones estándar 1kW a 190m3/h)</t>
  </si>
  <si>
    <t>P-FC20BT-4EA-E101</t>
  </si>
  <si>
    <t>4010869406635</t>
  </si>
  <si>
    <t>FCU Techo Comfort, 4t, vent. EC y con. hidr. dcha. (condiciones estándar 1,38kW a 196m3/h)</t>
  </si>
  <si>
    <t>P-FC30BT-4EA-E101</t>
  </si>
  <si>
    <t>4010869406642</t>
  </si>
  <si>
    <t>FCU Techo Comfort, 4t, vent. EC y con. hidr. dcha. (condiciones estándar 1,88kW a 274m3/h)</t>
  </si>
  <si>
    <t>P-FC40BT-4EA-E101</t>
  </si>
  <si>
    <t>4010869406659</t>
  </si>
  <si>
    <t>FCU Techo Comfort, 4t, vent. EC y con. hidr. dcha. (condiciones estándar 2,28kW a 357m3/h)</t>
  </si>
  <si>
    <t>P-FC50BT-4EA-E101</t>
  </si>
  <si>
    <t>4010869406666</t>
  </si>
  <si>
    <t>FCU Techo Comfort, 4t, vent. EC y con. hidr. dcha. (condiciones estándar 3,16kW a 486m3/h)</t>
  </si>
  <si>
    <t>P-FC60BT-4EA-E101</t>
  </si>
  <si>
    <t>4010869406673</t>
  </si>
  <si>
    <t>FCU Techo Comfort, 4t, vent. EC y con. hidr. dcha. (condiciones estándar 4,33kW a 640m3/h)</t>
  </si>
  <si>
    <t>P-FC70BT-4EA-E101</t>
  </si>
  <si>
    <t>4010869406680</t>
  </si>
  <si>
    <t>FCU Techo Comfort, 4t, vent. EC y con. hidr. dcha. (condiciones estándar 5,84kW a 893m3/h)</t>
  </si>
  <si>
    <t>P-FC80BT-4EA-E101</t>
  </si>
  <si>
    <t>4010869406697</t>
  </si>
  <si>
    <t>FCU Techo Comfort, 4t, vent. EC y con. hidr. dcha. (condiciones estándar 6,12kW a 680m3/h)</t>
  </si>
  <si>
    <t>P-FC10AQ-2AA-E101</t>
  </si>
  <si>
    <t>4010869407571</t>
  </si>
  <si>
    <t>FCU Conductos Comfort, 2t, vent. AC y con. hidr. izqda (condiciones estándar 1kW a 190m3/h)</t>
  </si>
  <si>
    <t>P-FC20AQ-2AA-E101</t>
  </si>
  <si>
    <t>4010869407588</t>
  </si>
  <si>
    <t>FCU Conductos Comfort, 2t, vent. AC y con. hidr. izqda (condiciones estándar 1,38kW a 196m3/h)</t>
  </si>
  <si>
    <t>P-FC30AQ-2AA-E101</t>
  </si>
  <si>
    <t>4010869407595</t>
  </si>
  <si>
    <t>FCU Conductos Comfort, 2t, vent. AC y con. hidr. izqda (condiciones estándar 1,88kW a 274m3/h)</t>
  </si>
  <si>
    <t>P-FC40AQ-2AA-E101</t>
  </si>
  <si>
    <t>4010869407601</t>
  </si>
  <si>
    <t>FCU Conductos Comfort, 2t, vent. AC y con. hidr. izqda (condiciones estándar 2,28kW a 357m3/h)</t>
  </si>
  <si>
    <t>P-FC50AQ-2AA-E101</t>
  </si>
  <si>
    <t>4010869407618</t>
  </si>
  <si>
    <t>FCU Conductos Comfort, 2t, vent. AC y con. hidr. izqda (condiciones estándar 3,16kW a 486m3/h)</t>
  </si>
  <si>
    <t>P-FC60AQ-2AA-E101</t>
  </si>
  <si>
    <t>4010869407625</t>
  </si>
  <si>
    <t>FCU Conductos Comfort, 2t, vent. AC y con. hidr. izqda (condiciones estándar 4,33kW a 640m3/h)</t>
  </si>
  <si>
    <t>P-FC70AQ-2AA-E101</t>
  </si>
  <si>
    <t>4010869407632</t>
  </si>
  <si>
    <t>FCU Conductos Comfort, 2t, vent. AC y con. hidr. izqda (condiciones estándar 5,84kW a 893m3/h)</t>
  </si>
  <si>
    <t>P-FC10AT-2AA-E101</t>
  </si>
  <si>
    <t>4010869407656</t>
  </si>
  <si>
    <t>FCU Conductos Comfort, 2t, vent. AC y con. hidr. dcha. (condiciones estándar 1kW a 190m3/h)</t>
  </si>
  <si>
    <t>P-FC20AT-2AA-E101</t>
  </si>
  <si>
    <t>4010869407663</t>
  </si>
  <si>
    <t>FCU Conductos Comfort, 2t, vent. AC y con. hidr. dcha. (condiciones estándar 1,38kW a 196m3/h)</t>
  </si>
  <si>
    <t>P-FC30AT-2AA-E101</t>
  </si>
  <si>
    <t>4010869407670</t>
  </si>
  <si>
    <t>FCU Conductos Comfort, 2t, vent. AC y con. hidr. dcha. (condiciones estándar 1,88kW a 274m3/h)</t>
  </si>
  <si>
    <t>P-FC40AT-2AA-E101</t>
  </si>
  <si>
    <t>4010869407687</t>
  </si>
  <si>
    <t>FCU Conductos Comfort, 2t, vent. AC y con. hidr. dcha. (condiciones estándar 2,28kW a 357m3/h)</t>
  </si>
  <si>
    <t>P-FC50AT-2AA-E101</t>
  </si>
  <si>
    <t>4010869407724</t>
  </si>
  <si>
    <t>FCU Conductos Comfort, 2t, vent. AC y con. hidr. dcha. (condiciones estándar 3,16kW a 486m3/h)</t>
  </si>
  <si>
    <t>P-FC60AT-2AA-E101</t>
  </si>
  <si>
    <t>4010869419338</t>
  </si>
  <si>
    <t>FCU Conductos Comfort, 2t, vent. AC y con. hidr. dcha. (condiciones estándar 4,33kW a 640m3/h)</t>
  </si>
  <si>
    <t>P-FC70AT-2AA-E101</t>
  </si>
  <si>
    <t>4010869419345</t>
  </si>
  <si>
    <t>FCU Conductos Comfort, 2t, vent. AC y con. hidr. dcha. (condiciones estándar 5,84kW a 893m3/h)</t>
  </si>
  <si>
    <t>P-FC10AQ-2EA-E101</t>
  </si>
  <si>
    <t>4010869419369</t>
  </si>
  <si>
    <t>FCU Conductos Comfort, 2t, vent. EC y con. hidr. izqda (condiciones estándar 1kW a 190m3/h)</t>
  </si>
  <si>
    <t>P-FC20AQ-2EA-E101</t>
  </si>
  <si>
    <t>4010869419376</t>
  </si>
  <si>
    <t>FCU Conductos Comfort, 2t, vent. EC y con. hidr. izqda (condiciones estándar 1,38kW a 196m3/h)</t>
  </si>
  <si>
    <t>P-FC30AQ-2EA-E101</t>
  </si>
  <si>
    <t>4010869419383</t>
  </si>
  <si>
    <t>FCU Conductos Comfort, 2t, vent. EC y con. hidr. izqda (condiciones estándar 1,88kW a 274m3/h)</t>
  </si>
  <si>
    <t>P-FC40AQ-2EA-E101</t>
  </si>
  <si>
    <t>4010869419390</t>
  </si>
  <si>
    <t>FCU Conductos Comfort, 2t, vent. EC y con. hidr. izqda (condiciones estándar 2,28kW a 357m3/h)</t>
  </si>
  <si>
    <t>P-FC50AQ-2EA-E101</t>
  </si>
  <si>
    <t>4010869419406</t>
  </si>
  <si>
    <t>FCU Conductos Comfort, 2t, vent. EC y con. hidr. izqda (condiciones estándar 3,16kW a 486m3/h)</t>
  </si>
  <si>
    <t>P-FC60AQ-2EA-E101</t>
  </si>
  <si>
    <t>4010869419413</t>
  </si>
  <si>
    <t>FCU Conductos Comfort, 2t, vent. EC y con. hidr. izqda (condiciones estándar 4,33kW a 640m3/h)</t>
  </si>
  <si>
    <t>P-FC70AQ-2EA-E101</t>
  </si>
  <si>
    <t>4010869419420</t>
  </si>
  <si>
    <t>FCU Conductos Comfort, 2t, vent. EC y con. hidr. izqda (condiciones estándar 5,84kW a 893m3/h)</t>
  </si>
  <si>
    <t>P-FC80AQ-2EA-E101</t>
  </si>
  <si>
    <t>4010869419437</t>
  </si>
  <si>
    <t>FCU Conductos Comfort, 2t, vent. EC y con. hidr. izqda (condiciones estándar 6,12kW a 680m3/h)</t>
  </si>
  <si>
    <t>P-FC10AT-2EA-E101</t>
  </si>
  <si>
    <t>4010869419444</t>
  </si>
  <si>
    <t>FCU Conductos Comfort, 2t, vent. EC y con. hidr. dcha. (condiciones estándar 1kW a 190m3/h)</t>
  </si>
  <si>
    <t>P-FC20AT-2EA-E101</t>
  </si>
  <si>
    <t>4010869419451</t>
  </si>
  <si>
    <t>FCU Conductos Comfort, 2t, vent. EC y con. hidr. dcha. (condiciones estándar 1,38kW a 196m3/h)</t>
  </si>
  <si>
    <t>P-FC30AT-2EA-E101</t>
  </si>
  <si>
    <t>4010869419468</t>
  </si>
  <si>
    <t>FCU Conductos Comfort, 2t, vent. EC y con. hidr. dcha. (condiciones estándar 1,88kW a 274m3/h)</t>
  </si>
  <si>
    <t>P-FC40AT-2EA-E101</t>
  </si>
  <si>
    <t>4010869419475</t>
  </si>
  <si>
    <t>FCU Conductos Comfort, 2t, vent. EC y con. hidr. dcha. (condiciones estándar 2,28kW a 357m3/h)</t>
  </si>
  <si>
    <t>P-FC50AT-2EA-E101</t>
  </si>
  <si>
    <t>4010869419482</t>
  </si>
  <si>
    <t>FCU Conductos Comfort, 2t, vent. EC y con. hidr. dcha. (condiciones estándar 3,16kW a 486m3/h)</t>
  </si>
  <si>
    <t>P-FC60AT-2EA-E101</t>
  </si>
  <si>
    <t>4010869419499</t>
  </si>
  <si>
    <t>FCU Conductos Comfort, 2t, vent. EC y con. hidr. dcha. (condiciones estándar 4,33kW a 640m3/h)</t>
  </si>
  <si>
    <t>P-FC70AT-2EA-E101</t>
  </si>
  <si>
    <t>4010869419505</t>
  </si>
  <si>
    <t>FCU Conductos Comfort, 2t, vent. EC y con. hidr. dcha. (condiciones estándar 5,84kW a 893m3/h)</t>
  </si>
  <si>
    <t>P-FC80AT-2EA-E101</t>
  </si>
  <si>
    <t>4010869419512</t>
  </si>
  <si>
    <t>FCU Conductos Comfort, 2t, vent. EC y con. hidr. dcha. (condiciones estándar 6,12kW a 680m3/h)</t>
  </si>
  <si>
    <t>P-FC10AQ-4AA-E101</t>
  </si>
  <si>
    <t>4010869419529</t>
  </si>
  <si>
    <t>FCU Conductos Comfort, 4t, vent. AC y con. hidr. izqda (condiciones estándar 1kW a 190m3/h)</t>
  </si>
  <si>
    <t>P-FC20AQ-4AA-E101</t>
  </si>
  <si>
    <t>4010869419536</t>
  </si>
  <si>
    <t>FCU Conductos Comfort, 4t, vent. AC y con. hidr. izqda (condiciones estándar 1,38kW a 196m3/h)</t>
  </si>
  <si>
    <t>P-FC30AQ-4AA-E101</t>
  </si>
  <si>
    <t>4010869419543</t>
  </si>
  <si>
    <t>FCU Conductos Comfort, 4t, vent. AC y con. hidr. izqda (condiciones estándar 1,88kW a 274m3/h)</t>
  </si>
  <si>
    <t>P-FC40AQ-4AA-E101</t>
  </si>
  <si>
    <t>4010869419550</t>
  </si>
  <si>
    <t>FCU Conductos Comfort, 4t, vent. AC y con. hidr. izqda (condiciones estándar 2,28kW a 357m3/h)</t>
  </si>
  <si>
    <t>P-FC50AQ-4AA-E101</t>
  </si>
  <si>
    <t>4010869419567</t>
  </si>
  <si>
    <t>FCU Conductos Comfort, 4t, vent. AC y con. hidr. izqda (condiciones estándar 3,16kW a 486m3/h)</t>
  </si>
  <si>
    <t>P-FC60AQ-4AA-E101</t>
  </si>
  <si>
    <t>4010869419574</t>
  </si>
  <si>
    <t>FCU Conductos Comfort, 4t, vent. AC y con. hidr. izqda (condiciones estándar 4,33kW a 640m3/h)</t>
  </si>
  <si>
    <t>P-FC70AQ-4AA-E101</t>
  </si>
  <si>
    <t>4010869419581</t>
  </si>
  <si>
    <t>FCU Conductos Comfort, 4t, vent. AC y con. hidr. izqda (condiciones estándar 5,84kW a 893m3/h)</t>
  </si>
  <si>
    <t>P-FC10AT-4AA-E101</t>
  </si>
  <si>
    <t>4010869419604</t>
  </si>
  <si>
    <t>FCU Conductos Comfort, 4t, vent. AC y con. hidr. dcha. (condiciones estándar 1kW a 190m3/h)</t>
  </si>
  <si>
    <t>P-FC20AT-4AA-E101</t>
  </si>
  <si>
    <t>4010869419611</t>
  </si>
  <si>
    <t>FCU Conductos Comfort, 4t, vent. AC y con. hidr. dcha. (condiciones estándar 1,38kW a 196m3/h)</t>
  </si>
  <si>
    <t>P-FC30AT-4AA-E101</t>
  </si>
  <si>
    <t>4010869419628</t>
  </si>
  <si>
    <t>FCU Conductos Comfort, 4t, vent. AC y con. hidr. dcha. (condiciones estándar 1,88kW a 274m3/h)</t>
  </si>
  <si>
    <t>P-FC40AT-4AA-E101</t>
  </si>
  <si>
    <t>4010869419635</t>
  </si>
  <si>
    <t>FCU Conductos Comfort, 4t, vent. AC y con. hidr. dcha. (condiciones estándar 2,28kW a 357m3/h)</t>
  </si>
  <si>
    <t>P-FC50AT-4AA-E101</t>
  </si>
  <si>
    <t>4010869419642</t>
  </si>
  <si>
    <t>FCU Conductos Comfort, 4t, vent. AC y con. hidr. dcha. (condiciones estándar 3,16kW a 486m3/h)</t>
  </si>
  <si>
    <t>P-FC60AT-4AA-E101</t>
  </si>
  <si>
    <t>4010869419659</t>
  </si>
  <si>
    <t>FCU Conductos Comfort, 4t, vent. AC y con. hidr. dcha. (condiciones estándar 4,33kW a 640m3/h)</t>
  </si>
  <si>
    <t>P-FC70AT-4AA-E101</t>
  </si>
  <si>
    <t>4010869419666</t>
  </si>
  <si>
    <t>FCU Conductos Comfort, 4t, vent. AC y con. hidr. dcha. (condiciones estándar 5,84kW a 893m3/h)</t>
  </si>
  <si>
    <t>P-FC10AQ-4EA-E101</t>
  </si>
  <si>
    <t>4010869419680</t>
  </si>
  <si>
    <t>FCU Conductos Comfort, 4t, vent. EC y con. hidr. izqda (condiciones estándar 1kW a 190m3/h)</t>
  </si>
  <si>
    <t>P-FC20AQ-4EA-E101</t>
  </si>
  <si>
    <t>4010869419697</t>
  </si>
  <si>
    <t>FCU Conductos Comfort, 4t, vent. EC y con. hidr. izqda (condiciones estándar 1,38kW a 196m3/h)</t>
  </si>
  <si>
    <t>P-FC30AQ-4EA-E101</t>
  </si>
  <si>
    <t>4010869419703</t>
  </si>
  <si>
    <t>FCU Conductos Comfort, 4t, vent. EC y con. hidr. izqda (condiciones estándar 1,88kW a 274m3/h)</t>
  </si>
  <si>
    <t>P-FC40AQ-4EA-E101</t>
  </si>
  <si>
    <t>4010869419710</t>
  </si>
  <si>
    <t>FCU Conductos Comfort, 4t, vent. EC y con. hidr. izqda (condiciones estándar 2,28kW a 357m3/h)</t>
  </si>
  <si>
    <t>P-FC50AQ-4EA-E101</t>
  </si>
  <si>
    <t>4010869419727</t>
  </si>
  <si>
    <t>FCU Conductos Comfort, 4t, vent. EC y con. hidr. izqda (condiciones estándar 3,16kW a 486m3/h)</t>
  </si>
  <si>
    <t>P-FC60AQ-4EA-E101</t>
  </si>
  <si>
    <t>4010869419734</t>
  </si>
  <si>
    <t>FCU Conductos Comfort, 4t, vent. EC y con. hidr. izqda (condiciones estándar 4,33kW a 640m3/h)</t>
  </si>
  <si>
    <t>P-FC70AQ-4EA-E101</t>
  </si>
  <si>
    <t>4010869419741</t>
  </si>
  <si>
    <t>FCU Conductos Comfort, 4t, vent. EC y con. hidr. izqda (condiciones estándar 5,84kW a 893m3/h)</t>
  </si>
  <si>
    <t>P-FC80AQ-4EA-E101</t>
  </si>
  <si>
    <t>4010869419758</t>
  </si>
  <si>
    <t>FCU Conductos Comfort, 4t, vent. EC y con. hidr. izqda (condiciones estándar 6,12kW a 680m3/h)</t>
  </si>
  <si>
    <t>P-FC10AT-4EA-E101</t>
  </si>
  <si>
    <t>4010869419765</t>
  </si>
  <si>
    <t>FCU Conductos Comfort, 4t, vent. EC y con. hidr. dcha. (condiciones estándar 1kW a 190m3/h)</t>
  </si>
  <si>
    <t>P-FC20AT-4EA-E101</t>
  </si>
  <si>
    <t>4010869419772</t>
  </si>
  <si>
    <t>FCU Conductos Comfort, 4t, vent. EC y con. hidr. dcha. (condiciones estándar 1,38kW a 196m3/h)</t>
  </si>
  <si>
    <t>P-FC30AT-4EA-E101</t>
  </si>
  <si>
    <t>4010869419789</t>
  </si>
  <si>
    <t>FCU Conductos Comfort, 4t, vent. EC y con. hidr. dcha. (condiciones estándar 1,88kW a 274m3/h)</t>
  </si>
  <si>
    <t>P-FC40AT-4EA-E101</t>
  </si>
  <si>
    <t>4010869419796</t>
  </si>
  <si>
    <t>FCU Conductos Comfort, 4t, vent. EC y con. hidr. dcha. (condiciones estándar 2,28kW a 357m3/h)</t>
  </si>
  <si>
    <t>P-FC50AT-4EA-E101</t>
  </si>
  <si>
    <t>4010869419802</t>
  </si>
  <si>
    <t>FCU Conductos Comfort, 4t, vent. EC y con. hidr. dcha. (condiciones estándar 3,16kW a 486m3/h)</t>
  </si>
  <si>
    <t>P-FC60AT-4EA-E101</t>
  </si>
  <si>
    <t>4010869419819</t>
  </si>
  <si>
    <t>FCU Conductos Comfort, 4t, vent. EC y con. hidr. dcha. (condiciones estándar 4,33kW a 640m3/h)</t>
  </si>
  <si>
    <t>P-FC70AT-4EA-E101</t>
  </si>
  <si>
    <t>4010869419826</t>
  </si>
  <si>
    <t>FCU Conductos Comfort, 4t, vent. EC y con. hidr. dcha. (condiciones estándar 5,84kW a 893m3/h)</t>
  </si>
  <si>
    <t>P-FC80AT-4EA-E101</t>
  </si>
  <si>
    <t>4010869419833</t>
  </si>
  <si>
    <t>FCU Conductos Comfort, 4t, vent. EC y con. hidr. dcha. (condiciones estándar 6,12kW a 680m3/h)</t>
  </si>
  <si>
    <t>P-FD30AS-2EA-E056</t>
  </si>
  <si>
    <t>4010869706759</t>
  </si>
  <si>
    <t>Duct(MED)</t>
  </si>
  <si>
    <t>FCU Conductos media p. (cond. std. 3,66kW a 738m3/h ) 2t conexiones hidr. y elect. Izquierdas</t>
  </si>
  <si>
    <t>P-FD30AR-2EA-E00Y</t>
  </si>
  <si>
    <t>4010869609197</t>
  </si>
  <si>
    <t>FCU Conductos media p. (cond. std. 3,66kW a 738m3/h ) 2t conexiones hidr. y elect. derechas</t>
  </si>
  <si>
    <t>P-FD40AS-2EA-E07H</t>
  </si>
  <si>
    <t>4010869706803</t>
  </si>
  <si>
    <t>FCU Conductos media p. (cond. std. 4,94kW a 847m3/h ) 2t conexiones hidr. y elect. Izquierdas</t>
  </si>
  <si>
    <t>P-FD40AR-2EA-E00W</t>
  </si>
  <si>
    <t>4010869528696</t>
  </si>
  <si>
    <t>FCU Conductos media p. (cond. std. 4,94kW a 847m3/h ) 2t conexiones hidr. y elect. derechas</t>
  </si>
  <si>
    <t>P-FD40AQ-2EA-E101</t>
  </si>
  <si>
    <t>4010869419840</t>
  </si>
  <si>
    <t>FCU Conductos media p. (cond. std. 4,94kW a 847m3/h ) 2t conexiones hidr. Izq. conexiones elect. der.</t>
  </si>
  <si>
    <t>P-FD40AT-2EA-E101</t>
  </si>
  <si>
    <t>4010869419857</t>
  </si>
  <si>
    <t>FCU Conductos media p. (cond. std. 4,94kW a 847m3/h ) 2t conexiones hidr. Der. conexiones elect. izq.</t>
  </si>
  <si>
    <t>P-FD40AQ-4EA-E101</t>
  </si>
  <si>
    <t>4010869419864</t>
  </si>
  <si>
    <t>FCU Conductos media p. (cond. std. 4,94kW a 847m3/h ) 4t conexiones hidr. Izq. conexiones elect. der.</t>
  </si>
  <si>
    <t>P-FD40AT-4EA-E101</t>
  </si>
  <si>
    <t>4010869419871</t>
  </si>
  <si>
    <t>FCU Conductos media p. (cond. std. 4,94kW a 847m3/h ) 4t conexiones hidr. Der. conexiones elect. izq.</t>
  </si>
  <si>
    <t>P-FH7AQ-2AA-E101</t>
  </si>
  <si>
    <t>4010869419888</t>
  </si>
  <si>
    <t>Duct(HIGH)</t>
  </si>
  <si>
    <t>FCU Conductos alta p. 2t, vent. AC y con. hidr. izda. (condiciones estándar 1,88kW a 274m3/h)</t>
  </si>
  <si>
    <t>P-FH15AQ-2AA-E101</t>
  </si>
  <si>
    <t>4010869419895</t>
  </si>
  <si>
    <t>FCU Conductos alta p. 2t, vent. AC y con. hidr. izda. (condiciones estándar 2,28kW a 357m3/h)</t>
  </si>
  <si>
    <t>P-FH18AQ-2AA-E101</t>
  </si>
  <si>
    <t>4010869419901</t>
  </si>
  <si>
    <t>FCU Conductos alta p. 2t, vent. AC y con. hidr. izda. (condiciones estándar 3,16kW a 486m3/h)</t>
  </si>
  <si>
    <t>P-FH21AQ-2AA-E101</t>
  </si>
  <si>
    <t>4010869419918</t>
  </si>
  <si>
    <t>FCU Conductos alta p. 2t, vent. AC y con. hidr. izda. (condiciones estándar 4,33kW a 640m3/h)</t>
  </si>
  <si>
    <t>P-FH24AQ-2AA-E101</t>
  </si>
  <si>
    <t>4010869419925</t>
  </si>
  <si>
    <t>FCU Conductos alta p. 2t, vent. AC y con. hidr. izda. (condiciones estándar 5,84kW a 893m3/h)</t>
  </si>
  <si>
    <t>P-FH27AQ-2AA-E101</t>
  </si>
  <si>
    <t>4010869419932</t>
  </si>
  <si>
    <t>FCU Conductos alta p. 2t, vent. AC y con. hidr. izda. (condiciones estándar 6,12kW a 680m3/h)</t>
  </si>
  <si>
    <t>P-FH7AT-2AA-E101</t>
  </si>
  <si>
    <t>4010869419949</t>
  </si>
  <si>
    <t>FCU Conductos alta p. 2t, vent. AC y con. hidr. dcha. (condiciones estándar 1,88kW a 274m3/h)</t>
  </si>
  <si>
    <t>P-FH15AT-2AA-E101</t>
  </si>
  <si>
    <t>4010869419956</t>
  </si>
  <si>
    <t>FCU Conductos alta p. 2t, vent. AC y con. hidr. dcha. (condiciones estándar 2,28kW a 357m3/h)</t>
  </si>
  <si>
    <t>P-FH18AT-2AA-E101</t>
  </si>
  <si>
    <t>4010869419963</t>
  </si>
  <si>
    <t>FCU Conductos alta p. 2t, vent. AC y con. hidr. dcha. (condiciones estándar 3,16kW a 486m3/h)</t>
  </si>
  <si>
    <t>P-FH21AT-2AA-E101</t>
  </si>
  <si>
    <t>4010869419970</t>
  </si>
  <si>
    <t>FCU Conductos alta p. 2t, vent. AC y con. hidr. dcha. (condiciones estándar 4,33kW a 640m3/h)</t>
  </si>
  <si>
    <t>P-FH24AT-2AA-E101</t>
  </si>
  <si>
    <t>4010869419987</t>
  </si>
  <si>
    <t>FCU Conductos alta p. 2t, vent. AC y con. hidr. dcha. (condiciones estándar 5,84kW a 893m3/h)</t>
  </si>
  <si>
    <t>P-FH27AT-2AA-E101</t>
  </si>
  <si>
    <t>4010869419994</t>
  </si>
  <si>
    <t>FCU Conductos alta p. 2t, vent. AC y con. hidr. dcha. (condiciones estándar 6,12kW a 680m3/h)</t>
  </si>
  <si>
    <t>P-FH7AQ-2EA-E101</t>
  </si>
  <si>
    <t>4010869420006</t>
  </si>
  <si>
    <t>FCU Conductos alta p. 2t, vent. EC y con. hidr. izda. (condiciones estándar 1,88kW a 274m3/h)</t>
  </si>
  <si>
    <t>P-FH15AQ-2EA-E101</t>
  </si>
  <si>
    <t>4010869420013</t>
  </si>
  <si>
    <t>FCU Conductos alta p. 2t, vent. EC y con. hidr. izda. (condiciones estándar 2,28kW a 357m3/h)</t>
  </si>
  <si>
    <t>P-FH18AQ-2EA-E101</t>
  </si>
  <si>
    <t>4010869420020</t>
  </si>
  <si>
    <t>FCU Conductos alta p. 2t, vent. EC y con. hidr. izda. (condiciones estándar 3,16kW a 486m3/h)</t>
  </si>
  <si>
    <t>P-FH21AQ-2EA-E101</t>
  </si>
  <si>
    <t>4010869420037</t>
  </si>
  <si>
    <t>FCU Conductos alta p. 2t, vent. EC y con. hidr. izda. (condiciones estándar 4,33kW a 640m3/h)</t>
  </si>
  <si>
    <t>P-FH24AQ-2EA-E101</t>
  </si>
  <si>
    <t>4010869420044</t>
  </si>
  <si>
    <t>FCU Conductos alta p. 2t, vent. EC y con. hidr. izda. (condiciones estándar 5,84kW a 893m3/h)</t>
  </si>
  <si>
    <t>P-FH27AQ-2EA-E101</t>
  </si>
  <si>
    <t>4010869420051</t>
  </si>
  <si>
    <t>FCU Conductos alta p. 2t, vent. EC y con. hidr. izda. (condiciones estándar 6,12kW a 680m3/h)</t>
  </si>
  <si>
    <t>P-FH7AT-2EA-E101</t>
  </si>
  <si>
    <t>4010869420068</t>
  </si>
  <si>
    <t>FCU Conductos alta p. 2t, vent. EC y con. hidr. dcha. (condiciones estándar 1,88kW a 274m3/h)</t>
  </si>
  <si>
    <t>P-FH15AT-2EA-E101</t>
  </si>
  <si>
    <t>4010869420075</t>
  </si>
  <si>
    <t>FCU Conductos alta p. 2t, vent. EC y con. hidr. dcha. (condiciones estándar 2,28kW a 357m3/h)</t>
  </si>
  <si>
    <t>P-FH18AT-2EA-E101</t>
  </si>
  <si>
    <t>4010869420082</t>
  </si>
  <si>
    <t>FCU Conductos alta p. 2t, vent. EC y con. hidr. dcha. (condiciones estándar 3,16kW a 486m3/h)</t>
  </si>
  <si>
    <t>P-FH21AT-2EA-E101</t>
  </si>
  <si>
    <t>4010869420099</t>
  </si>
  <si>
    <t>FCU Conductos alta p. 2t, vent. EC y con. hidr. dcha. (condiciones estándar 4,33kW a 640m3/h)</t>
  </si>
  <si>
    <t>P-FH24AT-2EA-E101</t>
  </si>
  <si>
    <t>4010869420105</t>
  </si>
  <si>
    <t>FCU Conductos alta p. 2t, vent. EC y con. hidr. dcha. (condiciones estándar 5,84kW a 893m3/h)</t>
  </si>
  <si>
    <t>P-FH27AT-2EA-E101</t>
  </si>
  <si>
    <t>4010869420112</t>
  </si>
  <si>
    <t>FCU Conductos alta p. 2t, vent. EC y con. hidr. dcha. (condiciones estándar 6,12kW a 680m3/h)</t>
  </si>
  <si>
    <t>P-FH7AQ-4AA-E101</t>
  </si>
  <si>
    <t>4010869420129</t>
  </si>
  <si>
    <t>FCU Conductos alta p. 4t, vent. AC y con. hidr. izda. (condiciones estándar 1,88kW a 274m3/h)</t>
  </si>
  <si>
    <t>P-FH15AQ-4AA-E101</t>
  </si>
  <si>
    <t>4010869420136</t>
  </si>
  <si>
    <t>FCU Conductos alta p. 4t, vent. AC y con. hidr. izda. (condiciones estándar 2,28kW a 357m3/h)</t>
  </si>
  <si>
    <t>P-FH18AQ-4AA-E101</t>
  </si>
  <si>
    <t>4010869420143</t>
  </si>
  <si>
    <t>FCU Conductos alta p. 4t, vent. AC y con. hidr. izda. (condiciones estándar 3,16kW a 486m3/h)</t>
  </si>
  <si>
    <t>P-FH21AQ-4AA-E101</t>
  </si>
  <si>
    <t>4010869420150</t>
  </si>
  <si>
    <t>FCU Conductos alta p. 4t, vent. AC y con. hidr. izda. (condiciones estándar 4,33kW a 640m3/h)</t>
  </si>
  <si>
    <t>P-FH24AQ-4AA-E101</t>
  </si>
  <si>
    <t>4010869420167</t>
  </si>
  <si>
    <t>FCU Conductos alta p. 4t, vent. AC y con. hidr. izda. (condiciones estándar 5,84kW a 893m3/h)</t>
  </si>
  <si>
    <t>P-FH27AQ-4AA-E101</t>
  </si>
  <si>
    <t>4010869420174</t>
  </si>
  <si>
    <t>FCU Conductos alta p. 4t, vent. AC y con. hidr. izda. (condiciones estándar 6,12kW a 680m3/h)</t>
  </si>
  <si>
    <t>P-FH7AT-4AA-E101</t>
  </si>
  <si>
    <t>4010869420181</t>
  </si>
  <si>
    <t>FCU Conductos alta p. 4t, vent. AC y con. hidr. dcha. (condiciones estándar 1,88kW a 274m3/h)</t>
  </si>
  <si>
    <t>P-FH15AT-4AA-E101</t>
  </si>
  <si>
    <t>4010869420198</t>
  </si>
  <si>
    <t>FCU Conductos alta p. 4t, vent. AC y con. hidr. dcha. (condiciones estándar 2,28kW a 357m3/h)</t>
  </si>
  <si>
    <t>P-FH18AT-4AA-E101</t>
  </si>
  <si>
    <t>4010869420204</t>
  </si>
  <si>
    <t>FCU Conductos alta p. 4t, vent. AC y con. hidr. dcha. (condiciones estándar 3,16kW a 486m3/h)</t>
  </si>
  <si>
    <t>P-FH21AT-4AA-E101</t>
  </si>
  <si>
    <t>4010869420211</t>
  </si>
  <si>
    <t>FCU Conductos alta p. 4t, vent. AC y con. hidr. dcha. (condiciones estándar 4,33kW a 640m3/h)</t>
  </si>
  <si>
    <t>P-FH24AT-4AA-E101</t>
  </si>
  <si>
    <t>4010869420228</t>
  </si>
  <si>
    <t>FCU Conductos alta p. 4t, vent. AC y con. hidr. dcha. (condiciones estándar 5,84kW a 893m3/h)</t>
  </si>
  <si>
    <t>P-FH27AT-4AA-E101</t>
  </si>
  <si>
    <t>4010869420235</t>
  </si>
  <si>
    <t>FCU Conductos alta p. 4t, vent. AC y con. hidr. dcha. (condiciones estándar 6,12kW a 680m3/h)</t>
  </si>
  <si>
    <t>P-FH7AQ-4EA-E101</t>
  </si>
  <si>
    <t>4010869420242</t>
  </si>
  <si>
    <t>FCU Conductos alta p. 4t, vent. EC y con. hidr. izda. (condiciones estándar 1,88kW a 274m3/h)</t>
  </si>
  <si>
    <t>P-FH15AQ-4EA-E101</t>
  </si>
  <si>
    <t>4010869420259</t>
  </si>
  <si>
    <t>FCU Conductos alta p. 4t, vent. EC y con. hidr. izda. (condiciones estándar 2,28kW a 357m3/h)</t>
  </si>
  <si>
    <t>P-FH18AQ-4EA-E101</t>
  </si>
  <si>
    <t>4010869420266</t>
  </si>
  <si>
    <t>FCU Conductos alta p. 4t, vent. EC y con. hidr. izda. (condiciones estándar 3,16kW a 486m3/h)</t>
  </si>
  <si>
    <t>P-FH21AQ-4EA-E101</t>
  </si>
  <si>
    <t>4010869420273</t>
  </si>
  <si>
    <t>FCU Conductos alta p. 4t, vent. EC y con. hidr. izda. (condiciones estándar 4,33kW a 640m3/h)</t>
  </si>
  <si>
    <t>P-FH24AQ-4EA-E101</t>
  </si>
  <si>
    <t>4010869420280</t>
  </si>
  <si>
    <t>FCU Conductos alta p. 4t, vent. EC y con. hidr. izda. (condiciones estándar 5,84kW a 893m3/h)</t>
  </si>
  <si>
    <t>P-FH27AQ-4EA-E101</t>
  </si>
  <si>
    <t>4010869420297</t>
  </si>
  <si>
    <t>FCU Conductos alta p. 4t, vent. EC y con. hidr. izda. (condiciones estándar 6,12kW a 680m3/h)</t>
  </si>
  <si>
    <t>P-FH7AT-4EA-E101</t>
  </si>
  <si>
    <t>4010869420303</t>
  </si>
  <si>
    <t>FCU Conductos alta p. 4t, vent. EC y con. hidr. dcha. (condiciones estándar 1,88kW a 274m3/h)</t>
  </si>
  <si>
    <t>P-FH15AT-4EA-E101</t>
  </si>
  <si>
    <t>4010869420310</t>
  </si>
  <si>
    <t>FCU Conductos alta p. 4t, vent. EC y con. hidr. dcha. (condiciones estándar 2,28kW a 357m3/h)</t>
  </si>
  <si>
    <t>P-FH18AT-4EA-E101</t>
  </si>
  <si>
    <t>4010869420327</t>
  </si>
  <si>
    <t>FCU Conductos alta p. 4t, vent. EC y con. hidr. dcha. (condiciones estándar 3,16kW a 486m3/h)</t>
  </si>
  <si>
    <t>P-FH21AT-4EA-E101</t>
  </si>
  <si>
    <t>4010869420334</t>
  </si>
  <si>
    <t>FCU Conductos alta p. 4t, vent. EC y con. hidr. dcha. (condiciones estándar 4,33kW a 640m3/h)</t>
  </si>
  <si>
    <t>P-FH24AT-4EA-E101</t>
  </si>
  <si>
    <t>4010869420341</t>
  </si>
  <si>
    <t>FCU Conductos alta p. 4t, vent. EC y con. hidr. dcha. (condiciones estándar 5,84kW a 893m3/h)</t>
  </si>
  <si>
    <t>P-FH27AT-4EA-E101</t>
  </si>
  <si>
    <t>4010869420358</t>
  </si>
  <si>
    <t>FCU Conductos alta p. 4t, vent. EC y con. hidr. dcha. (condiciones estándar 6,12kW a 680m3/h)</t>
  </si>
  <si>
    <t>P-FQ20-2AA-E101</t>
  </si>
  <si>
    <t>4010869406857</t>
  </si>
  <si>
    <t>Cassette</t>
  </si>
  <si>
    <t>FCU Cassette 2t, vent. AC (condiciones estándar 2kW a 500m3/h)</t>
  </si>
  <si>
    <t>P-FQ30-2AA-E101</t>
  </si>
  <si>
    <t>4010869491150</t>
  </si>
  <si>
    <t>FCU Cassette 2t, vent. AC (condiciones estándar 3kW a 550m3/h)</t>
  </si>
  <si>
    <t>P-FQ40-2AA-E101</t>
  </si>
  <si>
    <t>4010869491334</t>
  </si>
  <si>
    <t>FCU Cassette 2t, vent. AC (condiciones estándar 4kW a 700m3/h)</t>
  </si>
  <si>
    <t>P-FQ50-2AA-E101</t>
  </si>
  <si>
    <t>4010869405225</t>
  </si>
  <si>
    <t>FCU Cassette 2t, vent. AC (condiciones estándar 5kW a 800m3/h)</t>
  </si>
  <si>
    <t>P-FQ60-2AA-E101</t>
  </si>
  <si>
    <t>4010869405232</t>
  </si>
  <si>
    <t>FCU Cassette 2t, vent. AC (condiciones estándar 6kW a 1000m3/h)</t>
  </si>
  <si>
    <t>P-FQ70-2AA-E101</t>
  </si>
  <si>
    <t>4010869405249</t>
  </si>
  <si>
    <t>FCU Cassette 2t, vent. AC (condiciones estándar 7kW a 1150m3/h)</t>
  </si>
  <si>
    <t>P-FQ20-2EA-E101</t>
  </si>
  <si>
    <t>4010869405126</t>
  </si>
  <si>
    <t>FCU Cassette 2t, vent. EC (condiciones estándar 2kW a 500m3/h)</t>
  </si>
  <si>
    <t>P-FQ30-2EA-E101</t>
  </si>
  <si>
    <t>4010869405133</t>
  </si>
  <si>
    <t>FCU Cassette 2t, vent. EC (condiciones estándar 3kW a 550m3/h)</t>
  </si>
  <si>
    <t>P-FQ40-2EA-E101</t>
  </si>
  <si>
    <t>4010869405140</t>
  </si>
  <si>
    <t>FCU Cassette 2t, vent. EC (condiciones estándar 4kW a 700m3/h)</t>
  </si>
  <si>
    <t>P-FQ50-2EA-E101</t>
  </si>
  <si>
    <t>4010869405256</t>
  </si>
  <si>
    <t>FCU Cassette 2t, vent. EC (condiciones estándar 5kW a 800m3/h)</t>
  </si>
  <si>
    <t>P-FQ60-2EA-E101</t>
  </si>
  <si>
    <t>4010869405263</t>
  </si>
  <si>
    <t>FCU Cassette 2t, vent. EC (condiciones estándar 6kW a 1000m3/h)</t>
  </si>
  <si>
    <t>P-FQ70-2EA-E101</t>
  </si>
  <si>
    <t>4010869405270</t>
  </si>
  <si>
    <t>FCU Cassette 2t, vent. EC (condiciones estándar 7kW a 1150m3/h)</t>
  </si>
  <si>
    <t>P-FQ20-4AA-E101</t>
  </si>
  <si>
    <t>4010869405157</t>
  </si>
  <si>
    <t>FCU Cassette 4t, vent. AC (condiciones estándar 2kW a 500m3/h)</t>
  </si>
  <si>
    <t>P-FQ30-4AA-E101</t>
  </si>
  <si>
    <t>4010869405164</t>
  </si>
  <si>
    <t>FCU Cassette 4t, vent. AC (condiciones estándar 3kW a 550m3/h)</t>
  </si>
  <si>
    <t>P-FQ40-4AA-E101</t>
  </si>
  <si>
    <t>4010869405171</t>
  </si>
  <si>
    <t>FCU Cassette 4t, vent. AC (condiciones estándar 4kW a 700m3/h)</t>
  </si>
  <si>
    <t>P-FQ60-4AA-E101</t>
  </si>
  <si>
    <t>4010869405287</t>
  </si>
  <si>
    <t>FCU Cassette 4t, vent. AC (condiciones estándar 6kW a 1000m3/h)</t>
  </si>
  <si>
    <t>P-FQ70-4AA-E101</t>
  </si>
  <si>
    <t>4010869405294</t>
  </si>
  <si>
    <t>FCU Cassette 4t, vent. AC (condiciones estándar 7kW a 1150m3/h)</t>
  </si>
  <si>
    <t>P-FQ20-4EA-E101</t>
  </si>
  <si>
    <t>4010869405188</t>
  </si>
  <si>
    <t>FCU Cassette 4t, vent. EC (condiciones estándar 2kW a 500m3/h)</t>
  </si>
  <si>
    <t>P-FQ30-4EA-E101</t>
  </si>
  <si>
    <t>4010869405195</t>
  </si>
  <si>
    <t>FCU Cassette 4t, vent. EC (condiciones estándar 3kW a 550m3/h)</t>
  </si>
  <si>
    <t>P-FQ40-4EA-E101</t>
  </si>
  <si>
    <t>4010869405201</t>
  </si>
  <si>
    <t>FCU Cassette 4t, vent. EC (condiciones estándar 4kW a 700m3/h)</t>
  </si>
  <si>
    <t>P-FQ60-4EA-E101</t>
  </si>
  <si>
    <t>4010869405300</t>
  </si>
  <si>
    <t>FCU Cassette 4t, vent. EC (condiciones estándar 6kW a 1000m3/h)</t>
  </si>
  <si>
    <t>P-FQ70-4EA-E101</t>
  </si>
  <si>
    <t>4010869405317</t>
  </si>
  <si>
    <t>FCU Cassette 4t, vent. EC (condiciones estándar 7kW a 1150m3/h)</t>
  </si>
  <si>
    <t>P-FW07-E101</t>
  </si>
  <si>
    <t>4010869420365</t>
  </si>
  <si>
    <t>FCU de pared 700W no incluye control por cable</t>
  </si>
  <si>
    <t>P-FW09-E101</t>
  </si>
  <si>
    <t>4010869420389</t>
  </si>
  <si>
    <t>FCU de pared 900W no incluye control por cable</t>
  </si>
  <si>
    <t>P-FW18-E101</t>
  </si>
  <si>
    <t>4010869420402</t>
  </si>
  <si>
    <t>FCU de pared 1,80kW no incluye control por cable</t>
  </si>
  <si>
    <t>P-FW22-E101</t>
  </si>
  <si>
    <t>4010869420426</t>
  </si>
  <si>
    <t>FCU de pared 2,20kW no incluye control por cable</t>
  </si>
  <si>
    <t>P-FW07IR-E101</t>
  </si>
  <si>
    <t>4010869420372</t>
  </si>
  <si>
    <t>FCU de pared 700W incluye control remoto IR</t>
  </si>
  <si>
    <t>P-FW09IR-E101</t>
  </si>
  <si>
    <t>4010869420396</t>
  </si>
  <si>
    <t>FCU de pared 900W incluye control remoto IR</t>
  </si>
  <si>
    <t>P-FW18IR-E101</t>
  </si>
  <si>
    <t>4010869420419</t>
  </si>
  <si>
    <t>FCU de pared 1,80kW incluye control remoto IR</t>
  </si>
  <si>
    <t>P-FW22IR-E101</t>
  </si>
  <si>
    <t>4010869420433</t>
  </si>
  <si>
    <t>FCU de pared 2,20kW incluye control remoto IR</t>
  </si>
  <si>
    <t>S-19FK1E</t>
  </si>
  <si>
    <t>FCU de pared 1,9kW nanoe™X (con V3V y sin mando)</t>
  </si>
  <si>
    <t>S-24FK1E</t>
  </si>
  <si>
    <t>FCU de pared 2,4kW nanoe™X (con V3V y sin mando)</t>
  </si>
  <si>
    <t>S-27FK1E</t>
  </si>
  <si>
    <t>FCU de pared 2,7kW nanoe™X (con V3V y sin mando)</t>
  </si>
  <si>
    <t>S-36FK1E</t>
  </si>
  <si>
    <t>FCU de pared 3,6kW nanoe™X (con V3V y sin mando)</t>
  </si>
  <si>
    <t>S-45FK1E</t>
  </si>
  <si>
    <t>FCU de pared 4,5kW nanoe™X (con V3V y sin mando)</t>
  </si>
  <si>
    <t>S-52FK1E</t>
  </si>
  <si>
    <t>FCU de pared 5,2kW nanoe™X (con V3V y sin mando)</t>
  </si>
  <si>
    <t>PAW-FC-907AC</t>
  </si>
  <si>
    <t>4010869379076</t>
  </si>
  <si>
    <t>Termostato remoto compatible con FCU AC 2 o 4 tubos pantalla táctil</t>
  </si>
  <si>
    <t>PAW-FC-907EC</t>
  </si>
  <si>
    <t>4010869379069</t>
  </si>
  <si>
    <t>Termostato remoto compatible con FCU EC 2 o 4 tubos pantalla táctil</t>
  </si>
  <si>
    <t>PAW-FC-903AC</t>
  </si>
  <si>
    <t>4010869379083</t>
  </si>
  <si>
    <t>Termostato remoto compatible con FCU AC 2 o 4 tubos</t>
  </si>
  <si>
    <t>PAW-FC-903EC</t>
  </si>
  <si>
    <t>4010869379090</t>
  </si>
  <si>
    <t>P-372802</t>
  </si>
  <si>
    <t>4010869411882</t>
  </si>
  <si>
    <t>KIT P-Logic - Kit Tarjeta de Control P-Logic</t>
  </si>
  <si>
    <t>P-373075</t>
  </si>
  <si>
    <t>4010869411820</t>
  </si>
  <si>
    <t>KIT BRC - Kit de control remoto básico</t>
  </si>
  <si>
    <t>P-372794</t>
  </si>
  <si>
    <t>4010869408585</t>
  </si>
  <si>
    <t>KIT WRC - Kit Mando a distancia de pared LCD</t>
  </si>
  <si>
    <t>P-372810</t>
  </si>
  <si>
    <t>4010869408493</t>
  </si>
  <si>
    <t>KIT MB2 - Tarjeta Kit P-Logic Modbus</t>
  </si>
  <si>
    <t>P-375281</t>
  </si>
  <si>
    <t>4010869408509</t>
  </si>
  <si>
    <t>f) WSHP</t>
  </si>
  <si>
    <t>SRC - Smart Remote Control - Mini sistema de gestión de edificios (sólo con modbus RTU)</t>
  </si>
  <si>
    <t>P-367621</t>
  </si>
  <si>
    <t>4010869411868</t>
  </si>
  <si>
    <t>KIT C/O - Kit Sensor electromecánico para cambio automático</t>
  </si>
  <si>
    <t>P-356828</t>
  </si>
  <si>
    <t>4010869408547</t>
  </si>
  <si>
    <t>KIT TRM-FA - Termostato remoto con interruptor manual verano/invierno - acción sobre la válvula de control y el ventilador</t>
  </si>
  <si>
    <t>P-375610</t>
  </si>
  <si>
    <t>4010869411912</t>
  </si>
  <si>
    <t>TCEASY 2P/4P - Regulador en kit, por cable en HMI, 2 tubos, 4 tubos, velocidad del ventilador AC</t>
  </si>
  <si>
    <t>P-375611</t>
  </si>
  <si>
    <t>4010869411929</t>
  </si>
  <si>
    <t>TCEASY 2P+C/O - Regulador en kit, por cable en HMI, 2 tubos + conmutador, velocidad del ventilador AC</t>
  </si>
  <si>
    <t>P-360069</t>
  </si>
  <si>
    <t>4010869412438</t>
  </si>
  <si>
    <t>Kit válvula de 3 vías 2T - 230V unidades pared 7 - 22</t>
  </si>
  <si>
    <t>P-360070</t>
  </si>
  <si>
    <t>4010869412421</t>
  </si>
  <si>
    <t>Kit válvula de 2 vías 2T - 230V unidades pared 7 - 22</t>
  </si>
  <si>
    <t>P-360558</t>
  </si>
  <si>
    <t>4010869412186</t>
  </si>
  <si>
    <t>Válvula de 2 vías 2T + Bandeja de condensados - 230V unidades alta presión 15 - 18</t>
  </si>
  <si>
    <t>P-367677</t>
  </si>
  <si>
    <t>4010869412261</t>
  </si>
  <si>
    <t>Válvula de 3 vías 2T + Bandeja de condensados - 230V unidades alta presión 7</t>
  </si>
  <si>
    <t>P-367679</t>
  </si>
  <si>
    <t>4010869412247</t>
  </si>
  <si>
    <t>Válvula de 3 vías 2T + Bandeja de condensados - 230V unidades alta presión 15 - 18</t>
  </si>
  <si>
    <t>P-367680</t>
  </si>
  <si>
    <t>4010869412254</t>
  </si>
  <si>
    <t>Válvula de 3 vías 2T + Bandeja de condensados - 230V unidades alta presión 21 - 24</t>
  </si>
  <si>
    <t>P-367689</t>
  </si>
  <si>
    <t>4010869412209</t>
  </si>
  <si>
    <t>Válvula de 2 vías 2T + Bandeja de condensados - 230V unidades alta presión 7</t>
  </si>
  <si>
    <t>P-367690</t>
  </si>
  <si>
    <t>4010869412193</t>
  </si>
  <si>
    <t>Válvula de 2 vías 2T + Bandeja de condensados - 230V unidades alta presión 21 - 24</t>
  </si>
  <si>
    <t>P-367709</t>
  </si>
  <si>
    <t>4010869412001</t>
  </si>
  <si>
    <t>P-367711</t>
  </si>
  <si>
    <t>4010869412070</t>
  </si>
  <si>
    <t>P-367713</t>
  </si>
  <si>
    <t>4010869412025</t>
  </si>
  <si>
    <t>P-367715</t>
  </si>
  <si>
    <t>4010869412087</t>
  </si>
  <si>
    <t>P-367767</t>
  </si>
  <si>
    <t>4010869412308</t>
  </si>
  <si>
    <t>Kit de protección de drenaje unidades alta presión 7 - 27</t>
  </si>
  <si>
    <t>P-372857</t>
  </si>
  <si>
    <t>4010869408448</t>
  </si>
  <si>
    <t>Kit de protección de drenaje unidades cassette 20 - 40</t>
  </si>
  <si>
    <t>P-372858</t>
  </si>
  <si>
    <t>4010869408561</t>
  </si>
  <si>
    <t>Válvula de 2 vías 2T + Bandeja de condensados - 230V unidades cassette 20 - 40</t>
  </si>
  <si>
    <t>P-372860</t>
  </si>
  <si>
    <t>4010869408424</t>
  </si>
  <si>
    <t>Válvula de 3 vías 2T + Bandeja de condensados - 230V unidades cassette 20 - 40</t>
  </si>
  <si>
    <t>P-372862</t>
  </si>
  <si>
    <t>4010869411073</t>
  </si>
  <si>
    <t>Válvula de 2 vías 2T + Bandeja de condensados - 230V unidades cassette 50 -70</t>
  </si>
  <si>
    <t>P-372864</t>
  </si>
  <si>
    <t>4010869411097</t>
  </si>
  <si>
    <t>Válvula de 3 vías 2T + Bandeja de condensados - 230V unidades cassette 50 -70</t>
  </si>
  <si>
    <t>P-372894</t>
  </si>
  <si>
    <t>4010869411318</t>
  </si>
  <si>
    <t>Kit de protección de drenaje unidades cassette 50 -70</t>
  </si>
  <si>
    <t>P-373469</t>
  </si>
  <si>
    <t>4010869411745</t>
  </si>
  <si>
    <t>Válvula de 2 vías 2T + Bandeja de condensados - 230V unidades comfort 10 - 60</t>
  </si>
  <si>
    <t>P-373470</t>
  </si>
  <si>
    <t>4010869411349</t>
  </si>
  <si>
    <t>Válvula de 2 vías 2T + Bandeja de condensados - 230V unidades comfort 70 - 80</t>
  </si>
  <si>
    <t>P-373473</t>
  </si>
  <si>
    <t>4010869411752</t>
  </si>
  <si>
    <t>Válvula de 3 vías 2T + Bandeja de condensados - 230V unidades comfort 10 - 60</t>
  </si>
  <si>
    <t>P-373474</t>
  </si>
  <si>
    <t>4010869411769</t>
  </si>
  <si>
    <t>Válvula de 3 vías 2T + Bandeja de condensados - 230V unidades comfort 70 - 80</t>
  </si>
  <si>
    <t>P-373478</t>
  </si>
  <si>
    <t>4010869411561</t>
  </si>
  <si>
    <t>Kit de protección de desagüe (vertical y horizontal) unidades comfort 10 - 60</t>
  </si>
  <si>
    <t>P-373479</t>
  </si>
  <si>
    <t>4010869411578</t>
  </si>
  <si>
    <t>Kit de protección de desagüe (vertical y horizontal) unidades comfort 70 - 80</t>
  </si>
  <si>
    <t>P-390180</t>
  </si>
  <si>
    <t>4010869412407</t>
  </si>
  <si>
    <t>kit de conexión para el tubo 2T (suministrado suelto) unidades alta presión 15 - 18</t>
  </si>
  <si>
    <t>P-390182</t>
  </si>
  <si>
    <t>4010869412384</t>
  </si>
  <si>
    <t>kit de conexión para el tubo 2T (suministrado suelto) unidades alta presión 18 - 24</t>
  </si>
  <si>
    <t>P-3726991</t>
  </si>
  <si>
    <t>4010869408431</t>
  </si>
  <si>
    <t>Kit difusor plástico - tamaño 20 - 40</t>
  </si>
  <si>
    <t>P-3727071</t>
  </si>
  <si>
    <t>4010869411158</t>
  </si>
  <si>
    <t>Kit difusor plásitco - tamaño 50 - 70</t>
  </si>
  <si>
    <t>P-372949</t>
  </si>
  <si>
    <t>4010869714167</t>
  </si>
  <si>
    <t>Kit difusor IRYS COANDA 180° - tamaño 20 - 40</t>
  </si>
  <si>
    <t>P-372951</t>
  </si>
  <si>
    <t>4010869714174</t>
  </si>
  <si>
    <t>Kit difusor IRYS COANDA 180° - tamaño 50 - 70</t>
  </si>
  <si>
    <t>Descripción completa</t>
  </si>
  <si>
    <t>Aquarea High Performance L series R290 5 kW 1ph outdoor unit</t>
  </si>
  <si>
    <t>Aquarea High Performance L series R290 7 kW 1ph outdoor unit</t>
  </si>
  <si>
    <t>Aquarea High Performance L series R290 9 kW 1ph outdoor unit</t>
  </si>
  <si>
    <t>Aquarea All-in-one hydrosplit L series 5-9 kW with 3 kW heater 1ph 120 L</t>
  </si>
  <si>
    <t>Aquarea All-in-one hydrosplit L series 5-9 kW with 3 kW heater 1ph</t>
  </si>
  <si>
    <t>Aquarea All-in-one hydrosplit L series 5-9 kW with 3 kW heater 1ph with electronic anode</t>
  </si>
  <si>
    <t>Aquarea All-in-one hydrosplit L series 5-9 kW with 3 kW heater 1ph with 2 zone kit</t>
  </si>
  <si>
    <t>Aquarea All-in-one hydrosplit L series 5-9 kW with 6 kW heater 1ph</t>
  </si>
  <si>
    <t>Aquarea All-in-one hydrosplit L series 5-9 kW with 6 kW heater 1ph with electronic anode</t>
  </si>
  <si>
    <t>Aquarea High Performance Hydrobox L series 5-9 kW with 3 kW heater 1ph</t>
  </si>
  <si>
    <t>Aquarea High Performance Hydrobox L series 5-9 kW with 6 kW heater 1ph</t>
  </si>
  <si>
    <t>Aquarea High Performance M series R290 12 kW 1ph outdoor unit</t>
  </si>
  <si>
    <t>Aquarea High Performance M series R290 16 kW 1ph outdoor unit</t>
  </si>
  <si>
    <t>Aquarea High Performance M series R290 9 kW 3ph outdoor unit</t>
  </si>
  <si>
    <t>Aquarea High Performance M series R290 12 kW 3ph outdoor unit</t>
  </si>
  <si>
    <t>Aquarea High Performance M series R290 16 kW 3ph outdoor unit</t>
  </si>
  <si>
    <t>Aquarea High Performance J series 5 kW 1ph Monobloc dark grey outdoor unit</t>
  </si>
  <si>
    <t>Aquarea High Performance J series 7 kW 1ph Monobloc dark grey outdoor unit</t>
  </si>
  <si>
    <t>Aquarea High Performance J series 9 kW 1ph Monobloc dark grey outdoor unit</t>
  </si>
  <si>
    <t>Aquarea T-CAP M series R290 9 kW 1ph outdoor unit</t>
  </si>
  <si>
    <t>Aquarea T-CAP M series R290 12 kW 1ph outdoor unit</t>
  </si>
  <si>
    <t>Aquarea T-CAP M series R290 9 kW 3ph outdoor unit</t>
  </si>
  <si>
    <t>Aquarea T-CAP M series R290 12 kW 3ph outdoor unit</t>
  </si>
  <si>
    <t>Aquarea T-CAP M series R290 16 kW 3ph outdoor unit</t>
  </si>
  <si>
    <t>Big Aquarea T-CAP M series R290 20 kW 3ph outdoor unit</t>
  </si>
  <si>
    <t>Big Aquarea T-CAP M series R290 25 kW 3ph outdoor unit</t>
  </si>
  <si>
    <t>Big Aquarea T-CAP M series R290 30 kW 3ph outdoor unit</t>
  </si>
  <si>
    <t>Aquarea All-in-one hydrosplit M series 9-16 kW with 3 kW heater 1ph 120 L</t>
  </si>
  <si>
    <t>Aquarea All-in-one hydrosplit M series 9-16 kW with 9 kW heater 3ph 120 L</t>
  </si>
  <si>
    <t>Aquarea All-in-one hydrosplit M series 9-16 kW with 3 kW heater 1ph 185 L</t>
  </si>
  <si>
    <t>Aquarea All-in-one hydrosplit M series 9-16 kW with 3 kW heater 1ph 185 L with electronic anode</t>
  </si>
  <si>
    <t>Aquarea All-in-one hydrosplit M series 9-16 kW with 6 kW heater 1ph 185 L</t>
  </si>
  <si>
    <t>Aquarea All-in-one hydrosplit M series 3-16 kW with 9 kW heater 3ph 185 L</t>
  </si>
  <si>
    <t>Aquarea All-in-one hydrosplit M series 3-16 kW with 9 kW heater 3ph 185 L with electronic anode</t>
  </si>
  <si>
    <t>Aquarea All-in-one hydrosplit M series 9-16 kW with 3 kW heater 1 ph 260 L</t>
  </si>
  <si>
    <t>Aquarea All-in-one hydrosplit M series 9-16 kW with 3 kW heater 1 ph 260 L with electronic anode</t>
  </si>
  <si>
    <t>Aquarea All-in-one hydrosplit M series 9-16 kW with 6 kW heater 1 ph 260 L</t>
  </si>
  <si>
    <t>Aquarea All-in-one hydrosplit M series 9-16 kW with 9 kW heater 3ph 260 L</t>
  </si>
  <si>
    <t>Aquarea All-in-one hydrosplit M series 9-16 kW with 9 kW heater 3ph 260 L with electronic anode</t>
  </si>
  <si>
    <t>Aquarea Hydrobox M series 9-16 kW with 3 kW heater 1ph</t>
  </si>
  <si>
    <t>Aquarea Hydrobox M series 9-16 kW with 6 kW heater 1ph</t>
  </si>
  <si>
    <t>Aquarea Hydrobox M series 9-16 kW with 9 kW heater 3ph</t>
  </si>
  <si>
    <t>Aquarea Control Module M series 1ph</t>
  </si>
  <si>
    <t>Aquarea Control Module M series 3ph</t>
  </si>
  <si>
    <t>Big Aquarea Control Module M series 3ph</t>
  </si>
  <si>
    <t>Aquarea M series remote controller with Wifi adaptor</t>
  </si>
  <si>
    <t>Aquarea M series remote controller for 2 zone control</t>
  </si>
  <si>
    <t>Aquarea T-CAP J series 9 kW 1ph Monobloc outdoor unit</t>
  </si>
  <si>
    <t>Aquarea T-CAP J series 12 kW 1ph Monobloc outdoor unit</t>
  </si>
  <si>
    <t>Aquarea T-CAP J series 9 kW 3ph Monobloc outdoor unit</t>
  </si>
  <si>
    <t>Aquarea T-CAP J series 12 kW 3ph Monobloc outdoor unit</t>
  </si>
  <si>
    <t>Aquarea T-CAP J series 16 kW 3ph Monobloc outdoor unit</t>
  </si>
  <si>
    <t>Aquarea Ecoflex tank 1ph 185 L</t>
  </si>
  <si>
    <t>Aquarea Ecoflex tank 1ph 185 L with electronic anode</t>
  </si>
  <si>
    <t>Aquarea Ecoflex 8kW 1ph outdoor unit</t>
  </si>
  <si>
    <t>Aquarea Ecoflex duct 7,1 kW 1ph</t>
  </si>
  <si>
    <t>Aquarea High Performance K series 3 kW 1ph outdoor unit</t>
  </si>
  <si>
    <t>Aquarea High Performance K series 5 kW 1ph outdoor unit</t>
  </si>
  <si>
    <t>Aquarea High Performance K series 7 kW 1ph outdoor unit</t>
  </si>
  <si>
    <t>Aquarea High Performance K series 9 kW 1ph outdoor unit</t>
  </si>
  <si>
    <t>Aquarea High Performance K series 12 kW 1ph outdoor unit</t>
  </si>
  <si>
    <t>Aquarea High Performance K series 16 kW 1ph outdoor unit</t>
  </si>
  <si>
    <t>Aquarea High Performance K series 9 kW 3ph outdoor unit</t>
  </si>
  <si>
    <t>Aquarea High Performance K series 12 kW 3ph outdoor unit</t>
  </si>
  <si>
    <t>Aquarea High Performance K series 16 kW 3ph outdoor unit</t>
  </si>
  <si>
    <t>Aquarea T-CAP K series 9 kW 1ph outdoor unit</t>
  </si>
  <si>
    <t>Aquarea T-CAP K series 12 kW 1ph outdoor unit</t>
  </si>
  <si>
    <t>Aquarea T-CAP K series 9 kW 3ph outdoor unit</t>
  </si>
  <si>
    <t>Aquarea T-CAP K series 12 kW 3ph outdoor unit</t>
  </si>
  <si>
    <t>Aquarea T-CAP K series 16 kW 3ph outdoor unit</t>
  </si>
  <si>
    <t>Aquarea T-CAP Super Quiet K series 9 kW 3ph outdoor unit</t>
  </si>
  <si>
    <t>Aquarea T-CAP Super Quiet K series 12 kW 3ph outdoor unit</t>
  </si>
  <si>
    <t>Aquarea T-CAP Super Quiet K series 16 kW 3ph outdoor unit</t>
  </si>
  <si>
    <t>Aquarea All-in-one K series 3-9 kW with 3 kW heater 1ph</t>
  </si>
  <si>
    <t>Aquarea All-in-one K series 3-9 kW with 3 kW heater 1ph with 2 zone kit</t>
  </si>
  <si>
    <t>Aquarea All-in-one K series 3-9 kW with 3 kW heater 1ph with electronic anode</t>
  </si>
  <si>
    <t>Aquarea All-in-one K series 3-9 kW with 6 kW heater 1ph</t>
  </si>
  <si>
    <t>Aquarea All-in-one K series 3-9 kW with 6 kW heater 1ph with electronic anode</t>
  </si>
  <si>
    <t>Aquarea All-in-one K series 9-12 kW with 6 kW heater 1ph</t>
  </si>
  <si>
    <t>Aquarea All-in-one K series 9-12 kW with 6 kW heater 1ph with electronic anode</t>
  </si>
  <si>
    <t>Aquarea All-in-one K series 16 kW with 6 kW heater 1ph</t>
  </si>
  <si>
    <t>Aquarea All-in-one K series 16 kW with 6 kW heater 1ph with electronic anode</t>
  </si>
  <si>
    <t>Aquarea All-in-one K series 9-12 kW with 9 kW heater 3ph</t>
  </si>
  <si>
    <t>Aquarea All-in-one K series 9-12 kW with 9 kW heater 3ph with electronic anode</t>
  </si>
  <si>
    <t>Aquarea All-in-one K series 16 kW with 9 kW heater 3ph</t>
  </si>
  <si>
    <t>Aquarea All-in-one K series 16 kW with 9 kW heater 3ph with electronic anode</t>
  </si>
  <si>
    <t>Aquarea All-in-one K series 9-12 kW with 6 kW heater 1ph 260 L</t>
  </si>
  <si>
    <t>Aquarea All-in-one K series 9-12 kW with 6 kW heater 1ph 260 L with electronic anode</t>
  </si>
  <si>
    <t>Aquarea All-in-one K series 16 kW with 6 kW heater 1ph 260 L</t>
  </si>
  <si>
    <t>Aquarea All-in-one K series 16 kW with 6 kW heater 1ph 260 L with electronic anode</t>
  </si>
  <si>
    <t>Aquarea All-in-one K series 9-12 kW with 9 kW heater 3ph 260 L</t>
  </si>
  <si>
    <t>Aquarea All-in-one K series 9-12 kW with 9 kW heater 3ph 260 L with electronic anode</t>
  </si>
  <si>
    <t>Aquarea All-in-one K series 16 kW with 9 kW heater 3ph 260 L</t>
  </si>
  <si>
    <t>Aquarea All-in-one K series 16 kW with 9 kW heater 3ph 260 L with electronic anode</t>
  </si>
  <si>
    <t>Aquarea High Performance bibloc INTERIOR unit K series 3-9 kW with 3 kW heater 1ph</t>
  </si>
  <si>
    <t>Aquarea High Performance bibloc INTERIOR unit K series 3-9 kW with 6 kW heater 1ph</t>
  </si>
  <si>
    <t>Aquarea High Performance bibloc INTERIOR unit K series 12 kW with 6 kW heater 1ph</t>
  </si>
  <si>
    <t>Aquarea High Performance bibloc INTERIOR unit K series 16 kW with 6 kW heater 1ph</t>
  </si>
  <si>
    <t>Aquarea High Performance bibloc INTERIOR unit K series 9 kW with 3 kW heater 3ph</t>
  </si>
  <si>
    <t>Aquarea High Performance bibloc INTERIOR unit K series 9 kW with 9 kW heater 3ph</t>
  </si>
  <si>
    <t>Aquarea High Performance bibloc INTERIOR unit K series 12 kW with 9 kW heater 3ph</t>
  </si>
  <si>
    <t>Aquarea High Performance bibloc INTERIOR unit K series 16 kW with 9 kW heater 3ph</t>
  </si>
  <si>
    <t>Aquarea T-CAP bibloc INTERIOR unit K series 9 kW with 3 kW heater 1ph</t>
  </si>
  <si>
    <t>Aquarea T-CAP bibloc INTERIOR unit K series 9 kW with 6 kW heater 1ph</t>
  </si>
  <si>
    <t>Aquarea T-CAP bibloc INTERIOR unit K series 12 kW with 6 kW heater 1ph</t>
  </si>
  <si>
    <t>Aquarea T-CAP bibloc INTERIOR unit K series 9 kW with 3 kW heater 3ph</t>
  </si>
  <si>
    <t>Aquarea T-CAP bibloc INTERIOR unit K series 9 kW with 9 kW heater 3ph</t>
  </si>
  <si>
    <t>Aquarea T-CAP bibloc INTERIOR unit K series 12 kW with 9 kW heater 3ph</t>
  </si>
  <si>
    <t>Aquarea T-CAP bibloc INTERIOR unit K series 16 kW with 9 kW heater 3ph</t>
  </si>
  <si>
    <t>Optional remote controller for 2 zone control. K and L series</t>
  </si>
  <si>
    <t>Cover for the remote control compartment of the INTERIOR unit. K series or later</t>
  </si>
  <si>
    <t>Wall bracket to mount the All in One 120 L on the wall.</t>
  </si>
  <si>
    <t>PCB for advanced functions in J and H Series</t>
  </si>
  <si>
    <t>PCB for advanced functions in K and L Series</t>
  </si>
  <si>
    <t>PCB for advanced functions in M series. For All-in-one and bi-bloc INTERIOR units</t>
  </si>
  <si>
    <t>PCB for advanced functions in M series. For Control module</t>
  </si>
  <si>
    <t>Base pan heater for Bi‑bloc 3 and 5 kW (except L Series) and 7 and 9 kW K Series</t>
  </si>
  <si>
    <t>Base pan heater for J and H Series</t>
  </si>
  <si>
    <t>Base pan heater for 5, 7 and 9 kW L Series and M Series (9-16 kW)</t>
  </si>
  <si>
    <t>Base pan heater for Big Aquarea M Series</t>
  </si>
  <si>
    <t>Outdoor base ground support for noise and vibration absorption.</t>
  </si>
  <si>
    <t>Black Ground stand for outdoor unit with 940 mm wide condenser water tray</t>
  </si>
  <si>
    <t>Black Ground stand for outdoor unit with 1100 mm wide condenser water tray</t>
  </si>
  <si>
    <t>Electrical heater foil for the ground stand with 940 mm wide condenser water tray</t>
  </si>
  <si>
    <t>Electrical heater foil for the ground stand with 1100 mm wide condenser water tray</t>
  </si>
  <si>
    <t>Heat pump foundation made from 100% recycled materials</t>
  </si>
  <si>
    <t>3-way valve kit to fit inside the hydrokit. J and H Series</t>
  </si>
  <si>
    <t>3-way valve kit to fit inside the hydrokit. K and L Series</t>
  </si>
  <si>
    <t>3-way valve kit to fit inside the hydrokit. M Series</t>
  </si>
  <si>
    <t>Double circulation unit with mixing function (One direct circuit + One mixing circuit).</t>
  </si>
  <si>
    <t>G1" 3-way ball valve with actuator for 3-16 kW heat pumps.</t>
  </si>
  <si>
    <t>G1 1/2" 3-way valve with actuator for 20-30 kW heat pumps</t>
  </si>
  <si>
    <t>3-way valve for DHW Tanks</t>
  </si>
  <si>
    <t>1 anti-freeze valve 1" (2 required per system)</t>
  </si>
  <si>
    <t>1 anti-freeze valve 1 1/2" (2 required per system)</t>
  </si>
  <si>
    <t>Optional Wi-Fi or WLAN adapter for Cloud services</t>
  </si>
  <si>
    <t>10 m extension cable for CZ-TAW1B</t>
  </si>
  <si>
    <t>External meter gateway for K series or later</t>
  </si>
  <si>
    <t>Panasonic Modbus gateway with plastic case, compatible with all Aquarea Series</t>
  </si>
  <si>
    <t>Modbus PCB for Big Aquarea T‑CAP M Series</t>
  </si>
  <si>
    <t>Modbus PCB Installation Kit for Bi bloc and All in One</t>
  </si>
  <si>
    <t>Modbus gateway with 12V DC power supply, for H Series or later</t>
  </si>
  <si>
    <t>DIN rail-mounted Modbus gateway, powered via CN-CNT, for H Series or later</t>
  </si>
  <si>
    <t>KNX gateway with 12V DC power supply, for J, K or L Series</t>
  </si>
  <si>
    <t>DIN rail-mounted KNX gateway, powered via CN-CNT, for H, K or L Series</t>
  </si>
  <si>
    <t>EEBUS gateway for Aquarea for H series or later</t>
  </si>
  <si>
    <t>Cascade manager for Aquarea heat pumps</t>
  </si>
  <si>
    <t>Aquarea Cascade Edge (up to 4 Aquarea heat pumps)</t>
  </si>
  <si>
    <t>Aquarea Cascade Edge (up to 10 Aquarea heat pumps)</t>
  </si>
  <si>
    <t>Set of tado° Heat Pump Optimizer X and 1x Smart Radiator Thermostat X</t>
  </si>
  <si>
    <t>Set of tado° Heat Pump Optimizer X and 4x tado° Smart Radiator Thermostat</t>
  </si>
  <si>
    <t>Set of tado° Heat Pump Optimizer X and 1x Smart Thermostat X</t>
  </si>
  <si>
    <t>Set of tado° Heat Pump Optimizer X and 1x Smart Thermostat X and 2x Smart Radiator Thermostat X</t>
  </si>
  <si>
    <t>tado° Heat Pump Optimizer X (with Europlug)</t>
  </si>
  <si>
    <t>tado° HPO extension cable (10m)</t>
  </si>
  <si>
    <t>tado° Smart Radiator Thermostat X</t>
  </si>
  <si>
    <t>tado° Smart Radiator Thermostat X with Bridge X</t>
  </si>
  <si>
    <t>4x tado° Smart Radiator Thermostat X</t>
  </si>
  <si>
    <t>tado° Smart Thermostat X</t>
  </si>
  <si>
    <t>tado° Wireless receiver</t>
  </si>
  <si>
    <t>tado° Smart Thermostat X with Bridge X</t>
  </si>
  <si>
    <t>tado° Wireless Temperature Sensor X</t>
  </si>
  <si>
    <t>Set of 1x Smart Thermostat X, 2x Smart Radiator Thermostat X and 1x Bridge X</t>
  </si>
  <si>
    <t>tado° Bridge X</t>
  </si>
  <si>
    <t>Wireless LCD room thermostat with weekly timer</t>
  </si>
  <si>
    <t>Wired LCD room thermostat with weekly timer</t>
  </si>
  <si>
    <t>In-line heater sensor for the control module M Series.</t>
  </si>
  <si>
    <t>Buffer tank sensor (PAW-A2W-TSHC required)</t>
  </si>
  <si>
    <t>Solar sensor</t>
  </si>
  <si>
    <t>Outdoor ambient sensor</t>
  </si>
  <si>
    <t>Zone room sensor</t>
  </si>
  <si>
    <t>Zone water sensor</t>
  </si>
  <si>
    <t>Optional magnet for the water filter on H Series</t>
  </si>
  <si>
    <t>Floor standing Fan coil. On-board display. Left-hand piping. Built-in 3-way valve</t>
  </si>
  <si>
    <t>Floor standing Fan coil. With PCB for wall-mounted control. Left-hand piping. Built-in 3-way valve</t>
  </si>
  <si>
    <t>Floor standing Fan coil. Left-hand piping.</t>
  </si>
  <si>
    <t>Floor standing Fan coil. Right-hand piping.</t>
  </si>
  <si>
    <t>Wall-mounted Fan coil. With PCB for wall-mounted control. Right-hand piping. Built-in 3-way valve</t>
  </si>
  <si>
    <t>Wall-mounted Fan coil. On-board display and IR control. Right-hand piping. Built-in 3-way valve</t>
  </si>
  <si>
    <t>Wall-mounted Fan coil. With PCB for wall-mounted control. Right-hand piping.</t>
  </si>
  <si>
    <t>Wall-mounted Fan coil. On-board display and IR control. Right-hand piping.</t>
  </si>
  <si>
    <t>Wall-mounted Fan coil. With PCB for analog control (0-10V). Right-hand piping.</t>
  </si>
  <si>
    <t>Wall-mounted Fan coil. On-board display and IR control. Left-hand piping.</t>
  </si>
  <si>
    <t>Wall-mounted Fan coil. With PCB for wall-mounted control. Left-hand piping.</t>
  </si>
  <si>
    <t>Wall-mounted Fan coil. With PCB for analog control (0-10V). Left-hand piping.</t>
  </si>
  <si>
    <t>Ducted Thin Fan coil. With PCB for wall-mounted control. Right-hand piping.</t>
  </si>
  <si>
    <t>Ducted Thin Fan coil. With PCB for analog control (0-10V). Right-hand piping.</t>
  </si>
  <si>
    <t>Ducted Thin Fan coil. With PCB for wall-mounted control. Left-hand piping.</t>
  </si>
  <si>
    <t>Ducted Thin Fan coil. With PCB for analog control (0-10V). Left-hand piping.</t>
  </si>
  <si>
    <t>Ducted Fan coil. With PCB for wall-mounted control. Right-hand piping.</t>
  </si>
  <si>
    <t>Ducted Fan coil. With PCB for analog control (0-10V). Right-hand piping.</t>
  </si>
  <si>
    <t>Ducted Fan coil. With PCB for wall-mounted control. Left-hand piping.</t>
  </si>
  <si>
    <t>Ducted Fan coil. With PCB for analog control (0-10V). Left-hand piping.</t>
  </si>
  <si>
    <t>Ducted Multi Zone Fan coil.With PCB for wall-mounted control. Right-hand piping.</t>
  </si>
  <si>
    <t>Ducted Multi Zone Fan coil.With PCB for analog control (0-10V). Right-hand piping.</t>
  </si>
  <si>
    <t>Ducted Multi Zone Thin Fan coil. With PCB for wall-mounted control. Right-hand piping.</t>
  </si>
  <si>
    <t>Ducted Multi Zone Thin Fan coil. With PCB for analog control (0-10V). Right-hand piping.</t>
  </si>
  <si>
    <t>Ducted Multi Zone Fan coil.With PCB for wall-mounted control. Left-hand piping.</t>
  </si>
  <si>
    <t>Ducted Multi Zone Fan coil.With PCB for analog control (0-10V). Left-hand piping.</t>
  </si>
  <si>
    <t>Ducted Multi Zone Thin Fan coil. With PCB for wall-mounted control. Left-hand piping.</t>
  </si>
  <si>
    <t>Ducted Multi Zone Thin Fan coil. With PCB for analog control (0-10V). Left-hand piping.</t>
  </si>
  <si>
    <t>Home Network Hub to manage Aquarea heat pumps via Aquarea Home App</t>
  </si>
  <si>
    <t>Wall-mounted control with Modbus for Aquarea Air Smart Fan coils and PACi NX multi zone duct</t>
  </si>
  <si>
    <t>Wall-mounted control with Integrated Wi-Fi for Aquarea Air Smart Fan coils and PACi NX multi zone duct</t>
  </si>
  <si>
    <t>PCB for underfloor heating valve control</t>
  </si>
  <si>
    <t>On-board display with Modbus for Aquarea Air Smart Fan coil Floor standing</t>
  </si>
  <si>
    <t>On-board display with integrated Wi-Fi for Aquarea Air Smart Fan coil Floor standing</t>
  </si>
  <si>
    <t>Wall-mounted control PCB for Aquarea Air Smart fan coil Floor standing</t>
  </si>
  <si>
    <t>PCB for analog control (0-10V) for Aquarea Air Smart fan coils Floor standing</t>
  </si>
  <si>
    <t>Motorised 3-way valve for Aquarea Air Floor standing</t>
  </si>
  <si>
    <t>Motorised 2-way valve for Aquarea Air Floor standing, Wall-mounted 40 and Ducted</t>
  </si>
  <si>
    <t>Motorised 3-way valve for Aquarea Air Floor wall-mounted 10, 15, 20</t>
  </si>
  <si>
    <t>Motorised 2-way valve for Aquarea Air Floor wall-mounted 10, 15, 20</t>
  </si>
  <si>
    <t>Motorised 3-way valve for Aquarea Air Floor wall-mounted 40</t>
  </si>
  <si>
    <t>Motorised 3-way valve for Aquarea Air Ducted</t>
  </si>
  <si>
    <t>Condensate drip tray for horizontal installation of the Aquarea Air Smart fan coil Floor standing 10</t>
  </si>
  <si>
    <t>Condensate drip tray for horizontal installation of the Aquarea Air Smart fan coil Floor standing 20</t>
  </si>
  <si>
    <t>Condensate drip tray for horizontal installation of the Aquarea Air Smart fan coil Floor standing 30</t>
  </si>
  <si>
    <t>Condensate drip tray for horizontal installation of the Aquarea Air Smart fan coil Floor standing 35</t>
  </si>
  <si>
    <t>Condensate drip tray for horizontal installation of the Aquarea Air Smart fan coil Floor standing 40</t>
  </si>
  <si>
    <t>Set of 2 legs to protect water pipes for Aquarea Air Floor standing</t>
  </si>
  <si>
    <t>Set of 2 legs to anchor the  Aquarea Air Floor standing to the floor</t>
  </si>
  <si>
    <t>Delivery plate with 2 circular inlets DN 160 mm. For P-FSN20</t>
  </si>
  <si>
    <t>Delivery plate with 3 circular inlets DN 160 mm. For P-FSN25</t>
  </si>
  <si>
    <t>Delivery plate with 4 circular inlets DN 160 mm. For P-FSN35</t>
  </si>
  <si>
    <t>Delivery plate with 6 circular inlets DN 160 mm. For P-FSN45</t>
  </si>
  <si>
    <t>Delivery plate with 7 circular inlets DN 160 mm. For P-FSN55</t>
  </si>
  <si>
    <t>Delivery plate with 2 circular inlets DN 160 mm. For P-FTN15</t>
  </si>
  <si>
    <t>Delivery plate with 3 circular inlets DN 160 mm. For P-FTN20</t>
  </si>
  <si>
    <t>Delivery plate with 4 circular inlets DN 160 mm. For P-FTN25</t>
  </si>
  <si>
    <t>Delivery plate with 6 circular inlets DN 160 mm. For P-FTN35</t>
  </si>
  <si>
    <t>Delivery plate with 7 circular inlets DN 160 mm. For P-FTN45</t>
  </si>
  <si>
    <t>Return plenum with 2 circular inlets DN 160 mm. For P-FSN20</t>
  </si>
  <si>
    <t>Return plenum with 3 circular inlets DN 160 mm. For P-FSN25</t>
  </si>
  <si>
    <t>Return plenum with 4 circular inlets DN 160 mm. For P-FSN35</t>
  </si>
  <si>
    <t>Return plenum with 6 circular inlets DN 160 mm. For P-FSN45</t>
  </si>
  <si>
    <t>Return plenum with 7 circular inlets DN 160 mm. For P-FSN55</t>
  </si>
  <si>
    <t>Return plenum with 2 circular inlets DN 160 mm. For P-FTN15</t>
  </si>
  <si>
    <t>Return plenum with 3 circular inlets DN 160 mm. For P-FTN20</t>
  </si>
  <si>
    <t>Return plenum with 4 circular inlets DN 160 mm. For P-FTN25</t>
  </si>
  <si>
    <t>Return plenum with 6 circular inlets DN 160 mm. For P-FTN35</t>
  </si>
  <si>
    <t>Return plenum with 7 circular inlets DN 160 mm. For P-FTN45</t>
  </si>
  <si>
    <t>Return plenum with 2 circular inlets DN 160 mm. For P-FSQ30</t>
  </si>
  <si>
    <t>Return plenum with 3 circular inlets DN 160 mm. For P-FSQ45</t>
  </si>
  <si>
    <t>Return plenum with 4 circular inlets DN 160 mm. For P-FSQ60</t>
  </si>
  <si>
    <t>Return plenum with 5 circular inlets DN 160 mm. For P-FSQ75</t>
  </si>
  <si>
    <t>Return plenum with 2 circular inlets DN 160 mm. For P-FTQ30</t>
  </si>
  <si>
    <t>Return plenum with 3 circular inlets DN 160 mm. For P-FTQ45</t>
  </si>
  <si>
    <t>Return plenum with 4 circular inlets DN 160 mm. For P-FTQ60</t>
  </si>
  <si>
    <t>Return plenum with 5 circular inlets DN 160 mm. For P-FTQ65</t>
  </si>
  <si>
    <t>Replacement recirculation filter kit. For P-FSN20 and P-FTN15</t>
  </si>
  <si>
    <t>Replacement recirculation filter kit. For P-FSN25, P-FTN20, P-FSQ30 and P-FTQ30</t>
  </si>
  <si>
    <t>Replacement recirculation filter kit. For P-FSN35, P-FTN25, P-FSQ45 and P-FTQ45</t>
  </si>
  <si>
    <t>Replacement recirculation filter kit. For P-FSN45, P-FTN35, P-FSQ60 and P-FTQ60</t>
  </si>
  <si>
    <t>Replacement recirculation filter kit. For P-FSN55, P-FTN45, P-FSQ75 and P-FTQ65</t>
  </si>
  <si>
    <t>90º Shooting plenum. For P-FSN20</t>
  </si>
  <si>
    <t>90º Shooting plenum. For P-FSN25 and P-FSQ30</t>
  </si>
  <si>
    <t>90º Shooting plenum. For P-FSN35 and P-FSQ45</t>
  </si>
  <si>
    <t>90º Shooting plenum. For P-FSN45 and P-FSQ60</t>
  </si>
  <si>
    <t>90º Shooting plenum. For P-FSN55 and P-FSQ75</t>
  </si>
  <si>
    <t>90º Shooting plenum. For P-FTN15</t>
  </si>
  <si>
    <t>90º Shooting plenum. For P-FTN20 and P-FTQ30</t>
  </si>
  <si>
    <t>90º Shooting plenum. For P-FTN25 and P-FTQ45</t>
  </si>
  <si>
    <t>90º Shooting plenum. For P-FTN35 and P-FTQ60</t>
  </si>
  <si>
    <t>90º Shooting plenum. For P-FTN45 and P-FTQ65</t>
  </si>
  <si>
    <t>Telescopic kit for rear or directly coupled suction. 153 mm - 270 mm. For P-FSN20</t>
  </si>
  <si>
    <t>Telescopic kit for rear or directly coupled suction. 153 mm - 270 mm. For P-FSN25</t>
  </si>
  <si>
    <t>Telescopic kit for rear or directly coupled suction. 153 mm - 270 mm. For P-FSN35</t>
  </si>
  <si>
    <t>Telescopic kit for rear or directly coupled suction. 153 mm - 270 mm. For P-FSN45</t>
  </si>
  <si>
    <t>Telescopic kit for rear or directly coupled suction. 153 mm - 270 mm. For P-FSN55</t>
  </si>
  <si>
    <t>Telescopic kit for rear or directly coupled suction. 153 mm - 270 mm. For P-FTN15</t>
  </si>
  <si>
    <t>Telescopic kit for rear or directly coupled suction. 153 mm - 270 mm. For P-FTN20</t>
  </si>
  <si>
    <t>Telescopic kit for rear or directly coupled suction. 153 mm - 270 mm. For P-FTN25</t>
  </si>
  <si>
    <t>Telescopic kit for rear or directly coupled suction. 153 mm - 270 mm. For P-FTN35</t>
  </si>
  <si>
    <t>Telescopic kit for rear or directly coupled suction. 153 mm - 270 mm. For P-FTN45</t>
  </si>
  <si>
    <t>Grille for telescopic kit for rear intake. For P-FSN20</t>
  </si>
  <si>
    <t>Grille for telescopic kit for rear intake. For P-FSN25</t>
  </si>
  <si>
    <t>Grille for telescopic kit for rear intake. For P-FSN35</t>
  </si>
  <si>
    <t>Grille for telescopic kit for rear intake. For P-FSN45</t>
  </si>
  <si>
    <t>Grille for telescopic kit for rear intake. For P-FSN55</t>
  </si>
  <si>
    <t>Grille for telescopic kit for rear intake. For P-FTN15</t>
  </si>
  <si>
    <t>Grille for telescopic kit for rear intake. For P-FTN20</t>
  </si>
  <si>
    <t>Grille for telescopic kit for rear intake. For P-FTN25</t>
  </si>
  <si>
    <t>Grille for telescopic kit for rear intake. For P-FTN35</t>
  </si>
  <si>
    <t>Grille for telescopic kit for rear intake. For P-FTN45</t>
  </si>
  <si>
    <t>Plenum kit for external air connection with damper for room recirculation. For P-FSN20</t>
  </si>
  <si>
    <t>Plenum kit for external air connection with damper for room recirculation. For P-FSN25 and P-FSQ30</t>
  </si>
  <si>
    <t>Plenum kit for external air connection with damper for room recirculation. For P-FSN35 and P-FSQ45</t>
  </si>
  <si>
    <t>Plenum kit for external air connection with damper for room recirculation. For P-FSN45 and P-FSQ60</t>
  </si>
  <si>
    <t>Plenum kit for external air connection with damper for room recirculation. For P-FSN55 and P-FSQ75</t>
  </si>
  <si>
    <t>Plenum kit for external air connection with damper for room recirculation. For P-FTN15</t>
  </si>
  <si>
    <t>Plenum kit for external air connection with damper for room recirculation. For P-FTN20 and P-FTQ30</t>
  </si>
  <si>
    <t>Plenum kit for external air connection with damper for room recirculation. For P-FTN25 and P-FTQ45</t>
  </si>
  <si>
    <t>Plenum kit for external air connection with damper for room recirculation. For P-FTN35 and P-FTQ60</t>
  </si>
  <si>
    <t>Plenum kit for external air connection with damper for room recirculation. For P-FTN45 and P-FTQ65</t>
  </si>
  <si>
    <t>Ducting plate Plenum kit for outdoor air connection with damper. For P-FSN20</t>
  </si>
  <si>
    <t>Ducting plate Plenum kit for outdoor air connection with damper. For P-FSN25 and P-FSQ30</t>
  </si>
  <si>
    <t>Ducting plate Plenum kit for outdoor air connection with damper. For P-FSN35 and P-FSQ45</t>
  </si>
  <si>
    <t>Ducting plate Plenum kit for outdoor air connection with damper. For P-FSN45 and P-FSQ60</t>
  </si>
  <si>
    <t>Ducting plate Plenum kit for outdoor air connection with damper. For P-FSN55 and P-FSQ75</t>
  </si>
  <si>
    <t>Ducting plate Plenum kit for outdoor air connection with damper. For P-FTN15</t>
  </si>
  <si>
    <t>Ducting plate Plenum kit for outdoor air connection with damper. For P-FTN20 and P-FTQ30</t>
  </si>
  <si>
    <t>Ducting plate Plenum kit for outdoor air connection with damper. For P-FTN25 and P-FTQ45</t>
  </si>
  <si>
    <t>Ducting plate Plenum kit for outdoor air connection with damper. For P-FTN35 and P-FTQ60</t>
  </si>
  <si>
    <t>Ducting plate Plenum kit for outdoor air connection with damper. For P-FTN45 and P-FTQ65</t>
  </si>
  <si>
    <t>90º plenum for outdoor air kit with damper. For P-FSN20</t>
  </si>
  <si>
    <t>90º plenum for outdoor air kit with damper. For P-FSN25 and P-FSQ30</t>
  </si>
  <si>
    <t>90º plenum for outdoor air kit with damper. For P-FSN35 and P-FSQ45</t>
  </si>
  <si>
    <t>90º plenum for outdoor air kit with damper. For P-FSN45 and P-FSQ60</t>
  </si>
  <si>
    <t>90º plenum for outdoor air kit with damper. For P-FSN55 and P-FSQ75</t>
  </si>
  <si>
    <t>90º plenum for outdoor air kit with damper. For P-FTN15</t>
  </si>
  <si>
    <t>90º plenum for outdoor air kit with damper. For P-FTN20 and P-FTQ30</t>
  </si>
  <si>
    <t>90º plenum for outdoor air kit with damper. For P-FTN25 and P-FTQ45</t>
  </si>
  <si>
    <t>90º plenum for outdoor air kit with damper. For P-FTN35 and P-FTQ60</t>
  </si>
  <si>
    <t>90º plenum for outdoor air kit with damper. For P-FTN45 and P-FTQ65</t>
  </si>
  <si>
    <t>Telescopic kit. For Plenum for outdoor air kit with damper. For P-FSN20</t>
  </si>
  <si>
    <t>Telescopic kit. For Plenum for outdoor air kit with damper. For P-FSN25 and P-FSQ30</t>
  </si>
  <si>
    <t>Telescopic kit. For Plenum for outdoor air kit with damper. For P-FSN35 and P-FSQ45</t>
  </si>
  <si>
    <t>Telescopic kit. For Plenum for outdoor air kit with damper. For P-FSN45 and P-FSQ60</t>
  </si>
  <si>
    <t>Telescopic kit. For Plenum for outdoor air kit with damper. For P-FSN55 and P-FSQ75</t>
  </si>
  <si>
    <t>Telescopic kit. For Plenum for outdoor air kit with damper. For P-FTN15</t>
  </si>
  <si>
    <t>Telescopic kit. For Plenum for outdoor air kit with damper. For P-FTN20 and P-FTQ30</t>
  </si>
  <si>
    <t>Telescopic kit. For Plenum for outdoor air kit with damper. For P-FTN25 and P-FTQ45</t>
  </si>
  <si>
    <t>Telescopic kit. For Plenum for outdoor air kit with damper. For P-FTN35 and P-FTQ60</t>
  </si>
  <si>
    <t>Telescopic kit. For Plenum for outdoor air kit with damper. For P-FTN45 and P-FTQ65</t>
  </si>
  <si>
    <t>Grille for telescopic kit. For Plenum for outdoor air kit with damper. For P-FSN20</t>
  </si>
  <si>
    <t>Grille for telescopic kit. For Plenum for outdoor air kit with damper. For P-FSN25 and P-FSQ30</t>
  </si>
  <si>
    <t>Grille for telescopic kit. For Plenum for outdoor air kit with damper. For P-FSN35 and P-FSQ45</t>
  </si>
  <si>
    <t>Grille for telescopic kit. For Plenum for outdoor air kit with damper. For P-FSN45 and P-FSQ60</t>
  </si>
  <si>
    <t>Grille for telescopic kit. For Plenum for outdoor air kit with damper. For P-FSN55 and P-FSQ75</t>
  </si>
  <si>
    <t>Grille for telescopic kit. For Plenum for outdoor air kit with damper. For P-FTN15</t>
  </si>
  <si>
    <t>Grille for telescopic kit. For Plenum for outdoor air kit with damper. For P-FTN20 and P-FTQ30</t>
  </si>
  <si>
    <t>Grille for telescopic kit. For Plenum for outdoor air kit with damper. For P-FTN25 and P-FTQ45</t>
  </si>
  <si>
    <t>Grille for telescopic kit. For Plenum for outdoor air kit with damper. For P-FTN35 and P-FTQ60</t>
  </si>
  <si>
    <t>Grille for telescopic kit. For Plenum for outdoor air kit with damper. For P-FTN45 and P-FTQ65</t>
  </si>
  <si>
    <t>Non-return damper for P-FTQ and P-FSQ</t>
  </si>
  <si>
    <t>1,1 kW Water loop heat pump. Modbus display. 2- and 3-way valves with modulation.</t>
  </si>
  <si>
    <t>2,0 kW Water loop heat pump. Modbus display. 2- and 3-way valves with modulation.</t>
  </si>
  <si>
    <t>3,0 kW Water loop heat pump. Modbus display. 2- and 3-way valves with modulation.</t>
  </si>
  <si>
    <t>1,1 kW Water loop heat pump. Wi-Fi display. 2- and 3-way valves with modulation.</t>
  </si>
  <si>
    <t>2,0 kW Water loop heat pump. Wi-Fi display. 2- and 3-way valves with modulation.</t>
  </si>
  <si>
    <t>3,0 kW Water loop heat pump. Wi-Fi display. 2- and 3-way valves with modulation.</t>
  </si>
  <si>
    <t>1,1 kW Water loop heat pump. Modbus display.</t>
  </si>
  <si>
    <t>2,0 kW Water loop heat pump. Modbus display.</t>
  </si>
  <si>
    <t>3,0 kW Water loop heat pump. Modbus display.</t>
  </si>
  <si>
    <t>1,1 kW Water loop heat pump. Wi-Fi display.</t>
  </si>
  <si>
    <t>2,0 kW Water loop heat pump. Wi-Fi display.</t>
  </si>
  <si>
    <t>3,0 kW Water loop heat pump. Wi-Fi display.</t>
  </si>
  <si>
    <t>1,1 kW Water loop heat pump. Modbus display. 2- and 3-way valves with modulation. Injection kit.</t>
  </si>
  <si>
    <t>2,0 kW Water loop heat pump. Modbus display. 2- and 3-way valves with modulation. Injection kit.</t>
  </si>
  <si>
    <t>3,0 kW Water loop heat pump. Modbus display. 2- and 3-way valves with modulation. Injection kit.</t>
  </si>
  <si>
    <t>1,1 kW Water loop heat pump. Wi-Fi display. 2- and 3-way valves with modulation. Injection kit.</t>
  </si>
  <si>
    <t>2,0 kW Water loop heat pump. Wi-Fi display. 2- and 3-way valves with modulation. Injection kit.</t>
  </si>
  <si>
    <t>3,0 kW Water loop heat pump. Wi-Fi display. 2- and 3-way valves with modulation. Injection kit.</t>
  </si>
  <si>
    <t>1,1 kW Water loop heat pump. Modbus display. Injection kit.</t>
  </si>
  <si>
    <t>2,0 kW Water loop heat pump. Modbus display. Injection kit.</t>
  </si>
  <si>
    <t>3,0 kW Water loop heat pump. Modbus display. Injection kit.</t>
  </si>
  <si>
    <t>1,1 kW Water loop heat pump. Wi-Fi display. Injection kit.</t>
  </si>
  <si>
    <t>2,0 kW Water loop heat pump. Wi-Fi display. Injection kit.</t>
  </si>
  <si>
    <t>3,0 kW Water loop heat pump. Wi-Fi display. Injection kit.</t>
  </si>
  <si>
    <t>Enamelled DHW tank 185 L + Buffer tank 80 L</t>
  </si>
  <si>
    <t>Stainless steel DHW tank 230 L + Buffer tank 60 L</t>
  </si>
  <si>
    <t>50 L Buffer tank</t>
  </si>
  <si>
    <t>100 L Buffer tank</t>
  </si>
  <si>
    <t>200 L Buffer tank</t>
  </si>
  <si>
    <t>260 L Buffer tank</t>
  </si>
  <si>
    <t>500 L Buffer tank with Flange</t>
  </si>
  <si>
    <t>800 L Buffer tank with Flange</t>
  </si>
  <si>
    <t>1000 L Buffer tank with Flange</t>
  </si>
  <si>
    <t>Jacket for 500 L Buffer tank (PAW-BC50FAE)</t>
  </si>
  <si>
    <t>Jacket for 800 L Buffer tank (PAW-BC80FAE)</t>
  </si>
  <si>
    <t>Jacket for 1000 L Buffer tank (PAW-BC100FAE)</t>
  </si>
  <si>
    <t>170 L Enamelled DHW tank</t>
  </si>
  <si>
    <t>200 L Enamelled DHW tank</t>
  </si>
  <si>
    <t>290 L Enamelled DHW tank</t>
  </si>
  <si>
    <t>380 L Enamelled DHW tank</t>
  </si>
  <si>
    <t>350 L Enamelled DHW tank with 2 coils</t>
  </si>
  <si>
    <t>500 L Enamelled DHW tank</t>
  </si>
  <si>
    <t>750 L Enamelled DHW tank with electronic anode</t>
  </si>
  <si>
    <t>900 L Enamelled DHW tank with electronic anode</t>
  </si>
  <si>
    <t>Jacket for 500 L DHW tank (PAW-TE50H1AE)</t>
  </si>
  <si>
    <t>Jacket for 750 L DHW tank (PAW-TE75H1AEAN)</t>
  </si>
  <si>
    <t>Jacket for 900 L DHW tank (PAW-TE90H1AEAN)</t>
  </si>
  <si>
    <t>6 kW 3 phase electric heater D180mm. Compatible with PAW-TE50H1AE</t>
  </si>
  <si>
    <t>9 kW 3 phase electric heater D240mm. Compatible with PAW-BC50FAE, PAW-BC80FAE, PAW-BC100FAE, PAW-TE75H1AEAN, PAW-TE90H1AEAN,</t>
  </si>
  <si>
    <t>200 L Stainless steel DHW tank</t>
  </si>
  <si>
    <t>300 L Stainless steel DHW tank</t>
  </si>
  <si>
    <t>300 L High efficiency Stainless steel DHW tank</t>
  </si>
  <si>
    <t>Tank sensor with 5 m cable</t>
  </si>
  <si>
    <t>Tank sensor with 20 m cable</t>
  </si>
  <si>
    <t>Tank sensor with 5 m cable length and 6 mm diameter</t>
  </si>
  <si>
    <t>Third-party tank temperature sensor kit (with copper pocket and 20m sensor cable)</t>
  </si>
  <si>
    <t>Impressed current anode for 200 L Stainless Steel tanks</t>
  </si>
  <si>
    <t>Impressed current anode for 300 L Stainless Steel tanks</t>
  </si>
  <si>
    <t>Residential ventilation unit with heat recovery – air supply on the right side</t>
  </si>
  <si>
    <t>Residential ventilation unit with heat recovery – air supply on the left side</t>
  </si>
  <si>
    <t>HRV touch control panel. White frame (cable to be ordered separately)</t>
  </si>
  <si>
    <t>Cable with plug for electrical connection between unit and control panel, type CE and CD (12 m)</t>
  </si>
  <si>
    <t>Twin connector for installing several CD or CE type control panels on a single unit</t>
  </si>
  <si>
    <t>HRV touch panel wall mount kit</t>
  </si>
  <si>
    <t>Optional PCB for additional functions</t>
  </si>
  <si>
    <t>Supply and extract filters kit</t>
  </si>
  <si>
    <t>CO2 RH wall-mounted sensor</t>
  </si>
  <si>
    <t>CO2 duct sensor</t>
  </si>
  <si>
    <t>CO2 wall-mounted sensor</t>
  </si>
  <si>
    <t>Wall bracket kit for stand-alone wall mounting</t>
  </si>
  <si>
    <t>Electrical duct heater 0,6 kW</t>
  </si>
  <si>
    <t>Electrical duct heater 1,2 kW</t>
  </si>
  <si>
    <t>Cross-counterflow HRV Universal mounting 91 m3/h air flow</t>
  </si>
  <si>
    <t>Cross-counterflow HRV Universal mounting</t>
  </si>
  <si>
    <t>Cross-counterflow HRV Horizontal mounting 109 m3/h air flow</t>
  </si>
  <si>
    <t>Cross-counterflow HRV Vertical mounting 112 m3/h air flow</t>
  </si>
  <si>
    <t>Cross-counterflow HRV Horizontal mounting 210 m3/h air flow</t>
  </si>
  <si>
    <t>Cross-counterflow HRV Vertical mounting 210 m3/h air flow</t>
  </si>
  <si>
    <t>Cross-counterflow HRV Horizontal mounting 238 m3/h air flow</t>
  </si>
  <si>
    <t>Cross-counterflow HRV Vertical mounting 266 m3/h air flow</t>
  </si>
  <si>
    <t>Cross-counterflow HRV Horizontal mounting</t>
  </si>
  <si>
    <t>Cross-counterflow HRV Vertical mounting 266 m3/h</t>
  </si>
  <si>
    <t>Wall-mounted control with Modbus for Aquarea Vent</t>
  </si>
  <si>
    <t>Wall-mounted control with Integrated Wi-Fi for Aquarea Vent.</t>
  </si>
  <si>
    <t>Electrical duct heater 0,5 kW, DN160 mm.</t>
  </si>
  <si>
    <t>Electrical duct heater 1,0 kW, DN160 mm.</t>
  </si>
  <si>
    <t>Spare F7 filter kit (2 pcs) for models 15Z, 20Z, 30Z, 15H and 15V</t>
  </si>
  <si>
    <t>Spare F7 filter kit (2 pcs) for models 30H</t>
  </si>
  <si>
    <t>Spare F7 filter kit (2 pcs) for models 30V</t>
  </si>
  <si>
    <t>Spare F7 filter kit (2 pcs) for models 35H and 45H</t>
  </si>
  <si>
    <t>Spare F7 filter kit (2 pcs) for models 40V and 45V</t>
  </si>
  <si>
    <t>Activated carbon filter (1 pc) for models 15Z, 20Z, 30Z, 15H and 15V</t>
  </si>
  <si>
    <t>Activated carbon filter (1 pc) for models 30H</t>
  </si>
  <si>
    <t>Activated carbon filter (1 pc) for models 30V</t>
  </si>
  <si>
    <t>Activated carbon filter (1 pc) for models 35H and 45H.</t>
  </si>
  <si>
    <t>Activated carbon filter (1 pc) for models 40V and 45V.</t>
  </si>
  <si>
    <t>External wall grid with flow deviation. Stainless steel, DN 160 mm</t>
  </si>
  <si>
    <t>Roof terminal. Stainless steel, DN 160mm</t>
  </si>
  <si>
    <t>Through for flat roof terminal. stainless steel, DN 160mm</t>
  </si>
  <si>
    <t>Through for terminal inclined roof 45°. Stainless steel, DN 160mm</t>
  </si>
  <si>
    <t>Through insulation collar for roof terminal</t>
  </si>
  <si>
    <t>Insulated joint male/male. DN 160 mm</t>
  </si>
  <si>
    <t>Insulated sleeve female/female. DN 160 mm</t>
  </si>
  <si>
    <t>Insulated reducer female/male. DN 160 mm to DN 125 mm</t>
  </si>
  <si>
    <t>Insulated reducer female/male. DN 200 mm to DN 160 mm</t>
  </si>
  <si>
    <t>Rigid insulated pipe (primary EPP pipe).  DN 160mm, L = 1mt, 1 joint included</t>
  </si>
  <si>
    <t>Elbow 90° (primary EPP pipe.  DN 160mm, 1 joint included</t>
  </si>
  <si>
    <t>Connection joint (primary EPP pipe).  DN 160mm</t>
  </si>
  <si>
    <t>Reducer (primary EPP pipe). DN 160mm to DN 125mm</t>
  </si>
  <si>
    <t>10 m primary flexible duct with insulated hose. DH 160 mm.</t>
  </si>
  <si>
    <t>10 m primary flexible duct with insulated aluphonic hose. DH 160 mm.</t>
  </si>
  <si>
    <t>Hose clamp for hose. 60/325 mm.</t>
  </si>
  <si>
    <t>Black air-tight anti-condensation tape. 50 mm x 10 m</t>
  </si>
  <si>
    <t>Aluminium tape. 50 mm x 10 m. Sp 40 µm</t>
  </si>
  <si>
    <t>Flexible silencer male/male. DN 160mm, SP 25mm, L = 1000 mm</t>
  </si>
  <si>
    <t>TG1 insulated steel manifold with inspection door and side/front/perpendicular exits. 1x DN 160mm - 4+4+4x DN 75/90mm</t>
  </si>
  <si>
    <t>TG2 insulated steel manifold with inspection door and side/front/perpendicular exits. 1x DN 160mm - 4+8+4x DN 75/90mm</t>
  </si>
  <si>
    <t>TG3 insulated steel manifold with inspection door and side/front/perpendicular exits. 1x DN160mm - 4+12+4x DN 75/90mm</t>
  </si>
  <si>
    <t xml:space="preserve">Manifold/ Plenum coupling for DN75 corrugated start. </t>
  </si>
  <si>
    <t xml:space="preserve">Collector blind plug for manifold. </t>
  </si>
  <si>
    <t>Static flow regulator. 15 =&gt; 50 m3/h, step min = 5 m3/h</t>
  </si>
  <si>
    <t>50 m corrugated pipe coil.  DN 75mm.</t>
  </si>
  <si>
    <t>O-Ring.  DN 75mm</t>
  </si>
  <si>
    <t>Corrugated pipe blind plug.  DN 75mm</t>
  </si>
  <si>
    <t>Joint male/male. DN 75mm including two O-ring</t>
  </si>
  <si>
    <t>Fixing clip.  DN 75mm. Use every 1.5 - 2 m linear and before and after each curve</t>
  </si>
  <si>
    <t>90° vertical angle. DN 75mm. Two O-rings included</t>
  </si>
  <si>
    <t>EPP polypropylene diffuser, modular and patented with 75/90mm coupling, coupling for modular coupling , filter and installation brackets.</t>
  </si>
  <si>
    <t xml:space="preserve">Replacement filter (10 pcs). </t>
  </si>
  <si>
    <t>Grid 1x perforated round hole. Steel, white finish, 190x140mm</t>
  </si>
  <si>
    <t>Grid 2x perforated round hole. Steel, white finish, 360x140mm</t>
  </si>
  <si>
    <t>Grid 3x perforated round hole. Steel, white finish, 540x140mm</t>
  </si>
  <si>
    <t>Grid 4x perforated round hole. Steel, white finish, 360x260mm</t>
  </si>
  <si>
    <t>Grid 1x perforated square hole. Steel, white finish, 190x140mm</t>
  </si>
  <si>
    <t>Grid 2x perforated square hole. Steel, white finish, 360x140mm</t>
  </si>
  <si>
    <t>Grid 3x perforated square hole. Steel, white finish, 540x140mm</t>
  </si>
  <si>
    <t>Grid 5x perforated square hole. Steel, white finish, 360x260mm</t>
  </si>
  <si>
    <t>Stand for wall-mounted models (required for installation in non-load-bearing walls)</t>
  </si>
  <si>
    <t>Accessory kit for external connection (PV or water pump for circulation)</t>
  </si>
  <si>
    <t>DHW heat pump 100 L Wall mounted</t>
  </si>
  <si>
    <t>DHW heat pump 150 L Wall mounted</t>
  </si>
  <si>
    <t>DHW heat pump 200 L Floor standing</t>
  </si>
  <si>
    <t>DHW heat pump 200 L Floor standing with additional coil</t>
  </si>
  <si>
    <t>DHW heat pump 260 L Floor standing</t>
  </si>
  <si>
    <t>DHW heat pump 2260 L Floor standing with additional coil</t>
  </si>
  <si>
    <t>4,1 kW TZ outdoor unit with 2 connections for INTERIOR unit</t>
  </si>
  <si>
    <t>5,0 kW TZ outdoor unit with 2 connections for INTERIOR unit</t>
  </si>
  <si>
    <t>5,2 kW TZ outdoor unit with 3 connections for INTERIOR unit</t>
  </si>
  <si>
    <t>Wired remote controller for wall-mounted and floor console</t>
  </si>
  <si>
    <t>Infrared Sky Remote controller for hideaway with 2 m infrared receiver cable</t>
  </si>
  <si>
    <t>CN-CNT cables x2 for server room application, control of 2 units, rotation, backup, etc.</t>
  </si>
  <si>
    <t>DIN rail-mounted KNX gateway, powered via CN-CNT. Only for RAC models with CN-CNT connector</t>
  </si>
  <si>
    <t>KNX gateway with 12V DC power supply. Only for RAC models with CN-CNT connector</t>
  </si>
  <si>
    <t>DIN rail-mounted Modbus gateway, powered via CN-CNT. Only for RAC models with CN-CNT connector</t>
  </si>
  <si>
    <t>Modbus gateway with 12V DC power supply. Only for RAC models with CN-CNT connector</t>
  </si>
  <si>
    <t>DIN rail-mounted Bacnet gateway, powered via CN-CNT. Only for RAC models with CN-CNT connector</t>
  </si>
  <si>
    <t>Bacnet gateway with 12V DC power supply. Only for RAC models with CN-CNT connector</t>
  </si>
  <si>
    <t>Dry contact interface for RAC models with CN-RMT connector</t>
  </si>
  <si>
    <t>Pipe reducer. Reduces the connection size on the INTERIOR unit from 1/2 to 3/8</t>
  </si>
  <si>
    <t>Pipe reducer. Increases the connection size on the outdoor unit from 3/8 to 1/2</t>
  </si>
  <si>
    <t>Pipe reducer. Reduces the connection size on the INTERIOR unit from 5/8 to 1/2</t>
  </si>
  <si>
    <t>1,7 kW RAC Solo</t>
  </si>
  <si>
    <t>2,0 kW RAC Solo</t>
  </si>
  <si>
    <t>2,5 kW RAC Solo</t>
  </si>
  <si>
    <t>3,0 kW RAC Solo</t>
  </si>
  <si>
    <t>1,7 kW RAC Solo with nanoe X</t>
  </si>
  <si>
    <t>2,0 kW RAC Solo with nanoe X</t>
  </si>
  <si>
    <t>2,5 kW RAC Solo with nanoe X</t>
  </si>
  <si>
    <t>3,0 kW RAC Solo with nanoe X</t>
  </si>
  <si>
    <t>Kit of external aluminium grids with fixed fins (162 mm holes)</t>
  </si>
  <si>
    <t>Kit of external aluminium grids with fixed fins (202 mm holes)</t>
  </si>
  <si>
    <t>Insect protection kit (1 metal mesh, 1 grid in metal wire and fixing accessories)</t>
  </si>
  <si>
    <t>Side exit formwork for corner installation for P-MOZ20/25IC5-E (right-hand outlet)</t>
  </si>
  <si>
    <t>Side exit formwork for corner installation for P-MOZ20/25IC5-E (left-hand outlet)</t>
  </si>
  <si>
    <t>Bottom cover kit for overhead installation for P-MOZ20/25/30IC5-E</t>
  </si>
  <si>
    <t>Bottom cover kit for overhead installation for P-MOG16IC5-E</t>
  </si>
  <si>
    <t>Condensate drain pipe heater kit</t>
  </si>
  <si>
    <t>2,5 kW Nordic Floor console</t>
  </si>
  <si>
    <t>3,5 kW Nordic Floor console</t>
  </si>
  <si>
    <t>1,6 kW Etherea matt white INTERIOR unit</t>
  </si>
  <si>
    <t>2,0 kW Etherea matt white INTERIOR unit</t>
  </si>
  <si>
    <t>2,5 kW Etherea matt white INTERIOR unit</t>
  </si>
  <si>
    <t>3,5 kW Etherea matt white INTERIOR unit</t>
  </si>
  <si>
    <t>4,2 kW Etherea matt white INTERIOR unit</t>
  </si>
  <si>
    <t>5,0 kW Etherea matt white INTERIOR unit</t>
  </si>
  <si>
    <t>7,1 kW Etherea matt white INTERIOR unit</t>
  </si>
  <si>
    <t>2,0 kW Etherea outdoor unit</t>
  </si>
  <si>
    <t>2,5 kW Etherea outdoor unit</t>
  </si>
  <si>
    <t>3,5 kW Etherea outdoor unit</t>
  </si>
  <si>
    <t>4,2 kW Etherea outdoor unit</t>
  </si>
  <si>
    <t>5,0 kW Etherea outdoor unit</t>
  </si>
  <si>
    <t>7,1 kW Etherea outdoor unit</t>
  </si>
  <si>
    <t>2,0 kW Etherea graphite grey INTERIOR unit</t>
  </si>
  <si>
    <t>2,5 kW Etherea graphite grey INTERIOR unit</t>
  </si>
  <si>
    <t>3,5 kW Etherea graphite grey INTERIOR unit</t>
  </si>
  <si>
    <t>4,2 kW Etherea graphite grey INTERIOR unit</t>
  </si>
  <si>
    <t>2,5 kW RZ Super compact INTERIOR unit</t>
  </si>
  <si>
    <t>3,5 kW RZ Super compact INTERIOR unit</t>
  </si>
  <si>
    <t>5,0 kW RZ Super compact INTERIOR unit</t>
  </si>
  <si>
    <t>2,5 kW RZ outdoor unit</t>
  </si>
  <si>
    <t>3,5 kW RZ outdoor unit</t>
  </si>
  <si>
    <t>5,0 kW RZ outdoor unit</t>
  </si>
  <si>
    <t>1,6 kW TZ Super compact INTERIOR unit</t>
  </si>
  <si>
    <t>2,0 kW TZ Super compact INTERIOR unit</t>
  </si>
  <si>
    <t>2,5 kW TZ Super compact INTERIOR unit</t>
  </si>
  <si>
    <t>3,5 kW TZ Super compact INTERIOR unit</t>
  </si>
  <si>
    <t>4,2 kW TZ Super compact INTERIOR unit</t>
  </si>
  <si>
    <t>5,0 kW TZ Super compact INTERIOR unit</t>
  </si>
  <si>
    <t>6,0 kW TZ Super compact INTERIOR unit</t>
  </si>
  <si>
    <t>7,1 kW TZ Super compact INTERIOR unit</t>
  </si>
  <si>
    <t>2,0 kW TZ outdoor unit</t>
  </si>
  <si>
    <t>2,5 kW TZ outdoor unit</t>
  </si>
  <si>
    <t>3,5 kW TZ outdoor unit</t>
  </si>
  <si>
    <t>4,2 kW TZ outdoor unit</t>
  </si>
  <si>
    <t>5,0 kW TZ outdoor unit</t>
  </si>
  <si>
    <t>6,0 kW TZ outdoor unit</t>
  </si>
  <si>
    <t>7,1 kW TZ outdoor unit</t>
  </si>
  <si>
    <t>2,5 kW BZ wall mounted INTERIOR unit</t>
  </si>
  <si>
    <t>3,5 kW BZ wall mounted INTERIOR unit</t>
  </si>
  <si>
    <t>5,0 kW BZ wall mounted INTERIOR unit</t>
  </si>
  <si>
    <t>6,0 kW BZ wall mounted INTERIOR unit</t>
  </si>
  <si>
    <t>2,5 kW BZ outdoor unit</t>
  </si>
  <si>
    <t>3,5 kW BZ outdoor unit</t>
  </si>
  <si>
    <t>5,0 kW BZ outdoor unit</t>
  </si>
  <si>
    <t>6,0 kW BZ outdoor unit</t>
  </si>
  <si>
    <t>2,5 kW UZ wall mounted INTERIOR unit</t>
  </si>
  <si>
    <t>3,5 kW UZ wall mounted INTERIOR unit</t>
  </si>
  <si>
    <t>5,0 kW UZ wall mounted INTERIOR unit</t>
  </si>
  <si>
    <t>2,5 kW UZ outdoor unit</t>
  </si>
  <si>
    <t>3,5 kW UZ outdoor unit</t>
  </si>
  <si>
    <t>5,0 kW UZ outdoor unit</t>
  </si>
  <si>
    <t>2,0 kW Low static pressure hideaway</t>
  </si>
  <si>
    <t>2,5 kW Low static pressure hideaway</t>
  </si>
  <si>
    <t>3,5 kW Low static pressure hideaway</t>
  </si>
  <si>
    <t>5,0 kW Low static pressure hideaway</t>
  </si>
  <si>
    <t>6,0 kW Low static pressure hideaway</t>
  </si>
  <si>
    <t>2,0 kW Floor console</t>
  </si>
  <si>
    <t>2,5 kW Floor console</t>
  </si>
  <si>
    <t>3,5 kW Floor console</t>
  </si>
  <si>
    <t>5,0 kW Floor console</t>
  </si>
  <si>
    <t>2,5 kW outdoor unit</t>
  </si>
  <si>
    <t>3,5 kW outdoor unit</t>
  </si>
  <si>
    <t>5,0 kW outdoor unit</t>
  </si>
  <si>
    <t>6,0 kW outdoor unit</t>
  </si>
  <si>
    <t>3,5 kW Free multi outdoor unit with 2 connections for INTERIOR unit</t>
  </si>
  <si>
    <t>4,1 kW Free multi outdoor unit with 2 connections for INTERIOR unit</t>
  </si>
  <si>
    <t>5,0 kW Free multi outdoor unit with 2 connections for INTERIOR unit</t>
  </si>
  <si>
    <t>5,2 kW Free multi outdoor unit with 3 connections for INTERIOR unit</t>
  </si>
  <si>
    <t>6,8 kW Free multi outdoor unit with 3 connections for INTERIOR unit</t>
  </si>
  <si>
    <t>6,8 kW Free multi outdoor unit with 4 connections for INTERIOR unit</t>
  </si>
  <si>
    <t>8,0 kW Free multi outdoor unit with 4 connections for INTERIOR unit</t>
  </si>
  <si>
    <t>9,0 kW Free multi outdoor unit with 5 connections for INTERIOR unit</t>
  </si>
  <si>
    <t>3,6 kW PACi NX Elite outdoor unit 1ph</t>
  </si>
  <si>
    <t>5,0 kW PACi NX Elite outdoor unit 1ph</t>
  </si>
  <si>
    <t>6,0 kW PACi NX Elite outdoor unit 1ph</t>
  </si>
  <si>
    <t>7,1 kW PACi NX Elite outdoor unit 1ph</t>
  </si>
  <si>
    <t>10,0 kW PACi NX Elite outdoor unit 1ph</t>
  </si>
  <si>
    <t>12,5 kW PACi NX Elite outdoor unit 1ph</t>
  </si>
  <si>
    <t>14,0 kW PACi NX Elite outdoor unit 1ph</t>
  </si>
  <si>
    <t>7,1 kW PACi NX Elite outdoor unit 3ph</t>
  </si>
  <si>
    <t>10,0 kW PACi NX Elite outdoor unit 3ph</t>
  </si>
  <si>
    <t>12,5 kW PACi NX Elite outdoor unit 3ph</t>
  </si>
  <si>
    <t>14,0 kW PACi NX Elite outdoor unit 3ph</t>
  </si>
  <si>
    <t>2,5 kW PACi NX Standard outdoor unit 1ph</t>
  </si>
  <si>
    <t>3,6 kW PACi NX Standard outdoor unit 1ph</t>
  </si>
  <si>
    <t>5,0 kW PACi NX Standard outdoor unit 1ph</t>
  </si>
  <si>
    <t>6,0 kW PACi NX Standard outdoor unit 1ph</t>
  </si>
  <si>
    <t>7,1 kW PACi NX Standard outdoor unit 1ph</t>
  </si>
  <si>
    <t>10,0 kW PACi NX Standard outdoor unit 1ph</t>
  </si>
  <si>
    <t>12,5 kW PACi NX Standard outdoor unit 1ph</t>
  </si>
  <si>
    <t>14,0 kW PACi NX Standard outdoor unit 1ph</t>
  </si>
  <si>
    <t>10,0 kW PACi NX Standard outdoor unit 3ph</t>
  </si>
  <si>
    <t>12,5 kW PACi NX Standard outdoor unit 3ph</t>
  </si>
  <si>
    <t>14,0 kW PACi NX Standard outdoor unit 3ph</t>
  </si>
  <si>
    <t>3,5 to 5,0 kW 4 way 90 x 90 cassette · R32</t>
  </si>
  <si>
    <t>6,0 to 7,1 kW 4 way 90 x 90 cassette · R32</t>
  </si>
  <si>
    <t>10,0 to 14,0 kW 4 way 90 x 90 cassette · R32</t>
  </si>
  <si>
    <t>Standard panel white for 4 way 90x90 cassette - PU. RAL9003.</t>
  </si>
  <si>
    <t>Econavi panel white for 4 way 90x90 cassette - PU. RAL9003.</t>
  </si>
  <si>
    <t xml:space="preserve">Standard panel graphite black for 4 way 90x90 cassette - PU. RAL9011. </t>
  </si>
  <si>
    <t>Air-intake plenum for high volume fresh air input</t>
  </si>
  <si>
    <t>Air-intake chamber for high volume fresh air input</t>
  </si>
  <si>
    <t>2,5 kW 4 way 60 x 60 cassette · R32</t>
  </si>
  <si>
    <t>3,6 kW 4 way 60 x 60 cassette · R32</t>
  </si>
  <si>
    <t>5,0 kW 4 way 60 x 60 cassette · R32</t>
  </si>
  <si>
    <t>6,0 kW 4 way 60 x 60 cassette · R32</t>
  </si>
  <si>
    <t>Panel for 4 way 60x60 cassette - PY. White - RAL9003</t>
  </si>
  <si>
    <t>Panel for 4 way 60x60 cassette - PY. Graphite black - RAL 9011</t>
  </si>
  <si>
    <t>3,6 to 5,0 kW Adaptive ducted · R32</t>
  </si>
  <si>
    <t>6,0 to 7,1 kW Adaptive ducted · R32</t>
  </si>
  <si>
    <t>10,0 to 14,0 kW Adaptive ducted · R32</t>
  </si>
  <si>
    <t>3,6 to 5,0 kW Ceiling · R32</t>
  </si>
  <si>
    <t>6,0 to 7,1 kW Ceiling · R32</t>
  </si>
  <si>
    <t>10,0 to 14,0 kW Ceiling · R32</t>
  </si>
  <si>
    <t>2,5 to 4,5 kW Wall mounted · R32</t>
  </si>
  <si>
    <t>5,0 to 10,0 kW Wall mounted · R32</t>
  </si>
  <si>
    <t>7.1 to 10.0 kW Multi zone duct · R32. 4 ports available</t>
  </si>
  <si>
    <t>10.0 to 14.0 kW Multi zone duct · R32. 5 ports available</t>
  </si>
  <si>
    <t>Insulated plenum for horizontal or vertical supply/return. With two DN160 inlets and grille connection (410 x 175 x 175 mm)</t>
  </si>
  <si>
    <t>White aluminium supply grille with double row of adjustable fins  (450 x 225 mm)</t>
  </si>
  <si>
    <t>White aluminium intake grille with removable filter (450 x 225 mm)</t>
  </si>
  <si>
    <t>20 kW PACi NX Water heat exchanger (WHE) for chilled and hot water production</t>
  </si>
  <si>
    <t>25 kW PACi NX Water heat exchanger (WHE) for chilled and hot water production</t>
  </si>
  <si>
    <t>20,0 kW Big PACi NX outdoor unit 3ph for air to air INTERIOR units</t>
  </si>
  <si>
    <t>25,0 kW Big PACi NX outdoor unit 3ph for air to air INTERIOR units</t>
  </si>
  <si>
    <t>20,0 kW High static pressure split-able duct for Big PACi NX outdoor unit</t>
  </si>
  <si>
    <t>25,0 kW High static pressure split-able duct for Big PACi NX outdoor unit</t>
  </si>
  <si>
    <t>20,0 kW High static pressure split-able duct for Big PACi outdoor unit</t>
  </si>
  <si>
    <t>25,0 kW High static pressure split-able duct for Big PACi outdoor unit</t>
  </si>
  <si>
    <t>14 kW Jet Air Stream INTERIOR unit 1ph &amp; 3 ph with smart Jet - self-directing nozzles</t>
  </si>
  <si>
    <t>14 kW Jet Air Stream INTERIOR unit 1ph &amp; 3ph with standard nozzles</t>
  </si>
  <si>
    <t xml:space="preserve">14 kW Jet Air Stream INTERIOR unit  1ph &amp; 3ph with ducted connection. </t>
  </si>
  <si>
    <t>25 kW Jet Air Stream INTERIOR unit 3ph with smart Jet - self-directing nozzles</t>
  </si>
  <si>
    <t>25 kW Jet Air Stream INTERIOR unit 3ph with standard nozzles</t>
  </si>
  <si>
    <t>25 kW Jet Air Stream INTERIOR unit 3ph with ducted connection</t>
  </si>
  <si>
    <t>Ducted air intake plenum (1 x DN 355 mm) for Jet Air Stream Standard and Ducted 14 kW models</t>
  </si>
  <si>
    <t>Ducted air intake plenum (2 x DN 355 mm) for Jet Air Stream Standard and Ducted 25 kW models</t>
  </si>
  <si>
    <t>Ground air intake module for Jet Air Stream. 25 kW model requires two of them</t>
  </si>
  <si>
    <t>Air supply grille for ducts.</t>
  </si>
  <si>
    <t>2,5 kW YKEA outdoor unit 1ph for the server room</t>
  </si>
  <si>
    <t>3,5 kW YKEA outdoor unit 1ph for the server room</t>
  </si>
  <si>
    <t>4,2 kW YKEA outdoor unit 1ph for the server room</t>
  </si>
  <si>
    <t>5,0 kW YKEA outdoor unit 1ph for the server room</t>
  </si>
  <si>
    <t>7,1 kW YKEA outdoor unit 1ph for the server room</t>
  </si>
  <si>
    <t>2,5 kW YKEA wall-mounted Professional -25 °C · R32</t>
  </si>
  <si>
    <t>3,5 kW YKEA wall-mounted Professional -25 °C · R32</t>
  </si>
  <si>
    <t>4,2 kW YKEA wall-mounted Professional -25 °C · R32</t>
  </si>
  <si>
    <t>5,0 kW YKEA wall-mounted Professional -25 °C · R32</t>
  </si>
  <si>
    <t>7,1 kW YKEA wall-mounted Professional -25 °C · R32</t>
  </si>
  <si>
    <t>Drain kit for outdoor units from 5,0 to 7,1 kW</t>
  </si>
  <si>
    <t>Drain kit for outdoor units from 10,0 to 14,0 kW</t>
  </si>
  <si>
    <t>Branch pipe from 22,4 kW to 68 kW</t>
  </si>
  <si>
    <t>Tray for condenser water compatible with outdoor elevation platform</t>
  </si>
  <si>
    <t>Outdoor elevation platform. Dimension (H x W x D): 400 x 900 x 400 mm</t>
  </si>
  <si>
    <t>BION air pollutant filter for PACi NX and VRF adaptive ducted INTERIOR units. Compatible models: PACi NX: 3650PF3, VRF: 15MF3 to 56MF3</t>
  </si>
  <si>
    <t>BION air pollutant filter for PACi NX and VRF adaptive ducted INTERIOR units. Compatible models: PACi NX: S-6071PF3E, VRF: 60MF3 and 73MF3</t>
  </si>
  <si>
    <t>BION air pollutant filter for PACi NX and VRF adaptive ducted INTERIOR units. Compatible models: PACi NX: S-1014PF3E, VRF: 90MF3 to 160MF3</t>
  </si>
  <si>
    <t>Air outlet plenum. Compatible models: PACi NX: 3650PF3, VRF: 15MF3 to 56MF3</t>
  </si>
  <si>
    <t>Air outlet plenum. Compatible models: PACi NX: S-6071PF3E, VRF: 60MF3 to 90MF3</t>
  </si>
  <si>
    <t>Air outlet plenum. Compatible models: PACi NX: S-1014PF3E, VRF: 106MF3 to 160MF3</t>
  </si>
  <si>
    <t>Air outlet plenum. Compatible models: PACi NX: S-200PE4E, VRF: S-224ME1E5</t>
  </si>
  <si>
    <t>Air outlet plenum. Compatible models: PACi NX: S-250PE4E, VRF: S-280ME1E5</t>
  </si>
  <si>
    <t>A unified interface supporting Modbus, BACnet, and KNX protocols for up to 16 INTERIOR units</t>
  </si>
  <si>
    <t>A unified interface supporting Modbus, BACnet, and KNX protocols for up to 64 INTERIOR units</t>
  </si>
  <si>
    <t>A unified interface supporting Modbus, BACnet, and KNX protocols for up to 128 INTERIOR units</t>
  </si>
  <si>
    <t>DIN rail-mounted KNX interface</t>
  </si>
  <si>
    <t>DIN rail-mounted Modbus RTU  interface</t>
  </si>
  <si>
    <t xml:space="preserve">Modbus RTU interface to control 4 INTERIOR units/groups </t>
  </si>
  <si>
    <t>BACnet IP and MSTP interface for 1 INTERIOR unit</t>
  </si>
  <si>
    <t>KNX interface for 1 INTERIOR unit or 1 goup of INTERIOR units</t>
  </si>
  <si>
    <t>Modbus RTUinterface with 12 V DC power supply, for 1 INTERIOR unit or 1 goup of INTERIOR units</t>
  </si>
  <si>
    <t xml:space="preserve">BACnet IP and MSTP interface for  1 INTERIOR unit </t>
  </si>
  <si>
    <t>RAC interface adapter for integration into S‑Link, plus external input and alarm/status output (for YKEA units)</t>
  </si>
  <si>
    <t xml:space="preserve">Adaptor for ON / OFF control of external devices. 3 digital outputs. </t>
  </si>
  <si>
    <t xml:space="preserve">Demand control for Mini ECOi (LZ2 and LE2 Series compatible) </t>
  </si>
  <si>
    <t>Mini series parallel device controlling INTERIOR units, maximum 1 group and 8 INTERIOR unit</t>
  </si>
  <si>
    <t>Communication Adaptor, up to 128 groups, controls 128 units</t>
  </si>
  <si>
    <t>CONEX wired remote controller (nonwireless), white</t>
  </si>
  <si>
    <t>CONEX wired remote controller with Bluetooth®, white</t>
  </si>
  <si>
    <t>CONEX wired remote controller with Wi-Fi and Bluetooth®, white</t>
  </si>
  <si>
    <t>CONEX wired remote controller (nonwireless), black</t>
  </si>
  <si>
    <t>CONEX wired remote controller with Bluetooth®, black</t>
  </si>
  <si>
    <t>CONEX wired remote controller with Wi-Fi and Bluetooth®, black</t>
  </si>
  <si>
    <t>Design wired remote controller with Econavi function</t>
  </si>
  <si>
    <t>Infrared remote controller for wallmounted</t>
  </si>
  <si>
    <t>Infrared remote controller and receiver for 4 way 60x60 cassette - PY3 with panel</t>
  </si>
  <si>
    <t>Infrared remote controller and receiver for 4 way 90x90 cassette.</t>
  </si>
  <si>
    <t>Infrared remote controller and receiver for 2 way cassette.</t>
  </si>
  <si>
    <t>Infrared remote controller and receiver for 1 way cassette.</t>
  </si>
  <si>
    <t>Infrared remote controller and receiver for ceiling</t>
  </si>
  <si>
    <t>Infrared remote controller and receiver for all INTERIOR units</t>
  </si>
  <si>
    <t>T10 interface PCB with digital and relay connections</t>
  </si>
  <si>
    <t>Cable to operate external EC fan</t>
  </si>
  <si>
    <t>PCB Connector for OPT functions, compatible with PACi NX INTERIOR units</t>
  </si>
  <si>
    <t>PCB Connector for OPT functions, compatible with ECOi INTERIOR units</t>
  </si>
  <si>
    <t>Modbus RS-485 touch room controller with I/O, white</t>
  </si>
  <si>
    <t>Touch display control with 2 digital inputs, white</t>
  </si>
  <si>
    <t>Modbus RS-485 touch room controller with I/O, black</t>
  </si>
  <si>
    <t>Touch display control with 2 digital inputs, black.</t>
  </si>
  <si>
    <t>Wall motion sensor 24 V</t>
  </si>
  <si>
    <t>Wall motion sensor 240 V AC</t>
  </si>
  <si>
    <t>Ceiling motion sensor 24 V</t>
  </si>
  <si>
    <t>Ceiling motion sensor 240 V AC</t>
  </si>
  <si>
    <t>Power supply 24 V</t>
  </si>
  <si>
    <t>System controller for 64 INTERIOR units with weekly timer</t>
  </si>
  <si>
    <t>Central ON / OFF controller, up to 16 groups, 64 INTERIOR units</t>
  </si>
  <si>
    <t xml:space="preserve">Intelligent controller (touch screen/web server) to control up to 256 INTERIORs with included load distribution ratio </t>
  </si>
  <si>
    <t>Gateway for Commercial Smart Edge, supports up to 4 INTERIOR unit connections.</t>
  </si>
  <si>
    <t>Gateway for Commercial Smart Edge, supports up to 10 INTERIOR unit connections.</t>
  </si>
  <si>
    <t>Gateway for Commercial Smart Edge, supports up to 50 INTERIOR unit connections.</t>
  </si>
  <si>
    <t>Gateway for Commercial Smart Edge, supports up to 100 INTERIOR unit connections.</t>
  </si>
  <si>
    <t>Advanced ERV ZY Series, rated flow rate 150 m³/h, DC motors, F7 grade filter, a remote controller included</t>
  </si>
  <si>
    <t>Advanced ERV ZY Series, rated flow rate 250 m³/h, DC motors, F7 grade filter, a remote controller included</t>
  </si>
  <si>
    <t>Advanced ERV ZY Series, rated flow rate 350 m³/h, DC motors, F7 grade filter, a remote controller included</t>
  </si>
  <si>
    <t>Advanced ERV ZY Series, rated flow rate 500 m³/h, DC motors, F7 grade filter, a remote controller included</t>
  </si>
  <si>
    <t>Advanced ERV ZY Series, rated flow rate 650 m³/h, DC motors, F7 grade filter, a remote controller included</t>
  </si>
  <si>
    <t>Advanced ERV ZY Series, rated flow rate 800 m³/h, DC motors, F7 grade filter, a remote controller included</t>
  </si>
  <si>
    <t>Advanced ERV ZY Series, rated flow rate 1000 m³/h, DC motors, F7 grade filter, a remote controller included</t>
  </si>
  <si>
    <t>Advanced ERV ZY Series, rated flow rate 1500 m³/h, DC motors, F7 grade filter , a remote controller included</t>
  </si>
  <si>
    <t>Advanced ERV ZY Series, rated flow rate 2000 m³/h, DC motors, F7 grade filter , a remote controller included</t>
  </si>
  <si>
    <t>Replacement high efficiency filter for FV-15ZY1G</t>
  </si>
  <si>
    <t>Replacement high efficiency filter for FV-25ZY1G</t>
  </si>
  <si>
    <t>Replacement high efficiency filter for FV-35ZY1G</t>
  </si>
  <si>
    <t>Replacement high efficiency filter for FV-50ZY1G</t>
  </si>
  <si>
    <t>Replacement high efficiency filter for FV-65ZY1G</t>
  </si>
  <si>
    <t>Replacement high efficiency filter for FV-80ZY1G and FV-1HZY1G, 2 sets of filters required for  FV-1HZY1G</t>
  </si>
  <si>
    <t>Replacement high efficiency filter for FV-1KZY1G and FV-2KZY1G, 2 sets of filters required for  FV-2KZY1G</t>
  </si>
  <si>
    <t xml:space="preserve">AHU connection kit 3,6 to 28,0 kW for PACi NX and PACi. </t>
  </si>
  <si>
    <t>Air curtain with DX coil, connected to PACi NX outdoor unit capacity 5,0 to 7,1 kW. Air outlet height 2,8 m, air flow 1 800 m³/h</t>
  </si>
  <si>
    <t>Air curtain with DX coil, connected to PACi NX outdoor unit capacity 10,0 to 14,0 kW. Air outlet height 2,8 m, air flow 2 700 m³/h</t>
  </si>
  <si>
    <t>Air curtain with DX coil, connected to PACi NX outdoor unit capacity 10,0 to 25,0 kW. Air outlet height 2,8 m, air flow 3 600 m³/h</t>
  </si>
  <si>
    <t>Air curtain with DX coil, connected to PACi NX outdoor unit capacity 20,0 to 25,0 kW. Air outlet height 2,8 m, , air flow 4 500 m³/h</t>
  </si>
  <si>
    <t>Air curtain with DX coil, connected to PACi NX outdoor unit capacity 10,0 to 14,0 kW. Air outlet height 3,2 m, air flow 2 400 m³/h</t>
  </si>
  <si>
    <t>Air curtain with DX coil, connected to PACi NX outdoor unit capacity 10,0 to 14,0 kW. Air outlet height 3,2 m, air flow 3 200 m³/h</t>
  </si>
  <si>
    <t>Air curtain with DX coil, connected to PACi NX outdoor unit capacity 20,0 to 25,0 kW. Air outlet height 3,2 m, air flow 4 900 m³/h</t>
  </si>
  <si>
    <t>Air curtain with DX coil, connected to PACi NX outdoor unit capacity 20,0 to 25,0 kW. Air outlet height 3,2 m, air flow 5 700 m³/h</t>
  </si>
  <si>
    <t>Electric air curtain, width: 0,9 m</t>
  </si>
  <si>
    <t>Electric air curtain, width: 1,2 m</t>
  </si>
  <si>
    <t>Electric air curtain, width: 1,5 m</t>
  </si>
  <si>
    <t>Ceiling mounted air-e nanoe X Generator</t>
  </si>
  <si>
    <t>DX close control unit up flow version 7,4 kW with PACi outdoor</t>
  </si>
  <si>
    <t>DX close control unit up flow version 9,9 kW with PACi outdoor</t>
  </si>
  <si>
    <t>DX close control unit up flow version 12,5 kW with PACi outdoor</t>
  </si>
  <si>
    <t>DX close control unit up flow version 14,7 kW with PACi outdoor</t>
  </si>
  <si>
    <t>DX close control unit up flow version 20,5 kW with PACi outdoor</t>
  </si>
  <si>
    <t>DX close control unit up flow version 7,4 kW with PACi outdoor with humidifier 3kg/h</t>
  </si>
  <si>
    <t>DX close control unit up flow version 9,9 kW with PACi outdoor with humidifier 3kg/h</t>
  </si>
  <si>
    <t>DX close control unit up flow version 12,5 kW with PACi outdoor with humidifier 3kg/h</t>
  </si>
  <si>
    <t>DX close control unit up flow version 14,7 kW with PACi outdoor with humidifier 3kg/h</t>
  </si>
  <si>
    <t>DX close control unit up flow version 20,5 kW with PACi outdoor with humidifier 3kg/h</t>
  </si>
  <si>
    <t>DX close control unit up flow version 20,5 kW with PACi outdoor with humidifier 8kg/h</t>
  </si>
  <si>
    <t>DX close control unit up flow version 7,4 kW with PACi outdoor with humidifier 3kg/h and modulating heater 6kW</t>
  </si>
  <si>
    <t>DX close control unit up flow version 9,9 kW with PACi outdoor with humidifier 3kg/h and modulating heater 6kW</t>
  </si>
  <si>
    <t>DX close control unit up flow version 12,5 kW with PACi outdoor with humidifier 3kg/h and modulating heater 6kW</t>
  </si>
  <si>
    <t>DX close control unit up flow version 14,7 kW with PACi outdoor with humidifier 3kg/h and modulating heater 6kW</t>
  </si>
  <si>
    <t>DX close control unit up flow version 20,5 kW with PACi outdoor with humidifier 3kg/h and modulating heater 9kW</t>
  </si>
  <si>
    <t>DX close control unit up flow version 20,5 kW with PACi outdoor with humidifier 8kg/h and modulating heater 9kW</t>
  </si>
  <si>
    <t>DX close control unit down flow version 7,4 kW with PACi outdoor</t>
  </si>
  <si>
    <t>DX close control unit down flow version 9,9 kW with PACi outdoor</t>
  </si>
  <si>
    <t>DX close control unit down flow version 12,5 kW with PACi outdoor</t>
  </si>
  <si>
    <t>DX close control unit down flow version 14,7 kW with PACi outdoor</t>
  </si>
  <si>
    <t>DX close control unit down flow version 20,5 kW with PACi outdoor</t>
  </si>
  <si>
    <t>DX close control unit down flow version 7,4 kW with PACi outdoor with humidifier 3kg/h</t>
  </si>
  <si>
    <t>DX close control unit down flow version 9,9 kW with PACi outdoor with humidifier 3kg/h</t>
  </si>
  <si>
    <t>DX close control unit down flow version 12,5 kW with PACi outdoor with humidifier 3kg/h</t>
  </si>
  <si>
    <t>DX close control unit down flow version 14,7 kW with PACi outdoor with humidifier 3kg/h</t>
  </si>
  <si>
    <t>DX close control unit down flow version 20,5 kW with PACi outdoor with humidifier 3kg/h</t>
  </si>
  <si>
    <t>DX close control unit down flow version 20,5 kW with PACi outdoor with humidifier 8kg/h</t>
  </si>
  <si>
    <t>DX close control unit down flow version 7,4 kW with PACi outdoor with humidifier 3kg/h and modulating heater 6kW</t>
  </si>
  <si>
    <t>DX close control unit down flow version 9,9 kW with PACi outdoor with humidifier 3kg/h and modulating heater 6kW</t>
  </si>
  <si>
    <t>DX close control unit down flow version 12,5 kW with PACi outdoor with humidifier 3kg/h and modulating heater 6kW</t>
  </si>
  <si>
    <t>DX close control unit down flow version 14,7 kW with PACi outdoor with humidifier 3kg/h and modulating heater 6kW</t>
  </si>
  <si>
    <t>DX close control unit down flow version 20,5 kW with PACi outdoor with humidifier 3kg/h and modulating heater 9kW</t>
  </si>
  <si>
    <t>DX close control unit down flow version 20,5 kW with PACi outdoor with humidifier 8kg/h and modulating heater 9kW</t>
  </si>
  <si>
    <t>4 HP Mini ECOi, single-phase VRF outdoor unit with R32 refrigerant</t>
  </si>
  <si>
    <t>5 HP Mini ECOi, single-phase VRF outdoor unit with R32 refrigerant</t>
  </si>
  <si>
    <t>6 HP Mini ECOi, single-phase VRF outdoor unit with R32 refrigerant</t>
  </si>
  <si>
    <t>4 HP Mini ECOi, three-phase VRF outdoor unit with R32 refrigerant</t>
  </si>
  <si>
    <t>5 HP Mini ECOi, three-phase VRF outdoor unit with R32 refrigerant</t>
  </si>
  <si>
    <t>6 HP Mini ECOi, three-phase VRF outdoor unit with R32 refrigerant</t>
  </si>
  <si>
    <t>8 HP Mini ECOi, three-phase VRF outdoor unit with R32 refrigerant</t>
  </si>
  <si>
    <t>10 HP Mini ECOi, three-phase VRF outdoor unit with R32 refrigerant</t>
  </si>
  <si>
    <t>4 HP Mini ECOi, single-phase VRF outdoor unit with R410A refrigerant</t>
  </si>
  <si>
    <t>5 HP Mini ECOi, single-phase VRF outdoor unit with R410A refrigerant</t>
  </si>
  <si>
    <t>6 HP Mini ECOi, single-phase VRF outdoor unit with R410A refrigerant</t>
  </si>
  <si>
    <t>4 HP Mini ECOi, three-phase VRF outdoor unit with R410A refrigerant</t>
  </si>
  <si>
    <t>5 HP Mini ECOi, three-phase VRF outdoor unit with R410A refrigerant</t>
  </si>
  <si>
    <t>6 HP Mini ECOi, three-phase VRF outdoor unit with R410A refrigerant</t>
  </si>
  <si>
    <t>8 HP Mini ECOi, three-phase VRF outdoor unit with R410A refrigerant</t>
  </si>
  <si>
    <t>10 HP Mini ECOi, three-phase VRF outdoor unit with R410A refrigerant</t>
  </si>
  <si>
    <t>8 HP ECOi EX 2-pipe MZ1 Series. VRF outdoor unit with R32 refrigerant</t>
  </si>
  <si>
    <t>10 HP ECOi EX 2-pipe MZ1 Series. VRF outdoor unit with R32 refrigerant</t>
  </si>
  <si>
    <t>12 HP ECOi EX 2-pipe MZ1 Series. VRF outdoor unit with R32 refrigerant</t>
  </si>
  <si>
    <t>8 HP ECOi EX 2-pipe ME2 Series. VRF outdoor unit with R410A refrigerant</t>
  </si>
  <si>
    <t>10 HP ECOi EX 2-pipe ME2 Series. VRF outdoor unit with R410A refrigerant</t>
  </si>
  <si>
    <t>12 HP ECOi EX 2-pipe ME2 Series. VRF outdoor unit with R410A refrigerant</t>
  </si>
  <si>
    <t>14 HP ECOi EX 2-pipe ME2 Series. VRF outdoor unit with R410A refrigerant</t>
  </si>
  <si>
    <t>16 HP ECOi EX 2-pipe ME2 Series. VRF outdoor unit with R410A refrigerant</t>
  </si>
  <si>
    <t>18 HP ECOi EX 2-pipe ME2 Series. VRF outdoor unit with R410A refrigerant</t>
  </si>
  <si>
    <t>20 HP ECOi EX 2-pipe ME2 Series. VRF outdoor unit with R410A refrigerant</t>
  </si>
  <si>
    <t>8 HP ECOi EX 3-pipe MF4 Series. VRF outdoor unit with R32 refrigerant</t>
  </si>
  <si>
    <t>10 HP ECOi EX 3-pipe MF4 Series. VRF outdoor unit with R32 refrigerant</t>
  </si>
  <si>
    <t>12 HP ECOi EX 3-pipe MF4 Series. VRF outdoor unit with R32 refrigerant</t>
  </si>
  <si>
    <t>8 HP ECOi EX 3-pipe MF3 Series. VRF outdoor unit with R410A refrigerant</t>
  </si>
  <si>
    <t>10 HP ECOi EX 3-pipe MF3 Series. VRF outdoor unit with R410A refrigerant</t>
  </si>
  <si>
    <t>12 HP ECOi EX 3-pipe MF3 Series. VRF outdoor unit with R410A refrigerant</t>
  </si>
  <si>
    <t>14 HP ECOi EX 3-pipe MF3 Series. VRF outdoor unit with R410A refrigerant</t>
  </si>
  <si>
    <t>16 HP ECOi EX 3-pipe MF3 Series. VRF outdoor unit with R410A refrigerant</t>
  </si>
  <si>
    <t>2,2 kW U2 type 4 way 90x90 cassette · R32/R410A</t>
  </si>
  <si>
    <t>2,8 kW U2 type 4 way 90x90 cassette · R32/R410A</t>
  </si>
  <si>
    <t>3,6 kW U2 type 4 way 90x90 cassette · R32/R410A</t>
  </si>
  <si>
    <t>4,5 kW U2 type 4 way 90x90 cassette · R32/R410A</t>
  </si>
  <si>
    <t>5,6 kW U2 type 4 way 90x90 cassette · R32/R410A</t>
  </si>
  <si>
    <t>6,0 kW U2 type 4 way 90x90 cassette · R32/R410A</t>
  </si>
  <si>
    <t>7,3 kW U2 type 4 way 90x90 cassette · R32/R410A</t>
  </si>
  <si>
    <t>9,0 kW U2 type 4 way 90x90 cassette · R32/R410A</t>
  </si>
  <si>
    <t>11,2 kW U2 type 4 way 90x90 cassette · R32/R410A</t>
  </si>
  <si>
    <t>14,0 kW U2 type 4 way 90x90 cassette · R32/R410A</t>
  </si>
  <si>
    <t>16,0 kW U2 type 4 way 90x90 cassette · R32/R410A</t>
  </si>
  <si>
    <t>1,5 kW Y3 type 4 way 60x60 cassette· R32/R410A</t>
  </si>
  <si>
    <t>2,2 kW Y3 type 4 way 60x60 cassette· R32/R410A</t>
  </si>
  <si>
    <t>2,8 kW Y3 type 4 way 60x60 cassette· R32/R410A</t>
  </si>
  <si>
    <t>3,6 kW Y3 type 4 way 60x60 cassette· R32/R410A</t>
  </si>
  <si>
    <t>4,5 kW Y3 type 4 way 60x60 cassette· R32/R410A</t>
  </si>
  <si>
    <t>5,6 kW Y3 type 4 way 60x60 cassette· R32/R410A</t>
  </si>
  <si>
    <t>2,2 kW L1 type 2 way cassette · R410A</t>
  </si>
  <si>
    <t>2,8 kW L1 type 2 way cassette · R410A</t>
  </si>
  <si>
    <t>3,6 kW L1 type 2 way cassette · R410A</t>
  </si>
  <si>
    <t>4,5 kW L1 type 2 way cassette · R410A</t>
  </si>
  <si>
    <t>5,6 kW L1 type 2 way cassette · R410A</t>
  </si>
  <si>
    <t>7,3 kW L1 type 2 way cassette · R410A</t>
  </si>
  <si>
    <t>Panel for L1 type 2 way cassettes S-22L1 to S-56L1</t>
  </si>
  <si>
    <t>Panel for L1 type 2 way cassette S-73L1</t>
  </si>
  <si>
    <t>2,8 kW D1 type 1 way cassette · R410A</t>
  </si>
  <si>
    <t>3,6 kW D1 type 1 way cassette · R410A</t>
  </si>
  <si>
    <t>4,5 kW D1 type 1 way cassette · R410A</t>
  </si>
  <si>
    <t>5,6 kW D1 type 1 way cassette · R410A</t>
  </si>
  <si>
    <t>7,3 kW D1 type 1 way cassette · R410A</t>
  </si>
  <si>
    <t>Panel for D1 type 1 way cassettes</t>
  </si>
  <si>
    <t>1,5 kW F3 type adaptive duct · R32/R410A</t>
  </si>
  <si>
    <t>2,2 kW F3 type adaptive duct · R32/R410A</t>
  </si>
  <si>
    <t>2,8 kW F3 type adaptive duct · R32/R410A</t>
  </si>
  <si>
    <t>3,6 kW F3 type adaptive duct · R32/R410A</t>
  </si>
  <si>
    <t>4,5 kW F3 type adaptive duct · R32/R410A</t>
  </si>
  <si>
    <t>5,6 kW F3 type adaptive duct · R32/R410A</t>
  </si>
  <si>
    <t>6,0 kW F3 type adaptive duct · R32/R410A</t>
  </si>
  <si>
    <t>7,3 kW F3 type adaptive duct · R32/R410A</t>
  </si>
  <si>
    <t>9,0 kW F3 type adaptive duct · R32/R410A</t>
  </si>
  <si>
    <t>11,2 kW F3 type adaptive duct · R32/R410A</t>
  </si>
  <si>
    <t>14,0 kW F3 type adaptive duct · R32/R410A</t>
  </si>
  <si>
    <t>16,0 kW F3 type adaptive duct · R32/R410A</t>
  </si>
  <si>
    <t>1,0 kW M2 type slim variable static pressure duct · R32/R410A</t>
  </si>
  <si>
    <t>1,5 kW M2 type slim variable static pressure duct · R32/R410A</t>
  </si>
  <si>
    <t>2,2 kW M2 type slim variable static pressure duct · R32/R410A</t>
  </si>
  <si>
    <t>2,8 kW M2 type slim variable static pressure duct · R32/R410A</t>
  </si>
  <si>
    <t>3,6 kW M2 type slim variable static pressure duct · R32/R410A</t>
  </si>
  <si>
    <t>4,5 kW M2 type slim variable static pressure duct · R32/R410A</t>
  </si>
  <si>
    <t>5,6 kW M2 type slim variable static pressure duct · R32/R410A</t>
  </si>
  <si>
    <t>22,4 kW E2 type high static pressure duct · R410A</t>
  </si>
  <si>
    <t>28,0 kW E2 type high static pressure duct · R410A</t>
  </si>
  <si>
    <t>1,5 kW K3 type wall‑mounted · R32/R410A</t>
  </si>
  <si>
    <t>2,2 kW K3 type wall‑mounted · R32/R410A</t>
  </si>
  <si>
    <t>2,8 kW K3 type wall‑mounted · R32/R410A</t>
  </si>
  <si>
    <t>3,6 kW K3 type wall‑mounted · R32/R410A</t>
  </si>
  <si>
    <t>4,5 kW K3 type wall‑mounted · R32/R410A</t>
  </si>
  <si>
    <t>5,6 kW K3 type wall‑mounted · R32/R410A</t>
  </si>
  <si>
    <t>7,3 kW K3 type wall‑mounted · R32/R410A</t>
  </si>
  <si>
    <t>10,6 kW K3 type wall‑mounted· R32/R410A</t>
  </si>
  <si>
    <t>3,6 kW T2 type ceiling · R410A</t>
  </si>
  <si>
    <t>4,5 kW T2 type ceiling · R410A</t>
  </si>
  <si>
    <t>5,6 kW T2 type ceiling · R410A</t>
  </si>
  <si>
    <t>7,3 kW T2 type ceiling · R410A</t>
  </si>
  <si>
    <t>10,6 kW T2 type ceiling · R410A</t>
  </si>
  <si>
    <t>14,0 kW T2 type ceiling · R410A</t>
  </si>
  <si>
    <t>2,2 kW G1 type floor console · R410A</t>
  </si>
  <si>
    <t>2,8 kW G1 type floor console · R410A</t>
  </si>
  <si>
    <t>3,6 kW G1 type floor console · R410A</t>
  </si>
  <si>
    <t>4,5 kW G1 type floor console · R410A</t>
  </si>
  <si>
    <t>5,6 kW G1 type floor console · R410A</t>
  </si>
  <si>
    <t>2,2 kW P2 type floor standing · R32/R410A</t>
  </si>
  <si>
    <t>2,8 kW P2 type floor standing · R32/R410A</t>
  </si>
  <si>
    <t>3,6 kW P2 type floor standing · R32/R410A</t>
  </si>
  <si>
    <t>4,5 kW P2 type floor standing · R32/R410A</t>
  </si>
  <si>
    <t>5,6 kW P2 type floor standing · R32/R410A</t>
  </si>
  <si>
    <t>7,1 kW P2 type floor standing · R32/R410A</t>
  </si>
  <si>
    <t>2,2 kW R2 type concealed floor standing · R32/R410A</t>
  </si>
  <si>
    <t>2,8 kW R2 type concealed floor standing · R32/R410A</t>
  </si>
  <si>
    <t>3,6 kW R2 type concealed floor standing · R32/R410A</t>
  </si>
  <si>
    <t>4,5 kW R2 type concealed floor standing · R32/R410A</t>
  </si>
  <si>
    <t>5,6 kW R2 type concealed floor standing · R32/R410A</t>
  </si>
  <si>
    <t>7,1 kW R2 type concealed floor standing · R32/R410A</t>
  </si>
  <si>
    <t>8,0 kW hydrokit. Compatible with 3-pipe ECOi EX MF3 Series</t>
  </si>
  <si>
    <t>12,5 kW hydrokit. Compatible with 3-pipe ECOi EX MF3 Series</t>
  </si>
  <si>
    <t>Water heat exchanger for chilled and hot water production, 25 kW capacity with A-class water pump. Compatible with 2-pipe ECOi EX ME2 Series</t>
  </si>
  <si>
    <t>Water heat exchanger for chilled and hot water production, 25 kW capacity without water pump. Compatible with 2-pipe ECOi EX ME2 Series</t>
  </si>
  <si>
    <t>Water heat exchanger for chilled and hot water production, 50 kW capacity with A-class water pump. Compatible with 2-pipe ECOi EX ME2 Series</t>
  </si>
  <si>
    <t>Water heat exchanger for chilled and hot water production, 50 kW capacity without water pump. Compatible with 2-pipe ECOi EX ME2 Series</t>
  </si>
  <si>
    <t xml:space="preserve">HRPT Series size 40. Energy recovery ventilation with DX coil.  High efficiency heat exchanger type </t>
  </si>
  <si>
    <t xml:space="preserve">HRPT Series size 40. Energy recovery ventilation with DX coil.  Sensible heat exchanger type </t>
  </si>
  <si>
    <t xml:space="preserve">HRPT Series size 80. Energy recovery ventilation with DX coil.  High efficiency heat exchanger type </t>
  </si>
  <si>
    <t xml:space="preserve">HRPT Series size 80. Energy recovery ventilation with DX coil.  Sensible heat exchanger type </t>
  </si>
  <si>
    <t xml:space="preserve">HRPT Series size 120. Energy recovery ventilation with DX coil.  High efficiency heat exchanger type </t>
  </si>
  <si>
    <t xml:space="preserve">HRPT Series size 120. Energy recovery ventilation with DX coil.  Sensible heat exchanger type </t>
  </si>
  <si>
    <t xml:space="preserve">HRPT Series size 160. Energy recovery ventilation with DX coil.  High efficiency heat exchanger type </t>
  </si>
  <si>
    <t xml:space="preserve">HRPT Series size 160. Energy recovery ventilation with DX coil.  Sensible heat exchanger type </t>
  </si>
  <si>
    <t xml:space="preserve">HRPT Series size 200. Energy recovery ventilation with DX coil.  High efficiency heat exchanger type </t>
  </si>
  <si>
    <t xml:space="preserve">HRPT Series size 200. Energy recovery ventilation with DX coil.  Sensible heat exchanger type </t>
  </si>
  <si>
    <t>T-joint for 2-pipe MZ1/ME2 outdoor units (up to 68,0 kW)</t>
  </si>
  <si>
    <t>T-joint for 2-pipe MZ1/ME2 outdoor units (from 68,0 to 168,0 kW)</t>
  </si>
  <si>
    <t>Branch pipe for 2-Pipe MZ1/ME2 and Mini ECOi INTERIOR units (up to 22,4 kW)</t>
  </si>
  <si>
    <t>Branch pipe for 2-Pipe MZ1/ME2 and Mini ECOi INTERIOR units (From 22,4 to 68,0 kW)</t>
  </si>
  <si>
    <t>Branch pipe for 2-Pipe MZ1/ME2 and Mini ECOi INTERIOR units (From 68,0 to 168,0 kW)</t>
  </si>
  <si>
    <t>T-joint for 3-pipe MF4/MF3 outdoor units (up to 68,0 kW)</t>
  </si>
  <si>
    <t>T-joint for 3-pipe MF4/MF3 outdoor units (from 68,0 kW to 135,0 kW)</t>
  </si>
  <si>
    <t>Branch pipe for 3-pipe MF4/MF3 INTERIOR units (up to 22,4 kW)</t>
  </si>
  <si>
    <t>Branch pipe for 3-pipe MF4/MF3 INTERIOR units (From 22,4 to 68,0 kW)</t>
  </si>
  <si>
    <t>Branch pipe for 3-pipe MF4/MF3 INTERIOR units  (from 68,0 kW to 135,0 kW)</t>
  </si>
  <si>
    <t>Header pipe for 2-pipe MZ1/ME2 outdoor units</t>
  </si>
  <si>
    <t xml:space="preserve">Header pipe for 3-pipe MF4/MF3 INTERIOR units </t>
  </si>
  <si>
    <t>R32 refrigerant leak detector for 4 way 90x90 cassettes, 4 way 60x60 cassettes, and wall‑mounted units</t>
  </si>
  <si>
    <t>R32 refrigerant leak alarm for adaptive duct, slim duct, floor standing and concealed floor standing</t>
  </si>
  <si>
    <t>External 16 V power supply box</t>
  </si>
  <si>
    <t>Single-port heat recovery box with safety vale kit. Compatible with 3-pipe ECOi EX MF4 Series</t>
  </si>
  <si>
    <t>Single-port heat recovery box. Compatible with 3-pipe ECOi EX MF4 Series</t>
  </si>
  <si>
    <t>R32 Pump down system for one 2-pipe Mini ECOi outdoor units</t>
  </si>
  <si>
    <t>3-pipe control Solenoid valve kit (up to 5,6 kW). CZ-P56HR3 + CZ-CAPE2. Compatible with 3-pipe ECOi EX MF3 Series</t>
  </si>
  <si>
    <t>3-pipe control Solenoid valve kit (from 5,6 to 16,0 kW). CZ-P160HR3 + CZ-CAPE2.  Compatible with 3-pipe ECOi EX MF3 Series</t>
  </si>
  <si>
    <t>Solenoid valve kit (up to 5,6 kW). Compatible with 3-pipe ECOi EX MF3 Series</t>
  </si>
  <si>
    <t>Solenoid valve kit (from 5,6 to 16,0 kW).  Compatible with 3-pipe ECOi EX MF3 Series</t>
  </si>
  <si>
    <t>3-Pipe control PCB for wall‑mounted</t>
  </si>
  <si>
    <t>4-ports 3-pipe box (up to 5,6 kW per port)</t>
  </si>
  <si>
    <t>6-ports 3-pipe box (up to 5,6 kW per port)</t>
  </si>
  <si>
    <t>8-ports 3-pipe box (up to 5,6 kW per port)</t>
  </si>
  <si>
    <t>4-ports 3-pipe box (up to 16,0 kW per port)</t>
  </si>
  <si>
    <t>R410A Pump down system for 2-pipe, single VRF outdoor unit</t>
  </si>
  <si>
    <t>R410A Pump down system for 2-pipe, two VRF outdoor unit</t>
  </si>
  <si>
    <t>R410A Pump down system for 2-pipe, three VRF outdoor units.</t>
  </si>
  <si>
    <t>R410A Pump down system for 3-pipe, single VRF outdoor unit</t>
  </si>
  <si>
    <t>R410A Pump down system for 3-pipe, two VRF outdoor unit</t>
  </si>
  <si>
    <t>R410A Pump down system for 3-pipe, three VRF outdoor units.</t>
  </si>
  <si>
    <t>Wall-mounted external valve for model sizes 15 to 73</t>
  </si>
  <si>
    <t>Wall-mounted external valve for model size 106</t>
  </si>
  <si>
    <t>Replacement kit for R-22.</t>
  </si>
  <si>
    <t>Stacking kit for vertical installation of up to three water heat exchangers (4 pieces per kit)</t>
  </si>
  <si>
    <t>AHU connection kit MAH4M for ECOi 2-Pipe Series</t>
  </si>
  <si>
    <t>AHU connection kit sensor pack 1 (2 pcs of SENSOR PT1000 HT IP67 -50/250 CABLE 6 m PCK)</t>
  </si>
  <si>
    <t>EEV pack 1: includes one expansion valve (≤ 16,0 kW (R410A / R32) , one unipolar stator, and two bidirectional filters</t>
  </si>
  <si>
    <t>EEV pack 2: includes one expansion valve (≤ 33,0 kW (R410A / R32) , one unipolar stator, and two bidirectional filters</t>
  </si>
  <si>
    <t>EEV pack 3: includes one expansion valve (≤ 45,0 kW (R410A / R32) , one unipolar stator, and two bidirectional filters</t>
  </si>
  <si>
    <t>EEV pack 4: includes one expansion valve (≤ 61,5 kW (R410A / R32) , one unipolar stator, and two bidirectional filters</t>
  </si>
  <si>
    <t>EEV pack 5: includes one expansion valve (≤ 96,0 kW (R410A / R32) , one unipolar stator, and two bidirectional filters</t>
  </si>
  <si>
    <t>Remote control pack (1 pc of PGNE 132 x 64 mm, mounting panel and 1 pc of cable L= 1,5 m, telephone connectors)</t>
  </si>
  <si>
    <t>5 HP AHU connection kit MAH3M for 3-Pipe ECOi EX MF3 Series · R410A</t>
  </si>
  <si>
    <t>10 HP AHU connection kit MAH3M for 3-Pipe ECOi EX MF3 Series · R410A</t>
  </si>
  <si>
    <t>2 HP CO2 condensing units - CR Series, MT (4,0 kW) / LT (2,0 kW) type, standard outdoor unit</t>
  </si>
  <si>
    <t>4 HP CO2 condensing units - CR Series, MT (7,5 kW) type, standard outdoor unit</t>
  </si>
  <si>
    <t>4 HP CO2 condensing units - CR Series, MT (8,0 kW) / LT (4,0 kW) type, standard outdoor unit</t>
  </si>
  <si>
    <t>10 HP CO2 condensing units - CR Series, MT (15,0 kW) type, standard outdoor unit</t>
  </si>
  <si>
    <t>10 HP CO2 condensing units - CR Series, MT (16,0 kW) / LT (8,0 kW) type, standard outdoor unit</t>
  </si>
  <si>
    <t>20 HP CO2 condensing units - CR Series, MT (29,0 kW) / LT (15,0 kW) type, standard outdoor unit</t>
  </si>
  <si>
    <t>Panel-C + MPXPRO control, stator, probes + EEV ⅜” (9,52) ODF high pressure, size E2V03CWAC0</t>
  </si>
  <si>
    <t>Panel-C + MPXPRO control, stator, probes + EEV ⅜” (9,52) ODF high pressure, size E2V05CWAC0</t>
  </si>
  <si>
    <t>Panel-C + MPXPRO control, stator, probes + EEV ⅜” (9,52) ODF high pressure, size E2V09CWAC0</t>
  </si>
  <si>
    <t>Panel-C + MPXPRO control, stator, probes, etc + EEV ⅜” (9,52) ODF high pressure, size E2V11CWAC0</t>
  </si>
  <si>
    <t>Panel-C + MPXPRO control, stator, probes, etc + EEV ⅜” (9,52) ODF high pressure, size E2V14CWAC0</t>
  </si>
  <si>
    <t>Panel-C + MPXPRO control, stator, probes, etc + EEV ⅜” (9,52) ODF high pressure, size E2V18CWAC0</t>
  </si>
  <si>
    <t>Panel-C + MPXPRO control, stator, probes, etc + EEV ⅜” (9,52) ODF high pressure, size E2V24CWAC0</t>
  </si>
  <si>
    <t>Panel-C + MPXPRO control, stator, probes, etc + EEV ⅜” (9,52) ODF high pressure, size E3V30CWM00</t>
  </si>
  <si>
    <t xml:space="preserve">Service adaptor for vacuum and service (HP and LP port). Available for OCU‑CR Series. </t>
  </si>
  <si>
    <t>Lubrication oil PZ-68S (0,5 L) for OCU‑CR and OCU‑CRC Series</t>
  </si>
  <si>
    <t>Wall-mounted LED display for iCORE OCU-CRC series</t>
  </si>
  <si>
    <t>Room board for EEV control connection box for iCORE OCU-CRC Series</t>
  </si>
  <si>
    <t>Room board for EEV control connection kit with 4 sensors for iCORE OCU-CRC Series</t>
  </si>
  <si>
    <t>Room board for EEV control connection kit with 4 sensors and EEV size E2V03CWAC0 for iCORE OCU-CRC Series</t>
  </si>
  <si>
    <t>Room board for EEV control connection kit with 4 sensors and EEV size E2V05CWAC0 for iCORE OCU-CRC Series</t>
  </si>
  <si>
    <t>Room board for EEV control connection kit with 4 sensors and EEV size E2V09CWAC0 for iCORE OCU-CRC Series</t>
  </si>
  <si>
    <t>Room board for EEV control connection kit with 4 sensors and EEV size E2V11CWAC0 for iCORE OCU-CRC Series</t>
  </si>
  <si>
    <t>Room board for EEV control connection kit with 4 sensors and EEV size E2V14CWAC0 for iCORE OCU-CRC Series</t>
  </si>
  <si>
    <t>Room board for EEV control connection kit with 4 sensors and EEV size E2V18CWAC0 for iCORE OCU-CRC Series</t>
  </si>
  <si>
    <t>Room board for EEV control connection kit with 4 sensors and EEV size E2V24CWAC0 for iCORE OCU-CRC Series</t>
  </si>
  <si>
    <t>Room board for EEV control connection kit with 4 sensors and EEV size E3V30CWM00 for iCORE OCU-CRC Series</t>
  </si>
  <si>
    <t>External CO2 receiver 24L 80 bar with insulation and housing</t>
  </si>
  <si>
    <t>External CO2 receiver 24L 90 bar with insulation and housing</t>
  </si>
  <si>
    <t>External CO2 receiver 24L 80 bar with insulation</t>
  </si>
  <si>
    <t>External CO2 receiver 24L 90 bar with insulation</t>
  </si>
  <si>
    <t>CO2 pressure release valve (PRV) 3/8” (9,52) NPT x G 1/2” (12,70) Pset= 60,0 bar for suction line</t>
  </si>
  <si>
    <t>CO2 pressure release valve (PRV) 3/8” (9,52) NPT x G 1/2” (12,70) Pset= 80,0 bar for suction line or liquid receiver (selected models)</t>
  </si>
  <si>
    <t>CO2 pressure release valve (PRV) 3/8” (9,52) NPT x G 1/2” (12,70) Pset= 120,0 bar for liquid receiver (only for OCU-CR200VF5A)</t>
  </si>
  <si>
    <t>Sight glass, 130 bar, ¼" (6,35) ODS</t>
  </si>
  <si>
    <t>Sight glass, 130 bar, ⅜” (9,52) ODS</t>
  </si>
  <si>
    <t>Sight glass, 130 bar, ½” (12,70) ODS</t>
  </si>
  <si>
    <t>Sight glass, 130 bar, ⅝" (15,88) - 16 mm ODS</t>
  </si>
  <si>
    <t>Sight glass, 130 bar, ¾" (19,05) ODS</t>
  </si>
  <si>
    <t>CO2 changeover valve, ⅜” (9,52) NPT x ⅜” (9,52) NPT</t>
  </si>
  <si>
    <t>Racord ⅜” (9,52) NPT x ½” (12,70), ODS (for K65 pipe connection)</t>
  </si>
  <si>
    <t>Racord, ⅜” (9,52) NPT x ¾" (19,05) ODS (to connect K65 ¾" (19,05))</t>
  </si>
  <si>
    <t>Racord ⅜” (9,52) NPT x ⅜” (9,52) ODS (for K65 pipe connection)</t>
  </si>
  <si>
    <t>Racord ⅜” (9,52) NPT x ⅝” (15,88) ODS (for K65 pipe connection)</t>
  </si>
  <si>
    <t>CO2 service checker for commissioning, maintenance and troubleshooting</t>
  </si>
  <si>
    <t>Electronic expansion valve E2V03-C 3/8"</t>
  </si>
  <si>
    <t>Electronic expansion valve E2V05-C 3/8"</t>
  </si>
  <si>
    <t>Electronic expansion valve E2V09-C 3/8"</t>
  </si>
  <si>
    <t>Electronic expansion valve E2V11-C 3/8"</t>
  </si>
  <si>
    <t>Electronic expansion valve E2V14-C 3/8"</t>
  </si>
  <si>
    <t>Electronic expansion valve E2V18-C 3/8"</t>
  </si>
  <si>
    <t>Electronic expansion valve E2V24-C 3/8"</t>
  </si>
  <si>
    <t>Electronic expansion valve E3V30-C 5/8"</t>
  </si>
  <si>
    <t xml:space="preserve">iCOOL LCU Series. HFO/HFC Compressor Base, LT (2,0 kW) </t>
  </si>
  <si>
    <t>iCOOL LCU Series. HFO/HFC Compressor Base, LT (2,0 kW), customized: Housing</t>
  </si>
  <si>
    <t xml:space="preserve">iCOOL LCU Series. HFO/HFC Compressor Base, LT (3,0 kW) </t>
  </si>
  <si>
    <t>iCOOL LCU Series. HFO/HFC Compressor Base, LT (3,0 kW), customized: Housing</t>
  </si>
  <si>
    <t xml:space="preserve">iCOOL LCU Series. HFO/HFC Compressor Base, LT (5,4 kW) </t>
  </si>
  <si>
    <t>iCOOL LCU Series. HFO/HFC Compressor Base, LT (5,4 kW), customized: Housing</t>
  </si>
  <si>
    <t xml:space="preserve">iCOOL LCU Series. HFO/HFC Compressor Base, LT (8,7 kW) </t>
  </si>
  <si>
    <t>iCOOL LCU Series. HFO/HFC Compressor Base, LT (8,7 kW), customized: Housing</t>
  </si>
  <si>
    <t xml:space="preserve">iCOOL OCU Series. HFO/HFC Condensing Unit, LT (3,5 kW) </t>
  </si>
  <si>
    <t>iCOOL OCU Series. HFO/HFC Condensing Unit, LT (3,5 kW), customized: Coating</t>
  </si>
  <si>
    <t>iCOOL OCU Series. HFO/HFC Condensing Unit, LT (3,5 kW), customized: Coating + Heat recovery</t>
  </si>
  <si>
    <t>iCOOL OCU Series. HFO/HFC Condensing Unit, LT (3,5 kW), customized: Coating + Heat recovery + High pressure fan</t>
  </si>
  <si>
    <t>iCOOL OCU Series. HFO/HFC Condensing Unit, LT (3,5 kW), customized: Coating + High pressure fan</t>
  </si>
  <si>
    <t>iCOOL OCU Series. HFO/HFC Condensing Unit, LT (3,5 kW), customized: Heat recovery</t>
  </si>
  <si>
    <t>iCOOL OCU Series. HFO/HFC Condensing Unit, LT (3,5 kW), customized: Heat recovery + High pressure fan</t>
  </si>
  <si>
    <t>iCOOL OCU Series. HFO/HFC Condensing Unit, LT (3,5 kW), customized: High pressure fan</t>
  </si>
  <si>
    <t xml:space="preserve">iCOOL OCU Series. HFO/HFC Condensing Unit, LT (5,0 kW) </t>
  </si>
  <si>
    <t>iCOOL OCU Series. HFO/HFC Condensing Unit, LT (5,0 kW), customized: Coating</t>
  </si>
  <si>
    <t>iCOOL OCU Series. HFO/HFC Condensing Unit, LT (5,0 kW), customized: Coating + Heat recovery</t>
  </si>
  <si>
    <t>iCOOL OCU Series. HFO/HFC Condensing Unit, LT (5,0 kW), customized: Coating + Heat recovery + High pressure fan</t>
  </si>
  <si>
    <t>iCOOL OCU Series. HFO/HFC Condensing Unit, LT (5,0 kW), customized: Coating + High pressure fan</t>
  </si>
  <si>
    <t>iCOOL OCU Series. HFO/HFC Condensing Unit, LT (5,0 kW), customized: Heat recovery</t>
  </si>
  <si>
    <t>iCOOL OCU Series. HFO/HFC Condensing Unit, LT (5,0 kW), customized: Heat recovery + High pressure fan</t>
  </si>
  <si>
    <t>iCOOL OCU Series. HFO/HFC Condensing Unit, LT (5,0 kW), customized: High pressure fan</t>
  </si>
  <si>
    <t>iCOOL OCU Series. HFO/HFC Simple Engineering Condensing Unit, LT (1,2 kW)</t>
  </si>
  <si>
    <t>iCOOL OCU Series. HFO/HFC Simple Engineering Condensing Unit, LT (2,2 kW)</t>
  </si>
  <si>
    <t xml:space="preserve">iCOOL OCU Series. HFO/HFC Simple Engineering Condensing Unit, LT (2,9 kW) </t>
  </si>
  <si>
    <t>iCOOL OCU Series. HFO/HFC Condensing Unit, LT (9,0 kW)</t>
  </si>
  <si>
    <t>iCOOL OCU Series. HFO/HFC Condensing Unit, LT (9,0 kW), customized: Coating</t>
  </si>
  <si>
    <t>iCOOL OCU Series. HFO/HFC Condensing Unit, LT (9,0 kW), customized: Coating + Heat recovery</t>
  </si>
  <si>
    <t>iCOOL OCU Series. HFO/HFC Condensing Unit, LT (9,0 kW), customized: Heat recovery</t>
  </si>
  <si>
    <t>iCOOL OCU Series. HFO/HFC Condensing Unit, LT (14,0 kW)</t>
  </si>
  <si>
    <t>iCOOL OCU Series. HFO/HFC Condensing Unit, LT (14,0 kW), customized: Coating</t>
  </si>
  <si>
    <t>iCOOL OCU Series. HFO/HFC Condensing Unit, LT (14,0 kW), customized: Coating + Heat recovery</t>
  </si>
  <si>
    <t>iCOOL OCU Series. HFO/HFC Condensing Unit, LT (14,0 kW), customized: Heat recovery</t>
  </si>
  <si>
    <t>iCOOL SCU Series. HFO/HFC INTERIOR Condensing Unit with High Pressure Fan, LT (9,0 kW)</t>
  </si>
  <si>
    <t>iCOOL SCU Series. HFO/HFC INTERIOR Condensing Unit with High Pressure Fan, LT (9,0 kW), customized: Coating</t>
  </si>
  <si>
    <t>iCOOL SCU Series. HFO/HFC INTERIOR Condensing Unit with High Pressure Fan, LT (9,0 kW), customized: Coating + Heat recovery</t>
  </si>
  <si>
    <t>iCOOL SCU Series. HFO/HFC INTERIOR Condensing Unit with High Pressure Fan, LT (9,0 kW), customized: Heat recovery</t>
  </si>
  <si>
    <t>iCOOL WCU Series. HFO/HFC Water/Glycol-Cooled Condensing Unit , LT (2,0 kW)</t>
  </si>
  <si>
    <t>iCOOL WCU Series. HFO/HFC Water/Glycol-Cooled Condensing Unit , LT (2,0 kW), customized: Housing</t>
  </si>
  <si>
    <t>iCOOL WCU Series. HFO/HFC Water/Glycol-Cooled Condensing Unit , LT (3,0 kW)</t>
  </si>
  <si>
    <t>iCOOL WCU Series. HFO/HFC Water/Glycol-Cooled Condensing Unit , LT (3,0 kW), customized: Housing</t>
  </si>
  <si>
    <t>iCOOL WCU Series. HFO/HFC Water/Glycol-Cooled Condensing Unit , LT (5,4 kW)</t>
  </si>
  <si>
    <t>iCOOL WCU Series. HFO/HFC Water/Glycol-Cooled Condensing Unit , LT (5,4 kW), customized: Housing</t>
  </si>
  <si>
    <t>iCOOL WCU Series. HFO/HFC Water/Glycol-Cooled Condensing Unit , LT (8,7 kW)</t>
  </si>
  <si>
    <t>iCOOL WCU Series. HFO/HFC Water/Glycol-Cooled Condensing Unit , LT (8,7 kW), customized: Housing</t>
  </si>
  <si>
    <t>iCORE OCU-CRC Series. CO2 Condensing Unit, MT (6,0 kW) / LT (3,0 kW)</t>
  </si>
  <si>
    <t>iCORE OCU-CRC Series. CO2 Condensing Unit, MT (6,0 kW) / LT (3,0 kW), customized: Coating</t>
  </si>
  <si>
    <t>iCORE OCU-CRC Series. CO2 Condensing Unit, MT (6,0 kW) / LT (3,0 kW), customized: Coating + High pressure fan</t>
  </si>
  <si>
    <t>iCORE OCU-CRC Series. CO2 Condensing Unit, MT (6,0 kW) / LT (3,0 kW), customized: High pressure fan</t>
  </si>
  <si>
    <t>iCORE OCU-CRC Series. CO2 Condensing Unit, MT (15,2 kW) / LT (7,3 kW)</t>
  </si>
  <si>
    <t>iCORE OCU-CRC Series. CO2 Condensing Unit, MT (15,2 kW) / LT (7,3 kW), customized: Coating</t>
  </si>
  <si>
    <t>iCORE OCU-CRC Series. CO2 Condensing Unit, MT (15,2 kW) / LT (7,3 kW), customized: Coating + Heat recovery</t>
  </si>
  <si>
    <t>iCORE OCU-CRC Series. CO2 Condensing Unit, MT (15,2 kW) / LT (7,3 kW), customized: Coating + Suction PRV</t>
  </si>
  <si>
    <t>iCORE OCU-CRC Series. CO2 Condensing Unit, MT (15,2 kW) / LT (7,3 kW), customized: Heat recovery</t>
  </si>
  <si>
    <t>iCORE OCU-CRC Series. CO2 Condensing Unit, MT (15,2 kW) / LT (7,3 kW), customized: Suction PRV</t>
  </si>
  <si>
    <t>iCORE SCU-CRC Series. CO2 INTERIOR Condensing Unit with High Pressure Fan, MT (15,2 kW) / LT (7,3 kW)</t>
  </si>
  <si>
    <t>iCORE SCU-CRC Series. CO2 INTERIOR Condensing Unit with High Pressure Fan, MT (15,2 kW) / LT (7,3 kW),  customized: Coating</t>
  </si>
  <si>
    <t>iCORE OCU-CRC Series. CO2 Condensing Unit, MT (20,6 kW)</t>
  </si>
  <si>
    <t>iCORE OCU-CRC Series. CO2 Condensing Unit, MT (20,6 kW), customized: Coating</t>
  </si>
  <si>
    <t>iCOOL LCU Series. HFO/HFC Compressor Base, MT (5,1 kW)</t>
  </si>
  <si>
    <t>iCOOL LCU Series. HFO/HFC Compressor Base, MT (5,1 kW), customized: Housing</t>
  </si>
  <si>
    <t>iCOOL LCU Series. HFO/HFC Compressor Base, MT (7,2 kW)</t>
  </si>
  <si>
    <t>iCOOL LCU Series. HFO/HFC Compressor Base, MT (7,2 kW), customized: Housing</t>
  </si>
  <si>
    <t>iCOOL LCU Series. HFO/HFC Compressor Base, MT (10,0 kW)</t>
  </si>
  <si>
    <t>iCOOL LCU Series. HFO/HFC Compressor Base, MT (10,0 kW), customized: Housing</t>
  </si>
  <si>
    <t>iCOOL LCU Series. HFO/HFC Compressor Base, MT (16,3 kW)</t>
  </si>
  <si>
    <t>iCOOL LCU Series. HFO/HFC Compressor Base, MT (16,3 kW), customized: Housing</t>
  </si>
  <si>
    <t>iCOOL LCU Series. HFO/HFC Compressor Base, MT (19,6 kW)</t>
  </si>
  <si>
    <t>iCOOL LCU Series. HFO/HFC Compressor Base, MT (19,6 kW), customized: Housing</t>
  </si>
  <si>
    <t>iCOOL LCU Series. HFO/HFC Compressor Base, MT (27,7 kW)</t>
  </si>
  <si>
    <t>iCOOL LCU Series. HFO/HFC Compressor Base, MT (27,7 kW), customized: Housing</t>
  </si>
  <si>
    <t>iCOOL LCU Series. HFO/HFC Compressor Base, MT (38,0 kW)</t>
  </si>
  <si>
    <t>iCOOL LCU Series. HFO/HFC Compressor Base, MT (38,0 kW), customized: Housing</t>
  </si>
  <si>
    <t>iCOOL OCU Series. HFO/HFC Condensing Unit, MT (4,5 kW)</t>
  </si>
  <si>
    <t>iCOOL OCU Series. HFO/HFC Condensing Unit, MT (4,5 kW), customized: Coating</t>
  </si>
  <si>
    <t>iCOOL OCU Series. HFO/HFC Condensing Unit, MT (4,5 kW), customized: Coating + Heat recovery</t>
  </si>
  <si>
    <t>iCOOL OCU Series. HFO/HFC Condensing Unit, MT (4,5 kW), customized: Coating + Heat recovery + High pressure fan</t>
  </si>
  <si>
    <t>iCOOL OCU Series. HFO/HFC Condensing Unit, MT (4,5 kW), customized: Coating + High pressure fan</t>
  </si>
  <si>
    <t>iCOOL OCU Series. HFO/HFC Condensing Unit, MT (4,5 kW), customized: Heat recovery</t>
  </si>
  <si>
    <t>iCOOL OCU Series. HFO/HFC Condensing Unit, MT (4,5 kW), customized: Heat recovery + High pressure fan</t>
  </si>
  <si>
    <t>iCOOL OCU Series. HFO/HFC Condensing Unit, MT (4,5 kW), customized: High pressure fan</t>
  </si>
  <si>
    <t>iCOOL OCU Series. HFO/HFC Condensing Unit, MT (7,0 kW)</t>
  </si>
  <si>
    <t>iCOOL OCU Series. HFO/HFC Condensing Unit, MT (7,0 kW), customized: Coating</t>
  </si>
  <si>
    <t>iCOOL OCU Series. HFO/HFC Condensing Unit, MT (7,0 kW), customized: Coating + Heat recovery</t>
  </si>
  <si>
    <t>iCOOL OCU Series. HFO/HFC Condensing Unit, MT (7,0 kW), customized: Coating + Heat recovery + High pressure fan</t>
  </si>
  <si>
    <t>iCOOL OCU Series. HFO/HFC Condensing Unit, MT (7,0 kW), customized: Coating + High pressure fan</t>
  </si>
  <si>
    <t>iCOOL OCU Series. HFO/HFC Condensing Unit, MT (7,0 kW), customized: Heat recovery</t>
  </si>
  <si>
    <t>iCOOL OCU Series. HFO/HFC Condensing Unit, MT (7,0 kW), customized: Heat recovery + High pressure fan</t>
  </si>
  <si>
    <t>iCOOL OCU Series. HFO/HFC Condensing Unit, MT (7,0 kW), customized: High pressure fan</t>
  </si>
  <si>
    <t>iCOOL OCU Series. HFO/HFC Condensing Unit, MT (9,0 kW)</t>
  </si>
  <si>
    <t>iCOOL OCU Series. HFO/HFC Condensing Unit, MT (9,0 kW), customized: Coating</t>
  </si>
  <si>
    <t>iCOOL OCU Series. HFO/HFC Condensing Unit, MT (9,0 kW), customized: Coating + Heat recovery</t>
  </si>
  <si>
    <t>iCOOL OCU Series. HFO/HFC Condensing Unit, MT (9,0 kW), customized: Coating + Heat recovery + High pressure fan</t>
  </si>
  <si>
    <t>iCOOL OCU Series. HFO/HFC Condensing Unit, MT (9,0 kW), customized: Coating + High pressure fan</t>
  </si>
  <si>
    <t>iCOOL OCU Series. HFO/HFC Condensing Unit, MT (9,0 kW), customized: Heat recovery</t>
  </si>
  <si>
    <t>iCOOL OCU Series. HFO/HFC Condensing Unit, MT (9,0 kW), customized: Heat recovery + High pressure fan</t>
  </si>
  <si>
    <t>iCOOL OCU Series. HFO/HFC Condensing Unit, MT (9,0 kW), customized: High pressure fan</t>
  </si>
  <si>
    <t>iCOOL OCU Series. HFO/HFC Simple Engineering Condensing Unit, MT (2,5 kW)</t>
  </si>
  <si>
    <t>iCOOL OCU Series. HFO/HFC Simple Engineering Condensing Unit, MT (4,5 kW)</t>
  </si>
  <si>
    <t>iCOOL OCU Series. HFO/HFC Simple Engineering Condensing Unit, MT (6,5 kW)</t>
  </si>
  <si>
    <t>iCOOL OCU Series. HFO/HFC Condensing Unit, MT (12,0 kW)</t>
  </si>
  <si>
    <t>iCOOL OCU Series. HFO/HFC Condensing Unit, MT (12,0 kW), customized: Coating</t>
  </si>
  <si>
    <t>iCOOL OCU Series. HFO/HFC Condensing Unit, MT (12,0 kW), customized: Coating + Heat recovery</t>
  </si>
  <si>
    <t>iCOOL OCU Series. HFO/HFC Condensing Unit, MT (12,0 kW), customized: Coating + Heat recovery + High pressure fan</t>
  </si>
  <si>
    <t>iCOOL OCU Series. HFO/HFC Condensing Unit, MT (12,0 kW), customized: Coating + High pressure fan</t>
  </si>
  <si>
    <t>iCOOL OCU Series. HFO/HFC Condensing Unit, MT (12,0 kW), customized: Heat recovery</t>
  </si>
  <si>
    <t>iCOOL OCU Series. HFO/HFC Condensing Unit, MT (12,0 kW), customized: Heat recovery + High pressure fan</t>
  </si>
  <si>
    <t>iCOOL OCU Series. HFO/HFC Condensing Unit, MT (12,0 kW), customized: High pressure fan</t>
  </si>
  <si>
    <t>iCOOL OCU Series. HFO/HFC Condensing Unit, MT (15,0 kW)</t>
  </si>
  <si>
    <t>iCOOL OCU Series. HFO/HFC Condensing Unit, MT (15,0 kW), customized: Coating</t>
  </si>
  <si>
    <t>iCOOL OCU Series. HFO/HFC Condensing Unit, MT (15,0 kW), customized: Coating + Heat recovery</t>
  </si>
  <si>
    <t>iCOOL OCU Series. HFO/HFC Condensing Unit, MT (15,0 kW), customized: Coating + Heat recovery + High pressure fan</t>
  </si>
  <si>
    <t>iCOOL OCU Series. HFO/HFC Condensing Unit, MT (15,0 kW), customized: Coating + High pressure fan</t>
  </si>
  <si>
    <t>iCOOL OCU Series. HFO/HFC Condensing Unit, MT (15,0 kW), customized: Heat recovery</t>
  </si>
  <si>
    <t>iCOOL OCU Series. HFO/HFC Condensing Unit, MT (15,0 kW), customized: Heat recovery + High pressure fan</t>
  </si>
  <si>
    <t>iCOOL OCU Series. HFO/HFC Condensing Unit, MT (15,0 kW), customized: High pressure fan</t>
  </si>
  <si>
    <t>iCOOL OCU Series. HFO/HFC Condensing Unit, MT (16,0 kW)</t>
  </si>
  <si>
    <t xml:space="preserve">iCOOL OCU Series. HFO/HFC Condensing Unit, MT (16,0 kW), customized: Coating </t>
  </si>
  <si>
    <t>iCOOL OCU Series. HFO/HFC Condensing Unit, MT (16,0 kW), customized: Coating + Heat recovery</t>
  </si>
  <si>
    <t>iCOOL OCU Series. HFO/HFC Condensing Unit, MT (16,0 kW), customized: Heat recovery</t>
  </si>
  <si>
    <t>iCOOL OCU Series. HFO/HFC Condensing Unit, MT (16,0 kW), customized: Heat recovery + Close valve on receiver + Dixell controller</t>
  </si>
  <si>
    <t>iCOOL OCU Series. HFO/HFC Condensing Unit, MT (19,0 kW)</t>
  </si>
  <si>
    <t>iCOOL OCU Series. HFO/HFC Condensing Unit, MT (19,0 kW), customized: Coating</t>
  </si>
  <si>
    <t>iCOOL OCU Series. HFO/HFC Condensing Unit, MT (19,0 kW), customized: Coating + Heat recovery</t>
  </si>
  <si>
    <t>iCOOL OCU Series. HFO/HFC Condensing Unit, MT (19,0 kW), customized: Heat recovery</t>
  </si>
  <si>
    <t>iCOOL OCU Series. HFO/HFC Condensing Unit, MT (24,0 kW)</t>
  </si>
  <si>
    <t>iCOOL OCU Series. HFO/HFC Condensing Unit, MT (24,0 kW), customized: Coating</t>
  </si>
  <si>
    <t>iCOOL OCU Series. HFO/HFC Condensing Unit, MT (24,0 kW), customized: Coating + Heat recovery</t>
  </si>
  <si>
    <t>iCOOL OCU Series. HFO/HFC Condensing Unit, MT (24,0 kW), customized: Heat recovery</t>
  </si>
  <si>
    <t>iCOOL OCU Series. HFO/HFC Condensing Unit, MT (24,0 kW), customized: Heat recovery + Close valve on receiver + Dixell controller</t>
  </si>
  <si>
    <t>iCOOL OCU Series. HFO/HFC Condensing Unit, MT (28,0 kW)</t>
  </si>
  <si>
    <t>iCOOL OCU Series. HFO/HFC Condensing Unit, MT (28,0 kW), customized: Coating</t>
  </si>
  <si>
    <t>iCOOL OCU Series. HFO/HFC Condensing Unit, MT (28,0 kW), customized: Coating + Heat recovery</t>
  </si>
  <si>
    <t>iCOOL OCU Series. HFO/HFC Condensing Unit, MT (28,0 kW), customized: Heat recovery</t>
  </si>
  <si>
    <t>iCOOL OCU Series. HFO/HFC Condensing Unit, MT (40,0 kW)</t>
  </si>
  <si>
    <t>iCOOL OCU Series. HFO/HFC Condensing Unit, MT (40,0 kW), customized: Heat recovery</t>
  </si>
  <si>
    <t>iCOOL OCU Series. HFO/HFC Condensing Unit, MT (42,0 kW)</t>
  </si>
  <si>
    <t>iCOOL OCU Series. HFO/HFC Condensing Unit, MT (42,0 kW), customized: Heat recovery</t>
  </si>
  <si>
    <t>iCOOL OCU Series. HFO/HFC A2L-ready Simple Engineering Condensing Unit, MT (10,0 kW)</t>
  </si>
  <si>
    <t>iCOOL OCU Series. HFO/HFC A2L-ready Simple Engineering Condensing Unit, MT (10,0 kW), customized: Coating</t>
  </si>
  <si>
    <t>iCOOL OCU Series. HFO/HFC A2L-ready Simple Engineering Condensing Unit, MT (10,0 kW), customized: Coating + Heat recovery</t>
  </si>
  <si>
    <t>iCOOL OCU Series. HFO/HFC A2L-ready Simple Engineering Condensing Unit, MT (10,0 kW), customized: Heat recovery</t>
  </si>
  <si>
    <t>iCOOL SCU Series. HFO/HFC INTERIOR Condensing Unit with High Pressure Fan, MT (16,0 kW)</t>
  </si>
  <si>
    <t>iCOOL SCU Series. HFO/HFC INTERIOR Condensing Unit with High Pressure Fan, MT (16,0 kW), customized: Coating</t>
  </si>
  <si>
    <t>iCOOL SCU Series. HFO/HFC INTERIOR Condensing Unit with High Pressure Fan, MT (16,0 kW), customized: Coating + Heat recovery</t>
  </si>
  <si>
    <t>iCOOL SCU Series. HFO/HFC INTERIOR Condensing Unit with High Pressure Fan, MT (16,0 kW), customized: Heat recovery</t>
  </si>
  <si>
    <t>iCOOL SCU Series. HFO/HFC INTERIOR Condensing Unit with High Pressure Fan, MT (19,0 kW)</t>
  </si>
  <si>
    <t>iCOOL SCU Series. HFO/HFC INTERIOR Condensing Unit with High Pressure Fan, MT (19,0 kW), customized: Coating</t>
  </si>
  <si>
    <t>iCOOL SCU Series. HFO/HFC INTERIOR Condensing Unit with High Pressure Fan, MT (19,0 kW), customized: Coating + Heat recovery</t>
  </si>
  <si>
    <t>iCOOL SCU Series. HFO/HFC INTERIOR Condensing Unit with High Pressure Fan, MT (19,0 kW), customized: Heat recovery</t>
  </si>
  <si>
    <t>iCOOL WCU Series. HFO/HFC Water/Glycol-Cooled Condensing Unit, MT (5,1 kW)</t>
  </si>
  <si>
    <t>iCOOL WCU Series. HFO/HFC Water/Glycol-Cooled Condensing Unit, MT (5,1 kW), customized: Housing</t>
  </si>
  <si>
    <t>iCOOL WCU Series. HFO/HFC Water/Glycol-Cooled Condensing Unit, MT (7,2 kW)</t>
  </si>
  <si>
    <t>iCOOL WCU Series. HFO/HFC Water/Glycol-Cooled Condensing Unit, MT (7,2 kW), customized: Housing</t>
  </si>
  <si>
    <t>iCOOL WCU Series. HFO/HFC Water/Glycol-Cooled Condensing Unit, MT (10,0 kW)</t>
  </si>
  <si>
    <t>iCOOL WCU Series. HFO/HFC Water/Glycol-Cooled Condensing Unit, MT (10,0 kW), customized: Housing</t>
  </si>
  <si>
    <t>iCOOL WCU Series. HFO/HFC Water/Glycol-Cooled Condensing Unit, MT (16,3 kW)</t>
  </si>
  <si>
    <t>iCOOL WCU Series. HFO/HFC Water/Glycol-Cooled Condensing Unit, MT (16,3 kW), customized: Housing</t>
  </si>
  <si>
    <t>iCOOL WCU Series. HFO/HFC Water/Glycol-Cooled Condensing Unit, MT (19,6 kW)</t>
  </si>
  <si>
    <t>iCOOL WCU Series. HFO/HFC Water/Glycol-Cooled Condensing Unit, MT (19,6 kW), customized: Housing</t>
  </si>
  <si>
    <t>iCOOL WCU Series. HFO/HFC Water/Glycol-Cooled Condensing Unit, MT (27,7 kW)</t>
  </si>
  <si>
    <t>iCOOL WCU Series. HFO/HFC Water/Glycol-Cooled Condensing Unit, MT (27,7 kW), customized: Housing</t>
  </si>
  <si>
    <t>iCOOL WCU Series. HFO/HFC Water/Glycol-Cooled Condensing Unit, MT (38,0 kW)</t>
  </si>
  <si>
    <t>iCOOL WCU Series. HFO/HFC Water/Glycol-Cooled Condensing Unit, MT (38,0 kW), customized: Housing</t>
  </si>
  <si>
    <t>Bomba de calor aire-agua Aquarea -  Lista de precios 2026</t>
  </si>
  <si>
    <t>EAN</t>
  </si>
  <si>
    <r>
      <t>PVPR</t>
    </r>
    <r>
      <rPr>
        <b/>
        <vertAlign val="superscript"/>
        <sz val="12"/>
        <rFont val="Calibri"/>
        <family val="2"/>
        <scheme val="major"/>
      </rPr>
      <t>*</t>
    </r>
  </si>
  <si>
    <t>Comentarios</t>
  </si>
  <si>
    <t>Aquarea sistemas hidráulicos</t>
  </si>
  <si>
    <t>Aquarea High Performance Serie L, Monofásico. Calefacción y Refrigeración • R290</t>
  </si>
  <si>
    <t>Unidades exteriores</t>
  </si>
  <si>
    <t>Unidades interiores All-in-One 120 L</t>
  </si>
  <si>
    <t>Unidades interiores All-in-One 185 L</t>
  </si>
  <si>
    <t>Unidades interiores Bi-bloc</t>
  </si>
  <si>
    <t>Aquarea High Performance Serie M, Monofásico y Trifásico. Calefacción y Refrigeración • R290</t>
  </si>
  <si>
    <t>Unidades interiores All-in-One 260 L</t>
  </si>
  <si>
    <t>Control box</t>
  </si>
  <si>
    <t>Control remoto (obligatorio para instalación de la unidad exterior sola)</t>
  </si>
  <si>
    <t>Aquarea High Performance Monobloc Serie J, Monofásico. Calefacción y Refrigeración - MDC  • R32</t>
  </si>
  <si>
    <t>Aquarea T-CAP Serie M, Monofásico y Trifásico. Calefacción y Refrigeración • R290</t>
  </si>
  <si>
    <t>Aquarea T‑CAP Monobloc Serie J Monofásico / Trifásico. Calefacción y Refrigeración- MXC  • R32</t>
  </si>
  <si>
    <t>Aquarea EcoFleX</t>
  </si>
  <si>
    <r>
      <t>Aquarea EcoFleX (All in one + Unidad interior conducto) . Monofásico. Calefacción y Refrigeración ·</t>
    </r>
    <r>
      <rPr>
        <b/>
        <sz val="12"/>
        <color rgb="FF00B050"/>
        <rFont val="Calibri"/>
        <family val="2"/>
        <scheme val="major"/>
      </rPr>
      <t xml:space="preserve"> R32</t>
    </r>
  </si>
  <si>
    <r>
      <t>Aquarea EcoFleX (All in one + hasta 3 interiores murales / Unidad interior conducto) . Monofásico. Calefacción y Refrigeración ·</t>
    </r>
    <r>
      <rPr>
        <b/>
        <sz val="12"/>
        <color rgb="FF00B050"/>
        <rFont val="Calibri"/>
        <family val="2"/>
        <scheme val="major"/>
      </rPr>
      <t xml:space="preserve"> R32</t>
    </r>
  </si>
  <si>
    <t>Unidades interiores compatibles</t>
  </si>
  <si>
    <t>Aquarea sistemas Split</t>
  </si>
  <si>
    <t>Aquarea High Performance All in One 185 L Serie K Monofásico. Calefacción y Refrigeración · R32</t>
  </si>
  <si>
    <t>KIT-ADC03K3E5</t>
  </si>
  <si>
    <t>KIT-ADC05K3E5</t>
  </si>
  <si>
    <t>KIT-ADC07K3E5</t>
  </si>
  <si>
    <t>KIT-ADC09K3E5</t>
  </si>
  <si>
    <t>KIT-ADC12K6E5</t>
  </si>
  <si>
    <t>KIT-ADC16K6E5</t>
  </si>
  <si>
    <t>Aquarea High Performance All in One Serie K Monofásico. Calefacción y Refrigeración con Ánodo Electrónico · R32</t>
  </si>
  <si>
    <t>KIT-ADC03K3E5AN</t>
  </si>
  <si>
    <t>KIT-ADC05K3E5AN</t>
  </si>
  <si>
    <t>KIT-ADC07K3E5AN</t>
  </si>
  <si>
    <t>KIT-ADC09K3E5AN</t>
  </si>
  <si>
    <t>KIT-ADC12K6E5AN</t>
  </si>
  <si>
    <t>KIT-ADC16K6E5AN</t>
  </si>
  <si>
    <t>Aquarea High Performance All in One 260 L Serie K Monofásico. Calefacción y Refrigeración · R32</t>
  </si>
  <si>
    <t>KIT-ADC12K6E53</t>
  </si>
  <si>
    <t>KIT-ADC16K6E53</t>
  </si>
  <si>
    <t>KIT-ADC12K6E5AN3</t>
  </si>
  <si>
    <t>KIT-ADC16K6E5AN3</t>
  </si>
  <si>
    <t>Aquarea High Performance All in One Serie K Monofásico. Calefacción y Refrigeración 2 zonas · R32</t>
  </si>
  <si>
    <t>KIT-ADC03K3E5B</t>
  </si>
  <si>
    <t>KIT-ADC05K3E5B</t>
  </si>
  <si>
    <t>KIT-ADC07K3E5B</t>
  </si>
  <si>
    <t>KIT-ADC09K3E5B</t>
  </si>
  <si>
    <t>Aquarea High Performance All in One Serie K Trifásico. Calefacción y Refrigeración · R32</t>
  </si>
  <si>
    <t>KIT-ADC09K9E8</t>
  </si>
  <si>
    <t>KIT-ADC12K9E8</t>
  </si>
  <si>
    <t>KIT-ADC16K9E8</t>
  </si>
  <si>
    <t>Aquarea High Performance All in One Serie K Trifásico. Calefacción y Refrigeración con Ánodo Electrónico · R32</t>
  </si>
  <si>
    <t>KIT-ADC09K9E8AN</t>
  </si>
  <si>
    <t>WH-ADC0912K9E8AN</t>
    <phoneticPr fontId="1"/>
  </si>
  <si>
    <t>KIT-ADC12K9E8AN</t>
  </si>
  <si>
    <t>KIT-ADC16K9E8AN</t>
  </si>
  <si>
    <t>Aquarea High Performance All in One 260 L Serie K Trifásico. Calefacción y Refrigeración · R32</t>
  </si>
  <si>
    <t>KIT-ADC09K9E83</t>
  </si>
  <si>
    <t>KIT-ADC12K9E83</t>
  </si>
  <si>
    <t>KIT-ADC16K9E83</t>
  </si>
  <si>
    <t>Aquarea High Performance All in One 260 L Serie K Trifásico. Calefacción y Refrigeración con Ánodo Electrónico · R32</t>
  </si>
  <si>
    <t>KIT-ADC09K9E8AN3</t>
  </si>
  <si>
    <t>KIT-ADC12K9E8AN3</t>
  </si>
  <si>
    <t>KIT-ADC16K9E8AN3</t>
  </si>
  <si>
    <t>Aquarea High Performance Bi‑bloc Serie K Monofásico. Calefacción y Refrigeración - SDC • R32</t>
  </si>
  <si>
    <t>KIT-WC03K3E5</t>
  </si>
  <si>
    <t>KIT-WC05K3E5</t>
  </si>
  <si>
    <t>KIT-WC07K3E5</t>
  </si>
  <si>
    <t>KIT-WC09K3E5</t>
  </si>
  <si>
    <t>KIT-WC12K6E5</t>
  </si>
  <si>
    <t>KIT-WC16K6E5</t>
  </si>
  <si>
    <t>Aquarea High Performance Bi‑bloc Serie K Trifásico. Calefacción y Refrigeración - SDC • R32</t>
  </si>
  <si>
    <t>KIT-WC09K3E8</t>
  </si>
  <si>
    <t>KIT-WC09K9E8</t>
  </si>
  <si>
    <t>KIT-WC12K9E8</t>
  </si>
  <si>
    <t>KIT-WC16K9E8</t>
  </si>
  <si>
    <t>Aquarea T‑CAP All in One Serie K Monofásico / Trifásico. Calefacción y Refrigeración • R32</t>
  </si>
  <si>
    <t>KIT-AXC09K6E5</t>
  </si>
  <si>
    <t>KIT-AXC12K6E5</t>
  </si>
  <si>
    <t>KIT-AXC09K9E8</t>
  </si>
  <si>
    <t>KIT-AXC12K9E8</t>
  </si>
  <si>
    <t>KIT-AXC16K9E8</t>
  </si>
  <si>
    <t>Aquarea T‑CAP All in One Serie K Monofásico / Trifásico. Calefacción y Refrigeración con Ánodo Electrónico  • R32</t>
  </si>
  <si>
    <t>KIT-AXC09K6E5AN</t>
  </si>
  <si>
    <t>KIT-AXC12K6E5AN</t>
  </si>
  <si>
    <t>KIT-AXC09K9E8AN</t>
  </si>
  <si>
    <t>KIT-AXC12K9E8AN</t>
  </si>
  <si>
    <t>KIT-AXC16K9E8AN</t>
  </si>
  <si>
    <t>Aquarea T‑CAP All in One 260 L Serie K Monofásico / Trifásico. Calefacción y Refrigeración • R32</t>
  </si>
  <si>
    <t>KIT-AXC09K6E53</t>
  </si>
  <si>
    <t>KIT-AXC12K6E53</t>
  </si>
  <si>
    <t>KIT-AXC09K9E83</t>
  </si>
  <si>
    <t>KIT-AXC12K9E83</t>
  </si>
  <si>
    <t>KIT-AXC16K9E83</t>
  </si>
  <si>
    <t>Aquarea T‑CAP All in One 260 L Serie K Monofásico / Trifásico. Calefacción y Refrigeración con Ánodo Electrónico  • R32</t>
  </si>
  <si>
    <t>KIT-AXC09K6E5AN3</t>
  </si>
  <si>
    <t>KIT-AXC12K6E5AN3</t>
  </si>
  <si>
    <t>KIT-AXC09K9E8AN3</t>
  </si>
  <si>
    <t>KIT-AXC12K9E8AN3</t>
  </si>
  <si>
    <t>KIT-AXC16K9E8AN3</t>
  </si>
  <si>
    <t>Aquarea T‑CAP Bi‑bloc Serie K Monofásico / Trifásico. Calefacción y Refrigeración  • R32</t>
  </si>
  <si>
    <t>KIT-WXC09K3E5</t>
  </si>
  <si>
    <t>KIT-WXC12K6E5</t>
  </si>
  <si>
    <t>KIT-WXC09K3E8</t>
  </si>
  <si>
    <t>KIT-WXC09K9E8</t>
  </si>
  <si>
    <t>KIT-WXC12K9E8</t>
  </si>
  <si>
    <t>KIT-WXC16K9E8</t>
  </si>
  <si>
    <t>Accesorios Aquarea</t>
  </si>
  <si>
    <t>Control y termostatos</t>
  </si>
  <si>
    <t>Electronicas opcionales para funciones adicionales</t>
  </si>
  <si>
    <t>Conectividad</t>
  </si>
  <si>
    <r>
      <t>tado</t>
    </r>
    <r>
      <rPr>
        <b/>
        <sz val="12"/>
        <color rgb="FFC00000"/>
        <rFont val="Aptos Narrow"/>
        <family val="2"/>
      </rPr>
      <t>°</t>
    </r>
    <r>
      <rPr>
        <b/>
        <sz val="10.8"/>
        <color rgb="FFC00000"/>
        <rFont val="Calibri"/>
        <family val="2"/>
      </rPr>
      <t xml:space="preserve"> X control de estancias y gestión energética inteligente</t>
    </r>
  </si>
  <si>
    <t>tado° conjuntos de control de estancia con Bridge X</t>
  </si>
  <si>
    <t>tado° X productos</t>
  </si>
  <si>
    <t>Sensores para Serie Aquarea H y posteriores</t>
  </si>
  <si>
    <t>Accesorios para unidades interiores All-in-One</t>
  </si>
  <si>
    <t>Accesorios para unidades exteriores</t>
  </si>
  <si>
    <t>Accesorios hidráulicos</t>
  </si>
  <si>
    <t>Tanks</t>
  </si>
  <si>
    <t>Depósitos combo</t>
  </si>
  <si>
    <t>Depósitos inercia</t>
  </si>
  <si>
    <t>Depósitos ACS</t>
  </si>
  <si>
    <t>Accesorios para depósitos de Inercia y ACS</t>
  </si>
  <si>
    <t>Bombas de calor ACS - DHW</t>
  </si>
  <si>
    <t>Ventilación residencial</t>
  </si>
  <si>
    <t>Unidades de ventilación con recuperación de calor y accesorios</t>
  </si>
  <si>
    <t>Unidades de ventilación flujo cruzado, con recuperación de calor y accesorios</t>
  </si>
  <si>
    <t>Control remoto (requiredo, pedir por separado)</t>
  </si>
  <si>
    <t>Resistencia eléctrica para conducto</t>
  </si>
  <si>
    <t>Filtros</t>
  </si>
  <si>
    <t>Rejilla pared exterior</t>
  </si>
  <si>
    <t>Rejilla techo exterior</t>
  </si>
  <si>
    <t>Conexiones tuberías</t>
  </si>
  <si>
    <t>Conexiones EPP</t>
  </si>
  <si>
    <t>Conexiones conducto flexible</t>
  </si>
  <si>
    <t>Conexiones flexibles</t>
  </si>
  <si>
    <t>Silenciadores</t>
  </si>
  <si>
    <t>Colectores y accesorios</t>
  </si>
  <si>
    <t>Conducto corrugado</t>
  </si>
  <si>
    <t>Rejillas perforadas con círculos</t>
  </si>
  <si>
    <t>Rejillas perforadas en cuadrados</t>
  </si>
  <si>
    <t>Fan Coils -  Lista de precios 2026</t>
  </si>
  <si>
    <t>Aquarea Air Smart Fan coils</t>
  </si>
  <si>
    <t>Aquarea Air Smart Fan Coil de suelo</t>
  </si>
  <si>
    <t>Aquarea Air Smart Fan Coil de suelo - Accesorios</t>
  </si>
  <si>
    <t>Aquarea Air Smart Fan Coil de pared</t>
  </si>
  <si>
    <t>Aquarea Air Smart Fan Coil de pared - Accesorios</t>
  </si>
  <si>
    <t>Aquarea Air Smart Fan Coil Conducto Delgado</t>
  </si>
  <si>
    <t>Aquarea Air Smart Fan Coil Conducto Delgado - Accesorios</t>
  </si>
  <si>
    <t>Accesorios control</t>
  </si>
  <si>
    <t>Filtros de repuesto</t>
  </si>
  <si>
    <t>Plenums impulsión</t>
  </si>
  <si>
    <t>Plenums retorno</t>
  </si>
  <si>
    <t>Plenums 90º</t>
  </si>
  <si>
    <t>Kits telescópicos</t>
  </si>
  <si>
    <t>Rejillas kits telescópicos</t>
  </si>
  <si>
    <t>Kit aire exterior</t>
  </si>
  <si>
    <t>Plenum 90º para aire exterior con compuerta</t>
  </si>
  <si>
    <t>Kits telescópicos con aire exterior</t>
  </si>
  <si>
    <t>Rejilla para kits telescópicos con aire exterior</t>
  </si>
  <si>
    <t>Aquarea Air Smart Fan Coil Conducto</t>
  </si>
  <si>
    <t>Aquarea Air Smart Fan Coil Conducto - Accesorios</t>
  </si>
  <si>
    <t>Aquarea Air Smart Fan Coil Conductos Multizona Delgados</t>
  </si>
  <si>
    <t>Aquarea Air Smart Fan Coil Conductos Multizona Delgados - Accesorios</t>
  </si>
  <si>
    <t>Compuerta anti-retorno</t>
  </si>
  <si>
    <t>Aquarea Air Smart Fan Coil Conducto Multizona</t>
  </si>
  <si>
    <t>Aquarea Air Smart Fan Coil Conducto Multizona - Accesorios</t>
  </si>
  <si>
    <t>Flex Air Smart Fan coils</t>
  </si>
  <si>
    <t>Flex Air Smart Fan Coil Pared</t>
  </si>
  <si>
    <t>Flex Air Smart Fan Coil Pared - Control</t>
  </si>
  <si>
    <t>Flex Air Fan coils</t>
  </si>
  <si>
    <t>Fan coils Comfort consola de suelo</t>
  </si>
  <si>
    <t>Fan coils Comfort consola de suelo 2 tubos, ventilador ac y conexiones a izquierdas</t>
  </si>
  <si>
    <t>Fan coils Comfort consola de suelo 2 tubos, ventilador ac y conexiones a derechas</t>
  </si>
  <si>
    <t>Fan coils Comfort consola de suelo 2 tubos, ventilador ec y conexiones a izquierdas</t>
  </si>
  <si>
    <t>Fan coils Comfort consola de suelo 2 tubos, ventilador ec y conexiones a derechas</t>
  </si>
  <si>
    <t>Fan coils Comfort consola de suelo 4 tubos, ventilador ac y conexiones a izquierdas</t>
  </si>
  <si>
    <t>Fan coils Comfort consola de suelo 4 tubos, ventilador ac y conexiones a derechas</t>
  </si>
  <si>
    <t>Fan coils Comfort consola de suelo 4 tubos, ventilador ec y conexiones a izquierdas</t>
  </si>
  <si>
    <t>Fan coils Comfort consola de suelo 4 tubos, ventilador ec y conexiones a derechas</t>
  </si>
  <si>
    <t>Fan coils consola de techo Comfort</t>
  </si>
  <si>
    <t>Fan coils Comfort consola de techo 2 tubos, ventilador ac y conexiones a izquierdas</t>
  </si>
  <si>
    <t>Fan coils Comfort consola de techo 2 tubos, ventilador ac y conexiones a derechas</t>
  </si>
  <si>
    <t>Fan coils Comfort consola de techo 2 tubos, ventilador ec y conexiones a izquierdas</t>
  </si>
  <si>
    <t>Fan coils Comfort consola de techo 2 tubos, ventilador ec y conexiones a derechas</t>
  </si>
  <si>
    <t>Fan coils Comfort consola de techo 4 tubos, ventilador ac y conexiones a izquierdas</t>
  </si>
  <si>
    <t>Fan coils Comfort consola de techo 4 tubos, ventilador ac y conexiones a derechas</t>
  </si>
  <si>
    <t>Fan coils Comfort consola de techo 4 tubos, ventilador ec y conexiones a izquierdas</t>
  </si>
  <si>
    <t>Fan coils Comfort consola de techo 4 tubos, ventilador ec y conexiones a derechas</t>
  </si>
  <si>
    <t>Fan coils de conducto Comfort</t>
  </si>
  <si>
    <t>Fan coils Comfort de conducto 2 tubos, ventilador ac y conexiones a izquierdas</t>
  </si>
  <si>
    <t>Fan coils Comfort de conducto 2 tubos, ventilador ac y conexiones a derechas</t>
  </si>
  <si>
    <t>Fan coils Comfort de conducto 2 tubos, ventilador ec y conexiones a izquierdas</t>
  </si>
  <si>
    <t>Fan coils Comfort de conducto 2 tubos, ventilador ec y conexiones a derechas</t>
  </si>
  <si>
    <t>Fan coils Comfort de conducto 4 tubos, ventilador ac y conexiones a izquierdas</t>
  </si>
  <si>
    <t>Fan coils Comfort de conducto 4 tubos, ventilador ac y conexiones a derechas</t>
  </si>
  <si>
    <t>Fan coils Comfort de conducto 4 tubos, ventilador ec y conexiones a izquierdas</t>
  </si>
  <si>
    <t>Fan coils Comfort de conducto 4 tubos, ventilador ec y conexiones a derechas</t>
  </si>
  <si>
    <t>Fan coils de conducto de media presión</t>
  </si>
  <si>
    <t>Fan coils media presión 2 tubos, ventiladores ec, conexiones a izquierdas y a derechas y electrónica en misma banda</t>
  </si>
  <si>
    <t>Fan coils media presión 2 y 4 tubos, ventiladores ec, conexiones a izquierdas y a derechas y electrónica en banda contraria</t>
  </si>
  <si>
    <t>Fan coils de conductos de alta presión</t>
  </si>
  <si>
    <t>Fan coils conducto de alta presión 2 tubos, ventilador ac y conexiones a izquierdas</t>
  </si>
  <si>
    <t>Fan coils conducto de alta presión 2 tubos, ventilador ac y conexiones a derechas</t>
  </si>
  <si>
    <t>Fan coils conducto de alta presión 2 tubos, ventilador ec y conexiones a izquierdas</t>
  </si>
  <si>
    <t>Fan coils conducto de alta presión 2 tubos, ventilador ec y conexiones a derechas</t>
  </si>
  <si>
    <t>Fan coils conducto de alta presión 4 tubos, ventilador ac y conexiones a izquierdas</t>
  </si>
  <si>
    <t>Fan coils conducto de alta presión 4 tubos, ventilador ac y conexiones a derechas</t>
  </si>
  <si>
    <t>Fan coils conducto de alta presión 4 tubos, ventilador ec y conexiones a izquierdas</t>
  </si>
  <si>
    <t>Fan coils conducto de alta presión 4 tubos, ventilador ec y conexiones a derechas</t>
  </si>
  <si>
    <t>Fan coils cassette</t>
  </si>
  <si>
    <t>Fan coils cassette 2 tubos ventilador ac</t>
  </si>
  <si>
    <t>Fan coils cassette 2 tubos ventilador ec</t>
  </si>
  <si>
    <t>Fan coils cassette 4 tubos ventilador ac</t>
  </si>
  <si>
    <t>Fan coils cassette 4 tubos ventilador ec</t>
  </si>
  <si>
    <t>Paneles</t>
  </si>
  <si>
    <t>Accesorios Flex Air Termostatos y mandos</t>
  </si>
  <si>
    <t>Accesorios Flex Air Kits de válvulas y bandejas de condensados</t>
  </si>
  <si>
    <t>Bomba de calor aire-aire doméstica - Lista de precios 2026</t>
  </si>
  <si>
    <t>Potencia frío/calor (kW)</t>
  </si>
  <si>
    <t>SEER</t>
  </si>
  <si>
    <t>SCOP cálido/medio</t>
  </si>
  <si>
    <t>Bomba de calor aire-aire doméstica tipo split 1x1</t>
  </si>
  <si>
    <t>Split Inverter Premium Etherea grafito con nanoe™ X (Mark 3)</t>
  </si>
  <si>
    <t>KIT-XZ20-CKE-H</t>
  </si>
  <si>
    <t>2,05/2,80</t>
  </si>
  <si>
    <t>8,70 A+++</t>
  </si>
  <si>
    <t>4,80 A++ medio</t>
  </si>
  <si>
    <t>Nuevo</t>
  </si>
  <si>
    <t>KIT-XZ25-CKE-H</t>
  </si>
  <si>
    <t>2,50/3,40</t>
  </si>
  <si>
    <t>9,50 A+++</t>
  </si>
  <si>
    <t>5,20 A+++ medio</t>
  </si>
  <si>
    <t>KIT-XZ35-CKE-H</t>
  </si>
  <si>
    <t>3,50/4,00</t>
  </si>
  <si>
    <t>KIT-XZ42-CKE-H</t>
  </si>
  <si>
    <t>4,20/5,30</t>
  </si>
  <si>
    <t>7,10 A++</t>
  </si>
  <si>
    <t>4,30 A+ medio</t>
  </si>
  <si>
    <t>Split Inverter Premium Etherea blanco mate con nanoe™ X (Mark 3)</t>
  </si>
  <si>
    <t>KIT-Z20-CKE</t>
  </si>
  <si>
    <t>KIT-Z25-CKE</t>
  </si>
  <si>
    <t>KIT-Z35-CKE</t>
  </si>
  <si>
    <t>KIT-Z42-CKE</t>
  </si>
  <si>
    <t>KIT-Z50-CKE</t>
  </si>
  <si>
    <t>5,00/5,80</t>
  </si>
  <si>
    <t>8,50 A++</t>
  </si>
  <si>
    <t>KIT-Z71-CKE</t>
  </si>
  <si>
    <t>7,10/8,20</t>
  </si>
  <si>
    <t>6,50 A++</t>
  </si>
  <si>
    <t>4,20 A++ medio</t>
  </si>
  <si>
    <t>Split Inverter TZ blanco mate con nanoe™ X (Mark 2) - Nuevo chasis ultracompacto (765mm hasta 5kW)</t>
  </si>
  <si>
    <t>KIT-TZ20-CKE</t>
  </si>
  <si>
    <t>2,00/2,70</t>
  </si>
  <si>
    <t>7,00 A++</t>
  </si>
  <si>
    <t>5,40 A+++ cálido</t>
  </si>
  <si>
    <t>4,60 A++ medio</t>
  </si>
  <si>
    <t>KIT-TZ25-CKE</t>
  </si>
  <si>
    <t>2,50/3,30</t>
  </si>
  <si>
    <t>7,30 A++</t>
  </si>
  <si>
    <t>5,70 A+++ cálido</t>
  </si>
  <si>
    <t>KIT-TZ35-CKE</t>
  </si>
  <si>
    <t>5,60 A+++ cálido</t>
  </si>
  <si>
    <t>KIT-TZ42-CKE</t>
  </si>
  <si>
    <t>4,20/5,00</t>
  </si>
  <si>
    <t>6,60 A++</t>
  </si>
  <si>
    <t>5,20 A+++ cálido</t>
  </si>
  <si>
    <t>4,10 A+ medio</t>
  </si>
  <si>
    <t>KIT-TZ50-CKE</t>
  </si>
  <si>
    <t>6,90 A++</t>
  </si>
  <si>
    <t>6,00 A+++ cálido</t>
  </si>
  <si>
    <t>4,50 A+ medio</t>
  </si>
  <si>
    <t>KIT-TZ60-CKE</t>
  </si>
  <si>
    <t>6,00/7,00</t>
  </si>
  <si>
    <t>KIT-TZ71-CKE</t>
  </si>
  <si>
    <t>6,30 A++</t>
  </si>
  <si>
    <t>4,70 A++ cálido</t>
  </si>
  <si>
    <t>Split inverter BZ blanco mate - Nuevo chasis ultracompacto 765mm</t>
  </si>
  <si>
    <t>KIT-BZ25-CKE</t>
  </si>
  <si>
    <t>2,50/3,15</t>
  </si>
  <si>
    <t>5,30 A+++ cálido</t>
  </si>
  <si>
    <t>4,40 A+ medio</t>
  </si>
  <si>
    <t>KIT-BZ35-CKE</t>
  </si>
  <si>
    <t>3,30/3,70</t>
  </si>
  <si>
    <t>6,40 A++</t>
  </si>
  <si>
    <t>4,20 A+ medio</t>
  </si>
  <si>
    <t>KIT-BZ50-CKE</t>
  </si>
  <si>
    <t>5,00/5,40</t>
  </si>
  <si>
    <t>KIT-BZ60-CKE</t>
  </si>
  <si>
    <t>6,00/6,80</t>
  </si>
  <si>
    <t>Consola de suelo con nanoe™X Mark 3</t>
  </si>
  <si>
    <t>KIT-Z25-CFE</t>
  </si>
  <si>
    <t>7,90 A++</t>
  </si>
  <si>
    <t>KIT-Z35-CFE</t>
  </si>
  <si>
    <t>3,50/4,30</t>
  </si>
  <si>
    <t>8,10 A++</t>
  </si>
  <si>
    <t>KIT-Z50-CFE</t>
  </si>
  <si>
    <t>6,70 A++</t>
  </si>
  <si>
    <t>Conducto de bajo perfil (200mm altura)</t>
  </si>
  <si>
    <t>KIT-Z25-CD3EA</t>
  </si>
  <si>
    <t>2,50/3,20</t>
  </si>
  <si>
    <t>6,20 A++</t>
  </si>
  <si>
    <t>KIT-Z35-CD3EA</t>
  </si>
  <si>
    <t>3,50/4,20</t>
  </si>
  <si>
    <t>KIT-Z50-CD3EA</t>
  </si>
  <si>
    <t>5,10/6,10</t>
  </si>
  <si>
    <t>6,10 A++</t>
  </si>
  <si>
    <t>KIT-Z60-CD3EA</t>
  </si>
  <si>
    <t>6,00 A+</t>
  </si>
  <si>
    <t>Bomba de calor aire-aire doméstica múltiple (desde 2x1 hasta 5x1)</t>
  </si>
  <si>
    <t>Free Multi Z</t>
  </si>
  <si>
    <t>Unidades exteriores Multi Z</t>
  </si>
  <si>
    <t>9,10  A+++</t>
  </si>
  <si>
    <t>4,10/4,60</t>
  </si>
  <si>
    <t>5,00/5,60</t>
  </si>
  <si>
    <t>5,20/6,80</t>
  </si>
  <si>
    <t>4,70 A++ medio</t>
  </si>
  <si>
    <t>6,80/8,50</t>
  </si>
  <si>
    <t>8,20 A++</t>
  </si>
  <si>
    <t>8,50 A+++</t>
  </si>
  <si>
    <t>8,00/9,40</t>
  </si>
  <si>
    <t>9,00/10,40</t>
  </si>
  <si>
    <t>Premium Etherea grafito con nanoe™ X (Mark 3)</t>
  </si>
  <si>
    <t>2,00/3,20</t>
  </si>
  <si>
    <t>2,50/3,60</t>
  </si>
  <si>
    <t>3,50/4,50</t>
  </si>
  <si>
    <t>4,20/5,60</t>
  </si>
  <si>
    <t>Premium Etherea blanco mate con nanoe™ X (Mark 3)</t>
  </si>
  <si>
    <t>1,60/2,60</t>
  </si>
  <si>
    <t>5,00/6,80</t>
  </si>
  <si>
    <t>7,10/8,70</t>
  </si>
  <si>
    <t>TZ blanco mate con nanoe™ X (Mark 2) - Nuevo chasis ultracompacto (765mm hasta 5kW)</t>
  </si>
  <si>
    <t>6,00/8,50</t>
  </si>
  <si>
    <t>5,00/5,30</t>
  </si>
  <si>
    <t>Cassette 60x60 con nanoe™X Mark 2 (Mando a distancia no incluido)</t>
  </si>
  <si>
    <t>S-M20PY3E</t>
  </si>
  <si>
    <t>Receptor inalámbrico para cassette 60x60, es necesario el mando CZ-RWS3</t>
  </si>
  <si>
    <t>Panel cassette 60x60 (hasta agotar existencias)</t>
  </si>
  <si>
    <t>Multi TZ</t>
  </si>
  <si>
    <t>Kits Multi TZ</t>
  </si>
  <si>
    <t>KIT-2TZ2035-CBE</t>
  </si>
  <si>
    <t>0,04</t>
  </si>
  <si>
    <t>KIT-2TZ2535-CBE</t>
  </si>
  <si>
    <t>Unidades exteriores Multi TZ</t>
  </si>
  <si>
    <t>4,10/4,40</t>
  </si>
  <si>
    <t>5,00/5,70</t>
  </si>
  <si>
    <t>4,20 A+</t>
  </si>
  <si>
    <t>Accesorios para sistemas tipo split 1x1 y múltiple</t>
  </si>
  <si>
    <t>Controles remotos opcionales</t>
  </si>
  <si>
    <t>Conectividad y domótica</t>
  </si>
  <si>
    <t>RAC interface adapter for integration into S‑Link</t>
  </si>
  <si>
    <t>Reductor para tuberías</t>
  </si>
  <si>
    <t>Bomba de calor aire-aire compacta sin unidad exterior</t>
  </si>
  <si>
    <t>1,73/1,71</t>
  </si>
  <si>
    <t>3,01 A</t>
  </si>
  <si>
    <t>3,15 A</t>
  </si>
  <si>
    <t>2,09/2,08</t>
  </si>
  <si>
    <t>3,29 A+</t>
  </si>
  <si>
    <t>3,31 A+</t>
  </si>
  <si>
    <t>2,33/2,31</t>
  </si>
  <si>
    <t>3,25 A+</t>
  </si>
  <si>
    <t>3,28 A+</t>
  </si>
  <si>
    <t>2,87/2,75</t>
  </si>
  <si>
    <t>2,74 A</t>
  </si>
  <si>
    <t>3,12 A</t>
  </si>
  <si>
    <t>Accesorios para RAC Solo</t>
  </si>
  <si>
    <t>Gama comercial aire-aire - Lista de precios 2026</t>
  </si>
  <si>
    <t>Bomba de calor aire-aire comercial tipo split 1x1</t>
  </si>
  <si>
    <r>
      <t>PK4 Split de pared Elite con nanoe™X Mark 3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</si>
  <si>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KIT-36PK4ZH5</t>
  </si>
  <si>
    <t>KIT-50PK4ZH5</t>
  </si>
  <si>
    <t>KIT-60PK4ZH5</t>
  </si>
  <si>
    <t>KIT-71PK3ZH45</t>
  </si>
  <si>
    <t>KIT-100PK4ZH45</t>
  </si>
  <si>
    <t>KIT-71PK4ZH48</t>
  </si>
  <si>
    <t>KIT-100PK4ZH48</t>
  </si>
  <si>
    <r>
      <t>PK4 Split de pared Standard con nanoe™X Mark 3</t>
    </r>
    <r>
      <rPr>
        <b/>
        <sz val="12"/>
        <color rgb="FF0F596A"/>
        <rFont val="Calibri"/>
        <family val="2"/>
        <scheme val="major"/>
      </rPr>
      <t xml:space="preserve"> · R32</t>
    </r>
  </si>
  <si>
    <t>KIT-25PK4Z5</t>
  </si>
  <si>
    <t>KIT-36PK4Z5</t>
  </si>
  <si>
    <t>KIT-50PK4Z5</t>
  </si>
  <si>
    <t>KIT-60PK4Z5</t>
  </si>
  <si>
    <t>KIT-100PK4Z5</t>
  </si>
  <si>
    <t>KIT-100PK4Z8</t>
  </si>
  <si>
    <r>
      <t>Kits Cassette 60x60 PY3 Elite con nanoe™X Mark 2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</si>
  <si>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KIT-36PY3ZH5</t>
  </si>
  <si>
    <t>KIT-50PY3ZH5</t>
  </si>
  <si>
    <t>KIT-60PY3ZH5</t>
  </si>
  <si>
    <r>
      <t>Kits Cassette 60x60 PY3 Standard con nanoe™X Mark 2</t>
    </r>
    <r>
      <rPr>
        <b/>
        <sz val="12"/>
        <color rgb="FF0F596A"/>
        <rFont val="Calibri"/>
        <family val="2"/>
        <scheme val="major"/>
      </rPr>
      <t xml:space="preserve"> · R32</t>
    </r>
  </si>
  <si>
    <t>KIT-25PY3Z5</t>
  </si>
  <si>
    <t>KIT-35PY3Z5</t>
  </si>
  <si>
    <t>KIT-50PY3Z5</t>
  </si>
  <si>
    <t>KIT-60PY3Z5</t>
  </si>
  <si>
    <r>
      <t>Kits Cassette 90x90 PU3 Elite con nanoe™X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</si>
  <si>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KIT-36PU3ZH5</t>
  </si>
  <si>
    <t>KIT-50PU3ZH5</t>
  </si>
  <si>
    <t>KIT-60PU3ZH5</t>
  </si>
  <si>
    <t>KIT-71PU3ZH45</t>
  </si>
  <si>
    <t>KIT-100PU3ZH45</t>
  </si>
  <si>
    <t>KIT-125PU3ZH45</t>
  </si>
  <si>
    <t>KIT-140PU3ZH45</t>
  </si>
  <si>
    <t>KIT-71PU3ZH48</t>
  </si>
  <si>
    <t>KIT-100PU3ZH48</t>
  </si>
  <si>
    <t>KIT-125PU3ZH48</t>
  </si>
  <si>
    <t>KIT-140PU3ZH48</t>
  </si>
  <si>
    <r>
      <t>Kits Cassette 90x90 PU3 Standard con nanoe™X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</si>
  <si>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KIT-36PU3Z5</t>
  </si>
  <si>
    <t>KIT-50PU3Z5</t>
  </si>
  <si>
    <t>KIT-60PU3Z5</t>
  </si>
  <si>
    <t>KIT-71PU3Z5</t>
  </si>
  <si>
    <t>KIT-100PU3Z5</t>
  </si>
  <si>
    <t>KIT-125PU3Z5</t>
  </si>
  <si>
    <t>KIT-140PU3Z5</t>
  </si>
  <si>
    <t>KIT-100PU3Z8</t>
  </si>
  <si>
    <t>KIT-125PU3Z8</t>
  </si>
  <si>
    <t>KIT-140PU3Z8</t>
  </si>
  <si>
    <r>
      <t xml:space="preserve">Kits consola de techo PT3 Elite con nanoe™X Mark 2 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</si>
  <si>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KIT-36PT3ZH5</t>
  </si>
  <si>
    <t>KIT-50PT3ZH5</t>
  </si>
  <si>
    <t>KIT-60PT3ZH5</t>
  </si>
  <si>
    <t>KIT-71PT3ZH45</t>
  </si>
  <si>
    <t>KIT-100PT3ZH45</t>
  </si>
  <si>
    <t>KIT-125PT3ZH45</t>
  </si>
  <si>
    <t>KIT-140PT3ZH45</t>
  </si>
  <si>
    <t>KIT-71PT3ZH48</t>
  </si>
  <si>
    <t>KIT-100PT3ZH48</t>
  </si>
  <si>
    <t>KIT-125PT3ZH48</t>
  </si>
  <si>
    <t>KIT-140PT3ZH48</t>
  </si>
  <si>
    <r>
      <t xml:space="preserve">Kits consola de techo PT3 Standard con nanoe™X Mark 2 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</si>
  <si>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KIT-36PT3Z5</t>
  </si>
  <si>
    <t>KIT-50PT3Z5</t>
  </si>
  <si>
    <t>KIT-60PT3Z5</t>
  </si>
  <si>
    <t>KIT-71PT3Z5</t>
  </si>
  <si>
    <t>KIT-100PT3Z5</t>
  </si>
  <si>
    <t>KIT-125PT3Z5</t>
  </si>
  <si>
    <t>KIT-140PT3Z5</t>
  </si>
  <si>
    <t>KIT-100PT3Z8</t>
  </si>
  <si>
    <t>KIT-125PT3Z8</t>
  </si>
  <si>
    <t>KIT-140PT3Z8</t>
  </si>
  <si>
    <r>
      <t xml:space="preserve">Kits de conductos adaptable PF3 Elite con nanoe™X Mark 2 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</si>
  <si>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KIT-36PF3ZH5</t>
  </si>
  <si>
    <t>KIT-50PF3ZH5</t>
  </si>
  <si>
    <t>KIT-60PF3ZH5</t>
  </si>
  <si>
    <t>KIT-71PF3ZH45</t>
  </si>
  <si>
    <t>KIT-100PF3ZH45</t>
  </si>
  <si>
    <t>KIT-125PF3ZH45</t>
  </si>
  <si>
    <t>KIT-140PF3ZH45</t>
  </si>
  <si>
    <t>KIT-71PF3ZH48</t>
  </si>
  <si>
    <t>KIT-100PF3ZH48</t>
  </si>
  <si>
    <t>KIT-125PF3ZH48</t>
  </si>
  <si>
    <t>KIT-140PF3ZH48</t>
  </si>
  <si>
    <r>
      <t xml:space="preserve">Kits de conductos adaptable PF3 Standard con nanoe™X Mark 2 </t>
    </r>
    <r>
      <rPr>
        <b/>
        <sz val="12"/>
        <color rgb="FF0F596A"/>
        <rFont val="Calibri"/>
        <family val="2"/>
        <scheme val="major"/>
      </rPr>
      <t xml:space="preserve"> · R32</t>
    </r>
  </si>
  <si>
    <t>KIT-36PF3Z5</t>
  </si>
  <si>
    <t>KIT-50PF3Z5</t>
  </si>
  <si>
    <t>KIT-60PF3Z5</t>
  </si>
  <si>
    <t>KIT-71PF3Z5</t>
  </si>
  <si>
    <t>KIT-100PF3Z5</t>
  </si>
  <si>
    <t>KIT-125PF3Z5</t>
  </si>
  <si>
    <t>KIT-140PF3Z5</t>
  </si>
  <si>
    <t>KIT-100PF3Z8</t>
  </si>
  <si>
    <t>KIT-125PF3Z8</t>
  </si>
  <si>
    <t>KIT-140PF3Z8</t>
  </si>
  <si>
    <r>
      <t>Kits de conductos adaptables multizona PQ1</t>
    </r>
    <r>
      <rPr>
        <b/>
        <sz val="12"/>
        <color rgb="FF0F596A"/>
        <rFont val="Calibri"/>
        <family val="2"/>
        <scheme val="major"/>
      </rPr>
      <t xml:space="preserve"> · R32</t>
    </r>
  </si>
  <si>
    <t>KIT-71PQ41Z5</t>
  </si>
  <si>
    <t>El PVPR del kit incluye 1 control por salida/zona.</t>
  </si>
  <si>
    <t>KIT-100PQ41Z5</t>
  </si>
  <si>
    <t>KIT-100PQ51Z5</t>
  </si>
  <si>
    <t>KIT-125PQ51Z5</t>
  </si>
  <si>
    <t>KIT-140PQ51Z5</t>
  </si>
  <si>
    <t>KIT-100PQ41Z8</t>
  </si>
  <si>
    <t>KIT-100PQ51Z8</t>
  </si>
  <si>
    <t>KIT-125PQ51Z8</t>
  </si>
  <si>
    <t>KIT-140PQ51Z8</t>
  </si>
  <si>
    <r>
      <t>PACi NX Jet Air Stream ·</t>
    </r>
    <r>
      <rPr>
        <b/>
        <sz val="12"/>
        <color rgb="FF00B050"/>
        <rFont val="Calibri"/>
        <family val="2"/>
        <scheme val="major"/>
      </rPr>
      <t xml:space="preserve"> R32</t>
    </r>
  </si>
  <si>
    <t>KIT-140MC5AZH5</t>
  </si>
  <si>
    <t>KIT-140MC5ZH8</t>
  </si>
  <si>
    <t>KIT-250MC5ZH8</t>
  </si>
  <si>
    <r>
      <t xml:space="preserve">Conductos Big PACi de alta capacidad con nanoe™ X Mark 3 </t>
    </r>
    <r>
      <rPr>
        <b/>
        <sz val="12"/>
        <color rgb="FF00B050"/>
        <rFont val="Calibri"/>
        <family val="2"/>
        <scheme val="major"/>
      </rPr>
      <t>· R32</t>
    </r>
  </si>
  <si>
    <t>KIT-200PE4ZH8</t>
  </si>
  <si>
    <t>KIT-250PE4ZH8</t>
  </si>
  <si>
    <r>
      <t>Unidades aire-agua PACi NX</t>
    </r>
    <r>
      <rPr>
        <b/>
        <sz val="12"/>
        <color rgb="FF00B050"/>
        <rFont val="Calibri"/>
        <family val="2"/>
        <scheme val="major"/>
      </rPr>
      <t xml:space="preserve"> · R32</t>
    </r>
  </si>
  <si>
    <t>Conjuntos PACi NX twin, triple y doble-twin</t>
  </si>
  <si>
    <r>
      <t>Unidades exteriores PACi NX Elite para sistemas twin, triple y doble-twin</t>
    </r>
    <r>
      <rPr>
        <b/>
        <sz val="12"/>
        <color rgb="FF00B050"/>
        <rFont val="Calibri"/>
        <family val="2"/>
        <scheme val="major"/>
      </rPr>
      <t xml:space="preserve"> · R32</t>
    </r>
  </si>
  <si>
    <r>
      <t>Unidades exteriores PACi NX Standard para sistemas twin</t>
    </r>
    <r>
      <rPr>
        <b/>
        <sz val="12"/>
        <color rgb="FF00B050"/>
        <rFont val="Calibri"/>
        <family val="2"/>
        <scheme val="major"/>
      </rPr>
      <t xml:space="preserve"> · R32</t>
    </r>
  </si>
  <si>
    <r>
      <t>Indoor units Commercial twin, triple and double-twin systems</t>
    </r>
    <r>
      <rPr>
        <b/>
        <sz val="12"/>
        <color rgb="FF00B050"/>
        <rFont val="Calibri"/>
        <family val="2"/>
        <scheme val="major"/>
      </rPr>
      <t xml:space="preserve"> · R32</t>
    </r>
  </si>
  <si>
    <t>Soluciones para entornos críticos (servidores)</t>
  </si>
  <si>
    <r>
      <t xml:space="preserve">Split inverter para servidores </t>
    </r>
    <r>
      <rPr>
        <b/>
        <sz val="12"/>
        <color rgb="FF0F596A"/>
        <rFont val="Calibri"/>
        <family val="2"/>
        <scheme val="major"/>
      </rPr>
      <t>· R32</t>
    </r>
  </si>
  <si>
    <t>KIT-Z25-YKEA-1</t>
  </si>
  <si>
    <t>KIT-Z35-YKEA-1</t>
  </si>
  <si>
    <t>KIT-Z42-YKEA-1</t>
  </si>
  <si>
    <t>KIT-Z50-YKEA-1</t>
  </si>
  <si>
    <t>KIT-Z71-YKEA-1</t>
  </si>
  <si>
    <t xml:space="preserve"> </t>
  </si>
  <si>
    <r>
      <t>Unidades Close Control Serie P – Perimetral</t>
    </r>
    <r>
      <rPr>
        <b/>
        <sz val="12"/>
        <color rgb="FF0F596A"/>
        <rFont val="Calibri"/>
        <family val="2"/>
        <scheme val="major"/>
      </rPr>
      <t xml:space="preserve"> · R32</t>
    </r>
    <r>
      <rPr>
        <b/>
        <sz val="12"/>
        <color rgb="FFF9AC3C"/>
        <rFont val="Calibri"/>
        <family val="2"/>
        <scheme val="major"/>
      </rPr>
      <t xml:space="preserve"> </t>
    </r>
    <r>
      <rPr>
        <b/>
        <sz val="12"/>
        <color rgb="FFFF0000"/>
        <rFont val="Calibri"/>
        <family val="2"/>
        <scheme val="major"/>
      </rPr>
      <t>(Unidad exterior no incluida)</t>
    </r>
  </si>
  <si>
    <t>Accessories and control</t>
  </si>
  <si>
    <t>PACi NX - Accesorios y control</t>
  </si>
  <si>
    <t>Mando inalámbrico con infrarrojos y receptor (uds techo)</t>
  </si>
  <si>
    <t>Mando inalámbrico con infrarrojos y receptor (todas unidades interiores)</t>
  </si>
  <si>
    <t>PACi NX - Accesorios para el conducto multizona PQ1</t>
  </si>
  <si>
    <t>PACi NX - Accesorios para el Jet Air Stream</t>
  </si>
  <si>
    <t>Soluciones de ventilación</t>
  </si>
  <si>
    <t>PACi - Soluciones de ventilación</t>
  </si>
  <si>
    <t>Sistemas VRF Comerciales ECOi - Lista de precios 2026</t>
  </si>
  <si>
    <t>Mini VRF ECOi - 2 tubos</t>
  </si>
  <si>
    <r>
      <t xml:space="preserve">Serie LZ2 Mini ECOi 2 tubos </t>
    </r>
    <r>
      <rPr>
        <b/>
        <sz val="12"/>
        <color rgb="FF0F596A"/>
        <rFont val="Calibri"/>
        <family val="2"/>
        <scheme val="major"/>
      </rPr>
      <t xml:space="preserve"> · R32</t>
    </r>
  </si>
  <si>
    <r>
      <t xml:space="preserve">Serie LE2 Mini ECOi 2 tubos </t>
    </r>
    <r>
      <rPr>
        <b/>
        <sz val="12"/>
        <color rgb="FF0F596A"/>
        <rFont val="Calibri"/>
        <family val="2"/>
        <scheme val="major"/>
      </rPr>
      <t xml:space="preserve"> · R410</t>
    </r>
  </si>
  <si>
    <t xml:space="preserve">ECOi EX 2 tubos </t>
  </si>
  <si>
    <r>
      <t xml:space="preserve">Serie MZ1 ECOi 2 tubos </t>
    </r>
    <r>
      <rPr>
        <b/>
        <sz val="12"/>
        <color rgb="FF0F596A"/>
        <rFont val="Calibri"/>
        <family val="2"/>
        <scheme val="major"/>
      </rPr>
      <t>· R32</t>
    </r>
  </si>
  <si>
    <r>
      <t xml:space="preserve">Serie ME2 ECOi 2 tubos </t>
    </r>
    <r>
      <rPr>
        <b/>
        <sz val="12"/>
        <color rgb="FF0F596A"/>
        <rFont val="Calibri"/>
        <family val="2"/>
        <scheme val="major"/>
      </rPr>
      <t>· R410</t>
    </r>
  </si>
  <si>
    <t>Módulos hidráulicos para la producción de agua refrigerada/calefacción</t>
  </si>
  <si>
    <t>ECOi EX 3 tubos con recuperación de calor</t>
  </si>
  <si>
    <r>
      <t xml:space="preserve">Serie MF4 ECOi 3 tubos </t>
    </r>
    <r>
      <rPr>
        <b/>
        <sz val="12"/>
        <color rgb="FF0F596A"/>
        <rFont val="Calibri"/>
        <family val="2"/>
        <scheme val="major"/>
      </rPr>
      <t>· R32</t>
    </r>
  </si>
  <si>
    <r>
      <t xml:space="preserve">Serie MF3 ECOi 3 tubos </t>
    </r>
    <r>
      <rPr>
        <b/>
        <sz val="12"/>
        <color rgb="FF0F596A"/>
        <rFont val="Calibri"/>
        <family val="2"/>
        <scheme val="major"/>
      </rPr>
      <t>· R410</t>
    </r>
  </si>
  <si>
    <t>VRF indoor units</t>
  </si>
  <si>
    <r>
      <t xml:space="preserve">Cassette 90x90 con nanoe™X  · </t>
    </r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/ R410A</t>
    </r>
  </si>
  <si>
    <r>
      <t xml:space="preserve">Cassette 60x60 con nanoe™X  · </t>
    </r>
    <r>
      <rPr>
        <b/>
        <sz val="12"/>
        <color rgb="FF0F596A"/>
        <rFont val="Calibri"/>
        <family val="2"/>
        <scheme val="major"/>
      </rPr>
      <t xml:space="preserve">R32 </t>
    </r>
    <r>
      <rPr>
        <b/>
        <sz val="12"/>
        <color rgb="FF0096C8"/>
        <rFont val="Calibri"/>
        <family val="2"/>
        <scheme val="major"/>
      </rPr>
      <t>/ R410A</t>
    </r>
  </si>
  <si>
    <t>Cassette L1 de dos vías· R410A</t>
  </si>
  <si>
    <t>Cassette D1 de 1 vía· R410A</t>
  </si>
  <si>
    <r>
      <t xml:space="preserve">Conducto adaptable F3 con nanoe™X · </t>
    </r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/ R410A</t>
    </r>
  </si>
  <si>
    <r>
      <t xml:space="preserve">Conducto de baja silueta MM2 con nanoe™X  · </t>
    </r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/ R410A</t>
    </r>
  </si>
  <si>
    <t>Conducto de alta presión estática · R410A</t>
  </si>
  <si>
    <t>Unidad de techo MT2 · R410A</t>
  </si>
  <si>
    <r>
      <t xml:space="preserve">Unidad mural MK3 con nanoe™X  · </t>
    </r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/ R410A</t>
    </r>
  </si>
  <si>
    <t>G1 type floor console · R410A</t>
  </si>
  <si>
    <r>
      <t xml:space="preserve">Consola de suelo P2  · </t>
    </r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/ R410A</t>
    </r>
  </si>
  <si>
    <r>
      <t xml:space="preserve">Consola de suelo R2  · </t>
    </r>
    <r>
      <rPr>
        <b/>
        <sz val="12"/>
        <color rgb="FF0F596A"/>
        <rFont val="Calibri"/>
        <family val="2"/>
        <scheme val="major"/>
      </rPr>
      <t xml:space="preserve">R32 </t>
    </r>
    <r>
      <rPr>
        <b/>
        <sz val="12"/>
        <color rgb="FF0096C8"/>
        <rFont val="Calibri"/>
        <family val="2"/>
        <scheme val="major"/>
      </rPr>
      <t>/ R410A</t>
    </r>
  </si>
  <si>
    <t>Hydrokit para producción agua caliente hasta 45 °C · R410A</t>
  </si>
  <si>
    <r>
      <t xml:space="preserve">Recuperadores de calor con batería DX - Serie HRPT · </t>
    </r>
    <r>
      <rPr>
        <b/>
        <sz val="12"/>
        <color rgb="FF0F596A"/>
        <rFont val="Calibri"/>
        <family val="2"/>
        <scheme val="major"/>
      </rPr>
      <t xml:space="preserve">R32 </t>
    </r>
    <r>
      <rPr>
        <b/>
        <sz val="12"/>
        <color rgb="FF0096C8"/>
        <rFont val="Calibri"/>
        <family val="2"/>
        <scheme val="major"/>
      </rPr>
      <t>/ R410A</t>
    </r>
  </si>
  <si>
    <t>Accesorios y control VRF</t>
  </si>
  <si>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ECOi / ECOi EX: Medidas de seguridad y accesorios</t>
    </r>
  </si>
  <si>
    <r>
      <rPr>
        <b/>
        <sz val="12"/>
        <color rgb="FF0F596A"/>
        <rFont val="Calibri"/>
        <family val="2"/>
        <scheme val="major"/>
      </rPr>
      <t>R32</t>
    </r>
    <r>
      <rPr>
        <b/>
        <sz val="12"/>
        <color rgb="FF0096C8"/>
        <rFont val="Calibri"/>
        <family val="2"/>
        <scheme val="major"/>
      </rPr>
      <t xml:space="preserve"> Pump down</t>
    </r>
  </si>
  <si>
    <t>R410A ECOi EX: Cajas de recuperación</t>
  </si>
  <si>
    <t>Sistemas de recogida de gas (pump down) para unidades R410A</t>
  </si>
  <si>
    <t>Derivadores</t>
  </si>
  <si>
    <t xml:space="preserve">Sensores </t>
  </si>
  <si>
    <t>Válvulas</t>
  </si>
  <si>
    <t>Controles</t>
  </si>
  <si>
    <t>Controladores táctiles para hoteles</t>
  </si>
  <si>
    <t>Contactos secos para controladores de hoteles</t>
  </si>
  <si>
    <t>Controles centralizados</t>
  </si>
  <si>
    <t>Commercial Smart Edge</t>
  </si>
  <si>
    <t>Interfaz BMS con S-Link</t>
  </si>
  <si>
    <t>Accesorios de controladores</t>
  </si>
  <si>
    <t>Accesorios para conectar a centralizado</t>
  </si>
  <si>
    <t>PCB y cables</t>
  </si>
  <si>
    <t>Reemplazo de R22</t>
  </si>
  <si>
    <t>Accesorios de equipos aire/agua</t>
  </si>
  <si>
    <t>Ventilación Comercial - Lista de precios 2026</t>
  </si>
  <si>
    <t>Ventilation solutions</t>
  </si>
  <si>
    <t>Conexión AHU kit PAH3M-1 para PACi NX y PACi</t>
  </si>
  <si>
    <t>Conexión AHU kit MAH4M para ECOi 2-Tubos y accesorios</t>
  </si>
  <si>
    <t>Conexión AHU kit MAH3M para 3-Tubos ECOi EX MF3 Serie · R410A</t>
  </si>
  <si>
    <t>Sistemas ventilación recuperación de energía - ZY Series</t>
  </si>
  <si>
    <r>
      <t xml:space="preserve">Venitlación con recuperación de enrgia con batería DX - Serie HRPT · </t>
    </r>
    <r>
      <rPr>
        <b/>
        <sz val="12"/>
        <color rgb="FF0F596A"/>
        <rFont val="Calibri"/>
        <family val="2"/>
        <scheme val="major"/>
      </rPr>
      <t xml:space="preserve">R32 </t>
    </r>
    <r>
      <rPr>
        <b/>
        <sz val="12"/>
        <color rgb="FF29CAD2"/>
        <rFont val="Calibri"/>
        <family val="2"/>
        <scheme val="major"/>
      </rPr>
      <t>/ R410A</t>
    </r>
  </si>
  <si>
    <t>Cortina de aire eléctrica</t>
  </si>
  <si>
    <t>Cortina de aire con batería DX, conectada a sistemas PACi</t>
  </si>
  <si>
    <t>Nuevo!</t>
  </si>
  <si>
    <t>Cortina de aire con batería DX, conectada a sistemas VRF</t>
  </si>
  <si>
    <t>Coming soon</t>
  </si>
  <si>
    <t>Generador nanoe™ X Generator montaje en techo</t>
  </si>
  <si>
    <t>Refrigeración comercial - Lista de precios 2026</t>
  </si>
  <si>
    <t xml:space="preserve">Unidades condensadoras </t>
  </si>
  <si>
    <t>iCORE OCU-CR CO₂ · R744</t>
  </si>
  <si>
    <t>iCORE OCU/SCU-CRC (Personalizables)· R744 / Opcionales: C = Anticorrosión - D = Recuperación de calor - P = Ventilador potenciado - S = V.Seguridad montada - H = Carrozada</t>
  </si>
  <si>
    <t>iCOOL SE / Opcionales: C = Anticorrosión - D = Recuperación de calor - P = Ventilador potenciado - S = V.Seguridad montada - H = Carrozada</t>
  </si>
  <si>
    <t>iCOOL OCU/SCU  / Opcionales: C = Anticorrosión - D = Recuperación de calor - P = Ventilador potenciado - S = V.Seguridad montada - H = Carrozada</t>
  </si>
  <si>
    <t>iCOOL LCU sin condensador / Opcionales: C = Anticorrosión - D = Recuperación de calor - P = Ventilador potenciado - S = V.Seguridad montada - H = Carrozada</t>
  </si>
  <si>
    <t>iCOOL WCU condensada por agua / Opcionales: C = Anticorrosión - D = Recuperación de calor - P = Ventilador potenciado - S = V.Seguridad montada - H = Carrozada</t>
  </si>
  <si>
    <t>Accesorios y Control</t>
  </si>
  <si>
    <t>iCORE - Accesorios y control</t>
  </si>
  <si>
    <t>iCOOL - Accesorios y control</t>
  </si>
  <si>
    <t>History of updates</t>
  </si>
  <si>
    <t>Sheet name</t>
  </si>
  <si>
    <t>Category</t>
  </si>
  <si>
    <t>Main update</t>
  </si>
  <si>
    <t>Date</t>
  </si>
  <si>
    <t>PIC from HQ</t>
  </si>
  <si>
    <t>Pricelist Feb25</t>
  </si>
  <si>
    <t>PAC/CC</t>
  </si>
  <si>
    <t>PACi and Cold Chain range added</t>
  </si>
  <si>
    <t>Naoko ONIGATA</t>
  </si>
  <si>
    <t>Missing information filled</t>
  </si>
  <si>
    <t>Pricelist Sep25</t>
  </si>
  <si>
    <t xml:space="preserve">Including new refrigeration range iCORE and iCOOL </t>
  </si>
  <si>
    <t>Pricelist Oct25</t>
  </si>
  <si>
    <t>OCU-CR SL option removed, EAN codes for the accessories updated</t>
  </si>
  <si>
    <t>Michal Wawrzenczyk</t>
  </si>
  <si>
    <t>CC Oct25</t>
  </si>
  <si>
    <t>OCU-CR SL option removed</t>
  </si>
  <si>
    <t>A2W/RAC</t>
  </si>
  <si>
    <t>New models included and Discontinued models deleted</t>
  </si>
  <si>
    <t>Andrea Saiz</t>
  </si>
  <si>
    <t>RAC Feb26</t>
  </si>
  <si>
    <t>New Pricelist with models launched in Feb 2026</t>
  </si>
  <si>
    <t>A2W Oct25</t>
  </si>
  <si>
    <t>Updated Pricelist</t>
  </si>
  <si>
    <t>Pricelist Dec25</t>
  </si>
  <si>
    <t>New models included and Discontinued models deleted.</t>
  </si>
  <si>
    <t>VRF/Ventilation</t>
  </si>
  <si>
    <t>The range newly included with the information aligned with FY26 Price list</t>
  </si>
  <si>
    <t>PRICE LIST 2026</t>
  </si>
  <si>
    <t>Country</t>
  </si>
  <si>
    <t>xxx</t>
  </si>
  <si>
    <t>Currency</t>
  </si>
  <si>
    <t>Validity</t>
  </si>
  <si>
    <t>01/11/2025 - withdrawal</t>
  </si>
  <si>
    <t>Prices are without VAT! All prices are subject to change or withdrawal without notice!</t>
  </si>
  <si>
    <t>Must be deleted</t>
  </si>
  <si>
    <t>Eco-contribution</t>
  </si>
  <si>
    <t>Logistics data</t>
  </si>
  <si>
    <t>EAN code</t>
  </si>
  <si>
    <t>Type</t>
  </si>
  <si>
    <t>Series</t>
  </si>
  <si>
    <t>Line-up</t>
  </si>
  <si>
    <t>Description</t>
  </si>
  <si>
    <t>Short description</t>
  </si>
  <si>
    <t>Model replaced by</t>
  </si>
  <si>
    <t>Model replacing</t>
  </si>
  <si>
    <t>New</t>
  </si>
  <si>
    <t>Availability</t>
  </si>
  <si>
    <t>RRP</t>
  </si>
  <si>
    <t>WEEE</t>
  </si>
  <si>
    <t>WEEE amount</t>
  </si>
  <si>
    <t>Gross volume (cm3)</t>
  </si>
  <si>
    <t>Gross weight (kg)</t>
  </si>
  <si>
    <t>Height (cm)</t>
  </si>
  <si>
    <t>Lenght (cm)</t>
  </si>
  <si>
    <t>Depth (cm)</t>
  </si>
  <si>
    <t>Refrigerant gas</t>
  </si>
  <si>
    <t>Refrigerant amount (kg)</t>
  </si>
  <si>
    <t>GWP</t>
  </si>
  <si>
    <t>OUTDOOR</t>
  </si>
  <si>
    <t>Aquarea L series 5 kW 1ph outdoor unit</t>
  </si>
  <si>
    <t>Yes</t>
  </si>
  <si>
    <t>Aquarea L series 7 kW 1ph outdoor unit</t>
  </si>
  <si>
    <t>Aquarea L series 9 kW 1ph outdoor unit</t>
  </si>
  <si>
    <t>INDOOR</t>
  </si>
  <si>
    <t>Aquarea L series All-in-one 120 L 1ph</t>
  </si>
  <si>
    <t>WH-ADC0509L3E5UK1</t>
  </si>
  <si>
    <t>4010869633802</t>
  </si>
  <si>
    <t>1ph (UK)</t>
  </si>
  <si>
    <t>Aquarea L series All-in-one 1ph</t>
  </si>
  <si>
    <t>Aquarea L series All-in-one 1ph AN</t>
  </si>
  <si>
    <t>Aquarea L series All-in-one 1ph 2zone</t>
  </si>
  <si>
    <t>Aquarea L series Bibloc 1ph</t>
  </si>
  <si>
    <t>Aquarea M series 12 kW 1ph outdoor unit</t>
  </si>
  <si>
    <t>Aquarea M series 16 kW 1ph outdoor unit</t>
  </si>
  <si>
    <t>Aquarea M series 9 kW 3ph outdoor unit</t>
  </si>
  <si>
    <t>Aquarea M series 12 kW 3ph outdoor unit</t>
  </si>
  <si>
    <t>Aquarea M series 16 kW 3ph outdoor unit</t>
  </si>
  <si>
    <t>Aquarea J series 5kW monobloc 1ph</t>
  </si>
  <si>
    <t>Aquarea J series 7kW monobloc 1ph</t>
  </si>
  <si>
    <t>Aquarea J series 9kW monobloc 1ph</t>
  </si>
  <si>
    <t>Aquarea M series 9 kW 1ph outdoor unit</t>
  </si>
  <si>
    <t>Aquarea M series 20 kW 3ph outdoor unit</t>
  </si>
  <si>
    <t>Aquarea M series 25 kW 3ph outdoor unit</t>
  </si>
  <si>
    <t>Aquarea M series 30 kW 3ph outdoor unit</t>
  </si>
  <si>
    <t>Aquarea M series All-in-one 1ph</t>
  </si>
  <si>
    <t>WH-ADC0916M3E5UK1</t>
  </si>
  <si>
    <t>Aquarea M series All-in-one 1ph AN</t>
  </si>
  <si>
    <t>Aquarea M series All-in-one 3ph</t>
  </si>
  <si>
    <t>Aquarea M series All-in-one 3ph AN</t>
  </si>
  <si>
    <t>Aquarea M series All-in-one 260L 1ph</t>
  </si>
  <si>
    <t>Aquarea M series All-in-one 260L 1ph AN</t>
  </si>
  <si>
    <t>Aquarea M series All-in-one 260L 3ph</t>
  </si>
  <si>
    <t>Aquarea M series All-in-one 260L  3ph AN</t>
  </si>
  <si>
    <t>Aquarea M series Bibloc 1ph</t>
  </si>
  <si>
    <t>Aquarea M series Bibloc 3ph</t>
  </si>
  <si>
    <t>Aquarea M series Control Box 1ph</t>
  </si>
  <si>
    <t>Aquarea M series Control Box 3ph</t>
  </si>
  <si>
    <t>Big Aquarea M series Control Box 3ph</t>
  </si>
  <si>
    <t>Aquarea remote controller</t>
  </si>
  <si>
    <t>Aquarea J series 12kW monobloc 1ph</t>
  </si>
  <si>
    <t>Aquarea J series 9kW monobloc 3ph</t>
  </si>
  <si>
    <t>Aquarea J series 12kW monobloc 3ph</t>
  </si>
  <si>
    <t>Aquarea J series 16kW monobloc 3ph</t>
  </si>
  <si>
    <t>Aquarea Ecoflex tank 1ph</t>
  </si>
  <si>
    <t>4010869635943</t>
  </si>
  <si>
    <t>i) Multi (Nordic)</t>
  </si>
  <si>
    <t>Aquarea Ecoflex 9,5 kW 1ph outdoor unit</t>
  </si>
  <si>
    <t>Aquarea Ecoflex 1ph outdoor unit</t>
  </si>
  <si>
    <t>Indoor (AIO)</t>
  </si>
  <si>
    <t>Indoor (DUCT)</t>
  </si>
  <si>
    <t>Aquarea Ecoflex duct 1ph</t>
  </si>
  <si>
    <t>Aquarea K series 3 kW 1ph outdoor unit</t>
  </si>
  <si>
    <t>Aquarea K series 5 kW 1ph outdoor unit</t>
  </si>
  <si>
    <t>Aquarea K series 7 kW 1ph outdoor unit</t>
  </si>
  <si>
    <t>Aquarea K series 9 kW 1ph outdoor unit</t>
  </si>
  <si>
    <t>Aquarea K series 12 kW 1ph outdoor unit</t>
  </si>
  <si>
    <t>Aquarea K series 9 kW 3ph outdoor unit</t>
  </si>
  <si>
    <t>Aquarea K series 12 kW 3ph outdoor unit</t>
  </si>
  <si>
    <t>Aquarea K series 16 kW 3ph outdoor unit</t>
  </si>
  <si>
    <t>Aquarea SQ K series 9 kW 3ph outdoor unit</t>
  </si>
  <si>
    <t>Aquarea SQ K series 12 kW 3ph outdoor unit</t>
  </si>
  <si>
    <t>Aquarea SQ K series 16 kW 3ph outdoor unit</t>
  </si>
  <si>
    <t>Aquarea K series All-in-one 1ph 2zone</t>
  </si>
  <si>
    <t>WH-ADC16K6E5UK</t>
  </si>
  <si>
    <t>Aquarea K series All-in-one 3ph AN</t>
  </si>
  <si>
    <t>Aquarea K series All-in-one 1ph 260L</t>
  </si>
  <si>
    <t>WH-ADC16K6E5UK3</t>
  </si>
  <si>
    <t>Aquarea K series All-in-one 3ph 260L</t>
  </si>
  <si>
    <t>Aquarea K series All-in-one 3ph AN 260L</t>
  </si>
  <si>
    <t>Aquarea High Performance bibloc indoor unit K series 3-9 kW with 3 kW heater 1ph</t>
  </si>
  <si>
    <t>Aquarea K series Bibloc 1ph</t>
  </si>
  <si>
    <t>Aquarea High Performance bibloc indoor unit K series 3-9 kW with 6 kW heater 1ph</t>
  </si>
  <si>
    <t>Aquarea High Performance bibloc indoor unit K series 12 kW with 6 kW heater 1ph</t>
  </si>
  <si>
    <t>Aquarea High Performance bibloc indoor unit K series 16 kW with 6 kW heater 1ph</t>
  </si>
  <si>
    <t>Aquarea High Performance bibloc indoor unit K series 9 kW with 3 kW heater 3ph</t>
  </si>
  <si>
    <t>Aquarea K series Bibloc 3ph</t>
  </si>
  <si>
    <t>Aquarea High Performance bibloc indoor unit K series 9 kW with 9 kW heater 3ph</t>
  </si>
  <si>
    <t>Aquarea High Performance bibloc indoor unit K series 12 kW with 9 kW heater 3ph</t>
  </si>
  <si>
    <t>Aquarea High Performance bibloc indoor unit K series 16 kW with 9 kW heater 3ph</t>
  </si>
  <si>
    <t>Aquarea T-CAP bibloc indoor unit K series 9 kW with 3 kW heater 1ph</t>
  </si>
  <si>
    <t>Aquarea T-CAP bibloc indoor unit K series 9 kW with 6 kW heater 1ph</t>
  </si>
  <si>
    <t>Aquarea T-CAP bibloc indoor unit K series 12 kW with 6 kW heater 1ph</t>
  </si>
  <si>
    <t>Aquarea T-CAP bibloc indoor unit K series 9 kW with 3 kW heater 3ph</t>
  </si>
  <si>
    <t>Aquarea T-CAP bibloc indoor unit K series 9 kW with 9 kW heater 3ph</t>
  </si>
  <si>
    <t>Aquarea T-CAP bibloc indoor unit K series 12 kW with 9 kW heater 3ph</t>
  </si>
  <si>
    <t>Aquarea T-CAP bibloc indoor unit K series 16 kW with 9 kW heater 3ph</t>
  </si>
  <si>
    <t>Cover for the remote control compartment of the indoor unit. K series or later</t>
  </si>
  <si>
    <t>Cover for indoor unit</t>
  </si>
  <si>
    <t>Wall bracket for AIO</t>
  </si>
  <si>
    <t>Optional PCB</t>
  </si>
  <si>
    <t>PCB for advanced functions in M series. For All-in-one and bi-bloc indoor units</t>
  </si>
  <si>
    <t>Base pan heater</t>
  </si>
  <si>
    <t>Ground stand</t>
  </si>
  <si>
    <t>Ground stand with tray</t>
  </si>
  <si>
    <t>Heater for ground stand</t>
  </si>
  <si>
    <t>3-way valve</t>
  </si>
  <si>
    <t>Mixing station</t>
  </si>
  <si>
    <t>Antifreeze valve</t>
  </si>
  <si>
    <t>10m extension cable for Cloud adapter</t>
  </si>
  <si>
    <t>External meter gateway</t>
  </si>
  <si>
    <t>Modbus PCB installation kit</t>
  </si>
  <si>
    <t>EEBUS gateway</t>
  </si>
  <si>
    <t>Aquarea Cascade manager</t>
  </si>
  <si>
    <t>Heat Pump Optimizer X</t>
  </si>
  <si>
    <t>PAW-THPOXUK</t>
  </si>
  <si>
    <t>4260328612538</t>
  </si>
  <si>
    <t>tado° Heat Pump Optimizer X (with UK plug)</t>
  </si>
  <si>
    <t>Heat Pump Optimizer X UK</t>
  </si>
  <si>
    <t>Heat Pump Optimizer X extension cable</t>
  </si>
  <si>
    <t>Smart Radiator Thermostat X</t>
  </si>
  <si>
    <t>Smart Radiator Thermostat X + Bridge X</t>
  </si>
  <si>
    <t>4 Smart Radiator Thermostat X</t>
  </si>
  <si>
    <t>Smart Thermostat X</t>
  </si>
  <si>
    <t>Smart Thermostat X + Bridge X</t>
  </si>
  <si>
    <t>Wireless Temperature Sensor X</t>
  </si>
  <si>
    <t>1 ST + 2 SRT + Bridge X</t>
  </si>
  <si>
    <t>Bridge X</t>
  </si>
  <si>
    <t>Wireless room thermostat</t>
  </si>
  <si>
    <t>Wireed room thermostat</t>
  </si>
  <si>
    <t>In-line heater sensor</t>
  </si>
  <si>
    <t>Buffer tank sensor</t>
  </si>
  <si>
    <t>Optional magnet filter</t>
  </si>
  <si>
    <t>Fan Coil Floor standing</t>
  </si>
  <si>
    <t>Fan Coil Wall mounted</t>
  </si>
  <si>
    <t>Fan Coil Ducted Thin</t>
  </si>
  <si>
    <t>Fan Coil Ducted</t>
  </si>
  <si>
    <t>Fan Coil Ducted Multi Zone</t>
  </si>
  <si>
    <t>Home Network Hub</t>
  </si>
  <si>
    <t>Wall-mounted control with Modbus for Aquarea Air Smart Fan coils</t>
  </si>
  <si>
    <t>Fan coil wall control</t>
  </si>
  <si>
    <t>Wall-mounted control with Integrated Wi-Fi for Aquarea Air Smart Fan coils</t>
  </si>
  <si>
    <t>Control for UFH</t>
  </si>
  <si>
    <t>Fan Coil accessory</t>
  </si>
  <si>
    <t>Water loop heat pump</t>
  </si>
  <si>
    <t>Enamelled Combo tank</t>
  </si>
  <si>
    <t>Stainless steel Combo tank</t>
  </si>
  <si>
    <t>PAW-TA20C1E5C</t>
  </si>
  <si>
    <t>9004464488290</t>
  </si>
  <si>
    <t>200 L Square Enamelled DHW tank</t>
  </si>
  <si>
    <t>300 L High eff Stainless steel DHW tank</t>
  </si>
  <si>
    <t>5 m tank sensor</t>
  </si>
  <si>
    <t>20 m tank sensor</t>
  </si>
  <si>
    <t>5 m tank sensor with 6 mm diameter</t>
  </si>
  <si>
    <t>Tank sensor kit</t>
  </si>
  <si>
    <t>Electric anode</t>
  </si>
  <si>
    <t>RVU 204 M3/H (Right hand)</t>
  </si>
  <si>
    <t>RVU 204 M3/H (Left hand)</t>
  </si>
  <si>
    <t>HRV touch control</t>
  </si>
  <si>
    <t>CEC cable w/plug 12M</t>
  </si>
  <si>
    <t>Twin connector</t>
  </si>
  <si>
    <t>Wall bracket kit for wall mounting</t>
  </si>
  <si>
    <t>RVU Counter-Flow HEX, 20Z</t>
  </si>
  <si>
    <t>RVU Counter-Flow HEX, 20H</t>
  </si>
  <si>
    <t>RVU Counter-Flow HEX, 20V</t>
  </si>
  <si>
    <t>RVU Counter-Flow HEX, 30H</t>
  </si>
  <si>
    <t>RVU Counter-Flow HEX, 30V</t>
  </si>
  <si>
    <t>RVU Counter-Flow HEX, 40H</t>
  </si>
  <si>
    <t>RVU Counter-Flow HEX, 40V</t>
  </si>
  <si>
    <t>RVU Counter-Flow HEX, 50H</t>
  </si>
  <si>
    <t>RVU Counter-Flow HEX, 50V</t>
  </si>
  <si>
    <t>Wall control Vent</t>
  </si>
  <si>
    <t>Wall control Vent with Wi-Fi</t>
  </si>
  <si>
    <t>Electrical duct heater 0.5 kW, DN160 mm</t>
  </si>
  <si>
    <t>Electrical duct heater 1 kW, DN160 mm</t>
  </si>
  <si>
    <t>Filter Kit (2 pcs) 15Z, 20Z, 30Z, 20H, 20V</t>
  </si>
  <si>
    <t>Filter Kit (2 pcs) 30H</t>
  </si>
  <si>
    <t>Filter Kit (2 pcs) 30V</t>
  </si>
  <si>
    <t>Filter Kit (2 pcs) 35H, 45H</t>
  </si>
  <si>
    <t>Filter Kit (2 pcs) 40V, 45V</t>
  </si>
  <si>
    <t>Carbon Ftr (1 pc) for 15Z, 20Z, 30Z, 15H, 15V</t>
  </si>
  <si>
    <t>Carbon Ftr (1 pc) for 30H</t>
  </si>
  <si>
    <t>Carbon Ftr (1 pc) for 30V</t>
  </si>
  <si>
    <t>Carbon Ftr (1 pc) for 35H, 45 H</t>
  </si>
  <si>
    <t>Carbon Filter (1 pc) for 40V, 45V</t>
  </si>
  <si>
    <t>ERV accessories</t>
  </si>
  <si>
    <t>DHW heat pump stand</t>
  </si>
  <si>
    <t>Solar kit</t>
  </si>
  <si>
    <t>DHW heat pump 200 L Floor 2 coils</t>
  </si>
  <si>
    <t>DHW heat pump 260 L Floor 2 coils</t>
  </si>
  <si>
    <t>4,1 kW TZ outdoor unit with 2 connections for indoor unit</t>
  </si>
  <si>
    <t>5,0 kW TZ outdoor unit with 2 connections for indoor unit</t>
  </si>
  <si>
    <t>5,2 kW TZ outdoor unit with 3 connections for indoor unit</t>
  </si>
  <si>
    <t>CU-2Z50ABEC</t>
  </si>
  <si>
    <t>5025232964826</t>
  </si>
  <si>
    <t>5,0 kW Power heat multi outdoor unit with 2 connections for indoor unit</t>
  </si>
  <si>
    <t>Power heat multi outdoor unit</t>
  </si>
  <si>
    <t>CU-3Z75ABEC</t>
  </si>
  <si>
    <t>5025232964833</t>
  </si>
  <si>
    <t>7,5 kW Power heat multi outdoor unit with 3 connections for indoor unit</t>
  </si>
  <si>
    <t>Pipe reducer. Reduces the connection size on the indoor unit from 1/2 to 3/8</t>
  </si>
  <si>
    <t>Pipe reducer. Reduces the connection size on the indoor unit from 5/8 to 1/2</t>
  </si>
  <si>
    <t>CS-Z25CFEAW-1</t>
  </si>
  <si>
    <t>5025232987863</t>
  </si>
  <si>
    <t>k) Semi FS (Nordic)</t>
  </si>
  <si>
    <t>CS-Z25UFEAW-1</t>
  </si>
  <si>
    <t>CS-Z35CFEAW-1</t>
  </si>
  <si>
    <t>5025232987900</t>
  </si>
  <si>
    <t>CS-Z35UFEAW-1</t>
  </si>
  <si>
    <t>CU-Z25CFEA-1</t>
  </si>
  <si>
    <t>5025232988280</t>
  </si>
  <si>
    <t>2,5 kW outdoor unit for Nordic Floor console</t>
  </si>
  <si>
    <t>Outdoor unit for Floor console</t>
  </si>
  <si>
    <t>CU-Z25UFEA-1</t>
  </si>
  <si>
    <t>CU-Z35CFEA-1</t>
  </si>
  <si>
    <t>5025232988310</t>
  </si>
  <si>
    <t>3,5 kW outdoor unit for Nordic Floor console</t>
  </si>
  <si>
    <t>CU-Z35UFEA-1</t>
  </si>
  <si>
    <t>1,6 kW Etherea matt white indoor unit</t>
  </si>
  <si>
    <t>2,0 kW Etherea matt white indoor unit</t>
  </si>
  <si>
    <t>2,5 kW Etherea matt white indoor unit</t>
  </si>
  <si>
    <t>3,5 kW Etherea matt white indoor unit</t>
  </si>
  <si>
    <t>4,2 kW Etherea matt white indoor unit</t>
  </si>
  <si>
    <t>5,0 kW Etherea matt white indoor unit</t>
  </si>
  <si>
    <t>7,1 kW Etherea matt white indoor unit</t>
  </si>
  <si>
    <t>CS-XZ20CKEW</t>
  </si>
  <si>
    <t>5025232987757</t>
  </si>
  <si>
    <t>Z Series (SILVER)</t>
  </si>
  <si>
    <t>2,0 kW Etherea silver indoor unit</t>
  </si>
  <si>
    <t>Etherea indoor unit</t>
  </si>
  <si>
    <t>CS-XZ20ZKEW</t>
  </si>
  <si>
    <t>CS-XZ25CKEW</t>
  </si>
  <si>
    <t>5025232987771</t>
  </si>
  <si>
    <t>2,5 kW Etherea silver indoor unit</t>
  </si>
  <si>
    <t>CS-XZ25ZKEW</t>
  </si>
  <si>
    <t>CS-XZ35CKEW</t>
  </si>
  <si>
    <t>5025232987795</t>
  </si>
  <si>
    <t>3,5 kW Etherea silver indoor unit</t>
  </si>
  <si>
    <t>CS-XZ35ZKEW</t>
  </si>
  <si>
    <t>CS-XZ50CKEW</t>
  </si>
  <si>
    <t>5025232987825</t>
  </si>
  <si>
    <t>5,0 kW Etherea silver indoor unit</t>
  </si>
  <si>
    <t>CS-XZ50ZKEW</t>
  </si>
  <si>
    <t>2,0 kW Etherea graphite grey indoor unit</t>
  </si>
  <si>
    <t>2,5 kW Etherea graphite grey indoor unit</t>
  </si>
  <si>
    <t>3,5 kW Etherea graphite grey indoor unit</t>
  </si>
  <si>
    <t>4,2 kW Etherea graphite grey indoor unit</t>
  </si>
  <si>
    <t>CS-RZ25CKEW</t>
  </si>
  <si>
    <t>5025232987627</t>
  </si>
  <si>
    <t>RZ Series</t>
  </si>
  <si>
    <t>2,5 kW RZ Super compact indoor unit</t>
  </si>
  <si>
    <t>RZ indoor unit</t>
  </si>
  <si>
    <t>CS-RZ25ZKEW</t>
  </si>
  <si>
    <t>CS-RZ35CKEW</t>
  </si>
  <si>
    <t>5025232987634</t>
  </si>
  <si>
    <t>3,5 kW RZ Super compact indoor unit</t>
  </si>
  <si>
    <t>CS-RZ35ZKEW</t>
  </si>
  <si>
    <t>CS-RZ50CKEW</t>
  </si>
  <si>
    <t>5025232987641</t>
  </si>
  <si>
    <t>5,0 kW RZ Super compact indoor unit</t>
  </si>
  <si>
    <t>CS-RZ50ZKEW</t>
  </si>
  <si>
    <t>CU-RZ25CKE</t>
  </si>
  <si>
    <t>5025232988136</t>
  </si>
  <si>
    <t>RZ outdoor unit</t>
  </si>
  <si>
    <t>CU-RZ25ZKE</t>
  </si>
  <si>
    <t>CU-RZ35CKE</t>
  </si>
  <si>
    <t>5025232988143</t>
  </si>
  <si>
    <t>CU-RZ35ZKE</t>
  </si>
  <si>
    <t>CU-RZ50CKE</t>
  </si>
  <si>
    <t>5025232988150</t>
  </si>
  <si>
    <t>CU-RZ50ZKE</t>
  </si>
  <si>
    <t>1,6 kW TZ Super compact indoor unit</t>
  </si>
  <si>
    <t>TZ indoor unit</t>
  </si>
  <si>
    <t>2,0 kW TZ Super compact indoor unit</t>
  </si>
  <si>
    <t>2,5 kW TZ Super compact indoor unit</t>
  </si>
  <si>
    <t>3,5 kW TZ Super compact indoor unit</t>
  </si>
  <si>
    <t>4,2 kW TZ Super compact indoor unit</t>
  </si>
  <si>
    <t>5,0 kW TZ Super compact indoor unit</t>
  </si>
  <si>
    <t>6,0 kW TZ Super compact indoor unit</t>
  </si>
  <si>
    <t>7,1 kW TZ Super compact indoor unit</t>
  </si>
  <si>
    <t>2,5 kW BZ wall mounted indoor unit</t>
  </si>
  <si>
    <t>BZ indoor unit</t>
  </si>
  <si>
    <t>3,5 kW BZ wall mounted indoor unit</t>
  </si>
  <si>
    <t>5,0 kW BZ wall mounted indoor unit</t>
  </si>
  <si>
    <t>6,0 kW BZ wall mounted indoor unit</t>
  </si>
  <si>
    <t>2,5 kW UZ wall mounted indoor unit</t>
  </si>
  <si>
    <t>UZ indoor unit</t>
  </si>
  <si>
    <t>3,5 kW UZ wall mounted indoor unit</t>
  </si>
  <si>
    <t>5,0 kW UZ wall mounted indoor unit</t>
  </si>
  <si>
    <t>3,5 kW Free multi outdoor unit with 2 connections for indoor unit</t>
  </si>
  <si>
    <t>4,1 kW Free multi outdoor unit with 2 connections for indoor unit</t>
  </si>
  <si>
    <t>5,0 kW Free multi outdoor unit with 2 connections for indoor unit</t>
  </si>
  <si>
    <t>5,2 kW Free multi outdoor unit with 3 connections for indoor unit</t>
  </si>
  <si>
    <t>6,8 kW Free multi outdoor unit with 3 connections for indoor unit</t>
  </si>
  <si>
    <t>6,8 kW Free multi outdoor unit with 4 connections for indoor unit</t>
  </si>
  <si>
    <t>8,0 kW Free multi outdoor unit with 4 connections for indoor unit</t>
  </si>
  <si>
    <t>9,0 kW Free multi outdoor unit with 5 connections for indoor unit</t>
  </si>
  <si>
    <t>CS-HZ25ZKE</t>
  </si>
  <si>
    <t>5025232947034</t>
  </si>
  <si>
    <t>c) Deluxe (Nordic)</t>
  </si>
  <si>
    <t>HZ Series</t>
  </si>
  <si>
    <t>2,5 kW HZ Flagship matt white indoor unit</t>
  </si>
  <si>
    <t>HZ indoor unit</t>
  </si>
  <si>
    <t>CS-HZ25ZKE-5</t>
  </si>
  <si>
    <t>5025232947041</t>
  </si>
  <si>
    <t>CS-HZ35ZKE</t>
  </si>
  <si>
    <t>5025232947058</t>
  </si>
  <si>
    <t>3,5 kW HZ Flagship matt white indoor unit</t>
  </si>
  <si>
    <t>CU-HZ25ZKE</t>
  </si>
  <si>
    <t>5025232947089</t>
  </si>
  <si>
    <t>2,5 kW HZ Flagship outdoor unit</t>
  </si>
  <si>
    <t>HZ outdoor unit</t>
  </si>
  <si>
    <t>CU-HZ25ZKE-5</t>
  </si>
  <si>
    <t>5025232947096</t>
  </si>
  <si>
    <t>CU-HZ35ZKE</t>
  </si>
  <si>
    <t>5025232947102</t>
  </si>
  <si>
    <t>3,5 kW HZ Flagship outdoor unit</t>
  </si>
  <si>
    <t>CS-HZ25ZKE-H</t>
  </si>
  <si>
    <t>5025232951574</t>
  </si>
  <si>
    <t>HZ Series (DARK)</t>
  </si>
  <si>
    <t>2,5 kW HZ Flagship Graphite grey indoor unit</t>
  </si>
  <si>
    <t>CS-HZ25ZKE-5-H</t>
  </si>
  <si>
    <t>5025232951567</t>
  </si>
  <si>
    <t>CS-HZ35ZKE-H</t>
  </si>
  <si>
    <t>5025232951581</t>
  </si>
  <si>
    <t>3,5 kW HZ Flagship Graphite grey indoor unit</t>
  </si>
  <si>
    <t>CS-LZ25TKE</t>
  </si>
  <si>
    <t>5025232871247</t>
  </si>
  <si>
    <t>LZ Series</t>
  </si>
  <si>
    <t>2,5 kW LZ Retro Fit 240 wall mounted indoor unit</t>
  </si>
  <si>
    <t>LZ indoor unit</t>
  </si>
  <si>
    <t>CS-LZ35TKE</t>
  </si>
  <si>
    <t>5025232871254</t>
  </si>
  <si>
    <t>3,5 kW LZ Retro Fit 240 wall mounted indoor unit</t>
  </si>
  <si>
    <t>CU-LZ25TKE</t>
  </si>
  <si>
    <t>5025232871292</t>
  </si>
  <si>
    <t>2,5 kW LZ Retro Fit 240 outdoor unit</t>
  </si>
  <si>
    <t>LZ outdoor unit</t>
  </si>
  <si>
    <t>CU-LZ35TKE</t>
  </si>
  <si>
    <t>5025232871308</t>
  </si>
  <si>
    <t>3,5 kW LZ Retro Fit 240 outdoor unit</t>
  </si>
  <si>
    <t>CS-NZ25YKE-1</t>
  </si>
  <si>
    <t>5025232964796</t>
  </si>
  <si>
    <t>e) Standard (Nordic)</t>
  </si>
  <si>
    <t>NZ Series</t>
  </si>
  <si>
    <t>2,5 kW NZ Etherea indoor unit</t>
  </si>
  <si>
    <t>NZ indoor unit</t>
  </si>
  <si>
    <t>CS-NZ35YKE-1</t>
  </si>
  <si>
    <t>5025232964802</t>
  </si>
  <si>
    <t>3,5 kW NZ Etherea indoor unit</t>
  </si>
  <si>
    <t>CS-NZ50YKE-1</t>
  </si>
  <si>
    <t>5025232964819</t>
  </si>
  <si>
    <t>5,0 kW NZ Etherea indoor unit</t>
  </si>
  <si>
    <t>CU-NZ25YKE</t>
  </si>
  <si>
    <t>5025232931699</t>
  </si>
  <si>
    <t>2,5 kW NZ Etherea outdoor unit</t>
  </si>
  <si>
    <t>NZ outdoor unit</t>
  </si>
  <si>
    <t>CU-NZ35YKE</t>
  </si>
  <si>
    <t>5025232931705</t>
  </si>
  <si>
    <t>3,5 kW NZ Etherea outdoor unit</t>
  </si>
  <si>
    <t>CU-NZ50YKE</t>
  </si>
  <si>
    <t>5025232931712</t>
  </si>
  <si>
    <t>5,0 kW NZ Etherea outdoor unit</t>
  </si>
  <si>
    <t>CS-QZ25VKE</t>
  </si>
  <si>
    <t>5025232898909</t>
  </si>
  <si>
    <t>QZ Series</t>
  </si>
  <si>
    <t>2.5 kW QZ indoor unit</t>
  </si>
  <si>
    <t>QZ indoor unit</t>
  </si>
  <si>
    <t>CU-QZ25VKE</t>
  </si>
  <si>
    <t>5025232898947</t>
  </si>
  <si>
    <t>2.5 kW QZ outdoor unit</t>
  </si>
  <si>
    <t>QZ outdoor unit</t>
  </si>
  <si>
    <t>CS-CZ25ZKE</t>
  </si>
  <si>
    <t>5025232947010</t>
  </si>
  <si>
    <t>g) Basic (Nordic)</t>
  </si>
  <si>
    <t>CZ Series</t>
  </si>
  <si>
    <t>2,5 kW CZ wall mounted indoor unit</t>
  </si>
  <si>
    <t>CZ indoor unit</t>
  </si>
  <si>
    <t xml:space="preserve">          9</t>
  </si>
  <si>
    <t>CS-CZ35ZKE</t>
  </si>
  <si>
    <t>5025232947027</t>
  </si>
  <si>
    <t>3,5 kW CZ wall mounted indoor unit</t>
  </si>
  <si>
    <t>CU-CZ25ZKE</t>
  </si>
  <si>
    <t>5025232947065</t>
  </si>
  <si>
    <t>2,5 kW CZ outdoor unit</t>
  </si>
  <si>
    <t>CZ outdoor unit</t>
  </si>
  <si>
    <t xml:space="preserve">         36</t>
  </si>
  <si>
    <t>CU-CZ35ZKE</t>
  </si>
  <si>
    <t>5025232947072</t>
  </si>
  <si>
    <t>3,5 kW CZ outdoor unit</t>
  </si>
  <si>
    <t>Indoor</t>
  </si>
  <si>
    <t>Panel for 4 way 60x60 cassette - PY</t>
  </si>
  <si>
    <t>Panel for 4 way 60x60 cassette</t>
  </si>
  <si>
    <t>20,0 kW Big PACi NX outdoor unit 3ph for air to air indoor units</t>
  </si>
  <si>
    <t>25,0 kW Big PACi NX outdoor unit 3ph for air to air indoor units</t>
  </si>
  <si>
    <t>4010869594196</t>
  </si>
  <si>
    <t>14 kW Jet Air Stream indoor unit 1ph &amp; 3 ph with smart Jet - self-directing nozzles</t>
  </si>
  <si>
    <t>4010869594219</t>
  </si>
  <si>
    <t>14 kW Jet Air Stream indoor unit 1ph &amp; 3ph with standard nozzles</t>
  </si>
  <si>
    <t>4010869594233</t>
  </si>
  <si>
    <t xml:space="preserve">14 kW Jet Air Stream indoor unit  1ph &amp; 3ph with ducted connection. </t>
  </si>
  <si>
    <t>4010869594202</t>
  </si>
  <si>
    <t>25 kW Jet Air Stream indoor unit 3ph with smart Jet - self-directing nozzles</t>
  </si>
  <si>
    <t>4010869594226</t>
  </si>
  <si>
    <t>25 kW Jet Air Stream indoor unit 3ph with standard nozzles</t>
  </si>
  <si>
    <t>4010869594240</t>
  </si>
  <si>
    <t>25 kW Jet Air Stream indoor unit 3ph with ducted connection</t>
  </si>
  <si>
    <t>PCZ-AHRP0681</t>
  </si>
  <si>
    <t>4010869596268</t>
  </si>
  <si>
    <t>Recessed mounting box for controller for Jet Air Stream</t>
  </si>
  <si>
    <t>Recessed mounting box</t>
  </si>
  <si>
    <t>0,27</t>
  </si>
  <si>
    <t>PCZ-AHRX0012</t>
  </si>
  <si>
    <t>4010869596275</t>
  </si>
  <si>
    <t>Touch panel controller with Modbus integration and group control up to 8 units for Jet Air Stream</t>
  </si>
  <si>
    <t>Modbus Touch panel controller</t>
  </si>
  <si>
    <t>0,33</t>
  </si>
  <si>
    <t>CU-Z25YKEA</t>
  </si>
  <si>
    <t>CU-Z35YKEA</t>
  </si>
  <si>
    <t>CU-Z42YKEA</t>
  </si>
  <si>
    <t>CU-Z50YKEA</t>
  </si>
  <si>
    <t>CU-Z71YKEA</t>
  </si>
  <si>
    <t>CS-Z25YKEA</t>
  </si>
  <si>
    <t>CS-Z35YKEA</t>
  </si>
  <si>
    <t>CS-Z42YKEA</t>
  </si>
  <si>
    <t>CS-Z50YKEA</t>
  </si>
  <si>
    <t>CS-Z71YKEA</t>
  </si>
  <si>
    <t>Drain kit for outdoor units from 10,0 to 25,0 kW</t>
  </si>
  <si>
    <t xml:space="preserve">Tray </t>
  </si>
  <si>
    <t>Outdoor elevation platform</t>
  </si>
  <si>
    <t>BION air pollutant filter for S-3650PF3E</t>
  </si>
  <si>
    <t>BION air pollutant filter for S-6071PF3E</t>
  </si>
  <si>
    <t>BION air pollutant filter for S-1014PF3E</t>
  </si>
  <si>
    <t>Air outlet plenum for S-3650PF3E</t>
  </si>
  <si>
    <t>Air outlet plenum for S-6071PF3E</t>
  </si>
  <si>
    <t>Air outlet plenum for S-1014PF3E</t>
  </si>
  <si>
    <t>Air outlet plenum for S-200PE4E</t>
  </si>
  <si>
    <t xml:space="preserve">Air outlet plenum for S-250PE4E </t>
  </si>
  <si>
    <t>A unified interface supporting Modbus, BACnet, and KNX protocols for up to 16 indoor units</t>
  </si>
  <si>
    <t>A unified interface supporting Modbus, BACnet, and KNX protocols for up to 64 indoor units</t>
  </si>
  <si>
    <t>A unified interface supporting Modbus, BACnet, and KNX protocols for up to 128 indoor units</t>
  </si>
  <si>
    <t>KNX interface (Intesis)</t>
  </si>
  <si>
    <t>Modbus RTU interface (Intesis)</t>
  </si>
  <si>
    <t>Modbus RTU interface to control 4 indoor units/groups (Intesis)</t>
  </si>
  <si>
    <t>BACnet IP and MSTP interface (Intesis) for 1 indoor unit</t>
  </si>
  <si>
    <t>KNX interface (Airzone) for 1 indoor unit or 1 goup of indoor units</t>
  </si>
  <si>
    <t>Modbus RTU interface (Airzone) for 1 indoor unit or 1 goup of indoor units</t>
  </si>
  <si>
    <t xml:space="preserve">BACnet IP and MSTP interface (Airzone) for  1 indoor unit </t>
  </si>
  <si>
    <t>Mini series parallel device controlling indoor units, maximum 1 group and 8 indoor unit</t>
  </si>
  <si>
    <t>Communication Adaptor for 128 indoor units</t>
  </si>
  <si>
    <t>Design wired remote controller with Econavi function and datanavi</t>
  </si>
  <si>
    <t>5025232883561</t>
  </si>
  <si>
    <t>Infrared remote controller and receiver for 4 way 90x90 cassette. White RAL9003.</t>
  </si>
  <si>
    <t xml:space="preserve">CZ-RWRU3W </t>
  </si>
  <si>
    <t>CZ-RWRC3</t>
  </si>
  <si>
    <t>Infrared remote controller and receiver for all indoor units</t>
  </si>
  <si>
    <t>SER8150R0B1194</t>
  </si>
  <si>
    <t>Schneider Remocon</t>
  </si>
  <si>
    <t>Remote controller Panasonic Net Con, RH, No PIR, R1/R2</t>
  </si>
  <si>
    <t xml:space="preserve">Schneider remote controller </t>
  </si>
  <si>
    <t>SER8150R5B1194</t>
  </si>
  <si>
    <t>Remote controller Panasonic Net Con, RH, PIR, R1/R2.</t>
  </si>
  <si>
    <t>VCM8000V5094P</t>
  </si>
  <si>
    <t>Schneider Pcb</t>
  </si>
  <si>
    <t>Wireless ZigBee® Pro module / Green Com card</t>
  </si>
  <si>
    <t>Wireless ZigBee® Pro module</t>
  </si>
  <si>
    <t>SED-WDC-G-5045</t>
  </si>
  <si>
    <t>Schneider Sensor</t>
  </si>
  <si>
    <t>Door / window wireless sensor</t>
  </si>
  <si>
    <t>SED-MTH-G-5045</t>
  </si>
  <si>
    <t>Wall / ceiling (motion) wireless sensor</t>
  </si>
  <si>
    <t>SED-CO2-G-5045</t>
  </si>
  <si>
    <t>CO2 sensor</t>
  </si>
  <si>
    <t>SED-TRH-G-5045</t>
  </si>
  <si>
    <t>Sensor with room temperature and humidity</t>
  </si>
  <si>
    <t>SED-WLS-G-5045</t>
  </si>
  <si>
    <t>Water leakage sensor</t>
  </si>
  <si>
    <t>FAS-00</t>
  </si>
  <si>
    <t>Schneider Fascia</t>
  </si>
  <si>
    <t>Cover frame, silver</t>
  </si>
  <si>
    <t>Cover frame</t>
  </si>
  <si>
    <t>FAS-01</t>
  </si>
  <si>
    <t>Cover frame, white</t>
  </si>
  <si>
    <t>FAS-03</t>
  </si>
  <si>
    <t>Cover frame, glossy translucent white</t>
  </si>
  <si>
    <t>FAS-05</t>
  </si>
  <si>
    <t>Cover frame, light tan wood</t>
  </si>
  <si>
    <t>FAS-06</t>
  </si>
  <si>
    <t>Cover frame, dark brown wood</t>
  </si>
  <si>
    <t>FAS-07</t>
  </si>
  <si>
    <t>Cover frame, dark black wood</t>
  </si>
  <si>
    <t>FAS-10</t>
  </si>
  <si>
    <t>Cover frame, brushed steel finish</t>
  </si>
  <si>
    <t>System controller for 64 indoor units with weekly timer</t>
  </si>
  <si>
    <t>Central ON / OFF controller, up to 16 groups, 64 indoor units</t>
  </si>
  <si>
    <t xml:space="preserve">Intelligent controller (touch screen/web server) to control up to 256 indoors with included load distribution ratio </t>
  </si>
  <si>
    <t>CZ-CFUSCC1</t>
  </si>
  <si>
    <t>Interface for Panasonic AC Smart Cloud and AC Service Cloud. Cloud internet control. Up to 128 groups. Controls 128 units.</t>
  </si>
  <si>
    <t>Interface for Panasonic AC Smart/Service Cloud</t>
  </si>
  <si>
    <t>PAW-ERV-IAQCT</t>
  </si>
  <si>
    <t>4010869677974</t>
  </si>
  <si>
    <t xml:space="preserve">IAQ Controller for advanced energy recovery ventilation - ZY Series. </t>
  </si>
  <si>
    <t>IAQ Controller for ERV ZY Series</t>
  </si>
  <si>
    <t>PAW-10PAIRC-LS-1</t>
  </si>
  <si>
    <t>Air curtain with DX coil, connected to PACi NX and PACi, air outlet height 2,7 m, Outdoor unit capacity 7,1 kW</t>
  </si>
  <si>
    <t>PAW-10PAIRC-HS-1</t>
  </si>
  <si>
    <t>Air curtain with DX coil, connected to PACi NX and PACi, air outlet height 3,0 m, Outdoor unit capacity 7,1 kW</t>
  </si>
  <si>
    <t>PAW-15PAIRC-LS-1</t>
  </si>
  <si>
    <t>Air curtain with DX coil, connected to PACi NX and PACi, air outlet height 2,7 m, Outdoor unit capacity 10,0 kW</t>
  </si>
  <si>
    <t>PAW-15PAIRC-HS-1</t>
  </si>
  <si>
    <t>Air curtain with DX coil, connected to PACi NX and PACi, air outlet height 3,0 m, Outdoor unit capacity 10,0 kW</t>
  </si>
  <si>
    <t>PAW-20PAIRC-LS-1</t>
  </si>
  <si>
    <t>Air curtain with DX coil, connected to PACi NX and PACi, air outlet height 2,7 m, Outdoor unit capacity 14,0 kW</t>
  </si>
  <si>
    <t>PAW-20PAIRC-HS-1</t>
  </si>
  <si>
    <t>Air curtain with DX coil, connected to PACi NX and PACi, air outlet height 3,0 m, Outdoor unit capacity 14,0 kW</t>
  </si>
  <si>
    <t>PAW-25PAIRC-LS-1</t>
  </si>
  <si>
    <t>Air curtain with DX coil, connected to PACi NX and PACi, air outlet height 2,7 m, Outdoor unit capacity 20,0 kW</t>
  </si>
  <si>
    <t>PAW-25PAIRC-HS-1</t>
  </si>
  <si>
    <t>Air curtain with DX coil, connected to PACi NX and PACi, air outlet height 3,0 m, Outdoor unit capacity 20,0 kW</t>
  </si>
  <si>
    <t>20 HP CO2 condensing units - CR Series, MT(29,0 kW) / LT (15,0 kW) type, standard outdoor unit</t>
  </si>
  <si>
    <t xml:space="preserve">     1.479,680</t>
  </si>
  <si>
    <t>LT indoor compressor base unit</t>
  </si>
  <si>
    <t>iCOOL SCU Series. HFO/HFC Indoor Condensing Unit with High Pressure Fan, LT (9,0 kW)</t>
  </si>
  <si>
    <t>LT iCOOL indoor condensing unit</t>
  </si>
  <si>
    <t>iCOOL SCU Series. HFO/HFC Indoor Condensing Unit with High Pressure Fan, LT (9,0 kW), customized: Coating</t>
  </si>
  <si>
    <t>iCOOL SCU Series. HFO/HFC Indoor Condensing Unit with High Pressure Fan, LT (9,0 kW), customized: Coating + Heat recovery</t>
  </si>
  <si>
    <t>iCOOL SCU Series. HFO/HFC Indoor Condensing Unit with High Pressure Fan, LT (9,0 kW), customized: Heat recovery</t>
  </si>
  <si>
    <t>LT indoor water-cooled condensing unit</t>
  </si>
  <si>
    <t>iCORE OCU-CRC Series. CO2 Condensing Unit, MT (15,0 kW) / LT (7,0 kW)</t>
  </si>
  <si>
    <t>iCORE OCU-CRC Series. CO2 Condensing Unit, MT (15,0 kW) / LT (7,0 kW), customized: Coating</t>
  </si>
  <si>
    <t>iCORE OCU-CRC Series. CO2 Condensing Unit, MT (15,0 kW) / LT (7,0 kW), customized: Coating + Heat recovery</t>
  </si>
  <si>
    <t>iCORE OCU-CRC Series. CO2 Condensing Unit, MT (15,0 kW) / LT (7,0 kW), customized: Coating + Suction PRV</t>
  </si>
  <si>
    <t>iCORE OCU-CRC Series. CO2 Condensing Unit, MT (15,0 kW) / LT (7,0 kW), customized: Heat recovery</t>
  </si>
  <si>
    <t>iCORE OCU-CRC Series. CO2 Condensing Unit, MT (15,0 kW) / LT (7,0 kW), customized: Suction PRV</t>
  </si>
  <si>
    <t>iCORE SCU-CRC Series. CO2 Indoor Condensing Unit with High Pressure Fan, MT (15,0 kW) / LT (7,0 kW)</t>
  </si>
  <si>
    <t>CO2 indoor condensing unit</t>
  </si>
  <si>
    <t>iCORE SCU-CRC Series. CO2 Indoor Condensing Unit with High Pressure Fan, MT (15,0 kW) / LT (7,0 kW), customized: Coating</t>
  </si>
  <si>
    <t>SCU-CRC150A08-CD</t>
  </si>
  <si>
    <t>iCORE SCU-CRC Series. CO2 Indoor Condensing Unit with High Pressure Fan, MT (15,0 kW) / LT (7,0 kW), customized: Coating + Heat recovery</t>
  </si>
  <si>
    <t>SCU-CRC150A08-D</t>
  </si>
  <si>
    <t>iCORE SCU-CRC Series. CO2 Indoor Condensing Unit with High Pressure Fan, MT (15,0 kW) / LT (7,0 kW), customized: Heat recovery</t>
  </si>
  <si>
    <t>iCORE OCU-CRC Series. CO2 Condensing Unit, MT (21,0 kW)</t>
  </si>
  <si>
    <t>iCORE OCU-CRC Series. CO2 Condensing Unit, MT (21,0 kW), customized: Coating</t>
  </si>
  <si>
    <t>MT indoor compressor base unit</t>
  </si>
  <si>
    <t>iCOOL SCU Series. HFO/HFC Indoor Condensing Unit with High Pressure Fan, MT (16,0 kW)</t>
  </si>
  <si>
    <t>MT iCOOL indoor condensing unit</t>
  </si>
  <si>
    <t>iCOOL SCU Series. HFO/HFC Indoor Condensing Unit with High Pressure Fan, MT (16,0 kW), customized: Coating</t>
  </si>
  <si>
    <t>iCOOL SCU Series. HFO/HFC Indoor Condensing Unit with High Pressure Fan, MT (16,0 kW), customized: Coating + Heat recovery</t>
  </si>
  <si>
    <t>iCOOL SCU Series. HFO/HFC Indoor Condensing Unit with High Pressure Fan, MT (16,0 kW), customized: Heat recovery</t>
  </si>
  <si>
    <t>iCOOL SCU Series. HFO/HFC Indoor Condensing Unit with High Pressure Fan, MT (19,0 kW)</t>
  </si>
  <si>
    <t>iCOOL SCU Series. HFO/HFC Indoor Condensing Unit with High Pressure Fan, MT (19,0 kW), customized: Coating</t>
  </si>
  <si>
    <t>iCOOL SCU Series. HFO/HFC Indoor Condensing Unit with High Pressure Fan, MT (19,0 kW), customized: Coating + Heat recovery</t>
  </si>
  <si>
    <t>iCOOL SCU Series. HFO/HFC Indoor Condensing Unit with High Pressure Fan, MT (19,0 kW), customized: Heat recovery</t>
  </si>
  <si>
    <t>MT indoor water-cooled condensing unit</t>
  </si>
  <si>
    <t>01/10/2025 - withdrawal</t>
  </si>
  <si>
    <t xml:space="preserve">       772.492</t>
  </si>
  <si>
    <t xml:space="preserve">        107</t>
  </si>
  <si>
    <t xml:space="preserve"> 1,170</t>
  </si>
  <si>
    <t xml:space="preserve"> 1,090</t>
  </si>
  <si>
    <t xml:space="preserve"> 0,600</t>
  </si>
  <si>
    <t xml:space="preserve"> 1,160</t>
  </si>
  <si>
    <t xml:space="preserve">        106</t>
  </si>
  <si>
    <t xml:space="preserve">       895.068</t>
  </si>
  <si>
    <t xml:space="preserve"> 1,880</t>
  </si>
  <si>
    <t xml:space="preserve"> 0,690</t>
  </si>
  <si>
    <t>WH-ADC0509L3E5AN1</t>
  </si>
  <si>
    <t>4010869633819</t>
  </si>
  <si>
    <t>Aquarea All-in-one hydrosplit L series 5-9 kW with 3 kW heater 1ph 120 L with electronic anode</t>
  </si>
  <si>
    <t>Aquarea L series All-in-one 1ph 120 L AN</t>
  </si>
  <si>
    <t xml:space="preserve">       885.546</t>
  </si>
  <si>
    <t xml:space="preserve">        102</t>
  </si>
  <si>
    <t xml:space="preserve"> 1,860</t>
  </si>
  <si>
    <t xml:space="preserve">     1.039.554</t>
  </si>
  <si>
    <t xml:space="preserve"> 0,810</t>
  </si>
  <si>
    <t xml:space="preserve">       890.307</t>
  </si>
  <si>
    <t xml:space="preserve">        110</t>
  </si>
  <si>
    <t xml:space="preserve"> 1,870</t>
  </si>
  <si>
    <t xml:space="preserve">     1.073.088</t>
  </si>
  <si>
    <t xml:space="preserve">        135</t>
  </si>
  <si>
    <t xml:space="preserve"> 1,920</t>
  </si>
  <si>
    <t xml:space="preserve">       307.188</t>
  </si>
  <si>
    <t xml:space="preserve">         40</t>
  </si>
  <si>
    <t xml:space="preserve"> 1,060</t>
  </si>
  <si>
    <t xml:space="preserve"> 0,630</t>
  </si>
  <si>
    <t xml:space="preserve"> 0,460</t>
  </si>
  <si>
    <t xml:space="preserve">         50</t>
  </si>
  <si>
    <t xml:space="preserve">       758.640</t>
  </si>
  <si>
    <t>WH-MDC05J3E5</t>
  </si>
  <si>
    <t>5025232910656</t>
  </si>
  <si>
    <t>Aquarea High Performance J series 5 kW 1ph Monobloc outdoor unit</t>
  </si>
  <si>
    <t xml:space="preserve">       667.200</t>
  </si>
  <si>
    <t xml:space="preserve">        111</t>
  </si>
  <si>
    <t xml:space="preserve"> 0,960</t>
  </si>
  <si>
    <t xml:space="preserve"> 1,390</t>
  </si>
  <si>
    <t xml:space="preserve"> 0,500</t>
  </si>
  <si>
    <t>WH-MDC07J3E5</t>
  </si>
  <si>
    <t>5025232910663</t>
  </si>
  <si>
    <t>Aquarea High Performance J series 7 kW 1ph Monobloc outdoor unit</t>
  </si>
  <si>
    <t xml:space="preserve">        116</t>
  </si>
  <si>
    <t>WH-MDC09J3E5</t>
  </si>
  <si>
    <t>5025232910670</t>
  </si>
  <si>
    <t>Aquarea High Performance J series 9 kW 1ph Monobloc outdoor unit</t>
  </si>
  <si>
    <t>WH-MDC12H6E5</t>
  </si>
  <si>
    <t>5025232874408</t>
  </si>
  <si>
    <t>Aquarea High Performance H series 12 kW 1ph Monobloc outdoor unit</t>
  </si>
  <si>
    <t>Aquarea H series 12kW monobloc 1ph</t>
  </si>
  <si>
    <t xml:space="preserve">       984.676</t>
  </si>
  <si>
    <t xml:space="preserve">        153</t>
  </si>
  <si>
    <t xml:space="preserve"> 1,540</t>
  </si>
  <si>
    <t>WH-MDC16H6E5</t>
  </si>
  <si>
    <t>5025232874392</t>
  </si>
  <si>
    <t>Aquarea High Performance H series 16 kW 1ph Monobloc outdoor unit</t>
  </si>
  <si>
    <t>Aquarea H series 16kW monobloc 1ph</t>
  </si>
  <si>
    <t xml:space="preserve">     1.343.094</t>
  </si>
  <si>
    <t xml:space="preserve">        172</t>
  </si>
  <si>
    <t xml:space="preserve"> 1,690</t>
  </si>
  <si>
    <t xml:space="preserve"> 1,320</t>
  </si>
  <si>
    <t xml:space="preserve">     1.311.570</t>
  </si>
  <si>
    <t xml:space="preserve">        175</t>
  </si>
  <si>
    <t xml:space="preserve"> 1,710</t>
  </si>
  <si>
    <t xml:space="preserve"> 1,300</t>
  </si>
  <si>
    <t xml:space="preserve"> 0,590</t>
  </si>
  <si>
    <t xml:space="preserve">     1.293.870</t>
  </si>
  <si>
    <t xml:space="preserve"> 1,700</t>
  </si>
  <si>
    <t xml:space="preserve"> 1,290</t>
  </si>
  <si>
    <t xml:space="preserve">     1.338.480</t>
  </si>
  <si>
    <t xml:space="preserve">        176</t>
  </si>
  <si>
    <t xml:space="preserve">     2.017.730</t>
  </si>
  <si>
    <t xml:space="preserve">        270</t>
  </si>
  <si>
    <t xml:space="preserve"> 1,660</t>
  </si>
  <si>
    <t xml:space="preserve"> 0,650</t>
  </si>
  <si>
    <t>WH-ADC0916M3E5AN1</t>
  </si>
  <si>
    <t>Aquarea All-in-one hydrosplit M series 9-16 kW with 3 kW heater 1ph 120 L with electronic anode</t>
  </si>
  <si>
    <t xml:space="preserve">       889.887</t>
  </si>
  <si>
    <t xml:space="preserve">         97</t>
  </si>
  <si>
    <t xml:space="preserve">         98</t>
  </si>
  <si>
    <t xml:space="preserve"> 2,280</t>
  </si>
  <si>
    <t xml:space="preserve">     1.085.508</t>
  </si>
  <si>
    <t xml:space="preserve">        79.616</t>
  </si>
  <si>
    <t xml:space="preserve">         10</t>
  </si>
  <si>
    <t xml:space="preserve"> 0,200</t>
  </si>
  <si>
    <t xml:space="preserve"> 0,640</t>
  </si>
  <si>
    <t xml:space="preserve"> 0,610</t>
  </si>
  <si>
    <t xml:space="preserve">        78.080</t>
  </si>
  <si>
    <t xml:space="preserve">         8.000</t>
  </si>
  <si>
    <t xml:space="preserve">      0,090</t>
  </si>
  <si>
    <t>5025232969838</t>
  </si>
  <si>
    <t xml:space="preserve">        69.030</t>
  </si>
  <si>
    <t xml:space="preserve">      0,900</t>
  </si>
  <si>
    <t xml:space="preserve"> 0,260</t>
  </si>
  <si>
    <t xml:space="preserve"> 0,450</t>
  </si>
  <si>
    <t xml:space="preserve">     3.628,125</t>
  </si>
  <si>
    <t xml:space="preserve">      1,087</t>
  </si>
  <si>
    <t xml:space="preserve"> 0,075</t>
  </si>
  <si>
    <t xml:space="preserve"> 0,225</t>
  </si>
  <si>
    <t xml:space="preserve"> 0,215</t>
  </si>
  <si>
    <t>5025232910687</t>
  </si>
  <si>
    <t xml:space="preserve">     1.078.000</t>
  </si>
  <si>
    <t xml:space="preserve"> 1,400</t>
  </si>
  <si>
    <t>5025232910694</t>
  </si>
  <si>
    <t>5025232910748</t>
  </si>
  <si>
    <t>5025232910700</t>
  </si>
  <si>
    <t>5025232910717</t>
  </si>
  <si>
    <t xml:space="preserve">     1.042.083</t>
  </si>
  <si>
    <t xml:space="preserve">        164</t>
  </si>
  <si>
    <t xml:space="preserve"> 1,530</t>
  </si>
  <si>
    <t xml:space="preserve"> 0,490</t>
  </si>
  <si>
    <t xml:space="preserve">     0</t>
  </si>
  <si>
    <t xml:space="preserve">     1.029.000</t>
  </si>
  <si>
    <t xml:space="preserve"> 1,500</t>
  </si>
  <si>
    <t xml:space="preserve">       866.502</t>
  </si>
  <si>
    <t xml:space="preserve">        109</t>
  </si>
  <si>
    <t xml:space="preserve"> 1,820</t>
  </si>
  <si>
    <t xml:space="preserve">       593.600</t>
  </si>
  <si>
    <t xml:space="preserve">         89</t>
  </si>
  <si>
    <t xml:space="preserve"> 1,120</t>
  </si>
  <si>
    <t xml:space="preserve">       342.720</t>
  </si>
  <si>
    <t xml:space="preserve"> 0,800</t>
  </si>
  <si>
    <t xml:space="preserve"> 1,260</t>
  </si>
  <si>
    <t xml:space="preserve"> 0,340</t>
  </si>
  <si>
    <t xml:space="preserve">       274.176</t>
  </si>
  <si>
    <t xml:space="preserve"> 0,680</t>
  </si>
  <si>
    <t xml:space="preserve"> 0,420</t>
  </si>
  <si>
    <t xml:space="preserve">       540.960</t>
  </si>
  <si>
    <t xml:space="preserve">         62</t>
  </si>
  <si>
    <t xml:space="preserve"> 0,920</t>
  </si>
  <si>
    <t xml:space="preserve"> 1,050</t>
  </si>
  <si>
    <t xml:space="preserve"> 0,560</t>
  </si>
  <si>
    <t xml:space="preserve">       649.325</t>
  </si>
  <si>
    <t xml:space="preserve"> 1,460</t>
  </si>
  <si>
    <t xml:space="preserve">     1</t>
  </si>
  <si>
    <t xml:space="preserve">       657.000</t>
  </si>
  <si>
    <t xml:space="preserve"> 1,445</t>
  </si>
  <si>
    <t xml:space="preserve"> 0,465</t>
  </si>
  <si>
    <t xml:space="preserve">        108</t>
  </si>
  <si>
    <t xml:space="preserve">        138</t>
  </si>
  <si>
    <t xml:space="preserve">       899.829</t>
  </si>
  <si>
    <t xml:space="preserve"> 1,890</t>
  </si>
  <si>
    <t xml:space="preserve">   933.757,750</t>
  </si>
  <si>
    <t xml:space="preserve"> 1,990</t>
  </si>
  <si>
    <t xml:space="preserve"> 0,685</t>
  </si>
  <si>
    <t xml:space="preserve">        126</t>
  </si>
  <si>
    <t xml:space="preserve">        127</t>
  </si>
  <si>
    <t xml:space="preserve">        128</t>
  </si>
  <si>
    <t xml:space="preserve">         48</t>
  </si>
  <si>
    <t xml:space="preserve">       305.408</t>
  </si>
  <si>
    <t xml:space="preserve">         46</t>
  </si>
  <si>
    <t xml:space="preserve">       290.970</t>
  </si>
  <si>
    <t xml:space="preserve">         47</t>
  </si>
  <si>
    <t xml:space="preserve">       293.715</t>
  </si>
  <si>
    <t xml:space="preserve"> 1,070</t>
  </si>
  <si>
    <t xml:space="preserve">         52</t>
  </si>
  <si>
    <t>5025232847648</t>
  </si>
  <si>
    <t>Aquarea High Performance H series 12 kW 1ph outdoor unit</t>
  </si>
  <si>
    <t>Aquarea H series 12 kW 1ph outdoor unit</t>
  </si>
  <si>
    <t>5025232847662</t>
  </si>
  <si>
    <t>Aquarea High Performance H series 16 kW 1ph outdoor unit</t>
  </si>
  <si>
    <t>Aquarea H series 16 kW 1ph outdoor unit</t>
  </si>
  <si>
    <t>5025232847631</t>
  </si>
  <si>
    <t>Aquarea High Performance H series 9 kW 3ph outdoor unit</t>
  </si>
  <si>
    <t>Aquarea H series 9 kW 3ph outdoor unit</t>
  </si>
  <si>
    <t xml:space="preserve">        115</t>
  </si>
  <si>
    <t>5025232847655</t>
  </si>
  <si>
    <t>Aquarea High Performance H series 12 kW 3ph outdoor unit</t>
  </si>
  <si>
    <t>Aquarea H series 12 kW 3ph outdoor unit</t>
  </si>
  <si>
    <t>5025232847679</t>
  </si>
  <si>
    <t>Aquarea High Performance H series 16 kW 3ph outdoor unit</t>
  </si>
  <si>
    <t>Aquarea H series 16 kW 3ph outdoor unit</t>
  </si>
  <si>
    <t>5025232855148</t>
  </si>
  <si>
    <t>Aquarea T-CAP H series 9 kW 1ph outdoor unit</t>
  </si>
  <si>
    <t xml:space="preserve"> 1,440</t>
  </si>
  <si>
    <t xml:space="preserve"> 0,980</t>
  </si>
  <si>
    <t xml:space="preserve"> 0,470</t>
  </si>
  <si>
    <t>5025232855162</t>
  </si>
  <si>
    <t>Aquarea T-CAP H series 12 kW 1ph outdoor unit</t>
  </si>
  <si>
    <t>5025232855155</t>
  </si>
  <si>
    <t>Aquarea T-CAP H series 9 kW 3ph outdoor unit</t>
  </si>
  <si>
    <t>5025232855179</t>
  </si>
  <si>
    <t>Aquarea T-CAP H series 12 kW 3ph outdoor unit</t>
  </si>
  <si>
    <t>5025232855186</t>
  </si>
  <si>
    <t>Aquarea T-CAP H series 16 kW 3ph outdoor unit</t>
  </si>
  <si>
    <t>5025232863327</t>
  </si>
  <si>
    <t>Tcap Sq 3ph</t>
  </si>
  <si>
    <t>Aquarea T-CAP H series 9 kW 3ph Super Quiet outdoor unit</t>
  </si>
  <si>
    <t xml:space="preserve">        163</t>
  </si>
  <si>
    <t>5025232863334</t>
  </si>
  <si>
    <t>Aquarea T-CAP H series 12 kW 3ph Super Quiet outdoor unit</t>
  </si>
  <si>
    <t>5025232863341</t>
  </si>
  <si>
    <t>Aquarea T-CAP H series 16 kW 3ph Super Quiet outdoor unit</t>
  </si>
  <si>
    <t xml:space="preserve">        173</t>
  </si>
  <si>
    <t>WH-ADC1216H6E5C</t>
  </si>
  <si>
    <t>5025232916283</t>
  </si>
  <si>
    <t>Aquarea All-in-one Compact H series 12-16 kW with 6 kW heater 1ph</t>
  </si>
  <si>
    <t>Aquarea H series All-in-one 1ph</t>
  </si>
  <si>
    <t>5025232854905</t>
  </si>
  <si>
    <t>Aquarea All-in-one Compact H series 9-16 kW with 9 kW heater 3ph</t>
  </si>
  <si>
    <t>Aquarea H series All-in-one 3ph</t>
  </si>
  <si>
    <t>5025232847570</t>
  </si>
  <si>
    <t>Aquarea High Performance bibloc indoor unit H series 12 kW with 6 kW heater 1ph</t>
  </si>
  <si>
    <t>Aquarea H series Bibloc 1ph</t>
  </si>
  <si>
    <t>5025232847594</t>
  </si>
  <si>
    <t>Aquarea High Performance bibloc indoor unit H series 16 kW with 6 kW heater 1ph</t>
  </si>
  <si>
    <t xml:space="preserve">         51</t>
  </si>
  <si>
    <t>5025232847563</t>
  </si>
  <si>
    <t>Aquarea High Performance bibloc indoor unit H series 9 kW with 3 kW heater 3ph</t>
  </si>
  <si>
    <t>Aquarea H series Bibloc 3ph</t>
  </si>
  <si>
    <t>5025232847587</t>
  </si>
  <si>
    <t>Aquarea High Performance bibloc indoor unit H series 12 kW with 9 kW heater 3ph</t>
  </si>
  <si>
    <t>5025232847600</t>
  </si>
  <si>
    <t>Aquarea High Performance bibloc indoor unit H series 16 kW with 9 kW heater 3ph</t>
  </si>
  <si>
    <t>5025232855094</t>
  </si>
  <si>
    <t>Aquarea T-CAP bibloc indoor unit H series 9 kW with 3 kW heater 1ph</t>
  </si>
  <si>
    <t>5025232855117</t>
  </si>
  <si>
    <t>Aquarea T-CAP bibloc indoor unit H series 12 kW with 6 kW heater 1ph</t>
  </si>
  <si>
    <t>5025232855100</t>
  </si>
  <si>
    <t>Aquarea T-CAP bibloc indoor unit H series 9 kW with 3 kW heater 3ph</t>
  </si>
  <si>
    <t>5025232855124</t>
  </si>
  <si>
    <t>Aquarea T-CAP bibloc indoor unit H series 9 kW with 9 kW heater 3ph</t>
  </si>
  <si>
    <t>5025232855131</t>
  </si>
  <si>
    <t>Aquarea T-CAP bibloc indoor unit H series 12 kW with 9 kW heater 3ph</t>
  </si>
  <si>
    <t>WH-SQC09H3E8</t>
  </si>
  <si>
    <t>5025232863297</t>
  </si>
  <si>
    <t>Aquarea T-CAP Super Quiet bibloc indoor unit H series 9 kW with 3 kW heater 3ph</t>
  </si>
  <si>
    <t>WH-SQC12H9E8</t>
  </si>
  <si>
    <t>5025232863303</t>
  </si>
  <si>
    <t>Aquarea T-CAP Super Quiet bibloc indoor unit H series 9 kW with 9 kW heater 3ph</t>
  </si>
  <si>
    <t>WH-SQC16H9E8</t>
  </si>
  <si>
    <t>5025232863310</t>
  </si>
  <si>
    <t>Aquarea T-CAP Super Quiet bibloc indoor unit H series 12 kW with 9 kW heater 3ph</t>
  </si>
  <si>
    <t xml:space="preserve">      0,350</t>
  </si>
  <si>
    <t xml:space="preserve">       465,500</t>
  </si>
  <si>
    <t xml:space="preserve">      0,100</t>
  </si>
  <si>
    <t xml:space="preserve"> 0,025</t>
  </si>
  <si>
    <t xml:space="preserve"> 0,140</t>
  </si>
  <si>
    <t xml:space="preserve"> 0,133</t>
  </si>
  <si>
    <t xml:space="preserve">        43.758</t>
  </si>
  <si>
    <t xml:space="preserve">      4,750</t>
  </si>
  <si>
    <t xml:space="preserve"> 0,170</t>
  </si>
  <si>
    <t xml:space="preserve"> 0,780</t>
  </si>
  <si>
    <t xml:space="preserve"> 0,330</t>
  </si>
  <si>
    <t xml:space="preserve">         3.600</t>
  </si>
  <si>
    <t xml:space="preserve">      0,500</t>
  </si>
  <si>
    <t xml:space="preserve"> 0,060</t>
  </si>
  <si>
    <t xml:space="preserve"> 0,250</t>
  </si>
  <si>
    <t xml:space="preserve"> 0,240</t>
  </si>
  <si>
    <t>PCB for advanced functions in L series. For All-in-one and bi-bloc indoor units</t>
  </si>
  <si>
    <t>PCB for advanced functions in L series. For Control module</t>
  </si>
  <si>
    <t xml:space="preserve">         2.850</t>
  </si>
  <si>
    <t xml:space="preserve">      0,650</t>
  </si>
  <si>
    <t xml:space="preserve"> 0,190</t>
  </si>
  <si>
    <t xml:space="preserve">         3.000</t>
  </si>
  <si>
    <t xml:space="preserve">      0,450</t>
  </si>
  <si>
    <t xml:space="preserve"> 0,050</t>
  </si>
  <si>
    <t>Base pan heater for 5, 7 and 9 kW L Series</t>
  </si>
  <si>
    <t xml:space="preserve">        80.032</t>
  </si>
  <si>
    <t xml:space="preserve">         30</t>
  </si>
  <si>
    <t xml:space="preserve"> 0,320</t>
  </si>
  <si>
    <t xml:space="preserve"> 0,410</t>
  </si>
  <si>
    <t xml:space="preserve">        68.159</t>
  </si>
  <si>
    <t xml:space="preserve">     19,800</t>
  </si>
  <si>
    <t xml:space="preserve"> 0,130</t>
  </si>
  <si>
    <t xml:space="preserve"> 0,535</t>
  </si>
  <si>
    <t xml:space="preserve">        82.940</t>
  </si>
  <si>
    <t xml:space="preserve">     18,400</t>
  </si>
  <si>
    <t xml:space="preserve"> 0,550</t>
  </si>
  <si>
    <t xml:space="preserve">        87.745</t>
  </si>
  <si>
    <t xml:space="preserve">      8,900</t>
  </si>
  <si>
    <t xml:space="preserve"> 1,150</t>
  </si>
  <si>
    <t xml:space="preserve"> 0,545</t>
  </si>
  <si>
    <t xml:space="preserve">      9,400</t>
  </si>
  <si>
    <t xml:space="preserve">     2.125,522</t>
  </si>
  <si>
    <t xml:space="preserve">      0,930</t>
  </si>
  <si>
    <t xml:space="preserve"> 0,082</t>
  </si>
  <si>
    <t xml:space="preserve"> 0,161</t>
  </si>
  <si>
    <t>8016615348996</t>
  </si>
  <si>
    <t>1 anti-freeze valve (2 required per system)</t>
  </si>
  <si>
    <t xml:space="preserve">       445,440</t>
  </si>
  <si>
    <t xml:space="preserve">      0,504</t>
  </si>
  <si>
    <t xml:space="preserve"> 0,024</t>
  </si>
  <si>
    <t xml:space="preserve"> 0,290</t>
  </si>
  <si>
    <t xml:space="preserve"> 0,064</t>
  </si>
  <si>
    <t>Aquarea Cloud adapter</t>
  </si>
  <si>
    <t>CZ-TAW1C</t>
  </si>
  <si>
    <t xml:space="preserve">         1.624</t>
  </si>
  <si>
    <t xml:space="preserve">      0,570</t>
  </si>
  <si>
    <t xml:space="preserve"> 0,070</t>
  </si>
  <si>
    <t xml:space="preserve"> 0,160</t>
  </si>
  <si>
    <t xml:space="preserve"> 0,145</t>
  </si>
  <si>
    <t>4010869392785</t>
  </si>
  <si>
    <t>Optional Wi-Fi or WLAN adapter for Panasonic Comfort Cloud and Aquarea Service Cloud</t>
  </si>
  <si>
    <t xml:space="preserve">      0,480</t>
  </si>
  <si>
    <t xml:space="preserve">            72</t>
  </si>
  <si>
    <t xml:space="preserve">      0,015</t>
  </si>
  <si>
    <t xml:space="preserve"> 0,055</t>
  </si>
  <si>
    <t xml:space="preserve"> 0,245</t>
  </si>
  <si>
    <t xml:space="preserve">     1.112,144</t>
  </si>
  <si>
    <t xml:space="preserve">      0,230</t>
  </si>
  <si>
    <t xml:space="preserve"> 0,044</t>
  </si>
  <si>
    <t xml:space="preserve"> 0,178</t>
  </si>
  <si>
    <t xml:space="preserve"> 0,142</t>
  </si>
  <si>
    <t xml:space="preserve">           880</t>
  </si>
  <si>
    <t xml:space="preserve">      0,378</t>
  </si>
  <si>
    <t xml:space="preserve"> 0,110</t>
  </si>
  <si>
    <t>8445409139241</t>
  </si>
  <si>
    <t>Modbus gateway for H series or later (Airzone)</t>
  </si>
  <si>
    <t xml:space="preserve">           952</t>
  </si>
  <si>
    <t xml:space="preserve">      0,107</t>
  </si>
  <si>
    <t xml:space="preserve"> 0,040</t>
  </si>
  <si>
    <t>4010869599351</t>
  </si>
  <si>
    <t>4010869257763</t>
  </si>
  <si>
    <t>Modbus gateway for H series or later (Intesis)</t>
  </si>
  <si>
    <t xml:space="preserve">     1.270,750</t>
  </si>
  <si>
    <t xml:space="preserve"> 0,085</t>
  </si>
  <si>
    <t xml:space="preserve"> 0,115</t>
  </si>
  <si>
    <t>KNX gateway for H series or later (Airzone)</t>
  </si>
  <si>
    <t xml:space="preserve">       853,200</t>
  </si>
  <si>
    <t xml:space="preserve"> 0,158</t>
  </si>
  <si>
    <t xml:space="preserve"> 0,135</t>
  </si>
  <si>
    <t>KNX gateway for H series or later (Intesis)</t>
  </si>
  <si>
    <t xml:space="preserve">      0,130</t>
  </si>
  <si>
    <t>4010869376129</t>
  </si>
  <si>
    <t xml:space="preserve">        12.250</t>
  </si>
  <si>
    <t xml:space="preserve">      3,200</t>
  </si>
  <si>
    <t xml:space="preserve"> 0,350</t>
  </si>
  <si>
    <t xml:space="preserve">    14.191,480</t>
  </si>
  <si>
    <t xml:space="preserve">      2,840</t>
  </si>
  <si>
    <t xml:space="preserve"> 0,152</t>
  </si>
  <si>
    <t xml:space="preserve"> 0,355</t>
  </si>
  <si>
    <t xml:space="preserve"> 0,263</t>
  </si>
  <si>
    <t xml:space="preserve">        12.740</t>
  </si>
  <si>
    <t xml:space="preserve">      2,200</t>
  </si>
  <si>
    <t>Heat Pump Manager X</t>
  </si>
  <si>
    <t xml:space="preserve">     1.827,360</t>
  </si>
  <si>
    <t xml:space="preserve">      0,564</t>
  </si>
  <si>
    <t xml:space="preserve"> 0,141</t>
  </si>
  <si>
    <t xml:space="preserve"> 0,216</t>
  </si>
  <si>
    <t xml:space="preserve"> 0,065</t>
  </si>
  <si>
    <t>Heat Pump Manager X UK</t>
  </si>
  <si>
    <t xml:space="preserve">      0,652</t>
  </si>
  <si>
    <t xml:space="preserve">       600,240</t>
  </si>
  <si>
    <t xml:space="preserve">      0,250</t>
  </si>
  <si>
    <t xml:space="preserve"> 0,080</t>
  </si>
  <si>
    <t xml:space="preserve"> 0,123</t>
  </si>
  <si>
    <t xml:space="preserve"> 0,061</t>
  </si>
  <si>
    <t xml:space="preserve">     1.205,523</t>
  </si>
  <si>
    <t xml:space="preserve">      0,441</t>
  </si>
  <si>
    <t xml:space="preserve"> 0,121</t>
  </si>
  <si>
    <t xml:space="preserve"> 0,081</t>
  </si>
  <si>
    <t xml:space="preserve">     2.362,041</t>
  </si>
  <si>
    <t xml:space="preserve">          1</t>
  </si>
  <si>
    <t xml:space="preserve"> 0,241</t>
  </si>
  <si>
    <t xml:space="preserve">       679,052</t>
  </si>
  <si>
    <t xml:space="preserve">      0,287</t>
  </si>
  <si>
    <t xml:space="preserve"> 0,122</t>
  </si>
  <si>
    <t xml:space="preserve"> 0,046</t>
  </si>
  <si>
    <t xml:space="preserve">     1.579,534</t>
  </si>
  <si>
    <t xml:space="preserve">      0,478</t>
  </si>
  <si>
    <t xml:space="preserve"> 0,107</t>
  </si>
  <si>
    <t xml:space="preserve">     2.737,867</t>
  </si>
  <si>
    <t xml:space="preserve">      0,978</t>
  </si>
  <si>
    <t xml:space="preserve"> 0,187</t>
  </si>
  <si>
    <t xml:space="preserve">      0,191</t>
  </si>
  <si>
    <t xml:space="preserve">     1.165,500</t>
  </si>
  <si>
    <t xml:space="preserve">      0,346</t>
  </si>
  <si>
    <t xml:space="preserve"> 0,090</t>
  </si>
  <si>
    <t xml:space="preserve"> 0,185</t>
  </si>
  <si>
    <t xml:space="preserve">       859,950</t>
  </si>
  <si>
    <t xml:space="preserve"> 0,098</t>
  </si>
  <si>
    <t xml:space="preserve">       831,040</t>
  </si>
  <si>
    <t xml:space="preserve">      0,160</t>
  </si>
  <si>
    <t xml:space="preserve"> 0,056</t>
  </si>
  <si>
    <t xml:space="preserve"> 0,106</t>
  </si>
  <si>
    <t xml:space="preserve">        57,600</t>
  </si>
  <si>
    <t xml:space="preserve">      0,045</t>
  </si>
  <si>
    <t xml:space="preserve"> 0,018</t>
  </si>
  <si>
    <t xml:space="preserve"> 0,100</t>
  </si>
  <si>
    <t xml:space="preserve"> 0,032</t>
  </si>
  <si>
    <t xml:space="preserve">      0,048</t>
  </si>
  <si>
    <t xml:space="preserve">       369,600</t>
  </si>
  <si>
    <t xml:space="preserve">      0,075</t>
  </si>
  <si>
    <t xml:space="preserve"> 0,077</t>
  </si>
  <si>
    <t xml:space="preserve"> 0,048</t>
  </si>
  <si>
    <t xml:space="preserve">       321,816</t>
  </si>
  <si>
    <t xml:space="preserve">      0,085</t>
  </si>
  <si>
    <t xml:space="preserve"> 0,092</t>
  </si>
  <si>
    <t xml:space="preserve"> 0,033</t>
  </si>
  <si>
    <t xml:space="preserve">       362,208</t>
  </si>
  <si>
    <t xml:space="preserve">      0,091</t>
  </si>
  <si>
    <t xml:space="preserve">           294</t>
  </si>
  <si>
    <t xml:space="preserve">      0,070</t>
  </si>
  <si>
    <t xml:space="preserve">       118.818</t>
  </si>
  <si>
    <t xml:space="preserve">         18</t>
  </si>
  <si>
    <t xml:space="preserve"> 0,820</t>
  </si>
  <si>
    <t xml:space="preserve"> 0,210</t>
  </si>
  <si>
    <t xml:space="preserve">   119.395,500</t>
  </si>
  <si>
    <t xml:space="preserve"> 0,830</t>
  </si>
  <si>
    <t xml:space="preserve">       150.696</t>
  </si>
  <si>
    <t xml:space="preserve">         21</t>
  </si>
  <si>
    <t xml:space="preserve"> 1,040</t>
  </si>
  <si>
    <t xml:space="preserve">   149.971,500</t>
  </si>
  <si>
    <t xml:space="preserve"> 1,035</t>
  </si>
  <si>
    <t xml:space="preserve">       178.227</t>
  </si>
  <si>
    <t xml:space="preserve">         24</t>
  </si>
  <si>
    <t xml:space="preserve"> 1,230</t>
  </si>
  <si>
    <t xml:space="preserve">   203.739,250</t>
  </si>
  <si>
    <t xml:space="preserve">         27</t>
  </si>
  <si>
    <t xml:space="preserve"> 0,695</t>
  </si>
  <si>
    <t xml:space="preserve"> 1,430</t>
  </si>
  <si>
    <t xml:space="preserve"> 0,205</t>
  </si>
  <si>
    <t xml:space="preserve">       207.207</t>
  </si>
  <si>
    <t xml:space="preserve">       239.610</t>
  </si>
  <si>
    <t xml:space="preserve"> 0,700</t>
  </si>
  <si>
    <t xml:space="preserve"> 1,630</t>
  </si>
  <si>
    <t xml:space="preserve">       236.187</t>
  </si>
  <si>
    <t xml:space="preserve">       121.716</t>
  </si>
  <si>
    <t xml:space="preserve"> 0,840</t>
  </si>
  <si>
    <t xml:space="preserve">       122.010</t>
  </si>
  <si>
    <t xml:space="preserve">       149.247</t>
  </si>
  <si>
    <t xml:space="preserve"> 1,030</t>
  </si>
  <si>
    <t xml:space="preserve">       152.880</t>
  </si>
  <si>
    <t xml:space="preserve">       169.740</t>
  </si>
  <si>
    <t xml:space="preserve">       210.210</t>
  </si>
  <si>
    <t xml:space="preserve">       201.600</t>
  </si>
  <si>
    <t xml:space="preserve">       237.636</t>
  </si>
  <si>
    <t xml:space="preserve"> 1,640</t>
  </si>
  <si>
    <t xml:space="preserve">    34.947,200</t>
  </si>
  <si>
    <t xml:space="preserve">         15</t>
  </si>
  <si>
    <t xml:space="preserve"> 0,335</t>
  </si>
  <si>
    <t xml:space="preserve"> 0,815</t>
  </si>
  <si>
    <t xml:space="preserve"> 0,128</t>
  </si>
  <si>
    <t xml:space="preserve">    43.523,200</t>
  </si>
  <si>
    <t xml:space="preserve">         17</t>
  </si>
  <si>
    <t xml:space="preserve"> 1,015</t>
  </si>
  <si>
    <t xml:space="preserve">       121.044</t>
  </si>
  <si>
    <t xml:space="preserve">         20</t>
  </si>
  <si>
    <t xml:space="preserve"> 0,440</t>
  </si>
  <si>
    <t xml:space="preserve"> 1,310</t>
  </si>
  <si>
    <t xml:space="preserve">       123.795</t>
  </si>
  <si>
    <t xml:space="preserve">     19,600</t>
  </si>
  <si>
    <t xml:space="preserve">       105.840</t>
  </si>
  <si>
    <t xml:space="preserve">    52.099,200</t>
  </si>
  <si>
    <t xml:space="preserve"> 1,215</t>
  </si>
  <si>
    <t xml:space="preserve">       126.522</t>
  </si>
  <si>
    <t xml:space="preserve"> 0,213</t>
  </si>
  <si>
    <t xml:space="preserve">       190.960</t>
  </si>
  <si>
    <t xml:space="preserve"> 0,310</t>
  </si>
  <si>
    <t xml:space="preserve">       187.922</t>
  </si>
  <si>
    <t xml:space="preserve"> 0,433</t>
  </si>
  <si>
    <t xml:space="preserve">       195.300</t>
  </si>
  <si>
    <t xml:space="preserve">   192.520,125</t>
  </si>
  <si>
    <t xml:space="preserve"> 0,435</t>
  </si>
  <si>
    <t xml:space="preserve"> 1,405</t>
  </si>
  <si>
    <t xml:space="preserve"> 0,315</t>
  </si>
  <si>
    <t xml:space="preserve">    89.671,125</t>
  </si>
  <si>
    <t xml:space="preserve">         25</t>
  </si>
  <si>
    <t xml:space="preserve"> 1,245</t>
  </si>
  <si>
    <t xml:space="preserve">   192.974,250</t>
  </si>
  <si>
    <t xml:space="preserve">     20,600</t>
  </si>
  <si>
    <t xml:space="preserve"> 0,295</t>
  </si>
  <si>
    <t xml:space="preserve"> 0,890</t>
  </si>
  <si>
    <t xml:space="preserve"> 0,735</t>
  </si>
  <si>
    <t xml:space="preserve">   234.569,250</t>
  </si>
  <si>
    <t xml:space="preserve">     24,400</t>
  </si>
  <si>
    <t xml:space="preserve"> 0,285</t>
  </si>
  <si>
    <t xml:space="preserve"> 0,930</t>
  </si>
  <si>
    <t xml:space="preserve"> 0,885</t>
  </si>
  <si>
    <t xml:space="preserve">       301.710</t>
  </si>
  <si>
    <t xml:space="preserve">     35,600</t>
  </si>
  <si>
    <t xml:space="preserve"> 0,300</t>
  </si>
  <si>
    <t xml:space="preserve"> 1,130</t>
  </si>
  <si>
    <t xml:space="preserve">   362.385,750</t>
  </si>
  <si>
    <t xml:space="preserve"> 0,305</t>
  </si>
  <si>
    <t xml:space="preserve"> 1,335</t>
  </si>
  <si>
    <t xml:space="preserve">       380.306</t>
  </si>
  <si>
    <t xml:space="preserve"> 0,790</t>
  </si>
  <si>
    <t xml:space="preserve">    62.761,250</t>
  </si>
  <si>
    <t xml:space="preserve"> 0,575</t>
  </si>
  <si>
    <t xml:space="preserve">    84.036,250</t>
  </si>
  <si>
    <t xml:space="preserve">         41</t>
  </si>
  <si>
    <t xml:space="preserve">   105.311,250</t>
  </si>
  <si>
    <t xml:space="preserve"> 0,990</t>
  </si>
  <si>
    <t xml:space="preserve">   126.586,250</t>
  </si>
  <si>
    <t xml:space="preserve">         54</t>
  </si>
  <si>
    <t xml:space="preserve"> 1,190</t>
  </si>
  <si>
    <t xml:space="preserve">       153.180</t>
  </si>
  <si>
    <t xml:space="preserve">         65</t>
  </si>
  <si>
    <t xml:space="preserve">   191.890,125</t>
  </si>
  <si>
    <t xml:space="preserve">       235.752</t>
  </si>
  <si>
    <t xml:space="preserve">     24,200</t>
  </si>
  <si>
    <t xml:space="preserve"> 0,940</t>
  </si>
  <si>
    <t xml:space="preserve"> 0,880</t>
  </si>
  <si>
    <t xml:space="preserve">       291.653</t>
  </si>
  <si>
    <t xml:space="preserve">     30,800</t>
  </si>
  <si>
    <t xml:space="preserve">       345.854</t>
  </si>
  <si>
    <t xml:space="preserve"> 1,340</t>
  </si>
  <si>
    <t xml:space="preserve">       385.120</t>
  </si>
  <si>
    <t xml:space="preserve">       240.192</t>
  </si>
  <si>
    <t xml:space="preserve">         67</t>
  </si>
  <si>
    <t xml:space="preserve">       242.614</t>
  </si>
  <si>
    <t xml:space="preserve">         31</t>
  </si>
  <si>
    <t xml:space="preserve">       198.492</t>
  </si>
  <si>
    <t xml:space="preserve">         56</t>
  </si>
  <si>
    <t xml:space="preserve">       382.800</t>
  </si>
  <si>
    <t xml:space="preserve">         61</t>
  </si>
  <si>
    <t xml:space="preserve"> 1,650</t>
  </si>
  <si>
    <t xml:space="preserve">       131.772</t>
  </si>
  <si>
    <t xml:space="preserve">         43</t>
  </si>
  <si>
    <t xml:space="preserve">       165.132</t>
  </si>
  <si>
    <t xml:space="preserve">       343.273</t>
  </si>
  <si>
    <t xml:space="preserve">         44</t>
  </si>
  <si>
    <t xml:space="preserve"> 1,330</t>
  </si>
  <si>
    <t xml:space="preserve">       236.740</t>
  </si>
  <si>
    <t xml:space="preserve"> 0,280</t>
  </si>
  <si>
    <t xml:space="preserve"> 0,950</t>
  </si>
  <si>
    <t xml:space="preserve">       357.780</t>
  </si>
  <si>
    <t xml:space="preserve">         3.375</t>
  </si>
  <si>
    <t xml:space="preserve"> 0,150</t>
  </si>
  <si>
    <t>Wall-mounted control with Modbus for Aquarea Air Smart Fan coils and Aquarea Vent</t>
  </si>
  <si>
    <t xml:space="preserve">     4.042,500</t>
  </si>
  <si>
    <t xml:space="preserve"> 0,165</t>
  </si>
  <si>
    <t>Wall-mounted control with Integrated Wi-Fi for Aquarea Air Smart Fan coils and Aquarea Vent</t>
  </si>
  <si>
    <t xml:space="preserve">         9.240</t>
  </si>
  <si>
    <t xml:space="preserve">      1,100</t>
  </si>
  <si>
    <t xml:space="preserve"> 0,275</t>
  </si>
  <si>
    <t xml:space="preserve">     8.848,556</t>
  </si>
  <si>
    <t xml:space="preserve">      1,770</t>
  </si>
  <si>
    <t xml:space="preserve"> 0,134</t>
  </si>
  <si>
    <t xml:space="preserve"> 0,274</t>
  </si>
  <si>
    <t xml:space="preserve">     3.825,792</t>
  </si>
  <si>
    <t xml:space="preserve">      0,800</t>
  </si>
  <si>
    <t xml:space="preserve"> 0,096</t>
  </si>
  <si>
    <t xml:space="preserve"> 0,243</t>
  </si>
  <si>
    <t xml:space="preserve"> 0,164</t>
  </si>
  <si>
    <t xml:space="preserve">     3.826,116</t>
  </si>
  <si>
    <t xml:space="preserve"> 0,162</t>
  </si>
  <si>
    <t xml:space="preserve">     3.794,304</t>
  </si>
  <si>
    <t xml:space="preserve">     3.857,868</t>
  </si>
  <si>
    <t xml:space="preserve">     3.881,682</t>
  </si>
  <si>
    <t xml:space="preserve">      0,770</t>
  </si>
  <si>
    <t xml:space="preserve"> 0,163</t>
  </si>
  <si>
    <t xml:space="preserve">        12.084</t>
  </si>
  <si>
    <t xml:space="preserve">      1,200</t>
  </si>
  <si>
    <t xml:space="preserve"> 0,530</t>
  </si>
  <si>
    <t xml:space="preserve"> 0,380</t>
  </si>
  <si>
    <t xml:space="preserve">         8.103</t>
  </si>
  <si>
    <t xml:space="preserve">      1,600</t>
  </si>
  <si>
    <t xml:space="preserve"> 0,030</t>
  </si>
  <si>
    <t xml:space="preserve"> 0,730</t>
  </si>
  <si>
    <t xml:space="preserve"> 0,370</t>
  </si>
  <si>
    <t xml:space="preserve">        18.620</t>
  </si>
  <si>
    <t xml:space="preserve">        17.860</t>
  </si>
  <si>
    <t xml:space="preserve">      1,800</t>
  </si>
  <si>
    <t xml:space="preserve">        19.536</t>
  </si>
  <si>
    <t xml:space="preserve">          2</t>
  </si>
  <si>
    <t xml:space="preserve">     3.841,992</t>
  </si>
  <si>
    <t xml:space="preserve"> 0,242</t>
  </si>
  <si>
    <t xml:space="preserve">     8.759,848</t>
  </si>
  <si>
    <t xml:space="preserve"> 0,277</t>
  </si>
  <si>
    <t xml:space="preserve"> 0,236</t>
  </si>
  <si>
    <t xml:space="preserve">        21.456</t>
  </si>
  <si>
    <t xml:space="preserve"> 0,745</t>
  </si>
  <si>
    <t xml:space="preserve"> 0,120</t>
  </si>
  <si>
    <t xml:space="preserve">        40.896</t>
  </si>
  <si>
    <t xml:space="preserve"> 1,420</t>
  </si>
  <si>
    <t xml:space="preserve">          3</t>
  </si>
  <si>
    <t xml:space="preserve">      1,500</t>
  </si>
  <si>
    <t xml:space="preserve">      2,500</t>
  </si>
  <si>
    <t xml:space="preserve">      3,500</t>
  </si>
  <si>
    <t xml:space="preserve">         8.740</t>
  </si>
  <si>
    <t xml:space="preserve">        12.540</t>
  </si>
  <si>
    <t xml:space="preserve">      0,300</t>
  </si>
  <si>
    <t xml:space="preserve"> 0,660</t>
  </si>
  <si>
    <t xml:space="preserve">        16.340</t>
  </si>
  <si>
    <t xml:space="preserve">      0,600</t>
  </si>
  <si>
    <t xml:space="preserve"> 0,860</t>
  </si>
  <si>
    <t xml:space="preserve">        20.140</t>
  </si>
  <si>
    <t xml:space="preserve">      0,700</t>
  </si>
  <si>
    <t xml:space="preserve">        25.555</t>
  </si>
  <si>
    <t xml:space="preserve"> 1,345</t>
  </si>
  <si>
    <t xml:space="preserve">        54.000</t>
  </si>
  <si>
    <t xml:space="preserve">        75.000</t>
  </si>
  <si>
    <t xml:space="preserve"> 1,200</t>
  </si>
  <si>
    <t xml:space="preserve">    71.535,600</t>
  </si>
  <si>
    <t xml:space="preserve">         38</t>
  </si>
  <si>
    <t xml:space="preserve"> 0,641</t>
  </si>
  <si>
    <t xml:space="preserve"> 0,775</t>
  </si>
  <si>
    <t xml:space="preserve"> 0,144</t>
  </si>
  <si>
    <t xml:space="preserve">    89.996,400</t>
  </si>
  <si>
    <t xml:space="preserve"> 0,975</t>
  </si>
  <si>
    <t xml:space="preserve">   113.072,400</t>
  </si>
  <si>
    <t xml:space="preserve"> 1,225</t>
  </si>
  <si>
    <t xml:space="preserve">       975.426</t>
  </si>
  <si>
    <t xml:space="preserve">        166</t>
  </si>
  <si>
    <t xml:space="preserve"> 1,965</t>
  </si>
  <si>
    <t xml:space="preserve">       981.240</t>
  </si>
  <si>
    <t xml:space="preserve"> 1,850</t>
  </si>
  <si>
    <t xml:space="preserve">       136.620</t>
  </si>
  <si>
    <t xml:space="preserve">     15,200</t>
  </si>
  <si>
    <t xml:space="preserve">       259.072</t>
  </si>
  <si>
    <t xml:space="preserve">         28</t>
  </si>
  <si>
    <t xml:space="preserve"> 1,280</t>
  </si>
  <si>
    <t xml:space="preserve">       483.328</t>
  </si>
  <si>
    <t xml:space="preserve"> 1,180</t>
  </si>
  <si>
    <t xml:space="preserve">       593.920</t>
  </si>
  <si>
    <t xml:space="preserve"> 1,450</t>
  </si>
  <si>
    <t xml:space="preserve">       504.600</t>
  </si>
  <si>
    <t xml:space="preserve">         88</t>
  </si>
  <si>
    <t xml:space="preserve"> 0,580</t>
  </si>
  <si>
    <t xml:space="preserve">       844.800</t>
  </si>
  <si>
    <t xml:space="preserve">         90</t>
  </si>
  <si>
    <t xml:space="preserve">     1.216.000</t>
  </si>
  <si>
    <t xml:space="preserve">        123</t>
  </si>
  <si>
    <t xml:space="preserve"> 1,900</t>
  </si>
  <si>
    <t xml:space="preserve">     1.174.400</t>
  </si>
  <si>
    <t xml:space="preserve">        191</t>
  </si>
  <si>
    <t xml:space="preserve"> 1,835</t>
  </si>
  <si>
    <t xml:space="preserve">        169</t>
  </si>
  <si>
    <t xml:space="preserve">       862.400</t>
  </si>
  <si>
    <t xml:space="preserve"> 1,760</t>
  </si>
  <si>
    <t xml:space="preserve">   460.232,500</t>
  </si>
  <si>
    <t xml:space="preserve"> 0,595</t>
  </si>
  <si>
    <t xml:space="preserve">       644.400</t>
  </si>
  <si>
    <t xml:space="preserve"> 1,790</t>
  </si>
  <si>
    <t xml:space="preserve">         71</t>
  </si>
  <si>
    <t xml:space="preserve">           434</t>
  </si>
  <si>
    <t xml:space="preserve">      0,161</t>
  </si>
  <si>
    <t xml:space="preserve"> 0,020</t>
  </si>
  <si>
    <t xml:space="preserve"> 0,155</t>
  </si>
  <si>
    <t xml:space="preserve">           840</t>
  </si>
  <si>
    <t xml:space="preserve">      0,219</t>
  </si>
  <si>
    <t xml:space="preserve">       581,250</t>
  </si>
  <si>
    <t xml:space="preserve">      0,155</t>
  </si>
  <si>
    <t xml:space="preserve">         1.632</t>
  </si>
  <si>
    <t xml:space="preserve">      0,332</t>
  </si>
  <si>
    <t xml:space="preserve"> 0,255</t>
  </si>
  <si>
    <t xml:space="preserve">        25.850</t>
  </si>
  <si>
    <t xml:space="preserve"> 0,220</t>
  </si>
  <si>
    <t xml:space="preserve">       297.000</t>
  </si>
  <si>
    <t xml:space="preserve"> 0,750</t>
  </si>
  <si>
    <t xml:space="preserve">       279.792</t>
  </si>
  <si>
    <t xml:space="preserve"> 0,670</t>
  </si>
  <si>
    <t xml:space="preserve"> 0,720</t>
  </si>
  <si>
    <t xml:space="preserve">         1.764</t>
  </si>
  <si>
    <t xml:space="preserve">      0,180</t>
  </si>
  <si>
    <t xml:space="preserve">         1.125</t>
  </si>
  <si>
    <t xml:space="preserve">      0,205</t>
  </si>
  <si>
    <t xml:space="preserve">       731,500</t>
  </si>
  <si>
    <t xml:space="preserve">      0,010</t>
  </si>
  <si>
    <t xml:space="preserve"> 0,035</t>
  </si>
  <si>
    <t xml:space="preserve">           605</t>
  </si>
  <si>
    <t xml:space="preserve">      0,190</t>
  </si>
  <si>
    <t xml:space="preserve">       965,600</t>
  </si>
  <si>
    <t xml:space="preserve">         3.807</t>
  </si>
  <si>
    <t xml:space="preserve"> 0,045</t>
  </si>
  <si>
    <t xml:space="preserve"> 0,180</t>
  </si>
  <si>
    <t xml:space="preserve">           825</t>
  </si>
  <si>
    <t xml:space="preserve">      0,185</t>
  </si>
  <si>
    <t xml:space="preserve"> 0,125</t>
  </si>
  <si>
    <t xml:space="preserve">     3.036,690</t>
  </si>
  <si>
    <t xml:space="preserve">      0,270</t>
  </si>
  <si>
    <t xml:space="preserve">       877,500</t>
  </si>
  <si>
    <t xml:space="preserve">      0,170</t>
  </si>
  <si>
    <t xml:space="preserve"> 0,117</t>
  </si>
  <si>
    <t xml:space="preserve">        26.130</t>
  </si>
  <si>
    <t xml:space="preserve">      1,860</t>
  </si>
  <si>
    <t xml:space="preserve">         1.500</t>
  </si>
  <si>
    <t>4010869401821</t>
  </si>
  <si>
    <t xml:space="preserve">       166.056</t>
  </si>
  <si>
    <t xml:space="preserve">     23,800</t>
  </si>
  <si>
    <t xml:space="preserve"> 0,740</t>
  </si>
  <si>
    <t>PAW-VENTX15Z-1</t>
  </si>
  <si>
    <t>4010869401913</t>
  </si>
  <si>
    <t>Cross-counterflow HRV Universal mounting 147 m3/h air flow</t>
  </si>
  <si>
    <t>RVU Counter-Flow HEX, 15Z</t>
  </si>
  <si>
    <t xml:space="preserve">    85.445,600</t>
  </si>
  <si>
    <t xml:space="preserve">     21,100</t>
  </si>
  <si>
    <t xml:space="preserve"> 0,254</t>
  </si>
  <si>
    <t>4010869401869</t>
  </si>
  <si>
    <t xml:space="preserve">       193.936</t>
  </si>
  <si>
    <t xml:space="preserve"> 0,620</t>
  </si>
  <si>
    <t>4010869401838</t>
  </si>
  <si>
    <t>4010869401975</t>
  </si>
  <si>
    <t>4010869401814</t>
  </si>
  <si>
    <t>4010869401920</t>
  </si>
  <si>
    <t xml:space="preserve">       230.736</t>
  </si>
  <si>
    <t>4010869401951</t>
  </si>
  <si>
    <t xml:space="preserve">       417.075</t>
  </si>
  <si>
    <t xml:space="preserve">     52,800</t>
  </si>
  <si>
    <t>4010869401845</t>
  </si>
  <si>
    <t xml:space="preserve">       359.936</t>
  </si>
  <si>
    <t xml:space="preserve"> 0,760</t>
  </si>
  <si>
    <t>4010869401890</t>
  </si>
  <si>
    <t xml:space="preserve">       510.450</t>
  </si>
  <si>
    <t xml:space="preserve">     59,600</t>
  </si>
  <si>
    <t>4010869401968</t>
  </si>
  <si>
    <t xml:space="preserve">   394.940,210</t>
  </si>
  <si>
    <t xml:space="preserve">         35</t>
  </si>
  <si>
    <t xml:space="preserve"> 0,749</t>
  </si>
  <si>
    <t xml:space="preserve"> 0,787</t>
  </si>
  <si>
    <t>4010869401883</t>
  </si>
  <si>
    <t xml:space="preserve">       491.344</t>
  </si>
  <si>
    <t xml:space="preserve">          6</t>
  </si>
  <si>
    <t>3410539660137</t>
  </si>
  <si>
    <t xml:space="preserve">       470.925</t>
  </si>
  <si>
    <t xml:space="preserve"> 1,365</t>
  </si>
  <si>
    <t>R134a</t>
  </si>
  <si>
    <t>3410539760196</t>
  </si>
  <si>
    <t xml:space="preserve">       604.800</t>
  </si>
  <si>
    <t xml:space="preserve">         69</t>
  </si>
  <si>
    <t xml:space="preserve"> 1,680</t>
  </si>
  <si>
    <t>3410539861015</t>
  </si>
  <si>
    <t xml:space="preserve"> 1.004.062,500</t>
  </si>
  <si>
    <t xml:space="preserve">     91,800</t>
  </si>
  <si>
    <t xml:space="preserve"> 1,785</t>
  </si>
  <si>
    <t>R513A</t>
  </si>
  <si>
    <t>3410539861022</t>
  </si>
  <si>
    <t>DHW heat pump 270 L Floor standing</t>
  </si>
  <si>
    <t xml:space="preserve">     1.160.912</t>
  </si>
  <si>
    <t xml:space="preserve">    103,800</t>
  </si>
  <si>
    <t xml:space="preserve"> 2,120</t>
  </si>
  <si>
    <t>3410539861046</t>
  </si>
  <si>
    <t>DHW heat pump 270 L Floor standing with 2 coils</t>
  </si>
  <si>
    <t>DHW heat pump 270 L Floor 2 coils</t>
  </si>
  <si>
    <t xml:space="preserve">    123,800</t>
  </si>
  <si>
    <t>PAW-DHW-STAND</t>
  </si>
  <si>
    <t>4010869356879</t>
  </si>
  <si>
    <t xml:space="preserve">        43.248</t>
  </si>
  <si>
    <t xml:space="preserve"> 0,510</t>
  </si>
  <si>
    <t xml:space="preserve">       494.160</t>
  </si>
  <si>
    <t xml:space="preserve">       372.360</t>
  </si>
  <si>
    <t xml:space="preserve">     1.007.930</t>
  </si>
  <si>
    <t xml:space="preserve">         92</t>
  </si>
  <si>
    <t xml:space="preserve"> 0,770</t>
  </si>
  <si>
    <t xml:space="preserve">        112</t>
  </si>
  <si>
    <t xml:space="preserve">        104</t>
  </si>
  <si>
    <t xml:space="preserve">        124</t>
  </si>
  <si>
    <t>CU-VZ9SKE</t>
  </si>
  <si>
    <t>5025232847341</t>
  </si>
  <si>
    <t>a) Flag</t>
  </si>
  <si>
    <t>VZ Series</t>
  </si>
  <si>
    <t>2,5 kW VZ outdoor unit</t>
  </si>
  <si>
    <t>VZ outdoor unit</t>
  </si>
  <si>
    <t xml:space="preserve">       273.420</t>
  </si>
  <si>
    <t>CU-VZ12SKE</t>
  </si>
  <si>
    <t>5025232847037</t>
  </si>
  <si>
    <t>3,5 kW VZ outdoor unit</t>
  </si>
  <si>
    <t>CS-VZ9SKE</t>
  </si>
  <si>
    <t>5025232847013</t>
  </si>
  <si>
    <t>2,5 kW VZ Wall mounted indoor unit</t>
  </si>
  <si>
    <t>VZ indoor unit</t>
  </si>
  <si>
    <t xml:space="preserve">       135.198</t>
  </si>
  <si>
    <t xml:space="preserve"> 0,870</t>
  </si>
  <si>
    <t>CS-VZ12SKE</t>
  </si>
  <si>
    <t>5025232847020</t>
  </si>
  <si>
    <t>3,5 kW VZ Wall mounted indoor unit</t>
  </si>
  <si>
    <t>5025232946495</t>
  </si>
  <si>
    <t xml:space="preserve">       213.600</t>
  </si>
  <si>
    <t xml:space="preserve">         29</t>
  </si>
  <si>
    <t xml:space="preserve"> 0,400</t>
  </si>
  <si>
    <t>5025232946501</t>
  </si>
  <si>
    <t>5025232946518</t>
  </si>
  <si>
    <t xml:space="preserve">         33</t>
  </si>
  <si>
    <t>5025232946525</t>
  </si>
  <si>
    <t>5025232946532</t>
  </si>
  <si>
    <t xml:space="preserve">       367.080</t>
  </si>
  <si>
    <t>5025232946549</t>
  </si>
  <si>
    <t xml:space="preserve">         49</t>
  </si>
  <si>
    <t>5025232946266</t>
  </si>
  <si>
    <t xml:space="preserve">        98.420</t>
  </si>
  <si>
    <t xml:space="preserve">         12</t>
  </si>
  <si>
    <t>5025232946273</t>
  </si>
  <si>
    <t>5025232946280</t>
  </si>
  <si>
    <t xml:space="preserve">         13</t>
  </si>
  <si>
    <t>5025232946297</t>
  </si>
  <si>
    <t>5025232946303</t>
  </si>
  <si>
    <t xml:space="preserve">       135.470</t>
  </si>
  <si>
    <t xml:space="preserve">         14</t>
  </si>
  <si>
    <t>5025232946310</t>
  </si>
  <si>
    <t>5025232946129</t>
  </si>
  <si>
    <t>5025232945450</t>
  </si>
  <si>
    <t>5025232945474</t>
  </si>
  <si>
    <t>5025232945498</t>
  </si>
  <si>
    <t>5025232945528</t>
  </si>
  <si>
    <t>5025232945467</t>
  </si>
  <si>
    <t>5025232945481</t>
  </si>
  <si>
    <t>5025232945504</t>
  </si>
  <si>
    <t>5025232945511</t>
  </si>
  <si>
    <t>5025232946396</t>
  </si>
  <si>
    <t>5025232946402</t>
  </si>
  <si>
    <t>5025232946419</t>
  </si>
  <si>
    <t>5025232946426</t>
  </si>
  <si>
    <t>5025232946433</t>
  </si>
  <si>
    <t>5025232946440</t>
  </si>
  <si>
    <t>5025232946457</t>
  </si>
  <si>
    <t>5025232946112</t>
  </si>
  <si>
    <t xml:space="preserve">        80.496</t>
  </si>
  <si>
    <t xml:space="preserve"> 0,360</t>
  </si>
  <si>
    <t>5025232946167</t>
  </si>
  <si>
    <t>5025232946174</t>
  </si>
  <si>
    <t>5025232946181</t>
  </si>
  <si>
    <t>5025232946198</t>
  </si>
  <si>
    <t>5025232946204</t>
  </si>
  <si>
    <t>5025232946211</t>
  </si>
  <si>
    <t>5025232946228</t>
  </si>
  <si>
    <t>5025232946327</t>
  </si>
  <si>
    <t>5025232946334</t>
  </si>
  <si>
    <t>5025232946341</t>
  </si>
  <si>
    <t>5025232946358</t>
  </si>
  <si>
    <t>5025232946075</t>
  </si>
  <si>
    <t xml:space="preserve">        83.694</t>
  </si>
  <si>
    <t>5025232946082</t>
  </si>
  <si>
    <t>5025232946099</t>
  </si>
  <si>
    <t>5025232946105</t>
  </si>
  <si>
    <t>5025232946464</t>
  </si>
  <si>
    <t xml:space="preserve">   207.414,500</t>
  </si>
  <si>
    <t xml:space="preserve">         26</t>
  </si>
  <si>
    <t xml:space="preserve"> 0,395</t>
  </si>
  <si>
    <t>5025232946471</t>
  </si>
  <si>
    <t>5025232946488</t>
  </si>
  <si>
    <t>5025232946235</t>
  </si>
  <si>
    <t>5025232946242</t>
  </si>
  <si>
    <t>5025232946259</t>
  </si>
  <si>
    <t>5025232874828</t>
  </si>
  <si>
    <t>5025232874835</t>
  </si>
  <si>
    <t>5025232874842</t>
  </si>
  <si>
    <t>5025232874859</t>
  </si>
  <si>
    <t>5025232874590</t>
  </si>
  <si>
    <t xml:space="preserve">       158.032</t>
  </si>
  <si>
    <t>5025232874644</t>
  </si>
  <si>
    <t>5025232874651</t>
  </si>
  <si>
    <t>5025232874668</t>
  </si>
  <si>
    <t>5025232877188</t>
  </si>
  <si>
    <t xml:space="preserve">       163.800</t>
  </si>
  <si>
    <t>5025232877324</t>
  </si>
  <si>
    <t>5025232877348</t>
  </si>
  <si>
    <t>5025232877362</t>
  </si>
  <si>
    <t>5025232877386</t>
  </si>
  <si>
    <t xml:space="preserve">         37</t>
  </si>
  <si>
    <t xml:space="preserve">       457.905</t>
  </si>
  <si>
    <t xml:space="preserve">         77</t>
  </si>
  <si>
    <t>5025232860418</t>
  </si>
  <si>
    <t>5025232868544</t>
  </si>
  <si>
    <t>5025232860432</t>
  </si>
  <si>
    <t>5025232869077</t>
  </si>
  <si>
    <t>5025232860456</t>
  </si>
  <si>
    <t>5025232860463</t>
  </si>
  <si>
    <t xml:space="preserve">         78</t>
  </si>
  <si>
    <t>5025232873265</t>
  </si>
  <si>
    <t xml:space="preserve">       622.098</t>
  </si>
  <si>
    <t xml:space="preserve"> 1,140</t>
  </si>
  <si>
    <t>5025232873272</t>
  </si>
  <si>
    <t xml:space="preserve">         64</t>
  </si>
  <si>
    <t>CZ-TACG1</t>
  </si>
  <si>
    <t>5025232874873</t>
  </si>
  <si>
    <t>Optional Wi-Fi adapter for Cloud service</t>
  </si>
  <si>
    <t>Cloud adapter</t>
  </si>
  <si>
    <t xml:space="preserve">         1.080</t>
  </si>
  <si>
    <t xml:space="preserve">      0,295</t>
  </si>
  <si>
    <t xml:space="preserve">     3.386,250</t>
  </si>
  <si>
    <t xml:space="preserve">      1,030</t>
  </si>
  <si>
    <t>KNX gateway for RAC models with CN-CNT connector (Intesis)</t>
  </si>
  <si>
    <t xml:space="preserve">       740,600</t>
  </si>
  <si>
    <t>KNX gateway for RAC models with CN-CNT connector (Airzone)</t>
  </si>
  <si>
    <t>Modbus gateway for RAC models with CN-CNT connector (Intesis)</t>
  </si>
  <si>
    <t xml:space="preserve">     1.204,875</t>
  </si>
  <si>
    <t xml:space="preserve"> 0,105</t>
  </si>
  <si>
    <t>Modbus gateway for RAC models with CN-CNT connector (Airzone)</t>
  </si>
  <si>
    <t>Bacnet gateway for RAC models with CN-CNT connector (Intesis)</t>
  </si>
  <si>
    <t>Bacnet gateway for RAC models with CN-CNT connector (Airzone)</t>
  </si>
  <si>
    <t xml:space="preserve">         4.301</t>
  </si>
  <si>
    <t xml:space="preserve"> 0,230</t>
  </si>
  <si>
    <t xml:space="preserve"> 0,910</t>
  </si>
  <si>
    <t xml:space="preserve"> 1,110</t>
  </si>
  <si>
    <t xml:space="preserve">     8.610,840</t>
  </si>
  <si>
    <t xml:space="preserve"> 0,270</t>
  </si>
  <si>
    <t xml:space="preserve"> 0,238</t>
  </si>
  <si>
    <t xml:space="preserve">     8.933,568</t>
  </si>
  <si>
    <t xml:space="preserve"> 0,136</t>
  </si>
  <si>
    <t xml:space="preserve"> 0,276</t>
  </si>
  <si>
    <t xml:space="preserve">     8.659,750</t>
  </si>
  <si>
    <t xml:space="preserve"> 0,235</t>
  </si>
  <si>
    <t>Side exit formwork for corner installation (right-hand outlet)</t>
  </si>
  <si>
    <t xml:space="preserve">       191.620</t>
  </si>
  <si>
    <t xml:space="preserve">     23,400</t>
  </si>
  <si>
    <t xml:space="preserve"> 1,100</t>
  </si>
  <si>
    <t>Side exit formwork for corner installation (left-hand outlet)</t>
  </si>
  <si>
    <t xml:space="preserve">       185.900</t>
  </si>
  <si>
    <t xml:space="preserve">     21,200</t>
  </si>
  <si>
    <t xml:space="preserve">        14.406</t>
  </si>
  <si>
    <t xml:space="preserve">        12.054</t>
  </si>
  <si>
    <t xml:space="preserve">         3.648</t>
  </si>
  <si>
    <t xml:space="preserve"> 0,095</t>
  </si>
  <si>
    <t>2 HP CO2 condensing units - CR Series, MT(4,0 kW)/LT (2,0 kW) type, standard outdoor unit</t>
  </si>
  <si>
    <t>OCU-CR200VF5ASL</t>
  </si>
  <si>
    <t>2 HP CO2 condensing units - CR Series, MT(4,0 kW)/LT (2,0 kW) type, anti corrosion coating outdoor unit</t>
  </si>
  <si>
    <t>4 HP CO2 condensing units - CR Series, MT(7,5 kW) type, standard outdoor unit</t>
  </si>
  <si>
    <t>OCU-CR400VF8SL</t>
  </si>
  <si>
    <t>4 HP CO2 condensing units - CR Series, MT(7,5 kW) type, anti corrosion coating outdoor unit</t>
  </si>
  <si>
    <t>4 HP CO2 condensing units - CR Series, MT(8,0 kW)/LT (4,0 kW) type, standard outdoor unit</t>
  </si>
  <si>
    <t>OCU-CR400VF8ASL</t>
  </si>
  <si>
    <t>4 HP CO2 condensing units - CR Series, MT(8,0 kW)/LT (4,0 kW) type, anti corrosion coating outdoor unit</t>
  </si>
  <si>
    <t>10 HP CO2 condensing units - CR Series, MT(15,0 kW) type, standard outdoor unit</t>
  </si>
  <si>
    <t>OCU-CR1000VF8SL</t>
  </si>
  <si>
    <t>10 HP CO2 condensing units - CR Series, MT(15,0 kW) type, anti corrosion coating outdoor unit</t>
  </si>
  <si>
    <t>10 HP CO2 condensing units - CR Series, MT(16,0 kW)/LT (8,0 kW) type, standard outdoor unit</t>
  </si>
  <si>
    <t>OCU-CR1000VF8ASL</t>
  </si>
  <si>
    <t>10 HP CO2 condensing units - CR Series, MT(16,0 kW)/LT (8,0 kW) type, anti corrosion coating outdoor unit</t>
  </si>
  <si>
    <t>4010869350426</t>
  </si>
  <si>
    <t>20 HP CO2 condensing units - CR Series, MT(29,0 kW)/LT (15,0 kW) type, standard outdoor unit</t>
  </si>
  <si>
    <t>OCU-CR2000VF8ASL</t>
  </si>
  <si>
    <t>20 HP CO2 condensing units - CR Series, MT(29,0 kW)/LT (15,0 kW) type, anti corrosion coating outdoor unit</t>
  </si>
  <si>
    <t>Service adaptor for vacuum and service (HP and LP port) for all outdoor units</t>
  </si>
  <si>
    <t xml:space="preserve">Lubrication Oil </t>
  </si>
  <si>
    <t>4010869370011</t>
  </si>
  <si>
    <t>CO2 pressure release valve (PRV) 3/8” (9,52) NPT x G 1/2” (12,70) Pset= 80,0 bar</t>
  </si>
  <si>
    <t xml:space="preserve">Pressure release valve </t>
  </si>
  <si>
    <t>4010869355087</t>
  </si>
  <si>
    <t>CO2 pressure release valve (PRV) 3/8” (9,52) NPT x G 1/2” (12,70) Pset= 120,0 bar</t>
  </si>
  <si>
    <t>PAW- SGT-GLASS-1/4</t>
  </si>
  <si>
    <t>4010869353878</t>
  </si>
  <si>
    <t>Sight glass</t>
  </si>
  <si>
    <t>PAW- SGT-GLASS-3/8</t>
  </si>
  <si>
    <t>4010869353892</t>
  </si>
  <si>
    <t>PAW- SGT-GLASS-1/2</t>
  </si>
  <si>
    <t>4010869353830</t>
  </si>
  <si>
    <t>PAW- SGT-GLASS-5/8</t>
  </si>
  <si>
    <t>4010869353908</t>
  </si>
  <si>
    <t>PAW- SGT-GLASS-3/4</t>
  </si>
  <si>
    <t>4010869355056</t>
  </si>
  <si>
    <t>4010869353861</t>
  </si>
  <si>
    <t>4010869555081</t>
  </si>
  <si>
    <t>4010869354059</t>
  </si>
  <si>
    <t>4010869555098</t>
  </si>
  <si>
    <t>4010869555074</t>
  </si>
  <si>
    <t>iCOOL WCU Series. HFO/HFC Water/Glycol-Cooled Condensing Unit, MT (27,7kW)</t>
  </si>
  <si>
    <t>PRICE LIST 2025</t>
  </si>
  <si>
    <t>01/01/2025 - withdrawal</t>
  </si>
  <si>
    <t>Adaptor for ON / OFF control of external devices</t>
  </si>
  <si>
    <t>1Q-25</t>
  </si>
  <si>
    <t>a) Low Temp</t>
  </si>
  <si>
    <t>c) Accessories</t>
  </si>
  <si>
    <t>Lubrication Oil PZ-68S (0,5L) for all outdoor units</t>
  </si>
  <si>
    <t>Pressure release valve ⅜” (9,52) NPTx G ½” (12,70) Pset= 80,0 bar</t>
  </si>
  <si>
    <t>Pressure release valve (PRV) ⅜” (9,52) NPT x G ½” (12,70) Pset= 120,0 bar</t>
  </si>
  <si>
    <t>Changeover valve, ⅜” (9,52) NPT x ⅜” (9,52) NPT</t>
  </si>
  <si>
    <t>S-19FK1E0</t>
  </si>
  <si>
    <t>S-24FK1E0</t>
  </si>
  <si>
    <t>S-27FK1E0</t>
  </si>
  <si>
    <t>S-36FK1E0</t>
  </si>
  <si>
    <t>S-45FK1E0</t>
  </si>
  <si>
    <t>S-52FK1E0</t>
  </si>
  <si>
    <t>5025232996193</t>
  </si>
  <si>
    <t>5025232996216</t>
  </si>
  <si>
    <t>5025232996230</t>
  </si>
  <si>
    <t>5025232996254</t>
  </si>
  <si>
    <t>5025232996278</t>
  </si>
  <si>
    <t>5025232996292</t>
  </si>
  <si>
    <t>5025232996209</t>
  </si>
  <si>
    <t>FCU de pared 1,9kW nanoe™X (sin V3V y sin mando)</t>
  </si>
  <si>
    <t>5025232996223</t>
  </si>
  <si>
    <t>FCU de pared 2,4kW nanoe™X (sin V3V y sin mando)</t>
  </si>
  <si>
    <t>5025232996247</t>
  </si>
  <si>
    <t>FCU de pared 2,7kW nanoe™X (sin V3V y sin mando)</t>
  </si>
  <si>
    <t>5025232996261</t>
  </si>
  <si>
    <t>FCU de pared 3,6kW nanoe™X (sin V3V y sin mando)</t>
  </si>
  <si>
    <t>5025232996285</t>
  </si>
  <si>
    <t>FCU de pared 4,5kW nanoe™X (sin V3V y sin mando)</t>
  </si>
  <si>
    <t>5025232996308</t>
  </si>
  <si>
    <t>FCU de pared 5,2kW nanoe™X (sin V3V y sin mando)</t>
  </si>
  <si>
    <t>S-023FF12DAR0007</t>
  </si>
  <si>
    <t>S-028FF12DAR0005</t>
  </si>
  <si>
    <t>S-040FF12DAR0004</t>
  </si>
  <si>
    <t>S-052FF12DAR0004</t>
  </si>
  <si>
    <t>S-070FF12DAR0005</t>
  </si>
  <si>
    <t>S-080FF12DAR0005</t>
  </si>
  <si>
    <t>S-093FF12DAR0005</t>
  </si>
  <si>
    <t>S-023FF14DAR0002</t>
  </si>
  <si>
    <t>S-028FF14DAR0002</t>
  </si>
  <si>
    <t>S-040FF14DAR0002</t>
  </si>
  <si>
    <t>S-052FF14DAR0002</t>
  </si>
  <si>
    <t>S-070FF14DAR0002</t>
  </si>
  <si>
    <t>S-080FF14DAR0002</t>
  </si>
  <si>
    <t>S-093FF14DAR0002</t>
  </si>
  <si>
    <t>FCU Conductos media p. (cond. std. 2,3kW a 500m3/h ) 2t conexiones hidr. Der. conexiones elect. der.</t>
  </si>
  <si>
    <t>FCU Conductos media p. (cond. std. 2,8kW a 660m3/h ) 2t conexiones hidr. Der. conexiones elect. der.</t>
  </si>
  <si>
    <t>FCU Conductos media p. (cond. std. 4kW a 630m3/h ) 2t conexiones hidr. Der. conexiones elect. der.</t>
  </si>
  <si>
    <t>FCU Conductos media p. (cond. std. 5,2kW a 860m3/h ) 2t conexiones hidr. Der. conexiones elect. der.</t>
  </si>
  <si>
    <t>FCU Conductos media p. (cond. std. 7kW a 1200m3/h ) 2t conexiones hidr. Der. conexiones elect. der.</t>
  </si>
  <si>
    <t>FCU Conductos media p. (cond. std. 8kW a 1190m3/h ) 2t conexiones hidr. Der. conexiones elect. der.</t>
  </si>
  <si>
    <t>FCU Conductos media p. (cond. std. 9,3kW a 1460m3/h ) 2t conexiones hidr. Der. conexiones elect. der.</t>
  </si>
  <si>
    <t>FCU Conductos media p. (cond. std. 2,1kW a 390m3/h ) 4t conexiones hidr. Der. conexiones elect. der.</t>
  </si>
  <si>
    <t>FCU Conductos media p. (cond. std. 2,7kW a 600m3/h ) 4t conexiones hidr. Der. conexiones elect. der.</t>
  </si>
  <si>
    <t>FCU Conductos media p. (cond. std. 3,9kW a 570m3/h ) 4t conexiones hidr. Der. conexiones elect. der.</t>
  </si>
  <si>
    <t>FCU Conductos media p. (cond. std. 4,9kW a 850m3/h ) 4t conexiones hidr. Der. conexiones elect. der.</t>
  </si>
  <si>
    <t>FCU Conductos media p. (cond. std. 6,6kW a 1100m3/h ) 4t conexiones hidr. Der. conexiones elect. der.</t>
  </si>
  <si>
    <t>FCU Conductos media p. (cond. std. 7,6kW a 1090m3/h ) 4t conexiones hidr. Der. conexiones elect. der.</t>
  </si>
  <si>
    <t>FCU Conductos media p. (cond. std. 9,3kW a 1460m3/h ) 4t conexiones hidr. Der. conexiones elect. der.</t>
  </si>
  <si>
    <t>Flex Air Smart Fan Coil Conducto</t>
  </si>
  <si>
    <t>Flex Air Smart Fan Coil Conducto - Controles</t>
  </si>
  <si>
    <t>Depósito para ACS esmaltado de 500 L (incluye chaqueta)</t>
  </si>
  <si>
    <t>Edge controller box - Control points 100</t>
  </si>
  <si>
    <t>PAW‑CSE-2B</t>
  </si>
  <si>
    <t>Edge controller box - Control points 200</t>
  </si>
  <si>
    <t>PAW‑CSE-5B</t>
  </si>
  <si>
    <t>Edge controller box - Control points 500</t>
  </si>
  <si>
    <t>Edge controller box - Control points 1000</t>
  </si>
  <si>
    <t>Edge controller box - Control points 2000</t>
  </si>
  <si>
    <t>PAW-AC2-EDGE64</t>
  </si>
  <si>
    <t>PACi NX and ECOi interface</t>
  </si>
  <si>
    <t>PAW-CSE-4I4O</t>
  </si>
  <si>
    <t>Electricity meters</t>
  </si>
  <si>
    <t>PAW-CSE-MBRPT</t>
  </si>
  <si>
    <t>Modbus repeater</t>
  </si>
  <si>
    <t>Commercial Smart Edge. Puntos de control: 100</t>
  </si>
  <si>
    <t>Commercial Smart Edge. Puntos de control: 200</t>
  </si>
  <si>
    <t>Commercial Smart Edge. Puntos de control: 500</t>
  </si>
  <si>
    <t>Commercial Smart Edge. Puntos de control: 1000</t>
  </si>
  <si>
    <t>Commercial Smart Edge. Puntos de control: 2000</t>
  </si>
  <si>
    <t>Gateway ECOi para Commercial Smart Edge para 64 unidades interiores</t>
  </si>
  <si>
    <t>Módulo de entradas para conectar contadores eléctricos y entrada de alarma contra incendios en PAW-CSE-1B, 2B y 5B</t>
  </si>
  <si>
    <t>Repetidor Modbus. Requerido cada 31 dispositivos Modbus</t>
  </si>
  <si>
    <t>NUEVO</t>
  </si>
  <si>
    <t>CU-2TZ41CBE</t>
  </si>
  <si>
    <t>CU-2TZ50CBE</t>
  </si>
  <si>
    <t>CU-3TZ52CBE</t>
  </si>
  <si>
    <t>Unidad exterior Multi TZ 2x1 de 4,1 kW, eficiencia mejorada ↑</t>
  </si>
  <si>
    <t>Unidad exterior Multi TZ 2x1 de 5 kW, eficiencia mejorada ↑</t>
  </si>
  <si>
    <t>Unidad exterior Multi TZ 3x1 de 5,2 kW, eficiencia mejorada ↑</t>
  </si>
  <si>
    <t>7,80 A++</t>
  </si>
  <si>
    <t>KIT-2TZ2535-CKE</t>
  </si>
  <si>
    <t>OCU-CR1001VF8</t>
  </si>
  <si>
    <t>OCU-CR1001VF8A</t>
  </si>
  <si>
    <t>Unidad condensadora remota de 10HP (16kW MT* / 8,6kW BT**) , eficiencia mejorada ↑</t>
  </si>
  <si>
    <t>Unidad condensadora remota de 10HP (14kW MT*), eficiencia mejorada ↑</t>
  </si>
  <si>
    <t>4010869984072</t>
  </si>
  <si>
    <t>4010869922661</t>
  </si>
  <si>
    <t>Consola de suelo 7,1 kW</t>
  </si>
  <si>
    <t>Consola de suelo 2,2 kW</t>
  </si>
  <si>
    <t>Consola de suelo 3,6 kW</t>
  </si>
  <si>
    <t>Consola de suelo 4,5 kW</t>
  </si>
  <si>
    <t>Consola de suelo 5,6 kW</t>
  </si>
  <si>
    <t>Consola de suelo 2,8 kW</t>
  </si>
  <si>
    <t>Suelo oculto de 3,6 kW</t>
  </si>
  <si>
    <t>Suelo oculto de 5,6 kW</t>
  </si>
  <si>
    <t>Suelo oculto de 7,1 kW</t>
  </si>
  <si>
    <t>Hasta finalizar existencias</t>
  </si>
  <si>
    <t>Kit válvula de 2 vías 2T - 230V unidades media presión modelos FD 10 - 30</t>
  </si>
  <si>
    <t>Kit válvula de 3 vías 2T - 230V unidades media presión modelos FD 10 - 30</t>
  </si>
  <si>
    <t>Kit válvula de 2 vías 2T - 230V unidades media presión modelo FD 40</t>
  </si>
  <si>
    <t>Kit válvula de 3 vías 2T - 230V unidades media presión modelo FD 40</t>
  </si>
  <si>
    <t>P-DMT200AE5-W</t>
  </si>
  <si>
    <t>P-DMT200AE5AN-W</t>
  </si>
  <si>
    <t>Depósito Ecoflex 200L (compatible con CU-4WZ90CBE5)</t>
  </si>
  <si>
    <t>Depósito Ecoflex 200L con ánodo electrónico (compatible con CU-4WZ90CBE5)</t>
  </si>
  <si>
    <t>Depósito Ecoflex</t>
  </si>
  <si>
    <t>Depósito AN Ecoflex</t>
  </si>
  <si>
    <t>4010869995344</t>
  </si>
  <si>
    <t>4010869995351</t>
  </si>
  <si>
    <t>CZ-TAW2</t>
  </si>
  <si>
    <t>Adaptador Wi-Fi o WLAN opcional para servicios en la nube</t>
  </si>
  <si>
    <t>Conjunto de control y Cloud para Aquarea Serie M</t>
  </si>
  <si>
    <t>Control y Adaptador Cloud Aquarea M</t>
  </si>
  <si>
    <t>5025232985371</t>
  </si>
  <si>
    <t>5025232986149</t>
  </si>
  <si>
    <t>P-DHW100BE5</t>
  </si>
  <si>
    <t>P-DHW150BE5</t>
  </si>
  <si>
    <t>P-DHW200BE5</t>
  </si>
  <si>
    <t>P-DHW260BE5</t>
  </si>
  <si>
    <t>Bomba de calor DHW 200 L de suelo</t>
  </si>
  <si>
    <t>Bomba de calor DHW 260 L de suelo</t>
  </si>
  <si>
    <t>P-DHW100BE5AN-W</t>
  </si>
  <si>
    <t>P-DHW150BE5AN-W</t>
  </si>
  <si>
    <t>P-DHW200BE5AN-W</t>
  </si>
  <si>
    <t>P-DHW260BE5AN-W</t>
  </si>
  <si>
    <t>Bomba de calor DHW 100 L Montada en la pared ánodo electrónico y Wi-Fi</t>
  </si>
  <si>
    <t>Bomba de calor DHW 150 L Montada en la pared ánodo electrónico y Wi-Fi</t>
  </si>
  <si>
    <t>Bomba de calor DHW 260 L de suelo ánodo electrónico y Wi-Fi</t>
  </si>
  <si>
    <t>Bomba de calor DHW 200 L de suelo ánodo electrónico y Wi-Fi</t>
  </si>
  <si>
    <t>4010869940511</t>
  </si>
  <si>
    <t>4010869940535</t>
  </si>
  <si>
    <t>4010869938358</t>
  </si>
  <si>
    <t>4010869938389</t>
  </si>
  <si>
    <t>4010869940528</t>
  </si>
  <si>
    <t>4010869940542</t>
  </si>
  <si>
    <t>4010869938365</t>
  </si>
  <si>
    <t>4010869938396</t>
  </si>
  <si>
    <t>Al finalizar existencias modelo A</t>
  </si>
  <si>
    <t>Aquarea High Performance L serie R290 unidad exterior de 5 kW 1ph</t>
  </si>
  <si>
    <t>Aquarea High Performance L serie R290 unidad exterior 7 kW 1ph</t>
  </si>
  <si>
    <t>Aquarea High Performance L serie R290 unidad exterior de 9 kW 1ph</t>
  </si>
  <si>
    <t>Aquarea all in one hidrosplit serie L 5-9 kW con resistencia de 3 kW 1ph 120 L</t>
  </si>
  <si>
    <t>Aquarea all in one hidrosplit serie L 5-9 kW con resistencia de 3 kW de 1 ph</t>
  </si>
  <si>
    <t>Aquarea all in one hidrosplit serie L 5-9 kW con resistencia de 3 kW de 1ph con ánodo electrónico</t>
  </si>
  <si>
    <t>Aquarea all in one hidrosplit serie L 5-9 kW con resistencia de 3 kW de 1ph con kit 2 zonas</t>
  </si>
  <si>
    <t>Aquarea all-in-one hydrosplit serie L 5-9 kW con resistencia de 6 kW de 1 ph</t>
  </si>
  <si>
    <t>Aquarea all in one hidrosplit serie L 5-9 kW con resistencia de 6 kW de 1ph con ánodo electrónico</t>
  </si>
  <si>
    <t>Aquarea High Performance Hydrobox serie L 5-9 kW con resistencia de 3 kW de 1 ph</t>
  </si>
  <si>
    <t>Aquarea High Performance Hydrobox serie L 5-9 kW con resistencia de 6 kW de 1ph</t>
  </si>
  <si>
    <t>Aquarea High Performance M serie R290 unidad exterior de 12 kW 1ph</t>
  </si>
  <si>
    <t>Aquarea High Performance M serie R290 unidad exterior de 16 kW 1ph</t>
  </si>
  <si>
    <t>Aquarea High Performance M serie R290 unidad exterior de 9 kW 3ph</t>
  </si>
  <si>
    <t>Aquarea High Performance M serie R290 unidad exterior de 12 kW 3ph</t>
  </si>
  <si>
    <t>Aquarea High Performance M serie R290 unidad exterior de 16 kW 3ph</t>
  </si>
  <si>
    <t>Aquarea High Performance J serie 5 kW 1ph monobloc gris oscuro</t>
  </si>
  <si>
    <t>Aquarea High Performance J serie 7 kW 1ph monobloc gris oscuro</t>
  </si>
  <si>
    <t>Aquarea High Performance J serie 9 kW 1ph monobloc gris oscuro</t>
  </si>
  <si>
    <t>Aquarea T-CAP serie M R290 unidad exterior de 9 kW 1ph</t>
  </si>
  <si>
    <t>Aquarea T-CAP serie M R290 unidad exterior 12 kW 1ph</t>
  </si>
  <si>
    <t>Aquarea T-CAP serie M R290 unidad exterior de 9 kW 3ph</t>
  </si>
  <si>
    <t>Aquarea T-CAP serie M R290 unidad exterior 12 kW 3ph</t>
  </si>
  <si>
    <t>Aquarea T-CAP serie M R290 unidad exterior 16 kW 3ph</t>
  </si>
  <si>
    <t>Big Aquarea T-CAP serie M R290 unidad exterior de 20 kW 3ph</t>
  </si>
  <si>
    <t>Big Aquarea T-CAP serie M R290 unidad exterior 25 kW 3ph</t>
  </si>
  <si>
    <t>Big Aquarea T-CAP serie M R290 unidad exterior 30 kW 3ph</t>
  </si>
  <si>
    <t>Aquarea all in one hidrosplit serie M 9-16 kW con resistencia de 3 kW 1ph 120 L</t>
  </si>
  <si>
    <t>Aquarea all in one hidrosplit M serie 9-16 kW con resistencia de 9 kW 3ph 120 L</t>
  </si>
  <si>
    <t>Aquarea all in one hidrosplit serie M 9-16 kW con resistencia de 3 kW 1ph 185 L</t>
  </si>
  <si>
    <t>Aquarea all in one hidrosplit serie M 9-16 kW con resistencia de 3 kW 1ph 185 L con ánodo electrónico</t>
  </si>
  <si>
    <t>Aquarea all in one hidrosplit M serie 9-16 kW con resistencia de 6 kW 1ph 185 L</t>
  </si>
  <si>
    <t>Aquarea all in one hidrosplit serie M 3-16 kW con resistencia de 9 kW 3ph 185 L</t>
  </si>
  <si>
    <t>Aquarea all in one hidrosplit serie M 3-16 kW con resistencia de 9 kW 3ph 185 L con ánodo electrónico</t>
  </si>
  <si>
    <t>Aquarea Hydrosplit M todo en uno, 9-16 kW con resistencia de 3 kW, 1 ph 260 L</t>
  </si>
  <si>
    <t>Aquarea Hydrosplit M todo en uno, 9-16 kW con resistencia de 3 kW, 1 ph 260 L con ánodo electrónico</t>
  </si>
  <si>
    <t>Aquarea all in one hidrosplit serie M 9-16 kW con resistencia de 6 kW 1 ph 260 L</t>
  </si>
  <si>
    <t>Aquarea all in one hidrosplit serie M 9-16 kW con resistencia de 9 kW 3ph 260 L</t>
  </si>
  <si>
    <t>Aquarea all in one hidrosplit serie M 9-16 kW con resistencia de 9 kW 3ph 260 L con ánodo electrónico</t>
  </si>
  <si>
    <t>Aquarea Hydrobox serie M 9-16 kW con resistencia de 3 kW de 1ph</t>
  </si>
  <si>
    <t>Aquarea Hydrobox serie M 9-16 kW con resistencia de 6 kW de 1ph</t>
  </si>
  <si>
    <t>Aquarea Hydrobox serie M 9-16 kW con resistencia de 9 kW 3ph</t>
  </si>
  <si>
    <t>Módulo de Control Aquarea serie M 1ph</t>
  </si>
  <si>
    <t>Módulo de Control Aquarea serie M 3ph</t>
  </si>
  <si>
    <t>Módulo de Control Big Aquarea serie M 3ph</t>
  </si>
  <si>
    <t>Mando a distancia de la serie Aquarea M para control de la segunda zona</t>
  </si>
  <si>
    <t>Unidad exterior monobloc Aquarea T-CAP J serie 9 kW 1ph</t>
  </si>
  <si>
    <t>Unidad exterior Aquarea T-CAP J serie 12 kW 1ph monobloc</t>
  </si>
  <si>
    <t>Unidad exterior Aquarea T-CAP J serie 9 kW 3ph monobloc</t>
  </si>
  <si>
    <t>Unidad exterior Aquarea T-CAP J serie 12 kW 3ph monobloc</t>
  </si>
  <si>
    <t>Unidad exterior monobloc Aquarea T-CAP J serie 16 kW 3ph</t>
  </si>
  <si>
    <t>All in one Aquarea Ecoflex 1ph 185 L (compatible con CU-4WZ90CBE5)</t>
  </si>
  <si>
    <t>All in one Aquarea Ecoflex 1ph 185 L</t>
  </si>
  <si>
    <t>All in one Aquarea Ecoflex 1ph 185 L con ánodo electrónico (compatible con CU-4WZ90CBE5)</t>
  </si>
  <si>
    <t>Unidad exterior Aquarea Ecoflex 8kW 1ph (compatible con CU-2WZ71YBE5)</t>
  </si>
  <si>
    <t>Aquarea Ecoflex 9,5 kW unidad exterior de 1ph</t>
  </si>
  <si>
    <t>Conducto Aquarea Ecoflex 7,1 kW 1ph</t>
  </si>
  <si>
    <t>Aquarea High Performance K serie 3 kW 1ph unidad exterior</t>
  </si>
  <si>
    <t>Aquarea High Performance K serie 5 kW 1ph unidad exterior</t>
  </si>
  <si>
    <t>Aquarea High Performance K serie 7 kW 1ph unidad exterior</t>
  </si>
  <si>
    <t>Aquarea High Performance K serie 9 kW 1ph unidad exterior</t>
  </si>
  <si>
    <t>Aquarea High Performance K serie 12 kW 1ph unidad exterior</t>
  </si>
  <si>
    <t>Aquarea High Performance K serie 16 kW 1ph unidad exterior</t>
  </si>
  <si>
    <t>Aquarea High Performance K serie 9 kW 3ph unidad exterior</t>
  </si>
  <si>
    <t>Aquarea High Performance K serie 12 kW 3ph unidad exterior</t>
  </si>
  <si>
    <t>Aquarea High Performance K serie 16 kW 3ph unidad exterior</t>
  </si>
  <si>
    <t>Unidad exterior Aquarea T-CAP K serie 9 kW 1ph</t>
  </si>
  <si>
    <t>Unidad exterior Aquarea T-CAP K serie 12 kW 1ph</t>
  </si>
  <si>
    <t>Unidad exterior Aquarea T-CAP K serie 9 kW de 3ph</t>
  </si>
  <si>
    <t>Unidad exterior Aquarea T-CAP K serie 12 kW 3ph</t>
  </si>
  <si>
    <t>Unidad exterior Aquarea T-CAP K serie 16 kW de 3 ph</t>
  </si>
  <si>
    <t>Aquarea All-in-one K serie 3-9 kW con resistencia de 3 kW de 1ph</t>
  </si>
  <si>
    <t>Aquarea All-in-one K serie 3-9 kW con resistencia de 3 kW 1ph con kit de 2 zonas</t>
  </si>
  <si>
    <t>Aquarea All-in-one K serie 3-9 kW con resistencia de 3 kW de 1ph con ánodo electrónico</t>
  </si>
  <si>
    <t>Aquarea All-in-one K serie 3-9 kW con resistencia de 6 kW de 1ph</t>
  </si>
  <si>
    <t>Aquarea All-in-one K serie 3-9 kW con resistencia de 6 kW 1ph con ánodo electrónico</t>
  </si>
  <si>
    <t>Aquarea All-in-one K serie 9-12 kW con resistencia de 6 kW de 1 ph</t>
  </si>
  <si>
    <t>Aquarea All-in-one serie K 9-12 kW con resistencia de 6 kW 1ph con ánodo electrónico</t>
  </si>
  <si>
    <t>Aquarea All-in-one K serie 16 kW con resistencia de 6 kW de 1ph</t>
  </si>
  <si>
    <t>Aquarea All-in-one K serie 16 kW con resistencia de 6 kW de 1ph con ánodo electrónico</t>
  </si>
  <si>
    <t>Aquarea All-in-one K serie 9-12 kW con resistencia de 9 kW 3ph</t>
  </si>
  <si>
    <t>Aquarea All-in-one K serie 9-12 kW con resistencia de 9 kW 3ph con ánodo electrónico</t>
  </si>
  <si>
    <t>Aquarea All-in-one K serie 16 kW con resistencia de 9 kW 3ph</t>
  </si>
  <si>
    <t>Aquarea All-in-one K serie 16 kW con resistencia de 9 kW 3ph con ánodo electrónico</t>
  </si>
  <si>
    <t>Aquarea All-in-one K serie 9-12 kW con resistencia de 6 kW 1ph 260 L</t>
  </si>
  <si>
    <t>Aquarea All-in-one K serie 9-12 kW con resistencia de 6 kW 1ph 260 L con ánodo electrónico</t>
  </si>
  <si>
    <t>Aquarea All-in-one K serie 16 kW con resistencia de 6 kW 1ph 260 L</t>
  </si>
  <si>
    <t>Aquarea All-in-one K serie 16 kW con resistencia de 6 kW 1ph 260 L con ánodo electrónico</t>
  </si>
  <si>
    <t>Aquarea All-in-one K serie 9-12 kW con resistencia de 9 kW 3ph 260 L</t>
  </si>
  <si>
    <t>Aquarea All-in-one K serie 9-12 kW con resistencia de 9 kW 3ph 260 L con ánodo electrónico</t>
  </si>
  <si>
    <t>Aquarea All-in-one K serie 16 kW con resistencia de 9 kW 3ph 260 L</t>
  </si>
  <si>
    <t>Aquarea All-in-one K serie 16 kW con resistencia de 9 kW 3ph 260 L con ánodo electrónico</t>
  </si>
  <si>
    <t>Unidad interior bibloc Aquarea High Performance serie K de 3-9 kW con resistencia de 3 kW de 1ph</t>
  </si>
  <si>
    <t>Unidad interior bibloc Aquarea High Performance serie K de 3-9 kW con resistencia de 6 kW de 1ph</t>
  </si>
  <si>
    <t>Unidad interior bibloque Aquarea High Performance serie K de 12 kW con resistencia de 6 kW de 1ph</t>
  </si>
  <si>
    <t>Unidad interior bibloque Aquarea High Performance serie K de 16 kW con resistencia de 6 kW 1ph</t>
  </si>
  <si>
    <t>Unidad interior bibloc Aquarea High Performance serie K de 9 kW con resistencia de 3 kW 3ph</t>
  </si>
  <si>
    <t>Unidad interior bibloque Aquarea High Performance serie K de 9 kW con resistencia de 9 kW 3ph</t>
  </si>
  <si>
    <t>Unidad interior bibloque Aquarea High Performance serie K de 12 kW con resistencia de 9 kW 3ph</t>
  </si>
  <si>
    <t>Unidad interior bibloque Aquarea de alto rendimiento serie K de 16 kW con resistencia de 9 kW 3ph</t>
  </si>
  <si>
    <t>Unidad interior bibloque Aquarea T-CAP serie K de 9 kW con resistencia de 3 kW de 1ph</t>
  </si>
  <si>
    <t>Unidad interior bibloque Aquarea T-CAP serie K de 9 kW con resistencia de 6 kW de 1ph</t>
  </si>
  <si>
    <t>Unidad interior bibloque Aquarea T-CAP serie K de 12 kW con resistencia de 6 kW de 1ph</t>
  </si>
  <si>
    <t>Unidad interior bibloc Aquarea T-CAP serie K de 9 kW con resistencia de 3 kW 3ph</t>
  </si>
  <si>
    <t>Unidad interior bibloque Aquarea T-CAP serie K 9 kW con resistencia de 9 kW 3ph</t>
  </si>
  <si>
    <t>Unidad interior bibloque Aquarea T-CAP serie K de 12 kW con resistencia de 9 kW 3ph</t>
  </si>
  <si>
    <t>Unidad interior bibloque Aquarea T-CAP serie K de 16 kW con resistencia de 9 kW 3ph</t>
  </si>
  <si>
    <t>Mando a distancia opcional para control de 2 zonas. serie K y L</t>
  </si>
  <si>
    <t>Cubierta para el compartimento del mando a distancia de la unidad interior. Serie K o posterior</t>
  </si>
  <si>
    <t>Soportes de pared para montar el All in One 120 L en la pared.</t>
  </si>
  <si>
    <t>PCB para funciones avanzadas en las serie J y H</t>
  </si>
  <si>
    <t>PCB para funciones avanzadas en las serie K y L</t>
  </si>
  <si>
    <t>PCB para funciones avanzadas en la serie M. Para unidades interiores todo en uno y bibloc</t>
  </si>
  <si>
    <t>PCB para funciones avanzadas en la serie M. Para módulo de control</t>
  </si>
  <si>
    <t>resistencia bandeja condensados para bibloc de 3 y 5 kW (excepto la serie L) y para las serie K de 7 y 9 kW</t>
  </si>
  <si>
    <t>resistencia bandeja condensados para las serie J y H</t>
  </si>
  <si>
    <t>resistencia bandeja condensados para las serie L y M serie de 5, 7 y 9 kW (9-16 kW)</t>
  </si>
  <si>
    <t>resistencia bandeja condensados para la serie Big Aquarea M</t>
  </si>
  <si>
    <t>Soporte de tierra exterior para la base para absorber ruido y vibraciones.</t>
  </si>
  <si>
    <t>Soporte Black Ground para unidad exterior con bandeja de condensador de 940 mm de ancho</t>
  </si>
  <si>
    <t>Soporte Black Ground para unidad exterior con bandeja de agua condensadora de 1100 mm de ancho</t>
  </si>
  <si>
    <t>Resistencia para el soporte de tierra con bandeja de agua condensadora de 940 mm de ancho</t>
  </si>
  <si>
    <t>Resistencia para el soporte de tierra con bandeja de agua condensadora de 1100 mm de ancho</t>
  </si>
  <si>
    <t>Cimiento de bomba de calor hecho 100% de materiales reciclados</t>
  </si>
  <si>
    <t>Kit de válvulas de 3 vías para caber dentro del hidrokit. serie J y H</t>
  </si>
  <si>
    <t>Kit de válvulas de 3 vías para caber dentro del hidrokit. serie K y L</t>
  </si>
  <si>
    <t>Kit de válvulas de 3 vías para caber dentro del hidrokit. Serie M</t>
  </si>
  <si>
    <t>Unidad de doble circulación con función de mezcla (un circuito directo + un circuito de mezcla).</t>
  </si>
  <si>
    <t>Válvula de bola de 3 vías G1" con actuador para bombas de calor de 3-16 kW.</t>
  </si>
  <si>
    <t>Válvula G1 1/2" de 3 vías con actuador para bombas de calor de 20-30 kW</t>
  </si>
  <si>
    <t>Válvula de 3 vías para depósitos DHW</t>
  </si>
  <si>
    <t>1 válvula anticongelante de 1" (se requieren 2 por sistema)</t>
  </si>
  <si>
    <t>1 válvula anticongelante de 1 1/2" (se requieren 2 por sistema)</t>
  </si>
  <si>
    <t>Cable de extensión de 10 m para CZ-TAW1B</t>
  </si>
  <si>
    <t>Gateway de contadores externo para la serie K o posteriores</t>
  </si>
  <si>
    <t>Gateway Panasonic Modbus con carcasa de plástico, compatible con todas las serie Aquarea</t>
  </si>
  <si>
    <t>PCB Modbus para Big Aquarea T-CAP Serie M</t>
  </si>
  <si>
    <t>Kit de instalación de PCB Modbus para bi bloc y todo en uno</t>
  </si>
  <si>
    <t>Gateway Modbus con fuente de alimentación DC de 12V, para la serie H o posteriores</t>
  </si>
  <si>
    <t>Gateway Modbus montado en raíles DIN, alimentado por CN-CNT, para la Serie H o posteriores</t>
  </si>
  <si>
    <t>Gateway KNX con fuente de alimentación de 12V DC, para serie J, K o L</t>
  </si>
  <si>
    <t>Gateway KNX montado en raíles DIN, alimentado por CN-CNT, para las serie H, K o L</t>
  </si>
  <si>
    <t>Gateway EEBUS para Aquarea para la serie H o posteriores</t>
  </si>
  <si>
    <t>Gestor en cascada para bombas de calor Aquarea</t>
  </si>
  <si>
    <t>Aquarea Cascade Edge (hasta 4 bombas de calor Aquarea)</t>
  </si>
  <si>
    <t>Aquarea Cascade Edge (hasta 10 bombas de calor Aquarea)</t>
  </si>
  <si>
    <t>Conjunto de Optimizador de Bomba de Calor Tado° X y Termostato Radiador Inteligente X</t>
  </si>
  <si>
    <t>Conjunto de Optimizador de Bomba de Calor tado° X y 4x termostato inteligente tado° para radiador</t>
  </si>
  <si>
    <t>Conjunto de Optimizador de Bomba de Calor Tado° X y 1x Termostato Inteligente X</t>
  </si>
  <si>
    <t>Conjunto de Tado° Heat Pump Optimizer X y 1x Termostato Inteligente X y 2x Termostato Radiador Inteligente X</t>
  </si>
  <si>
    <t>Optimizador de bomba de calor tado° X (con Europlug)</t>
  </si>
  <si>
    <t>Cable de extensión tado° HPO (10m)</t>
  </si>
  <si>
    <t>Termostato Inteligente de Radiador tado° X</t>
  </si>
  <si>
    <t>Termostato Inteligente de Radiador tado° X con Puente X</t>
  </si>
  <si>
    <t>4x termostato inteligente de radiador tado° X</t>
  </si>
  <si>
    <t>Termostato Inteligente tado° X</t>
  </si>
  <si>
    <t>Receptor inalámbrico tado°</t>
  </si>
  <si>
    <t>Termostato inteligente tado° X con puente X</t>
  </si>
  <si>
    <t>Sensor de Temperatura Inalámbrico tado° X</t>
  </si>
  <si>
    <t>Juego de 1x Termostato Inteligente X, 2x Termostato Radiador Inteligente X y 1x Bridge X</t>
  </si>
  <si>
    <t>Puente tado° X</t>
  </si>
  <si>
    <t>Termostato inalámbrico LCD para habitación con temporizador semanal</t>
  </si>
  <si>
    <t>Termostato LCD con cable y temporizador semanal</t>
  </si>
  <si>
    <t>Sensor resistencia en línea para el módulo de control Serie M.</t>
  </si>
  <si>
    <t>Sensor del tanque de inercia (PAW-A2W-TSHC requerido)</t>
  </si>
  <si>
    <t>Imán opcional para el filtro de agua en la serie H</t>
  </si>
  <si>
    <t>Fan coil de suelo. Pantalla a bordo. Tubería izquierda. Válvula integrada de 3 vías</t>
  </si>
  <si>
    <t>Fan coil de suelo. Con PCB para control montado en la pared. Tubería izquierda. Válvula integrada de 3 vías</t>
  </si>
  <si>
    <t>Fan coil de suelo. Tubería izquierda.</t>
  </si>
  <si>
    <t>Fan coil de suelo. Tubería derecha.</t>
  </si>
  <si>
    <t>Fan coil de pared. Con PCB para control de pared. Tubería derecha. Válvula integrada de 3 vías</t>
  </si>
  <si>
    <t>Fan coil de pared. Pantalla integrada y control IR. Tubería derecha. Válvula integrada de 3 vías</t>
  </si>
  <si>
    <t>Fan coil de pared. Con PCB para control de pared. Tubería derecha.</t>
  </si>
  <si>
    <t>Fan coil de pared. Pantalla integrada y control IR. Tubería derecha.</t>
  </si>
  <si>
    <t>Fan coil de pared. Con PCB para control analógico (0-10V). Tubería derecha.</t>
  </si>
  <si>
    <t>Fan coil de pared. Pantalla integrada y control IR. Tubería izquierda.</t>
  </si>
  <si>
    <t>Fan coil de pared. Con PCB para control de pared. Tubería izquierda.</t>
  </si>
  <si>
    <t>Fan coil de pared. Con PCB para control analógico (0-10V). Tubería izquierda.</t>
  </si>
  <si>
    <t>Fan coil delgado de conductos. Con PCB para control montado en la pared. Tubería derecha.</t>
  </si>
  <si>
    <t>Fan coil delgado de conductos. Con PCB para control analógico (0-10V). Tubería derecha.</t>
  </si>
  <si>
    <t>Fan coil delgado de conductos. Con PCB para control montado en la pared. Tubería izquierda.</t>
  </si>
  <si>
    <t>Fan coil delgado de conductos. Con PCB para control analógico (0-10V). Tubería izquierda.</t>
  </si>
  <si>
    <t>Fan coil de conductos. Con PCB para control montado en la pared. Tubería derecha.</t>
  </si>
  <si>
    <t>Fan coil de conductos. Con PCB para control analógico (0-10V). Tubería derecha.</t>
  </si>
  <si>
    <t>Fan coil de conductos. Con PCB para control montado en la pared. Tubería izquierda.</t>
  </si>
  <si>
    <t>Fan coil de conductos. Con PCB para control analógico (0-10V). Tubería izquierda.</t>
  </si>
  <si>
    <t>Fan coil multizona de conductos. Con PCB para control montado en la pared. Tubería derecha.</t>
  </si>
  <si>
    <t>Fan coil multizona de conductos. Con PCB para control analógico (0-10V). Tubería derecha.</t>
  </si>
  <si>
    <t>Fan coil multizona delgado de conductos. Con PCB para control montado en la pared. Tubería derecha.</t>
  </si>
  <si>
    <t>Fan coil multizona delgado de conductos. Con PCB para control analógico (0-10V). Tubería derecha.</t>
  </si>
  <si>
    <t>Fan coil multizona de conductos. Con PCB para control montado en la pared. Tubería izquierda.</t>
  </si>
  <si>
    <t>Fan coil multizona de conductos. Con PCB para control analógico (0-10V). Tubería izquierda.</t>
  </si>
  <si>
    <t>Fan coil multizona delgado de conductos. Con PCB para control montado en la pared. Tubería izquierda.</t>
  </si>
  <si>
    <t>Fan coil multizona delgado de conductos. Con PCB para control analógico (0-10V). Tubería izquierda.</t>
  </si>
  <si>
    <t>Home Network Hub para gestionar bombas de calor Aquarea a través de la app Aquarea Home</t>
  </si>
  <si>
    <t>Control montado en la pared con Modbus para Aquarea Air Smart Fan Coils y conducto multizona PACi NX</t>
  </si>
  <si>
    <t>Control montado en la pared con Wi-Fi integrado para fan coils Aquarea Air Smart y conducto multizona PACi NX</t>
  </si>
  <si>
    <t>PCB para control de válvulas de calefacción por suelo radiante</t>
  </si>
  <si>
    <t>Pantalla integrada con Modbus para Aquarea Air Smart Fan coil Soporte de pie</t>
  </si>
  <si>
    <t>Pantalla integrada con Wi-Fi integrado para Aquarea Air Smart Fan Coil Soporte de pie</t>
  </si>
  <si>
    <t>PCB de control montada en la pared para fan coil Aquarea Air Smart Pie en el suelo</t>
  </si>
  <si>
    <t>PCB para control analógico (0-10V) para bobinas ventiladoras Aquarea Air Smart Soporte de suelo</t>
  </si>
  <si>
    <t>Válvula motorizada de 3 vías para Aquarea Air de suelo</t>
  </si>
  <si>
    <t>Válvula motorizada de 2 vías para Aquarea Air Floor de suelo, de pared 40 y de conductos</t>
  </si>
  <si>
    <t>Válvula motorizada de 3 vías para Aquarea Air de pared 10, 15, 20</t>
  </si>
  <si>
    <t>Válvula motorizada de 2 vías para Aquarea Air de pared 10, 15, 20</t>
  </si>
  <si>
    <t>Válvula motorizada de 3 vías para Aquarea Air de pared 40</t>
  </si>
  <si>
    <t>Válvula motorizada de 3 vías para Aquarea Air de conductos</t>
  </si>
  <si>
    <t>Bandeja de condensados para instalación horizontal del ventilador Aquarea Air de suelo 10</t>
  </si>
  <si>
    <t>Bandeja de condensados para la instalación horizontal del fan coil Aquarea Air Smart de suelo 20</t>
  </si>
  <si>
    <t>Bandeja de condensados para instalación horizontal del fan coil Aquarea Air Smart. de suelo 30</t>
  </si>
  <si>
    <t>Bandeja de condensados para la instalación horizontal del fan coil Aquarea Air Smart de suelo 35</t>
  </si>
  <si>
    <t>Bandeja de condensados para instalación horizontal del ventilador Aquarea Air Smart de suelo 40</t>
  </si>
  <si>
    <t>Conjunto de 2 patas para proteger las tuberías de agua para Aquarea Air de suelo</t>
  </si>
  <si>
    <t>Un conjunto de dos patas para anclar Aquarea Air de suelo</t>
  </si>
  <si>
    <t>Plenum de impulsión con 2 entradas circulares DN 160 mm. Para P-FSN20</t>
  </si>
  <si>
    <t>Plenum de impulsión con 3 entradas circulares DN 160 mm. Para P-FSN25</t>
  </si>
  <si>
    <t>Plenum de impulsión con 4 entradas circulares DN 160 mm. Para P-FSN35</t>
  </si>
  <si>
    <t>Plenum de impulsión con 6 entradas circulares DN 160 mm. Para P-FSN45</t>
  </si>
  <si>
    <t>Plenum de impulsión con 7 entradas circulares DN 160 mm. Para P-FSN55</t>
  </si>
  <si>
    <t>Plenum de impulsión con 2 entradas circulares DN 160 mm. Para P-FTN15</t>
  </si>
  <si>
    <t>Plenum de impulsión con 3 entradas circulares DN 160 mm. Para P-FTN20</t>
  </si>
  <si>
    <t>Plenum de impulsión con 4 entradas circulares DN 160 mm. Para P-FTN25</t>
  </si>
  <si>
    <t>Plenum de impulsión con 6 entradas circulares DN 160 mm. Para P-FTN35</t>
  </si>
  <si>
    <t>Plenum de impulsión con 7 entradas circulares DN 160 mm. Para P-FTN45</t>
  </si>
  <si>
    <t>Plenum de retorno con 2 entradas circulares DN 160 mm. Para P-FSN20</t>
  </si>
  <si>
    <t>Plenum de retorno con 3 entradas circulares DN 160 mm. Para P-FSN25</t>
  </si>
  <si>
    <t>Plenum de retorno con 4 entradas circulares DN 160 mm. Para P-FSN35</t>
  </si>
  <si>
    <t>Plenum de retorno con 6 entradas circulares DN 160 mm. Para P-FSN45</t>
  </si>
  <si>
    <t>Plenum de retorno con 7 entradas circulares DN 160 mm. Para P-FSN55</t>
  </si>
  <si>
    <t>Plenum de retorno con 2 entradas circulares DN 160 mm. Para P-FTN15</t>
  </si>
  <si>
    <t>Plenum de retorno con 3 entradas circulares DN 160 mm. Para P-FTN20</t>
  </si>
  <si>
    <t>Plenum de retorno con 4 entradas circulares DN 160 mm. Para P-FTN25</t>
  </si>
  <si>
    <t>Plenum de retorno con 6 entradas circulares DN 160 mm. Para P-FTN35</t>
  </si>
  <si>
    <t>Plenum de retorno con 7 entradas circulares DN 160 mm. Para P-FTN45</t>
  </si>
  <si>
    <t>Plenum de retorno con 2 entradas circulares DN 160 mm. Para P-FSQ30</t>
  </si>
  <si>
    <t>Plenum de retorno con 3 entradas circulares DN 160 mm. Para P-FSQ45</t>
  </si>
  <si>
    <t>Plenum de retorno con 4 entradas circulares DN 160 mm. Para P-FSQ60</t>
  </si>
  <si>
    <t>Plenum de retorno con 5 entradas circulares DN 160 mm. Para P-FSQ75</t>
  </si>
  <si>
    <t>Plenum de retorno con 2 entradas circulares DN 160 mm. Para P-FTQ30</t>
  </si>
  <si>
    <t>Plenum de retorno con 3 entradas circulares DN 160 mm. Para P-FTQ45</t>
  </si>
  <si>
    <t>Plenum de retorno con 4 entradas circulares DN 160 mm. Para P-FTQ60</t>
  </si>
  <si>
    <t>Plenum de retorno con 5 entradas circulares DN 160 mm. Para P-FTQ65</t>
  </si>
  <si>
    <t>Kit de filtro de recirculación de repuesto. Para P-FSN20 y P-FTN15</t>
  </si>
  <si>
    <t>Kit de filtro de recirculación de repuesto. Para P-FSN25, P-FTN20, P-FSQ30 y P-FTQ30</t>
  </si>
  <si>
    <t>Kit de filtro de recirculación de repuesto. Para P-FSN35, P-FTN25, P-FSQ45 y P-FTQ45</t>
  </si>
  <si>
    <t>Kit de filtro de recirculación de repuesto. Para P-FSN45, P-FTN35, P-FSQ60 y P-FTQ60</t>
  </si>
  <si>
    <t>Kit de filtro de recirculación de repuesto. Para P-FSN55, P-FTN45, P-FSQ75 y P-FTQ65</t>
  </si>
  <si>
    <t>Plenum de impulsión 90º. Para P-FSN20</t>
  </si>
  <si>
    <t>Plenum de impulsión 90º. Para P-FSN25 y P-FSQ30</t>
  </si>
  <si>
    <t>Plenum de impulsión 90º. Para P-FSN35 y P-FSQ45</t>
  </si>
  <si>
    <t>Plenum de impulsión 90º. Para P-FSN45 y P-FSQ60</t>
  </si>
  <si>
    <t>Plenum de impulsión 90º. Para P-FSN55 y P-FSQ75</t>
  </si>
  <si>
    <t>Plenum de impulsión 90º. Para P-FTN15</t>
  </si>
  <si>
    <t>Plenum de impulsión 90º. Para P-FTN20 y P-FTQ30</t>
  </si>
  <si>
    <t>Plenum de impulsión 90º. Para P-FTN25 y P-FTQ45</t>
  </si>
  <si>
    <t>Plenum de impulsión 90º. Para P-FTN35 y P-FTQ60</t>
  </si>
  <si>
    <t>Plenum de impulsión 90º. Para P-FTN45 y P-FTQ65</t>
  </si>
  <si>
    <t>Kit telescópico para aspiración trasera o acoplada directamente. 153 mm - 270 mm. Para P-FSN20</t>
  </si>
  <si>
    <t>Kit telescópico para aspiración trasera o acoplada directamente. 153 mm - 270 mm. Para P-FSN25</t>
  </si>
  <si>
    <t>Kit telescópico para aspiración trasera o acoplada directamente. 153 mm - 270 mm. Para P-FSN35</t>
  </si>
  <si>
    <t>Kit telescópico para aspiración trasera o acoplada directamente. 153 mm - 270 mm. Para P-FSN45</t>
  </si>
  <si>
    <t>Kit telescópico para aspiración trasera o acoplada directamente. 153 mm - 270 mm. Para P-FSN55</t>
  </si>
  <si>
    <t>Kit telescópico para aspiración trasera o acoplada directamente. 153 mm - 270 mm. Para P-FTN15</t>
  </si>
  <si>
    <t>Kit telescópico para aspiración trasera o acoplada directamente. 153 mm - 270 mm. Para P-FTN20</t>
  </si>
  <si>
    <t>Kit telescópico para aspiración trasera o acoplada directamente. 153 mm - 270 mm. Para P-FTN25</t>
  </si>
  <si>
    <t>Kit telescópico para aspiración trasera o acoplada directamente. 153 mm - 270 mm. Para P-FTN35</t>
  </si>
  <si>
    <t>Kit telescópico para aspiración trasera o acoplada directamente. 153 mm - 270 mm. Para P-FTN45</t>
  </si>
  <si>
    <t>Rejilla para el kit telescópico de aspiración trasera. Para P-FSN20</t>
  </si>
  <si>
    <t>Rejilla para el kit telescópico de aspiración trasera. Para P-FSN25</t>
  </si>
  <si>
    <t>Rejilla para el kit telescópico de aspiración trasera. Para P-FSN35</t>
  </si>
  <si>
    <t>Rejilla para el kit telescópico de aspiración trasera. Para P-FSN45</t>
  </si>
  <si>
    <t>Rejilla para el kit telescópico de aspiración trasera. Para P-FSN55</t>
  </si>
  <si>
    <t>Rejilla para el kit telescópico de aspiración trasera. Para P-FTN15</t>
  </si>
  <si>
    <t>Rejilla para el kit telescópico de aspiración trasera. Para P-FTN20</t>
  </si>
  <si>
    <t>Rejilla para el kit telescópico de aspiración trasera. Para P-FTN25</t>
  </si>
  <si>
    <t>Rejilla para el kit telescópico de aspiración trasera. Para P-FTN35</t>
  </si>
  <si>
    <t>Rejilla para el kit telescópico de aspiración trasera. Para P-FTN45</t>
  </si>
  <si>
    <t>Kit de plenum para conexión de aire exterior con compuerta para recirculación de la habitación. Para P-FSN20</t>
  </si>
  <si>
    <t>Kit de plenum para conexión de aire exterior con compuerta para recirculación de la habitación. Para P-FSN25 y P-FSQ30</t>
  </si>
  <si>
    <t>Kit de plenum para conexión de aire exterior con compuerta para recirculación de la habitación. Para P-FSN35 y P-FSQ45</t>
  </si>
  <si>
    <t>Kit de plenum para conexión de aire exterior con compuerta para recirculación de la habitación. Para P-FSN45 y P-FSQ60</t>
  </si>
  <si>
    <t>Kit de plenum para conexión de aire exterior con compuerta para recirculación de la habitación. Para P-FSN55 y P-FSQ75</t>
  </si>
  <si>
    <t>Kit de plenum para conexión de aire exterior con compuerta para recirculación de la habitación. Para P-FTN15</t>
  </si>
  <si>
    <t>Kit de plenum para conexión de aire exterior con compuerta para recirculación de la habitación. Para P-FTN20 y P-FTQ30</t>
  </si>
  <si>
    <t>Kit de plenum para conexión de aire exterior con compuerta para recirculación de la habitación. Para P-FTN25 y P-FTQ45</t>
  </si>
  <si>
    <t>Kit de plenum para conexión de aire exterior con compuerta para recirculación de la habitación. Para P-FTN35 y P-FTQ60</t>
  </si>
  <si>
    <t>Kit de plenum para conexión de aire exterior con compuerta para recirculación de la habitación. Para P-FTN45 y P-FTQ65</t>
  </si>
  <si>
    <t>Kit de plenum de placa de conductos para conexión de aire exterior con compuerta. Para P-FSN20</t>
  </si>
  <si>
    <t>Kit de plenum de placa de conductos para conexión de aire exterior con compuerta. Para P-FSN25 y P-FSQ30</t>
  </si>
  <si>
    <t>Kit de plenum de placa de conductos para conexión de aire exterior con compuerta. Para P-FSN35 y P-FSQ45</t>
  </si>
  <si>
    <t>Kit de plenum de placa de conductos para conexión de aire exterior con compuerta. Para P-FSN45 y P-FSQ60</t>
  </si>
  <si>
    <t>Kit de plenum de placa de conductos para conexión de aire exterior con compuerta. Para P-FSN55 y P-FSQ75</t>
  </si>
  <si>
    <t>Kit de plenum de placa de conductos para conexión de aire exterior con compuerta. Para P-FTN15</t>
  </si>
  <si>
    <t>Kit de plenum de placa de conductos para conexión de aire exterior con compuerta. Para P-FTN20 y P-FTQ30</t>
  </si>
  <si>
    <t>Kit de plenum de placa de conductos para conexión de aire exterior con compuerta. Para P-FTN25 y P-FTQ45</t>
  </si>
  <si>
    <t>Kit de plenum de placa de conductos para conexión de aire exterior con compuerta. Para P-FTN35 y P-FTQ60</t>
  </si>
  <si>
    <t>Kit de plenum de placa de conductos para conexión de aire exterior con compuerta. Para P-FTN45 y P-FTQ65</t>
  </si>
  <si>
    <t>90º plenum para el kit de aire exterior con amortiguador. Para P-FSN20</t>
  </si>
  <si>
    <t>90º plenum para el kit de aire exterior con amortiguador. Para P-FSN25 y P-FSQ30</t>
  </si>
  <si>
    <t>90º plenum para el kit de aire exterior con amortiguador. Para P-FSN35 y P-FSQ45</t>
  </si>
  <si>
    <t>90º plenum para el kit de aire exterior con amortiguador. Para P-FSN45 y P-FSQ60</t>
  </si>
  <si>
    <t>90º plenum para el kit de aire exterior con amortiguador. Para P-FSN55 y P-FSQ75</t>
  </si>
  <si>
    <t>90º plenum para el kit de aire exterior con amortiguador. Para P-FTN15</t>
  </si>
  <si>
    <t>90º plenum para el kit de aire exterior con amortiguador. Para P-FTN20 y P-FTQ30</t>
  </si>
  <si>
    <t>90º plenum para el kit de aire exterior con amortiguador. Para P-FTN25 y P-FTQ45</t>
  </si>
  <si>
    <t>90º plenum para el kit de aire exterior con amortiguador. Para P-FTN35 y P-FTQ60</t>
  </si>
  <si>
    <t>90º plenum para el kit de aire exterior con amortiguador. Para P-FTN45 y P-FTQ65</t>
  </si>
  <si>
    <t>Kit telescópico. Para el Plenum para el kit de aire exterior con amortiguador. Para P-FSN20</t>
  </si>
  <si>
    <t>Kit telescópico. Para el Plenum para el kit de aire exterior con amortiguador. Para P-FSN25 y P-FSQ30</t>
  </si>
  <si>
    <t>Kit telescópico. Para el Plenum para el kit de aire exterior con amortiguador. Para P-FSN35 y P-FSQ45</t>
  </si>
  <si>
    <t>Kit telescópico. Para el Plenum para el kit de aire exterior con amortiguador. Para P-FSN45 y P-FSQ60</t>
  </si>
  <si>
    <t>Kit telescópico. Para el Plenum para el kit de aire exterior con amortiguador. Para P-FSN55 y P-FSQ75</t>
  </si>
  <si>
    <t>Kit telescópico. Para el Plenum para el kit de aire exterior con amortiguador. Para P-FTN15</t>
  </si>
  <si>
    <t>Kit telescópico. Para el Plenum para el kit de aire exterior con amortiguador. Para P-FTN20 y P-FTQ30</t>
  </si>
  <si>
    <t>Kit telescópico. Para el Plenum para el kit de aire exterior con amortiguador. Para P-FTN25 y P-FTQ45</t>
  </si>
  <si>
    <t>Kit telescópico. Para el Plenum para el kit de aire exterior con amortiguador. Para P-FTN35 y P-FTQ60</t>
  </si>
  <si>
    <t>Kit telescópico. Para el Plenum para el kit de aire exterior con amortiguador. Para P-FTN45 y P-FTQ65</t>
  </si>
  <si>
    <t>Rejilla para el equipo telescópico. Para el Plenum para el kit de aire exterior con amortiguador. Para P-FSN20</t>
  </si>
  <si>
    <t>Rejilla para el equipo telescópico. Para el Plenum para el kit de aire exterior con amortiguador. Para P-FSN25 y P-FSQ30</t>
  </si>
  <si>
    <t>Rejilla para el equipo telescópico. Para el Plenum para el kit de aire exterior con amortiguador. Para P-FSN35 y P-FSQ45</t>
  </si>
  <si>
    <t>Rejilla para el equipo telescópico. Para el Plenum para el kit de aire exterior con amortiguador. Para P-FSN45 y P-FSQ60</t>
  </si>
  <si>
    <t>Rejilla para el equipo telescópico. Para el Plenum para el kit de aire exterior con amortiguador. Para P-FSN55 y P-FSQ75</t>
  </si>
  <si>
    <t>Rejilla para el equipo telescópico. Para el Plenum para el kit de aire exterior con amortiguador. Para P-FTN15</t>
  </si>
  <si>
    <t>Rejilla para el equipo telescópico. Para el Plenum para el kit de aire exterior con amortiguador. Para P-FTN20 y P-FTQ30</t>
  </si>
  <si>
    <t>Rejilla para el equipo telescópico. Para el Plenum para el kit de aire exterior con amortiguador. Para P-FTN25 y P-FTQ45</t>
  </si>
  <si>
    <t>Rejilla para el equipo telescópico. Para el Plenum para el kit de aire exterior con amortiguador. Para P-FTN35 y P-FTQ60</t>
  </si>
  <si>
    <t>Rejilla para el equipo telescópico. Para el Plenum para el kit de aire exterior con amortiguador. Para P-FTN45 y P-FTQ65</t>
  </si>
  <si>
    <t>Amortiguador no retorno para P-FTQ y P-FSQ</t>
  </si>
  <si>
    <t>Bomba de calor de circuito de agua de 1,1 kW. Pantalla Modbus. válvulas de 2 y 3 vías con modulación.</t>
  </si>
  <si>
    <t>Bomba de calor de circuito de agua de 2,0 kW. Pantalla Modbus. válvulas de 2 y 3 vías con modulación.</t>
  </si>
  <si>
    <t>Bomba de calor de circuito de agua de 3,0 kW. Pantalla Modbus. válvulas de 2 y 3 vías con modulación.</t>
  </si>
  <si>
    <t>Bomba de calor de circuito de agua de 1,1 kW. Pantalla Wi-Fi. válvulas de 2 y 3 vías con modulación.</t>
  </si>
  <si>
    <t>Bomba de calor de circuito de agua de 2,0 kW. Pantalla Wi-Fi. válvulas de 2 y 3 vías con modulación.</t>
  </si>
  <si>
    <t>Bomba de calor de circuito de agua de 3,0 kW. Pantalla Wi-Fi. válvulas de 2 y 3 vías con modulación.</t>
  </si>
  <si>
    <t>Bomba de calor de circuito de agua de 1,1 kW. Pantalla Modbus.</t>
  </si>
  <si>
    <t>Bomba de calor de circuito de agua de 2,0 kW. Pantalla Modbus.</t>
  </si>
  <si>
    <t>Bomba de calor de circuito de agua de 3,0 kW. Pantalla Modbus.</t>
  </si>
  <si>
    <t>Bomba de calor de circuito de agua de 1,1 kW. Pantalla Wi-Fi.</t>
  </si>
  <si>
    <t>Bomba de calor de circuito de agua de 2,0 kW. Pantalla Wi-Fi.</t>
  </si>
  <si>
    <t>Bomba de calor de circuito de agua de 3,0 kW. Pantalla Wi-Fi.</t>
  </si>
  <si>
    <t>Bomba de calor de circuito de agua de 1,1 kW. Pantalla Modbus. válvulas de 2 y 3 vías con modulación. Kit de inyección.</t>
  </si>
  <si>
    <t>Bomba de calor de circuito de agua de 2,0 kW. Pantalla Modbus. válvulas de 2 y 3 vías con modulación. Kit de inyección.</t>
  </si>
  <si>
    <t>Bomba de calor de circuito de agua de 3,0 kW. Pantalla Modbus. válvulas de 2 y 3 vías con modulación. Kit de inyección.</t>
  </si>
  <si>
    <t>Bomba de calor de circuito de agua de 1,1 kW. Pantalla Wi-Fi. válvulas de 2 y 3 vías con modulación. Kit de inyección.</t>
  </si>
  <si>
    <t>Bomba de calor de circuito de agua de 2,0 kW. Pantalla Wi-Fi. válvulas de 2 y 3 vías con modulación. Kit de inyección.</t>
  </si>
  <si>
    <t>Bomba de calor de circuito de agua de 3,0 kW. Pantalla Wi-Fi. válvulas de 2 y 3 vías con modulación. Kit de inyección.</t>
  </si>
  <si>
    <t>Bomba de calor de circuito de agua de 1,1 kW. Pantalla Modbus. Kit de inyección.</t>
  </si>
  <si>
    <t>Bomba de calor de circuito de agua de 2,0 kW. Pantalla Modbus. Kit de inyección.</t>
  </si>
  <si>
    <t>Bomba de calor de circuito de agua de 3,0 kW. Pantalla Modbus. Kit de inyección.</t>
  </si>
  <si>
    <t>Bomba de calor de circuito de agua de 1,1 kW. Pantalla Wi-Fi. Kit de inyección.</t>
  </si>
  <si>
    <t>Bomba de calor de circuito de agua de 2,0 kW. Pantalla Wi-Fi. Kit de inyección.</t>
  </si>
  <si>
    <t>Bomba de calor de circuito de agua de 3,0 kW. Pantalla Wi-Fi. Kit de inyección.</t>
  </si>
  <si>
    <t>Depósito para ACS esmaltado 185 L + tanque de inercia 80 L</t>
  </si>
  <si>
    <t>Depósito para ACS de acero inoxidable 230 L + tanque de inercia 60 L</t>
  </si>
  <si>
    <t>Depósito de inercia de 50 L</t>
  </si>
  <si>
    <t>Depósito de inercia de 100 L</t>
  </si>
  <si>
    <t>Depósito de inercia de 200 L</t>
  </si>
  <si>
    <t>Depósito de inercia de 260 L</t>
  </si>
  <si>
    <t>Depósito de inercia de 500 L con brida</t>
  </si>
  <si>
    <t>Depósito de inercia de 800 L con brida</t>
  </si>
  <si>
    <t>Depósito de amortiguador de 1000 L con brida</t>
  </si>
  <si>
    <t>Chaqueta para tanque de inercia de 500 L (PAW-BC50FAE)</t>
  </si>
  <si>
    <t>Chaqueta para tanque de inercia de 800 L (PAW-BC80FAE)</t>
  </si>
  <si>
    <t>Chaqueta para tanque de inercia de 1000 L (PAW-BC100FAE)</t>
  </si>
  <si>
    <t>Depósito para ACS esmaltado de 170 L</t>
  </si>
  <si>
    <t>Depósito para ACS esmaltado de 200 L</t>
  </si>
  <si>
    <t>Depósito para ACS esmaltado de 290 L</t>
  </si>
  <si>
    <t>Depósito para ACS esmaltado de 380 L</t>
  </si>
  <si>
    <t>Depósito para ACS esmaltado de 350 L con 2 serpentines</t>
  </si>
  <si>
    <t>Depósito para ACS esmaltado de 750 L con ánodo electrónico</t>
  </si>
  <si>
    <t>Depósito para ACS esmaltado de 900 L con ánodo electrónico</t>
  </si>
  <si>
    <t>Chaqueta para depósito para ACS de 750 L (PAW-TE75H1AEAN)</t>
  </si>
  <si>
    <t>Chaqueta para depósito para ACS 900 L (PAW-TE90H1AEAN)</t>
  </si>
  <si>
    <t>Resistencia eléctrica trifásica de 6 kW D180mm. Compatible con PAW-TE50H1AE</t>
  </si>
  <si>
    <t>Resistencia eléctrica trifásica de 9 kW D240mm. Compatible con PAW-BC50FAE, PAW-BC80FAE, PAW-BC100FAE, PAW-TE75H1AEAN, PAW-TE90H1AEAN,</t>
  </si>
  <si>
    <t>Depósito para ACS de acero inoxidable de 200 L</t>
  </si>
  <si>
    <t>Depósito para ACS de acero inoxidable de 300 L</t>
  </si>
  <si>
    <t>Depósito para ACS de acero inoxidable de alta eficiencia de 300 L</t>
  </si>
  <si>
    <t>Sensor de tanque con cable de 5 m</t>
  </si>
  <si>
    <t>Sensor de tanque con cable de 20 m</t>
  </si>
  <si>
    <t>Sensor de tanque con cable de 5 m de longitud y 6 mm de diámetro</t>
  </si>
  <si>
    <t>Kit de sensor de temperatura de tanque de terceros (con bolsa de cobre y cable sensor de 20 m)</t>
  </si>
  <si>
    <t>Ánodo de corriente impresa para tanques de acero inoxidable de 200 L</t>
  </si>
  <si>
    <t>Ánodo de corriente impresa para tanques de acero inoxidable de 300 L</t>
  </si>
  <si>
    <t>Unidad de ventilación residencial con recuperación de calor – suministro de aire en el lado derecho</t>
  </si>
  <si>
    <t>Unidad de ventilación residencial con recuperación de calor – suministro de aire en el lado izquierdo</t>
  </si>
  <si>
    <t>Panel de control táctil de HRV. Cuadro blanco (cable que se va a pedir por separado)</t>
  </si>
  <si>
    <t>Cable con enchufe para conexión eléctrica entre la unidad y el panel de control, tipo CE y CD (12 m)</t>
  </si>
  <si>
    <t>Conector doble para instalar varios paneles de control tipo CD o CE en una sola unidad</t>
  </si>
  <si>
    <t>Kit de soporte para pared para montaje independiente</t>
  </si>
  <si>
    <t>resistencia eléctrico de conductos 0,6 kW</t>
  </si>
  <si>
    <t>resistencia eléctrico de conductos 1,2 kW</t>
  </si>
  <si>
    <t>VMC flj. paralelo  130 m3/h (hori/vert)</t>
  </si>
  <si>
    <t>VMC flj. paralelo  210 m3/h (hori/vert)</t>
  </si>
  <si>
    <t>VMC flj. paralelo  320 m3/h (hori/vert)</t>
  </si>
  <si>
    <t>VMC flj. paralelo  155 m3/h (horizontal)</t>
  </si>
  <si>
    <t>VMC flj. paralelo  170 m3/h (vertical)</t>
  </si>
  <si>
    <t>VMC flj. paralelo  300 m3/h (horizontal)</t>
  </si>
  <si>
    <t>VMC flj. paralelo  300 m3/h (vertical)</t>
  </si>
  <si>
    <t>VMC flj. paralelo  340 m3/h (horizontal)</t>
  </si>
  <si>
    <t>VMC flj. paralelo  380 m3/h (vertical)</t>
  </si>
  <si>
    <t>VMC flj. paralelo  455 m3/h (horizontal)</t>
  </si>
  <si>
    <t>VMC flj. paralelo  450 m3/h (vertical)</t>
  </si>
  <si>
    <t>Control montado en la pared con Modbus para Aquarea Vent</t>
  </si>
  <si>
    <t>Control montado en la pared con Wi-Fi integrado para Aquarea Vent.</t>
  </si>
  <si>
    <t>Resistencia eléctrica para conductos 0,5 kW, DN160 mm.</t>
  </si>
  <si>
    <t>Resistencia eléctrica para conducto 1,0 kW, DN160 mm.</t>
  </si>
  <si>
    <t>Kit de filtro F7 de repuesto (2 piezas) para los modelos 15Z, 20Z, 30Z, 15H y 15V</t>
  </si>
  <si>
    <t>Kit de filtro F7 de repuesto (2 piezas) para modelos 30H</t>
  </si>
  <si>
    <t>Kit de filtro F7 de repuesto (2 piezas) para modelos de 30V</t>
  </si>
  <si>
    <t>Kit de filtro F7 de repuesto (2 piezas) para los modelos 35H y 45H</t>
  </si>
  <si>
    <t>Kit de filtro F7 de repuesto (2 piezas) para los modelos de 40V y 45V</t>
  </si>
  <si>
    <t>Filtro de carbón activo (1 pc) para los modelos 15Z, 20Z, 30Z, 15H y 15V</t>
  </si>
  <si>
    <t>Filtro de carbón activo (1 pc) para los modelos 30H</t>
  </si>
  <si>
    <t>Filtro de carbón activo (1 PC) para modelos de 30V</t>
  </si>
  <si>
    <t>Filtro de carbón activo (1 PC) para los modelos 35H y 45H.</t>
  </si>
  <si>
    <t>Filtro de carbón activo (1 PC) para los modelos de 40V y 45V.</t>
  </si>
  <si>
    <t>Rejilla de pared exterior con desviación de flujo. Acero inoxidable, DN 160 mm</t>
  </si>
  <si>
    <t>Terminal en el tejado. Acero inoxidable, DN 160mm</t>
  </si>
  <si>
    <t>Paso para la terminal de tejado plano. acero inoxidable, DN 160mm</t>
  </si>
  <si>
    <t>Paso para un tejado terminal inclinado a 45°. Acero inoxidable, DN 160mm</t>
  </si>
  <si>
    <t>Collar de aislamiento a través del terminal del tejado</t>
  </si>
  <si>
    <t>Articulación aislante macho/macho. DN 160 mm</t>
  </si>
  <si>
    <t>Funda aislante hembra/hembra. DN 160 mm</t>
  </si>
  <si>
    <t>Reductor aislado hembra/macho. DN 160 mm a DN 125 mm</t>
  </si>
  <si>
    <t>Reductor aislado hembra/macho. DN 200 mm a DN 160 mm</t>
  </si>
  <si>
    <t>Tubería rígida aislada (tubería primaria de EPP).  DN 160mm, L = 1 mt, 1 articulación incluida</t>
  </si>
  <si>
    <t>Codo 90° (tubería primaria de EPP).  DN 160mm, 1 articulación incluida</t>
  </si>
  <si>
    <t>Junta de conexión (tubería primaria de EPP).  DN 160mm</t>
  </si>
  <si>
    <t>Reductor (tubería primaria de EPP). DN 160mm a DN 125mm</t>
  </si>
  <si>
    <t>Conducto flexible primario de 10 m con manguera aislante. DH 160 mm.</t>
  </si>
  <si>
    <t>Conducto flexible primario de 10 m con manguera alufónica aislante. DH 160 mm.</t>
  </si>
  <si>
    <t>Abrazadera para manguera. 60/325 mm.</t>
  </si>
  <si>
    <t>Cinta negra hermética anticondensación. 50 mm x 10 m</t>
  </si>
  <si>
    <t>Cinta de aluminio. 50 mm x 10 m. Sp 40 μm</t>
  </si>
  <si>
    <t>Silenciador flexible macho/macho. DN 160mm, SP 25mm, L = 1000 mm</t>
  </si>
  <si>
    <t>Colector de acero aislado TG1 con puerta de inspección y salidas laterales/frontales/perpendiculares. 1x DN 160mm - 4+4+4x DN 75/90mm</t>
  </si>
  <si>
    <t>Colector de acero aislado TG2 con puerta de inspección y salidas laterales/frontales/perpendiculares. 1x DN 160mm - 4+8+4x DN 75/90mm</t>
  </si>
  <si>
    <t>Colector de acero aislado TG3 con puerta de inspección y salidas laterales/frontales/perpendiculares. 1x DN160mm - 4+12+4x DN 75/90mm</t>
  </si>
  <si>
    <t>Acoplamiento múltiple/plenum para arranque corrugado DN75.</t>
  </si>
  <si>
    <t>Tapón ciego colector para el múltiple.</t>
  </si>
  <si>
    <t>Regulador de flujo estático. 15 =&gt; 50 m3/h, paso mínimo = 5 m3/h</t>
  </si>
  <si>
    <t>Bobina de tubo corrugado de 50 m.  DN 75mm.</t>
  </si>
  <si>
    <t>Anillo en O.  DN 75mm</t>
  </si>
  <si>
    <t>Tapón ciego de tubo corrugado.  DN 75mm</t>
  </si>
  <si>
    <t>Ángulo vertical de 90°. DN 75mm. Incluían dos juntas tóricas</t>
  </si>
  <si>
    <t>Difusor de polipropileno EPP, modular y patentado con acoplamiento de 75/90 mm, acoplamiento modular para acoplamiento, filtro y soportes de instalación.</t>
  </si>
  <si>
    <t>Filtro de repuesto (10 piezas).</t>
  </si>
  <si>
    <t>Rejilla 1x agujero redondo perforado. Acero, acabado blanco, 190x140mm</t>
  </si>
  <si>
    <t>Rejilla con 2 agujeros redondos perforados. Acero, acabado blanco, 360x140mm</t>
  </si>
  <si>
    <t>Rejilla 3x perforado de agujero redondo. Acero, acabado blanco, 540x140mm</t>
  </si>
  <si>
    <t>Rejilla 4x perforado con agujero redondo. Acero, acabado blanco, 360x260mm</t>
  </si>
  <si>
    <t>Rejilla 1x agujero cuadrado perforado. Acero, acabado blanco, 190x140mm</t>
  </si>
  <si>
    <t>Rejilla de 2 agujeros cuadrados perforados. Acero, acabado blanco, 360x140mm</t>
  </si>
  <si>
    <t>Rejilla 3x agujero cuadrado perforado. Acero, acabado blanco, 540x140mm</t>
  </si>
  <si>
    <t>Rejilla 5x agujero cuadrado perforado. Acero, acabado blanco, 360x260mm</t>
  </si>
  <si>
    <t>Soporte para modelos montados en pared (necesarios para su instalación en paredes no portantes)</t>
  </si>
  <si>
    <t>Kit de accesorios para conexión externa (bomba fotovoltaica o de agua para circulación)</t>
  </si>
  <si>
    <t>Bomba de calor DHW 200 L de suelo con bobina adicional</t>
  </si>
  <si>
    <t>Bomba de calor DHW 2260 L de suelo con bobina adicional</t>
  </si>
  <si>
    <t/>
  </si>
  <si>
    <t>Hasta finalizar existencias
Modelo afectado por normativa F-GAS a partir del 1 de Enero de 2027</t>
  </si>
  <si>
    <t>Modelo afectado por normativa F-GAS a partir del 1 de Enero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</si>
</sst>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#,##0.00\ _€"/>
    <numFmt numFmtId="165" formatCode="#,##0.0"/>
    <numFmt numFmtId="166" formatCode="0.000"/>
    <numFmt numFmtId="167" formatCode="0.000000"/>
    <numFmt numFmtId="168" formatCode="0.00000"/>
    <numFmt numFmtId="169" formatCode="0.0"/>
    <numFmt numFmtId="170" formatCode="&quot;£&quot;#,##0"/>
    <numFmt numFmtId="171" formatCode="[$-C0A]mmm\-yy;@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2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C00000"/>
      <name val="Calibri"/>
      <family val="2"/>
      <scheme val="major"/>
    </font>
    <font>
      <b/>
      <sz val="12"/>
      <color rgb="FFC00000"/>
      <name val="Calibri"/>
      <family val="2"/>
      <scheme val="major"/>
    </font>
    <font>
      <sz val="12"/>
      <color theme="1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8"/>
      <name val="Calibri"/>
      <family val="2"/>
      <scheme val="maj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C00000"/>
      <name val="Aptos Narrow"/>
      <family val="2"/>
    </font>
    <font>
      <b/>
      <sz val="10.8"/>
      <color rgb="FFC00000"/>
      <name val="Calibri"/>
      <family val="2"/>
    </font>
    <font>
      <b/>
      <sz val="11"/>
      <name val="Calibri"/>
      <family val="2"/>
      <scheme val="maj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20"/>
      <color rgb="FFF9AC3C"/>
      <name val="Calibri"/>
      <family val="2"/>
      <scheme val="minor"/>
    </font>
    <font>
      <b/>
      <sz val="12"/>
      <color rgb="FFF9AC3C"/>
      <name val="Calibri"/>
      <family val="2"/>
      <scheme val="major"/>
    </font>
    <font>
      <b/>
      <sz val="11"/>
      <color rgb="FFF9AC3C"/>
      <name val="Calibri"/>
      <family val="2"/>
      <scheme val="major"/>
    </font>
    <font>
      <sz val="11"/>
      <color rgb="FFFF0000"/>
      <name val="Calibri"/>
      <family val="2"/>
      <scheme val="major"/>
    </font>
    <font>
      <b/>
      <sz val="11"/>
      <color rgb="FF438B5B"/>
      <name val="Calibri"/>
      <family val="2"/>
      <scheme val="minor"/>
    </font>
    <font>
      <b/>
      <sz val="20"/>
      <color rgb="FF438B5B"/>
      <name val="Calibri"/>
      <family val="2"/>
      <scheme val="minor"/>
    </font>
    <font>
      <b/>
      <sz val="12"/>
      <color rgb="FF438B5B"/>
      <name val="Calibri"/>
      <family val="2"/>
      <scheme val="major"/>
    </font>
    <font>
      <b/>
      <sz val="11"/>
      <color rgb="FF438B5B"/>
      <name val="Calibri"/>
      <family val="2"/>
      <scheme val="major"/>
    </font>
    <font>
      <b/>
      <sz val="12"/>
      <color rgb="FF477EEB"/>
      <name val="Calibri"/>
      <family val="2"/>
      <scheme val="major"/>
    </font>
    <font>
      <b/>
      <sz val="11"/>
      <color rgb="FF477EEB"/>
      <name val="Calibri"/>
      <family val="2"/>
      <scheme val="major"/>
    </font>
    <font>
      <sz val="11"/>
      <color rgb="FF3F3F76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ajor"/>
    </font>
    <font>
      <b/>
      <sz val="11"/>
      <color rgb="FF00B050"/>
      <name val="Calibri"/>
      <family val="2"/>
      <scheme val="major"/>
    </font>
    <font>
      <i/>
      <sz val="8"/>
      <color theme="1"/>
      <name val="Calibri"/>
      <family val="2"/>
      <scheme val="major"/>
    </font>
    <font>
      <b/>
      <sz val="20"/>
      <color rgb="FF0096C8"/>
      <name val="Calibri"/>
      <family val="2"/>
      <scheme val="minor"/>
    </font>
    <font>
      <b/>
      <sz val="12"/>
      <color rgb="FF0096C8"/>
      <name val="Calibri"/>
      <family val="2"/>
      <scheme val="major"/>
    </font>
    <font>
      <b/>
      <sz val="11"/>
      <color rgb="FF0096C8"/>
      <name val="Calibri"/>
      <family val="2"/>
      <scheme val="major"/>
    </font>
    <font>
      <b/>
      <sz val="11"/>
      <color rgb="FF0096C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0096C8"/>
      <name val="Calibri"/>
      <family val="2"/>
      <scheme val="major"/>
    </font>
    <font>
      <b/>
      <sz val="20"/>
      <color rgb="FF29CAD2"/>
      <name val="Calibri"/>
      <family val="2"/>
      <scheme val="minor"/>
    </font>
    <font>
      <b/>
      <sz val="12"/>
      <color rgb="FF29CAD2"/>
      <name val="Calibri"/>
      <family val="2"/>
      <scheme val="major"/>
    </font>
    <font>
      <b/>
      <sz val="12"/>
      <color rgb="FF0F596A"/>
      <name val="Calibri"/>
      <family val="2"/>
      <scheme val="major"/>
    </font>
    <font>
      <b/>
      <sz val="11"/>
      <color rgb="FF29CAD2"/>
      <name val="Calibri"/>
      <family val="2"/>
      <scheme val="major"/>
    </font>
    <font>
      <sz val="11"/>
      <color rgb="FF29CAD2"/>
      <name val="Calibri"/>
      <family val="2"/>
      <scheme val="major"/>
    </font>
    <font>
      <i/>
      <sz val="11"/>
      <color rgb="FFC00000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ajor"/>
    </font>
    <font>
      <sz val="8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ajor"/>
    </font>
    <font>
      <b/>
      <sz val="11"/>
      <color theme="9" tint="-0.249977111117893"/>
      <name val="Calibri"/>
      <family val="2"/>
      <scheme val="major"/>
    </font>
    <font>
      <sz val="2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20"/>
      <name val="Calibri"/>
      <family val="2"/>
      <scheme val="minor"/>
    </font>
    <font>
      <i/>
      <sz val="9"/>
      <name val="Calibri"/>
      <family val="2"/>
      <scheme val="minor"/>
    </font>
    <font>
      <sz val="12"/>
      <name val="Calibri"/>
      <family val="2"/>
      <scheme val="major"/>
    </font>
    <font>
      <u/>
      <sz val="11"/>
      <name val="Calibri"/>
      <family val="2"/>
      <scheme val="minor"/>
    </font>
    <font>
      <u/>
      <sz val="11"/>
      <name val="Calibri"/>
      <family val="2"/>
      <scheme val="major"/>
    </font>
    <font>
      <b/>
      <vertAlign val="superscript"/>
      <sz val="12"/>
      <name val="Calibri"/>
      <family val="2"/>
      <scheme val="major"/>
    </font>
    <font>
      <b/>
      <sz val="11"/>
      <color theme="9" tint="-0.249977111117893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D9A819"/>
        <bgColor indexed="64"/>
      </patternFill>
    </fill>
    <fill>
      <patternFill patternType="solid">
        <fgColor rgb="FF4A9B82"/>
        <bgColor indexed="53"/>
      </patternFill>
    </fill>
    <fill>
      <patternFill patternType="solid">
        <fgColor rgb="FF4A9B82"/>
        <bgColor indexed="64"/>
      </patternFill>
    </fill>
    <fill>
      <patternFill patternType="solid">
        <fgColor theme="9"/>
        <bgColor indexed="5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CD7CA"/>
        <bgColor indexed="64"/>
      </patternFill>
    </fill>
    <fill>
      <patternFill patternType="solid">
        <fgColor rgb="FFB5CDD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7"/>
        <bgColor indexed="53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CC"/>
        <bgColor rgb="FF000000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6" fillId="11" borderId="0" applyNumberFormat="0" applyBorder="0" applyAlignment="0" applyProtection="0"/>
    <xf numFmtId="0" fontId="7" fillId="12" borderId="1" applyNumberFormat="0" applyAlignment="0" applyProtection="0"/>
    <xf numFmtId="0" fontId="1" fillId="13" borderId="2" applyNumberFormat="0" applyFont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28" fillId="0" borderId="0"/>
    <xf numFmtId="0" fontId="59" fillId="0" borderId="0" applyNumberFormat="0" applyFill="0" applyBorder="0" applyAlignment="0" applyProtection="0"/>
  </cellStyleXfs>
  <cellXfs count="299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1" fontId="0" fillId="0" borderId="0" xfId="0" applyNumberFormat="1"/>
    <xf numFmtId="0" fontId="0" fillId="13" borderId="2" xfId="3" applyFont="1"/>
    <xf numFmtId="0" fontId="0" fillId="13" borderId="2" xfId="3" applyFont="1" applyAlignment="1">
      <alignment horizontal="center"/>
    </xf>
    <xf numFmtId="17" fontId="0" fillId="13" borderId="2" xfId="3" applyNumberFormat="1" applyFont="1"/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0" fontId="6" fillId="11" borderId="0" xfId="1" applyAlignment="1">
      <alignment horizontal="center"/>
    </xf>
    <xf numFmtId="2" fontId="0" fillId="0" borderId="0" xfId="0" applyNumberFormat="1" applyAlignment="1">
      <alignment horizontal="center"/>
    </xf>
    <xf numFmtId="0" fontId="0" fillId="13" borderId="3" xfId="3" applyFont="1" applyBorder="1"/>
    <xf numFmtId="0" fontId="0" fillId="13" borderId="3" xfId="3" applyFont="1" applyBorder="1" applyAlignment="1">
      <alignment horizontal="center"/>
    </xf>
    <xf numFmtId="17" fontId="0" fillId="13" borderId="3" xfId="3" applyNumberFormat="1" applyFont="1" applyBorder="1"/>
    <xf numFmtId="164" fontId="7" fillId="12" borderId="5" xfId="2" applyNumberFormat="1" applyBorder="1"/>
    <xf numFmtId="0" fontId="3" fillId="14" borderId="6" xfId="0" applyFont="1" applyFill="1" applyBorder="1" applyAlignment="1">
      <alignment horizontal="center" vertical="center" wrapText="1"/>
    </xf>
    <xf numFmtId="1" fontId="3" fillId="15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>
      <alignment horizontal="center" vertical="center" wrapText="1"/>
    </xf>
    <xf numFmtId="1" fontId="3" fillId="16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2" fillId="0" borderId="0" xfId="0" applyFont="1"/>
    <xf numFmtId="0" fontId="7" fillId="12" borderId="5" xfId="2" applyBorder="1" applyAlignment="1">
      <alignment horizontal="center"/>
    </xf>
    <xf numFmtId="4" fontId="12" fillId="0" borderId="0" xfId="0" applyNumberFormat="1" applyFont="1"/>
    <xf numFmtId="0" fontId="13" fillId="0" borderId="0" xfId="0" applyFont="1"/>
    <xf numFmtId="4" fontId="13" fillId="0" borderId="0" xfId="0" applyNumberFormat="1" applyFont="1"/>
    <xf numFmtId="0" fontId="10" fillId="14" borderId="6" xfId="0" applyFont="1" applyFill="1" applyBorder="1" applyAlignment="1">
      <alignment horizontal="center" vertical="center" wrapText="1"/>
    </xf>
    <xf numFmtId="0" fontId="12" fillId="0" borderId="10" xfId="0" applyFont="1" applyBorder="1"/>
    <xf numFmtId="4" fontId="12" fillId="0" borderId="10" xfId="0" applyNumberFormat="1" applyFont="1" applyBorder="1"/>
    <xf numFmtId="0" fontId="12" fillId="0" borderId="11" xfId="0" applyFont="1" applyBorder="1"/>
    <xf numFmtId="4" fontId="12" fillId="0" borderId="11" xfId="0" applyNumberFormat="1" applyFont="1" applyBorder="1"/>
    <xf numFmtId="49" fontId="11" fillId="19" borderId="9" xfId="0" applyNumberFormat="1" applyFont="1" applyFill="1" applyBorder="1" applyAlignment="1">
      <alignment vertical="center"/>
    </xf>
    <xf numFmtId="0" fontId="16" fillId="19" borderId="9" xfId="0" applyFont="1" applyFill="1" applyBorder="1"/>
    <xf numFmtId="49" fontId="15" fillId="19" borderId="12" xfId="0" applyNumberFormat="1" applyFont="1" applyFill="1" applyBorder="1" applyAlignment="1">
      <alignment vertical="center"/>
    </xf>
    <xf numFmtId="0" fontId="12" fillId="19" borderId="12" xfId="0" applyFont="1" applyFill="1" applyBorder="1"/>
    <xf numFmtId="4" fontId="12" fillId="19" borderId="12" xfId="0" applyNumberFormat="1" applyFont="1" applyFill="1" applyBorder="1"/>
    <xf numFmtId="0" fontId="14" fillId="0" borderId="0" xfId="0" applyFont="1"/>
    <xf numFmtId="0" fontId="14" fillId="0" borderId="11" xfId="0" applyFont="1" applyBorder="1"/>
    <xf numFmtId="0" fontId="12" fillId="18" borderId="0" xfId="0" applyFont="1" applyFill="1"/>
    <xf numFmtId="0" fontId="13" fillId="18" borderId="0" xfId="0" applyFont="1" applyFill="1"/>
    <xf numFmtId="4" fontId="12" fillId="18" borderId="0" xfId="0" applyNumberFormat="1" applyFont="1" applyFill="1"/>
    <xf numFmtId="49" fontId="15" fillId="19" borderId="10" xfId="0" applyNumberFormat="1" applyFont="1" applyFill="1" applyBorder="1" applyAlignment="1">
      <alignment vertical="center"/>
    </xf>
    <xf numFmtId="0" fontId="12" fillId="19" borderId="10" xfId="0" applyFont="1" applyFill="1" applyBorder="1"/>
    <xf numFmtId="4" fontId="12" fillId="19" borderId="10" xfId="0" applyNumberFormat="1" applyFont="1" applyFill="1" applyBorder="1"/>
    <xf numFmtId="0" fontId="14" fillId="0" borderId="10" xfId="0" applyFont="1" applyBorder="1"/>
    <xf numFmtId="0" fontId="19" fillId="13" borderId="2" xfId="3" applyFont="1"/>
    <xf numFmtId="0" fontId="19" fillId="0" borderId="0" xfId="0" applyFont="1" applyAlignment="1">
      <alignment horizontal="center"/>
    </xf>
    <xf numFmtId="0" fontId="19" fillId="0" borderId="0" xfId="0" applyFont="1"/>
    <xf numFmtId="49" fontId="11" fillId="19" borderId="10" xfId="0" applyNumberFormat="1" applyFont="1" applyFill="1" applyBorder="1" applyAlignment="1">
      <alignment vertical="center"/>
    </xf>
    <xf numFmtId="0" fontId="16" fillId="19" borderId="10" xfId="0" applyFont="1" applyFill="1" applyBorder="1"/>
    <xf numFmtId="49" fontId="17" fillId="19" borderId="12" xfId="0" applyNumberFormat="1" applyFont="1" applyFill="1" applyBorder="1" applyAlignment="1">
      <alignment vertical="center"/>
    </xf>
    <xf numFmtId="49" fontId="17" fillId="19" borderId="9" xfId="0" applyNumberFormat="1" applyFont="1" applyFill="1" applyBorder="1" applyAlignment="1">
      <alignment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6" borderId="0" xfId="0" applyFill="1"/>
    <xf numFmtId="0" fontId="0" fillId="7" borderId="0" xfId="0" applyFill="1"/>
    <xf numFmtId="165" fontId="6" fillId="0" borderId="0" xfId="1" applyNumberFormat="1" applyFill="1" applyAlignment="1">
      <alignment horizontal="center"/>
    </xf>
    <xf numFmtId="165" fontId="19" fillId="0" borderId="0" xfId="1" applyNumberFormat="1" applyFont="1" applyFill="1" applyAlignment="1">
      <alignment horizontal="center"/>
    </xf>
    <xf numFmtId="0" fontId="17" fillId="19" borderId="9" xfId="0" applyFont="1" applyFill="1" applyBorder="1" applyAlignment="1">
      <alignment vertical="center"/>
    </xf>
    <xf numFmtId="49" fontId="15" fillId="19" borderId="9" xfId="0" applyNumberFormat="1" applyFont="1" applyFill="1" applyBorder="1" applyAlignment="1">
      <alignment vertical="center"/>
    </xf>
    <xf numFmtId="49" fontId="11" fillId="19" borderId="12" xfId="0" applyNumberFormat="1" applyFont="1" applyFill="1" applyBorder="1" applyAlignment="1">
      <alignment vertical="center"/>
    </xf>
    <xf numFmtId="0" fontId="16" fillId="19" borderId="12" xfId="0" applyFont="1" applyFill="1" applyBorder="1"/>
    <xf numFmtId="0" fontId="23" fillId="0" borderId="0" xfId="0" applyFont="1" applyAlignment="1">
      <alignment vertical="center"/>
    </xf>
    <xf numFmtId="0" fontId="24" fillId="0" borderId="0" xfId="0" applyFont="1"/>
    <xf numFmtId="0" fontId="27" fillId="18" borderId="0" xfId="0" applyFont="1" applyFill="1"/>
    <xf numFmtId="0" fontId="0" fillId="13" borderId="2" xfId="3" quotePrefix="1" applyFont="1"/>
    <xf numFmtId="0" fontId="6" fillId="11" borderId="0" xfId="1" quotePrefix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quotePrefix="1" applyNumberFormat="1" applyAlignment="1">
      <alignment horizontal="center"/>
    </xf>
    <xf numFmtId="168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7" fillId="12" borderId="1" xfId="2"/>
    <xf numFmtId="1" fontId="7" fillId="12" borderId="1" xfId="2" applyNumberFormat="1"/>
    <xf numFmtId="3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7" fontId="0" fillId="21" borderId="2" xfId="3" applyNumberFormat="1" applyFont="1" applyFill="1"/>
    <xf numFmtId="0" fontId="7" fillId="12" borderId="1" xfId="2" applyAlignment="1">
      <alignment wrapText="1"/>
    </xf>
    <xf numFmtId="0" fontId="0" fillId="0" borderId="0" xfId="0" applyAlignment="1">
      <alignment horizontal="center" vertical="center"/>
    </xf>
    <xf numFmtId="1" fontId="7" fillId="12" borderId="15" xfId="2" applyNumberFormat="1" applyBorder="1"/>
    <xf numFmtId="0" fontId="7" fillId="12" borderId="1" xfId="2" quotePrefix="1"/>
    <xf numFmtId="0" fontId="0" fillId="22" borderId="0" xfId="0" applyFill="1"/>
    <xf numFmtId="3" fontId="0" fillId="23" borderId="0" xfId="0" applyNumberFormat="1" applyFill="1" applyAlignment="1">
      <alignment horizontal="center"/>
    </xf>
    <xf numFmtId="169" fontId="0" fillId="23" borderId="0" xfId="0" applyNumberFormat="1" applyFill="1" applyAlignment="1">
      <alignment horizontal="center"/>
    </xf>
    <xf numFmtId="0" fontId="0" fillId="13" borderId="2" xfId="3" applyFont="1" applyAlignment="1">
      <alignment vertical="top"/>
    </xf>
    <xf numFmtId="0" fontId="0" fillId="13" borderId="2" xfId="3" applyFont="1" applyAlignment="1">
      <alignment horizontal="right"/>
    </xf>
    <xf numFmtId="3" fontId="0" fillId="24" borderId="0" xfId="0" applyNumberFormat="1" applyFill="1" applyAlignment="1">
      <alignment horizontal="center"/>
    </xf>
    <xf numFmtId="169" fontId="0" fillId="24" borderId="0" xfId="0" applyNumberFormat="1" applyFill="1" applyAlignment="1">
      <alignment horizontal="center"/>
    </xf>
    <xf numFmtId="0" fontId="0" fillId="0" borderId="0" xfId="0" applyAlignment="1">
      <alignment wrapText="1"/>
    </xf>
    <xf numFmtId="3" fontId="1" fillId="11" borderId="0" xfId="1" applyNumberFormat="1" applyFont="1" applyAlignment="1">
      <alignment horizontal="center"/>
    </xf>
    <xf numFmtId="169" fontId="1" fillId="11" borderId="0" xfId="1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9" fontId="1" fillId="0" borderId="0" xfId="1" applyNumberFormat="1" applyFont="1" applyFill="1" applyAlignment="1">
      <alignment horizontal="center"/>
    </xf>
    <xf numFmtId="3" fontId="1" fillId="0" borderId="0" xfId="1" applyNumberFormat="1" applyFont="1" applyFill="1" applyAlignment="1">
      <alignment horizontal="center"/>
    </xf>
    <xf numFmtId="3" fontId="0" fillId="0" borderId="0" xfId="0" applyNumberFormat="1" applyAlignment="1">
      <alignment horizontal="center" vertical="center"/>
    </xf>
    <xf numFmtId="0" fontId="29" fillId="0" borderId="0" xfId="0" applyFont="1"/>
    <xf numFmtId="0" fontId="0" fillId="25" borderId="4" xfId="0" applyFill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5" fontId="0" fillId="22" borderId="4" xfId="0" applyNumberFormat="1" applyFill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vertical="top"/>
    </xf>
    <xf numFmtId="0" fontId="30" fillId="0" borderId="0" xfId="0" applyFont="1" applyAlignment="1">
      <alignment horizontal="left" vertical="center"/>
    </xf>
    <xf numFmtId="49" fontId="31" fillId="19" borderId="12" xfId="0" applyNumberFormat="1" applyFont="1" applyFill="1" applyBorder="1" applyAlignment="1">
      <alignment vertical="center"/>
    </xf>
    <xf numFmtId="0" fontId="12" fillId="0" borderId="16" xfId="0" applyFont="1" applyBorder="1"/>
    <xf numFmtId="0" fontId="32" fillId="0" borderId="0" xfId="0" applyFont="1"/>
    <xf numFmtId="0" fontId="33" fillId="0" borderId="0" xfId="0" applyFont="1"/>
    <xf numFmtId="0" fontId="32" fillId="0" borderId="11" xfId="0" applyFont="1" applyBorder="1"/>
    <xf numFmtId="0" fontId="32" fillId="0" borderId="16" xfId="0" applyFont="1" applyBorder="1"/>
    <xf numFmtId="0" fontId="0" fillId="26" borderId="0" xfId="0" applyFill="1"/>
    <xf numFmtId="1" fontId="0" fillId="26" borderId="0" xfId="0" applyNumberFormat="1" applyFill="1" applyAlignment="1">
      <alignment horizontal="center"/>
    </xf>
    <xf numFmtId="17" fontId="0" fillId="13" borderId="2" xfId="3" applyNumberFormat="1" applyFont="1" applyAlignment="1">
      <alignment horizontal="right"/>
    </xf>
    <xf numFmtId="0" fontId="34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49" fontId="36" fillId="19" borderId="12" xfId="0" applyNumberFormat="1" applyFont="1" applyFill="1" applyBorder="1" applyAlignment="1">
      <alignment vertical="center"/>
    </xf>
    <xf numFmtId="0" fontId="37" fillId="0" borderId="0" xfId="0" applyFont="1"/>
    <xf numFmtId="49" fontId="38" fillId="19" borderId="12" xfId="0" applyNumberFormat="1" applyFont="1" applyFill="1" applyBorder="1" applyAlignment="1">
      <alignment vertical="center"/>
    </xf>
    <xf numFmtId="0" fontId="39" fillId="0" borderId="0" xfId="0" applyFont="1"/>
    <xf numFmtId="0" fontId="40" fillId="27" borderId="1" xfId="0" applyFont="1" applyFill="1" applyBorder="1" applyAlignment="1">
      <alignment wrapText="1"/>
    </xf>
    <xf numFmtId="0" fontId="40" fillId="27" borderId="5" xfId="0" applyFont="1" applyFill="1" applyBorder="1" applyAlignment="1">
      <alignment wrapText="1"/>
    </xf>
    <xf numFmtId="1" fontId="0" fillId="24" borderId="0" xfId="0" applyNumberFormat="1" applyFill="1" applyAlignment="1">
      <alignment horizontal="center"/>
    </xf>
    <xf numFmtId="0" fontId="28" fillId="0" borderId="0" xfId="0" applyFont="1"/>
    <xf numFmtId="0" fontId="41" fillId="24" borderId="0" xfId="0" applyFont="1" applyFill="1"/>
    <xf numFmtId="49" fontId="38" fillId="18" borderId="12" xfId="0" applyNumberFormat="1" applyFont="1" applyFill="1" applyBorder="1" applyAlignment="1">
      <alignment vertical="center"/>
    </xf>
    <xf numFmtId="0" fontId="7" fillId="13" borderId="1" xfId="2" applyFill="1"/>
    <xf numFmtId="0" fontId="7" fillId="13" borderId="1" xfId="2" applyFill="1" applyAlignment="1">
      <alignment wrapText="1"/>
    </xf>
    <xf numFmtId="0" fontId="7" fillId="13" borderId="1" xfId="2" quotePrefix="1" applyFill="1"/>
    <xf numFmtId="0" fontId="40" fillId="28" borderId="1" xfId="0" applyFont="1" applyFill="1" applyBorder="1"/>
    <xf numFmtId="0" fontId="40" fillId="28" borderId="5" xfId="0" applyFont="1" applyFill="1" applyBorder="1"/>
    <xf numFmtId="0" fontId="40" fillId="28" borderId="5" xfId="0" applyFont="1" applyFill="1" applyBorder="1" applyAlignment="1">
      <alignment wrapText="1"/>
    </xf>
    <xf numFmtId="0" fontId="40" fillId="28" borderId="1" xfId="0" applyFont="1" applyFill="1" applyBorder="1" applyAlignment="1">
      <alignment wrapText="1"/>
    </xf>
    <xf numFmtId="1" fontId="7" fillId="0" borderId="1" xfId="2" applyNumberFormat="1" applyFill="1"/>
    <xf numFmtId="0" fontId="7" fillId="0" borderId="1" xfId="2" applyFill="1"/>
    <xf numFmtId="1" fontId="7" fillId="0" borderId="15" xfId="2" applyNumberFormat="1" applyFill="1" applyBorder="1"/>
    <xf numFmtId="0" fontId="7" fillId="0" borderId="1" xfId="2" quotePrefix="1" applyFill="1"/>
    <xf numFmtId="0" fontId="40" fillId="0" borderId="1" xfId="0" applyFont="1" applyBorder="1" applyAlignment="1">
      <alignment wrapText="1"/>
    </xf>
    <xf numFmtId="0" fontId="40" fillId="0" borderId="5" xfId="0" applyFont="1" applyBorder="1" applyAlignment="1">
      <alignment wrapText="1"/>
    </xf>
    <xf numFmtId="17" fontId="42" fillId="13" borderId="2" xfId="3" applyNumberFormat="1" applyFont="1"/>
    <xf numFmtId="0" fontId="42" fillId="13" borderId="2" xfId="3" applyFont="1" applyAlignment="1">
      <alignment horizontal="center"/>
    </xf>
    <xf numFmtId="0" fontId="19" fillId="13" borderId="2" xfId="3" applyFont="1" applyAlignment="1">
      <alignment horizontal="center"/>
    </xf>
    <xf numFmtId="17" fontId="19" fillId="13" borderId="2" xfId="3" applyNumberFormat="1" applyFont="1"/>
    <xf numFmtId="2" fontId="0" fillId="0" borderId="0" xfId="0" quotePrefix="1" applyNumberFormat="1" applyAlignment="1">
      <alignment horizontal="center"/>
    </xf>
    <xf numFmtId="0" fontId="43" fillId="0" borderId="0" xfId="0" applyFont="1"/>
    <xf numFmtId="0" fontId="12" fillId="0" borderId="14" xfId="0" applyFont="1" applyBorder="1"/>
    <xf numFmtId="4" fontId="12" fillId="0" borderId="14" xfId="0" applyNumberFormat="1" applyFont="1" applyBorder="1"/>
    <xf numFmtId="0" fontId="0" fillId="0" borderId="10" xfId="0" applyBorder="1"/>
    <xf numFmtId="0" fontId="17" fillId="19" borderId="12" xfId="0" applyFont="1" applyFill="1" applyBorder="1" applyAlignment="1">
      <alignment vertical="center"/>
    </xf>
    <xf numFmtId="0" fontId="44" fillId="0" borderId="11" xfId="0" applyFont="1" applyBorder="1"/>
    <xf numFmtId="0" fontId="44" fillId="18" borderId="0" xfId="0" applyFont="1" applyFill="1"/>
    <xf numFmtId="0" fontId="7" fillId="13" borderId="17" xfId="2" quotePrefix="1" applyFill="1" applyBorder="1"/>
    <xf numFmtId="0" fontId="7" fillId="13" borderId="17" xfId="2" applyFill="1" applyBorder="1"/>
    <xf numFmtId="0" fontId="0" fillId="0" borderId="18" xfId="0" applyBorder="1"/>
    <xf numFmtId="0" fontId="46" fillId="0" borderId="0" xfId="0" applyFont="1" applyAlignment="1">
      <alignment horizontal="left" vertical="center"/>
    </xf>
    <xf numFmtId="170" fontId="0" fillId="0" borderId="0" xfId="0" applyNumberFormat="1"/>
    <xf numFmtId="170" fontId="2" fillId="0" borderId="0" xfId="0" applyNumberFormat="1" applyFont="1" applyAlignment="1">
      <alignment vertical="center"/>
    </xf>
    <xf numFmtId="49" fontId="47" fillId="19" borderId="12" xfId="0" applyNumberFormat="1" applyFont="1" applyFill="1" applyBorder="1" applyAlignment="1">
      <alignment vertical="center"/>
    </xf>
    <xf numFmtId="170" fontId="12" fillId="19" borderId="12" xfId="0" applyNumberFormat="1" applyFont="1" applyFill="1" applyBorder="1"/>
    <xf numFmtId="0" fontId="12" fillId="0" borderId="18" xfId="0" applyFont="1" applyBorder="1"/>
    <xf numFmtId="0" fontId="0" fillId="0" borderId="11" xfId="0" applyBorder="1"/>
    <xf numFmtId="0" fontId="52" fillId="0" borderId="0" xfId="0" applyFont="1" applyAlignment="1">
      <alignment horizontal="left" vertical="center"/>
    </xf>
    <xf numFmtId="49" fontId="53" fillId="19" borderId="12" xfId="0" applyNumberFormat="1" applyFont="1" applyFill="1" applyBorder="1" applyAlignment="1">
      <alignment vertical="center"/>
    </xf>
    <xf numFmtId="0" fontId="32" fillId="0" borderId="10" xfId="0" applyFont="1" applyBorder="1"/>
    <xf numFmtId="0" fontId="1" fillId="0" borderId="0" xfId="0" applyFont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49" fontId="47" fillId="19" borderId="12" xfId="0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49" fontId="15" fillId="18" borderId="12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4" fontId="12" fillId="0" borderId="18" xfId="0" applyNumberFormat="1" applyFont="1" applyBorder="1"/>
    <xf numFmtId="0" fontId="32" fillId="0" borderId="18" xfId="0" applyFont="1" applyBorder="1"/>
    <xf numFmtId="49" fontId="15" fillId="0" borderId="12" xfId="0" applyNumberFormat="1" applyFont="1" applyBorder="1" applyAlignment="1">
      <alignment vertical="center"/>
    </xf>
    <xf numFmtId="0" fontId="55" fillId="0" borderId="0" xfId="0" applyFont="1" applyAlignment="1">
      <alignment horizontal="center"/>
    </xf>
    <xf numFmtId="0" fontId="56" fillId="19" borderId="12" xfId="0" applyFont="1" applyFill="1" applyBorder="1"/>
    <xf numFmtId="0" fontId="0" fillId="0" borderId="20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15" fontId="0" fillId="22" borderId="20" xfId="0" applyNumberFormat="1" applyFill="1" applyBorder="1" applyAlignment="1">
      <alignment horizontal="left" vertical="top"/>
    </xf>
    <xf numFmtId="15" fontId="0" fillId="22" borderId="19" xfId="0" applyNumberFormat="1" applyFill="1" applyBorder="1" applyAlignment="1">
      <alignment horizontal="left" vertical="top"/>
    </xf>
    <xf numFmtId="0" fontId="57" fillId="0" borderId="0" xfId="0" applyFont="1"/>
    <xf numFmtId="0" fontId="58" fillId="0" borderId="0" xfId="0" applyFont="1" applyAlignment="1">
      <alignment horizontal="center" vertical="center"/>
    </xf>
    <xf numFmtId="0" fontId="59" fillId="0" borderId="0" xfId="9"/>
    <xf numFmtId="0" fontId="0" fillId="0" borderId="0" xfId="0" applyAlignment="1">
      <alignment horizontal="left"/>
    </xf>
    <xf numFmtId="0" fontId="19" fillId="0" borderId="0" xfId="9" applyFont="1"/>
    <xf numFmtId="0" fontId="12" fillId="19" borderId="1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  <xf numFmtId="0" fontId="16" fillId="19" borderId="9" xfId="0" applyFont="1" applyFill="1" applyBorder="1" applyAlignment="1">
      <alignment horizontal="center"/>
    </xf>
    <xf numFmtId="0" fontId="12" fillId="18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14" fontId="0" fillId="8" borderId="0" xfId="0" applyNumberFormat="1" applyFill="1" applyAlignment="1">
      <alignment horizontal="left"/>
    </xf>
    <xf numFmtId="49" fontId="17" fillId="19" borderId="10" xfId="0" applyNumberFormat="1" applyFont="1" applyFill="1" applyBorder="1" applyAlignment="1">
      <alignment vertical="center"/>
    </xf>
    <xf numFmtId="0" fontId="12" fillId="19" borderId="10" xfId="0" applyFont="1" applyFill="1" applyBorder="1" applyAlignment="1">
      <alignment horizontal="center"/>
    </xf>
    <xf numFmtId="0" fontId="16" fillId="19" borderId="10" xfId="0" applyFont="1" applyFill="1" applyBorder="1" applyAlignment="1">
      <alignment horizontal="center"/>
    </xf>
    <xf numFmtId="4" fontId="12" fillId="0" borderId="0" xfId="0" applyNumberFormat="1" applyFont="1" applyAlignment="1">
      <alignment horizontal="right"/>
    </xf>
    <xf numFmtId="0" fontId="12" fillId="19" borderId="22" xfId="0" applyFont="1" applyFill="1" applyBorder="1"/>
    <xf numFmtId="0" fontId="10" fillId="14" borderId="7" xfId="0" applyFont="1" applyFill="1" applyBorder="1" applyAlignment="1">
      <alignment horizontal="center" vertical="center" wrapText="1"/>
    </xf>
    <xf numFmtId="171" fontId="0" fillId="0" borderId="0" xfId="0" applyNumberFormat="1"/>
    <xf numFmtId="171" fontId="10" fillId="14" borderId="6" xfId="0" applyNumberFormat="1" applyFont="1" applyFill="1" applyBorder="1" applyAlignment="1">
      <alignment horizontal="center" vertical="center" wrapText="1"/>
    </xf>
    <xf numFmtId="171" fontId="16" fillId="19" borderId="9" xfId="0" applyNumberFormat="1" applyFont="1" applyFill="1" applyBorder="1"/>
    <xf numFmtId="171" fontId="12" fillId="18" borderId="0" xfId="0" applyNumberFormat="1" applyFont="1" applyFill="1" applyAlignment="1">
      <alignment horizontal="center"/>
    </xf>
    <xf numFmtId="171" fontId="12" fillId="0" borderId="0" xfId="0" applyNumberFormat="1" applyFont="1" applyAlignment="1">
      <alignment horizontal="center"/>
    </xf>
    <xf numFmtId="171" fontId="16" fillId="19" borderId="12" xfId="0" applyNumberFormat="1" applyFont="1" applyFill="1" applyBorder="1"/>
    <xf numFmtId="171" fontId="12" fillId="0" borderId="10" xfId="0" applyNumberFormat="1" applyFont="1" applyBorder="1" applyAlignment="1">
      <alignment horizontal="center"/>
    </xf>
    <xf numFmtId="171" fontId="12" fillId="19" borderId="10" xfId="0" applyNumberFormat="1" applyFont="1" applyFill="1" applyBorder="1" applyAlignment="1">
      <alignment horizontal="center"/>
    </xf>
    <xf numFmtId="171" fontId="16" fillId="19" borderId="10" xfId="0" applyNumberFormat="1" applyFont="1" applyFill="1" applyBorder="1"/>
    <xf numFmtId="171" fontId="12" fillId="19" borderId="12" xfId="0" applyNumberFormat="1" applyFont="1" applyFill="1" applyBorder="1" applyAlignment="1">
      <alignment horizontal="center"/>
    </xf>
    <xf numFmtId="171" fontId="12" fillId="0" borderId="14" xfId="0" applyNumberFormat="1" applyFont="1" applyBorder="1" applyAlignment="1">
      <alignment horizontal="center"/>
    </xf>
    <xf numFmtId="171" fontId="12" fillId="0" borderId="11" xfId="0" applyNumberFormat="1" applyFont="1" applyBorder="1" applyAlignment="1">
      <alignment horizontal="center"/>
    </xf>
    <xf numFmtId="0" fontId="62" fillId="0" borderId="0" xfId="0" applyFont="1" applyAlignment="1">
      <alignment horizontal="left" vertical="center"/>
    </xf>
    <xf numFmtId="49" fontId="63" fillId="19" borderId="12" xfId="0" applyNumberFormat="1" applyFont="1" applyFill="1" applyBorder="1" applyAlignment="1">
      <alignment vertical="center"/>
    </xf>
    <xf numFmtId="0" fontId="64" fillId="0" borderId="0" xfId="0" applyFont="1"/>
    <xf numFmtId="0" fontId="10" fillId="14" borderId="7" xfId="0" applyFont="1" applyFill="1" applyBorder="1" applyAlignment="1">
      <alignment vertical="center" wrapText="1"/>
    </xf>
    <xf numFmtId="0" fontId="10" fillId="14" borderId="8" xfId="0" applyFont="1" applyFill="1" applyBorder="1" applyAlignment="1">
      <alignment horizontal="center" vertical="center" wrapText="1"/>
    </xf>
    <xf numFmtId="49" fontId="3" fillId="15" borderId="6" xfId="0" applyNumberFormat="1" applyFont="1" applyFill="1" applyBorder="1" applyAlignment="1">
      <alignment horizontal="center" vertical="center" wrapText="1"/>
    </xf>
    <xf numFmtId="1" fontId="65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66" fillId="0" borderId="0" xfId="0" applyNumberFormat="1" applyFont="1" applyAlignment="1">
      <alignment horizontal="center" vertical="center"/>
    </xf>
    <xf numFmtId="1" fontId="11" fillId="14" borderId="23" xfId="0" applyNumberFormat="1" applyFont="1" applyFill="1" applyBorder="1" applyAlignment="1">
      <alignment horizontal="center" vertical="center" wrapText="1"/>
    </xf>
    <xf numFmtId="1" fontId="16" fillId="19" borderId="9" xfId="0" applyNumberFormat="1" applyFont="1" applyFill="1" applyBorder="1" applyAlignment="1">
      <alignment horizontal="center" vertical="center"/>
    </xf>
    <xf numFmtId="1" fontId="12" fillId="18" borderId="0" xfId="0" applyNumberFormat="1" applyFont="1" applyFill="1" applyAlignment="1">
      <alignment horizontal="center"/>
    </xf>
    <xf numFmtId="1" fontId="12" fillId="0" borderId="0" xfId="0" applyNumberFormat="1" applyFont="1" applyAlignment="1">
      <alignment horizontal="center"/>
    </xf>
    <xf numFmtId="1" fontId="16" fillId="19" borderId="12" xfId="0" applyNumberFormat="1" applyFont="1" applyFill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/>
    </xf>
    <xf numFmtId="1" fontId="16" fillId="19" borderId="10" xfId="0" applyNumberFormat="1" applyFont="1" applyFill="1" applyBorder="1" applyAlignment="1">
      <alignment horizontal="center" vertical="center"/>
    </xf>
    <xf numFmtId="1" fontId="12" fillId="0" borderId="14" xfId="0" applyNumberFormat="1" applyFont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10" fillId="14" borderId="23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/>
    </xf>
    <xf numFmtId="1" fontId="43" fillId="0" borderId="11" xfId="0" applyNumberFormat="1" applyFont="1" applyBorder="1" applyAlignment="1">
      <alignment horizontal="center"/>
    </xf>
    <xf numFmtId="1" fontId="43" fillId="18" borderId="0" xfId="0" applyNumberFormat="1" applyFont="1" applyFill="1" applyAlignment="1">
      <alignment horizontal="center"/>
    </xf>
    <xf numFmtId="1" fontId="67" fillId="0" borderId="0" xfId="0" applyNumberFormat="1" applyFont="1" applyAlignment="1">
      <alignment horizontal="center" vertical="center"/>
    </xf>
    <xf numFmtId="1" fontId="68" fillId="0" borderId="0" xfId="0" applyNumberFormat="1" applyFont="1" applyAlignment="1">
      <alignment horizontal="center" vertical="center"/>
    </xf>
    <xf numFmtId="1" fontId="69" fillId="19" borderId="12" xfId="0" applyNumberFormat="1" applyFont="1" applyFill="1" applyBorder="1" applyAlignment="1">
      <alignment horizontal="center" vertical="center"/>
    </xf>
    <xf numFmtId="1" fontId="43" fillId="0" borderId="0" xfId="0" applyNumberFormat="1" applyFont="1" applyAlignment="1">
      <alignment horizontal="center"/>
    </xf>
    <xf numFmtId="1" fontId="69" fillId="19" borderId="9" xfId="0" applyNumberFormat="1" applyFont="1" applyFill="1" applyBorder="1" applyAlignment="1">
      <alignment horizontal="center" vertical="center"/>
    </xf>
    <xf numFmtId="1" fontId="69" fillId="19" borderId="10" xfId="0" applyNumberFormat="1" applyFont="1" applyFill="1" applyBorder="1" applyAlignment="1">
      <alignment horizontal="center" vertical="center"/>
    </xf>
    <xf numFmtId="1" fontId="43" fillId="0" borderId="10" xfId="0" applyNumberFormat="1" applyFont="1" applyBorder="1" applyAlignment="1">
      <alignment horizontal="center"/>
    </xf>
    <xf numFmtId="1" fontId="70" fillId="0" borderId="0" xfId="0" applyNumberFormat="1" applyFont="1" applyAlignment="1">
      <alignment horizontal="center"/>
    </xf>
    <xf numFmtId="1" fontId="69" fillId="18" borderId="12" xfId="0" applyNumberFormat="1" applyFont="1" applyFill="1" applyBorder="1" applyAlignment="1">
      <alignment horizontal="center" vertical="center"/>
    </xf>
    <xf numFmtId="1" fontId="71" fillId="0" borderId="0" xfId="0" applyNumberFormat="1" applyFont="1" applyAlignment="1">
      <alignment horizontal="center"/>
    </xf>
    <xf numFmtId="1" fontId="19" fillId="0" borderId="11" xfId="0" applyNumberFormat="1" applyFont="1" applyBorder="1" applyAlignment="1">
      <alignment horizontal="center"/>
    </xf>
    <xf numFmtId="1" fontId="43" fillId="0" borderId="18" xfId="0" applyNumberFormat="1" applyFont="1" applyBorder="1" applyAlignment="1">
      <alignment horizontal="center"/>
    </xf>
    <xf numFmtId="1" fontId="69" fillId="0" borderId="12" xfId="0" applyNumberFormat="1" applyFont="1" applyBorder="1" applyAlignment="1">
      <alignment horizontal="center" vertical="center"/>
    </xf>
    <xf numFmtId="171" fontId="12" fillId="0" borderId="18" xfId="0" applyNumberFormat="1" applyFont="1" applyBorder="1"/>
    <xf numFmtId="171" fontId="12" fillId="0" borderId="0" xfId="0" applyNumberFormat="1" applyFont="1"/>
    <xf numFmtId="164" fontId="7" fillId="12" borderId="15" xfId="2" applyNumberFormat="1" applyBorder="1"/>
    <xf numFmtId="171" fontId="12" fillId="0" borderId="0" xfId="0" quotePrefix="1" applyNumberFormat="1" applyFont="1" applyAlignment="1">
      <alignment horizontal="center"/>
    </xf>
    <xf numFmtId="49" fontId="15" fillId="19" borderId="0" xfId="0" applyNumberFormat="1" applyFont="1" applyFill="1" applyAlignment="1">
      <alignment vertical="center"/>
    </xf>
    <xf numFmtId="0" fontId="12" fillId="19" borderId="0" xfId="0" applyFont="1" applyFill="1"/>
    <xf numFmtId="171" fontId="12" fillId="19" borderId="0" xfId="0" applyNumberFormat="1" applyFont="1" applyFill="1" applyAlignment="1">
      <alignment horizontal="center"/>
    </xf>
    <xf numFmtId="0" fontId="7" fillId="22" borderId="1" xfId="2" applyFill="1"/>
    <xf numFmtId="0" fontId="73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18" borderId="0" xfId="0" applyFont="1" applyFill="1" applyAlignment="1">
      <alignment vertical="center"/>
    </xf>
    <xf numFmtId="0" fontId="16" fillId="19" borderId="12" xfId="0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19" borderId="10" xfId="0" applyFont="1" applyFill="1" applyBorder="1" applyAlignment="1">
      <alignment vertical="center"/>
    </xf>
    <xf numFmtId="0" fontId="12" fillId="19" borderId="12" xfId="0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3" fillId="17" borderId="4" xfId="0" applyFont="1" applyFill="1" applyBorder="1" applyAlignment="1">
      <alignment horizontal="center" vertical="center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14" fontId="0" fillId="8" borderId="0" xfId="0" applyNumberFormat="1" applyFill="1" applyAlignment="1">
      <alignment horizontal="left"/>
    </xf>
    <xf numFmtId="0" fontId="0" fillId="8" borderId="0" xfId="0" applyFill="1" applyAlignment="1">
      <alignment horizontal="left"/>
    </xf>
    <xf numFmtId="0" fontId="3" fillId="9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/>
    </xf>
    <xf numFmtId="0" fontId="18" fillId="20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8" fillId="20" borderId="21" xfId="0" applyFont="1" applyFill="1" applyBorder="1" applyAlignment="1">
      <alignment horizontal="center" vertical="center"/>
    </xf>
    <xf numFmtId="0" fontId="18" fillId="20" borderId="10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</cellXfs>
  <cellStyles count="10">
    <cellStyle name="0,0_x000d__x000a_NA_x000d__x000a_" xfId="5" xr:uid="{36F26374-65F7-4C43-A0F5-A9A3B6AA80EE}"/>
    <cellStyle name="Entrada" xfId="2" builtinId="20"/>
    <cellStyle name="Hyperlink" xfId="9" xr:uid="{A2B838C8-3F4E-4D44-A39B-0A9F556E54B8}"/>
    <cellStyle name="Incorrecto" xfId="1" builtinId="27"/>
    <cellStyle name="Normal" xfId="0" builtinId="0"/>
    <cellStyle name="Normal 2" xfId="6" xr:uid="{D65B2DDA-5DEB-48C8-B056-3D2ADF726D68}"/>
    <cellStyle name="Normal 3" xfId="8" xr:uid="{E8B31350-5A2A-4A87-8059-6421D5880E06}"/>
    <cellStyle name="Notas" xfId="3" builtinId="10"/>
    <cellStyle name="Standard 2 4" xfId="7" xr:uid="{7A532D83-5D39-4F6B-A794-41F84A3B2316}"/>
    <cellStyle name="標準_★2008ROMA BP master sheet_ECOi forecast November" xfId="4" xr:uid="{06B15F25-F030-459C-8ED0-26F9512AD4F1}"/>
  </cellStyles>
  <dxfs count="11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E2D3FC3C-3DE8-493A-A92F-C88527FDE095}"/>
  </tableStyles>
  <colors>
    <mruColors>
      <color rgb="FFFFCCCC"/>
      <color rgb="FF0F596A"/>
      <color rgb="FF29CAD2"/>
      <color rgb="FFF9AC3C"/>
      <color rgb="FFFFFFCC"/>
      <color rgb="FF477EEB"/>
      <color rgb="FF438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523090</xdr:colOff>
      <xdr:row>0</xdr:row>
      <xdr:rowOff>836623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03C990-8FA0-42D7-81E0-CC9086EC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26794" cy="83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0</xdr:row>
      <xdr:rowOff>133350</xdr:rowOff>
    </xdr:from>
    <xdr:to>
      <xdr:col>8</xdr:col>
      <xdr:colOff>1475251</xdr:colOff>
      <xdr:row>4</xdr:row>
      <xdr:rowOff>92179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F1122-FC4A-4D14-BA31-222DC35B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33350"/>
          <a:ext cx="2218763" cy="835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0</xdr:row>
      <xdr:rowOff>133350</xdr:rowOff>
    </xdr:from>
    <xdr:to>
      <xdr:col>8</xdr:col>
      <xdr:colOff>1542488</xdr:colOff>
      <xdr:row>4</xdr:row>
      <xdr:rowOff>92179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E101FC1-BA10-41CD-9AF1-ABB2C12A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33350"/>
          <a:ext cx="2228288" cy="835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0</xdr:row>
      <xdr:rowOff>152400</xdr:rowOff>
    </xdr:from>
    <xdr:to>
      <xdr:col>9</xdr:col>
      <xdr:colOff>316937</xdr:colOff>
      <xdr:row>4</xdr:row>
      <xdr:rowOff>114404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9F0A2A-62A2-4386-8E51-77F5039B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0950" y="152400"/>
          <a:ext cx="2218763" cy="838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274431</xdr:colOff>
      <xdr:row>0</xdr:row>
      <xdr:rowOff>178397</xdr:rowOff>
    </xdr:from>
    <xdr:to>
      <xdr:col>7</xdr:col>
      <xdr:colOff>1340035</xdr:colOff>
      <xdr:row>4</xdr:row>
      <xdr:rowOff>2009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D444AF-6A57-4EBD-9618-0393FF7E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0196" y="178397"/>
          <a:ext cx="2168898" cy="83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638734</xdr:colOff>
      <xdr:row>0</xdr:row>
      <xdr:rowOff>0</xdr:rowOff>
    </xdr:from>
    <xdr:to>
      <xdr:col>7</xdr:col>
      <xdr:colOff>1781733</xdr:colOff>
      <xdr:row>3</xdr:row>
      <xdr:rowOff>68273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21A4A6-47FC-4863-A1B8-CCA297AB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4659" y="0"/>
          <a:ext cx="2219697" cy="83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638734</xdr:colOff>
      <xdr:row>0</xdr:row>
      <xdr:rowOff>0</xdr:rowOff>
    </xdr:from>
    <xdr:to>
      <xdr:col>7</xdr:col>
      <xdr:colOff>1778557</xdr:colOff>
      <xdr:row>3</xdr:row>
      <xdr:rowOff>68273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1738E2-9FE0-4DD5-9207-18BDCE3A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89534" y="0"/>
          <a:ext cx="2219697" cy="839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638734</xdr:colOff>
      <xdr:row>0</xdr:row>
      <xdr:rowOff>0</xdr:rowOff>
    </xdr:from>
    <xdr:to>
      <xdr:col>7</xdr:col>
      <xdr:colOff>1778558</xdr:colOff>
      <xdr:row>3</xdr:row>
      <xdr:rowOff>56208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AF3A3-9B35-48FD-8ECA-C9E233C4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9134" y="0"/>
          <a:ext cx="2216522" cy="827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512295</xdr:colOff>
      <xdr:row>0</xdr:row>
      <xdr:rowOff>836623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AAE363-191C-4B02-9AA1-6810863C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36319" cy="83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515470</xdr:colOff>
      <xdr:row>0</xdr:row>
      <xdr:rowOff>836623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DAAF2F-5A54-4C08-A432-4FFFA476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49019" cy="83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515470</xdr:colOff>
      <xdr:row>0</xdr:row>
      <xdr:rowOff>836623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76BD7-B972-6871-7936-35AD74FE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173940" cy="836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nigata, Naoko" id="{61D08D68-B522-4B9E-934D-8E30B98BBEEE}" userId="S::Naoko.Onigata@eu.panasonic.com::d7d94b6c-6b65-41db-a0e8-530ca69a4ace" providerId="AD"/>
  <person displayName="Wawrzenczyk, Michal" id="{BE48EA9D-60CA-4320-A2EB-34A3B06609F8}" userId="S::michal.wawrzenczyk@eu.panasonic.com::56dc36a4-f7cb-4a81-9996-a56f3d8fb5a4" providerId="AD"/>
</personList>
</file>

<file path=xl/theme/theme1.xml><?xml version="1.0" encoding="utf-8"?>
<a:theme xmlns:a="http://schemas.openxmlformats.org/drawingml/2006/main" name="Panasonic">
  <a:themeElements>
    <a:clrScheme name="00 General">
      <a:dk1>
        <a:srgbClr val="000000"/>
      </a:dk1>
      <a:lt1>
        <a:srgbClr val="FFFFFF"/>
      </a:lt1>
      <a:dk2>
        <a:srgbClr val="67AD9E"/>
      </a:dk2>
      <a:lt2>
        <a:srgbClr val="E0EEEB"/>
      </a:lt2>
      <a:accent1>
        <a:srgbClr val="67AD9E"/>
      </a:accent1>
      <a:accent2>
        <a:srgbClr val="4AA6B4"/>
      </a:accent2>
      <a:accent3>
        <a:srgbClr val="179EC8"/>
      </a:accent3>
      <a:accent4>
        <a:srgbClr val="93A496"/>
      </a:accent4>
      <a:accent5>
        <a:srgbClr val="D2D9CC"/>
      </a:accent5>
      <a:accent6>
        <a:srgbClr val="7EA2AF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lIns="0" tIns="0" rIns="0" bIns="0" rtlCol="0">
        <a:normAutofit/>
      </a:bodyPr>
      <a:lstStyle>
        <a:defPPr algn="l">
          <a:defRPr dirty="0" smtClean="0"/>
        </a:defPPr>
      </a:lstStyle>
    </a:txDef>
  </a:objectDefaults>
  <a:extraClrSchemeLst>
    <a:extraClrScheme>
      <a:clrScheme name="00 General">
        <a:dk1>
          <a:srgbClr val="000000"/>
        </a:dk1>
        <a:lt1>
          <a:srgbClr val="FFFFFF"/>
        </a:lt1>
        <a:dk2>
          <a:srgbClr val="67AD9E"/>
        </a:dk2>
        <a:lt2>
          <a:srgbClr val="E0EEEB"/>
        </a:lt2>
        <a:accent1>
          <a:srgbClr val="67AD9E"/>
        </a:accent1>
        <a:accent2>
          <a:srgbClr val="4AA6B4"/>
        </a:accent2>
        <a:accent3>
          <a:srgbClr val="179EC8"/>
        </a:accent3>
        <a:accent4>
          <a:srgbClr val="93A496"/>
        </a:accent4>
        <a:accent5>
          <a:srgbClr val="D2D9CC"/>
        </a:accent5>
        <a:accent6>
          <a:srgbClr val="7EA2AF"/>
        </a:accent6>
        <a:hlink>
          <a:srgbClr val="0563C1"/>
        </a:hlink>
        <a:folHlink>
          <a:srgbClr val="954F72"/>
        </a:folHlink>
      </a:clrScheme>
    </a:extraClrScheme>
    <a:extraClrScheme>
      <a:clrScheme name="01 Aquarea">
        <a:dk1>
          <a:sysClr val="windowText" lastClr="000000"/>
        </a:dk1>
        <a:lt1>
          <a:sysClr val="window" lastClr="FFFFFF"/>
        </a:lt1>
        <a:dk2>
          <a:srgbClr val="9F431D"/>
        </a:dk2>
        <a:lt2>
          <a:srgbClr val="F5D9CF"/>
        </a:lt2>
        <a:accent1>
          <a:srgbClr val="E0592A"/>
        </a:accent1>
        <a:accent2>
          <a:srgbClr val="9F431D"/>
        </a:accent2>
        <a:accent3>
          <a:srgbClr val="DF8A6D"/>
        </a:accent3>
        <a:accent4>
          <a:srgbClr val="93A496"/>
        </a:accent4>
        <a:accent5>
          <a:srgbClr val="D2D9CC"/>
        </a:accent5>
        <a:accent6>
          <a:srgbClr val="7EA2AF"/>
        </a:accent6>
        <a:hlink>
          <a:srgbClr val="0563C1"/>
        </a:hlink>
        <a:folHlink>
          <a:srgbClr val="954F72"/>
        </a:folHlink>
      </a:clrScheme>
    </a:extraClrScheme>
    <a:extraClrScheme>
      <a:clrScheme name="02 Domestic">
        <a:dk1>
          <a:srgbClr val="000000"/>
        </a:dk1>
        <a:lt1>
          <a:srgbClr val="FFFFFF"/>
        </a:lt1>
        <a:dk2>
          <a:srgbClr val="65903A"/>
        </a:dk2>
        <a:lt2>
          <a:srgbClr val="D2D9CC"/>
        </a:lt2>
        <a:accent1>
          <a:srgbClr val="8EC152"/>
        </a:accent1>
        <a:accent2>
          <a:srgbClr val="65903A"/>
        </a:accent2>
        <a:accent3>
          <a:srgbClr val="99B182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03 Commercial">
        <a:dk1>
          <a:srgbClr val="000000"/>
        </a:dk1>
        <a:lt1>
          <a:srgbClr val="FFFFFF"/>
        </a:lt1>
        <a:dk2>
          <a:srgbClr val="B07F2A"/>
        </a:dk2>
        <a:lt2>
          <a:srgbClr val="F0DCC2"/>
        </a:lt2>
        <a:accent1>
          <a:srgbClr val="F8AB3C"/>
        </a:accent1>
        <a:accent2>
          <a:srgbClr val="B07F2A"/>
        </a:accent2>
        <a:accent3>
          <a:srgbClr val="DFB478"/>
        </a:accent3>
        <a:accent4>
          <a:srgbClr val="93A496"/>
        </a:accent4>
        <a:accent5>
          <a:srgbClr val="D2D9CC"/>
        </a:accent5>
        <a:accent6>
          <a:srgbClr val="7EA2AF"/>
        </a:accent6>
        <a:hlink>
          <a:srgbClr val="0563C1"/>
        </a:hlink>
        <a:folHlink>
          <a:srgbClr val="954F72"/>
        </a:folHlink>
      </a:clrScheme>
    </a:extraClrScheme>
    <a:extraClrScheme>
      <a:clrScheme name="04 VRF">
        <a:dk1>
          <a:srgbClr val="000000"/>
        </a:dk1>
        <a:lt1>
          <a:srgbClr val="FFFFFF"/>
        </a:lt1>
        <a:dk2>
          <a:srgbClr val="14768E"/>
        </a:dk2>
        <a:lt2>
          <a:srgbClr val="D2E2E6"/>
        </a:lt2>
        <a:accent1>
          <a:srgbClr val="1C9FCA"/>
        </a:accent1>
        <a:accent2>
          <a:srgbClr val="14768E"/>
        </a:accent2>
        <a:accent3>
          <a:srgbClr val="538B99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05 Ventilation">
        <a:dk1>
          <a:srgbClr val="000000"/>
        </a:dk1>
        <a:lt1>
          <a:srgbClr val="FFFFFF"/>
        </a:lt1>
        <a:dk2>
          <a:srgbClr val="169695"/>
        </a:dk2>
        <a:lt2>
          <a:srgbClr val="C3DFDE"/>
        </a:lt2>
        <a:accent1>
          <a:srgbClr val="1ECAD3"/>
        </a:accent1>
        <a:accent2>
          <a:srgbClr val="169695"/>
        </a:accent2>
        <a:accent3>
          <a:srgbClr val="64ADAD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06 Control">
        <a:dk1>
          <a:srgbClr val="000000"/>
        </a:dk1>
        <a:lt1>
          <a:srgbClr val="FFFFFF"/>
        </a:lt1>
        <a:dk2>
          <a:srgbClr val="50536B"/>
        </a:dk2>
        <a:lt2>
          <a:srgbClr val="D0D0EC"/>
        </a:lt2>
        <a:accent1>
          <a:srgbClr val="707097"/>
        </a:accent1>
        <a:accent2>
          <a:srgbClr val="50536B"/>
        </a:accent2>
        <a:accent3>
          <a:srgbClr val="A0A0D9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07 Chiller">
        <a:dk1>
          <a:srgbClr val="000000"/>
        </a:dk1>
        <a:lt1>
          <a:srgbClr val="FFFFFF"/>
        </a:lt1>
        <a:dk2>
          <a:srgbClr val="004C5F"/>
        </a:dk2>
        <a:lt2>
          <a:srgbClr val="A3E9FF"/>
        </a:lt2>
        <a:accent1>
          <a:srgbClr val="006686"/>
        </a:accent1>
        <a:accent2>
          <a:srgbClr val="004C5F"/>
        </a:accent2>
        <a:accent3>
          <a:srgbClr val="009ECF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08 Refrigeration">
        <a:dk1>
          <a:srgbClr val="000000"/>
        </a:dk1>
        <a:lt1>
          <a:srgbClr val="FFFFFF"/>
        </a:lt1>
        <a:dk2>
          <a:srgbClr val="007D5F"/>
        </a:dk2>
        <a:lt2>
          <a:srgbClr val="D5EBE6"/>
        </a:lt2>
        <a:accent1>
          <a:srgbClr val="00AA88"/>
        </a:accent1>
        <a:accent2>
          <a:srgbClr val="007D5F"/>
        </a:accent2>
        <a:accent3>
          <a:srgbClr val="438A7A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AA Cooling">
        <a:dk1>
          <a:srgbClr val="000000"/>
        </a:dk1>
        <a:lt1>
          <a:srgbClr val="FFFFFF"/>
        </a:lt1>
        <a:dk2>
          <a:srgbClr val="007387"/>
        </a:dk2>
        <a:lt2>
          <a:srgbClr val="B7E8F3"/>
        </a:lt2>
        <a:accent1>
          <a:srgbClr val="009ABF"/>
        </a:accent1>
        <a:accent2>
          <a:srgbClr val="007387"/>
        </a:accent2>
        <a:accent3>
          <a:srgbClr val="43C0DF"/>
        </a:accent3>
        <a:accent4>
          <a:srgbClr val="93A496"/>
        </a:accent4>
        <a:accent5>
          <a:srgbClr val="D2D9CC"/>
        </a:accent5>
        <a:accent6>
          <a:srgbClr val="D87D60"/>
        </a:accent6>
        <a:hlink>
          <a:srgbClr val="0563C1"/>
        </a:hlink>
        <a:folHlink>
          <a:srgbClr val="954F72"/>
        </a:folHlink>
      </a:clrScheme>
    </a:extraClrScheme>
    <a:extraClrScheme>
      <a:clrScheme name="BB Heating">
        <a:dk1>
          <a:sysClr val="windowText" lastClr="000000"/>
        </a:dk1>
        <a:lt1>
          <a:sysClr val="window" lastClr="FFFFFF"/>
        </a:lt1>
        <a:dk2>
          <a:srgbClr val="9F431D"/>
        </a:dk2>
        <a:lt2>
          <a:srgbClr val="F1CBBD"/>
        </a:lt2>
        <a:accent1>
          <a:srgbClr val="E0592A"/>
        </a:accent1>
        <a:accent2>
          <a:srgbClr val="9F431D"/>
        </a:accent2>
        <a:accent3>
          <a:srgbClr val="DF8A6D"/>
        </a:accent3>
        <a:accent4>
          <a:srgbClr val="93A496"/>
        </a:accent4>
        <a:accent5>
          <a:srgbClr val="D2D9CC"/>
        </a:accent5>
        <a:accent6>
          <a:srgbClr val="7EA2AF"/>
        </a:accent6>
        <a:hlink>
          <a:srgbClr val="0563C1"/>
        </a:hlink>
        <a:folHlink>
          <a:srgbClr val="954F72"/>
        </a:folHlink>
      </a:clrScheme>
    </a:extraClrScheme>
  </a:extraClrSchemeLst>
  <a:extLst>
    <a:ext uri="{05A4C25C-085E-4340-85A3-A5531E510DB2}">
      <thm15:themeFamily xmlns:thm15="http://schemas.microsoft.com/office/thememl/2012/main" name="Panasonic" id="{1997A0FD-94D4-41AD-8BC7-C5665BD78AF7}" vid="{BC64BE99-9E01-4F9F-BEF8-3CE8E3AC9F12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1091" dT="2023-12-14T07:49:49.45" personId="{61D08D68-B522-4B9E-934D-8E30B98BBEEE}" id="{21E6B03B-F5FC-489C-A416-016EF899C629}">
    <text xml:space="preserve">A few pressures inside, but not considered “pre-charge”. During the commissioning, the “full charge” is required. 
</text>
  </threadedComment>
  <threadedComment ref="V1092" dT="2023-12-14T07:49:49.45" personId="{61D08D68-B522-4B9E-934D-8E30B98BBEEE}" id="{6BEA7F82-7B36-4AF4-A726-546299A12BC6}">
    <text xml:space="preserve">A few pressures inside, but not considered “pre-charge”. During the commissioning, the “full charge” is required. 
</text>
  </threadedComment>
  <threadedComment ref="V1093" dT="2023-12-14T07:49:49.45" personId="{61D08D68-B522-4B9E-934D-8E30B98BBEEE}" id="{A204C476-1A49-416F-9B6E-2CABCE88FE65}">
    <text xml:space="preserve">A few pressures inside, but not considered “pre-charge”. During the commissioning, the “full charge” is required. 
</text>
  </threadedComment>
  <threadedComment ref="V1094" dT="2023-12-14T07:49:49.45" personId="{61D08D68-B522-4B9E-934D-8E30B98BBEEE}" id="{D590F10D-0DC1-4EF7-A59D-F626E32EEEAE}">
    <text xml:space="preserve">A few pressures inside, but not considered “pre-charge”. During the commissioning, the “full charge” is required. 
</text>
  </threadedComment>
  <threadedComment ref="V1095" dT="2023-12-14T07:49:49.45" personId="{61D08D68-B522-4B9E-934D-8E30B98BBEEE}" id="{0FB1CB2A-B461-48AE-8877-B8FA6E3FF1F2}">
    <text xml:space="preserve">A few pressures inside, but not considered “pre-charge”. During the commissioning, the “full charge” is required. 
</text>
  </threadedComment>
  <threadedComment ref="V1096" dT="2023-12-14T07:49:49.45" personId="{61D08D68-B522-4B9E-934D-8E30B98BBEEE}" id="{04C53A36-70E5-4C3E-9A63-0EABBF5AC66D}">
    <text xml:space="preserve">A few pressures inside, but not considered “pre-charge”. During the commissioning, the “full charge” is required. 
</text>
  </threadedComment>
  <threadedComment ref="V1097" dT="2023-12-14T07:49:49.45" personId="{61D08D68-B522-4B9E-934D-8E30B98BBEEE}" id="{AD1216FF-740F-4132-8F15-AE1A89E5775B}">
    <text xml:space="preserve">A few pressures inside, but not considered “pre-charge”. During the commissioning, the “full charge” is required. 
</text>
  </threadedComment>
  <threadedComment ref="V1098" dT="2023-12-14T07:49:49.45" personId="{61D08D68-B522-4B9E-934D-8E30B98BBEEE}" id="{1399D419-2CD6-41D0-B8F8-877872037B6B}">
    <text xml:space="preserve">A few pressures inside, but not considered “pre-charge”. During the commissioning, the “full charge” is required. 
</text>
  </threadedComment>
  <threadedComment ref="U1120" dT="2025-12-16T09:58:36.76" personId="{BE48EA9D-60CA-4320-A2EB-34A3B06609F8}" id="{D5F5F919-85EF-4166-9F17-00A9D0B6B6FD}">
    <text>No refrigerant. 
Filled with dry nitrogen (N2): 
~10 bar (+/- 2 bar)</text>
  </threadedComment>
  <threadedComment ref="U1121" dT="2025-12-16T09:58:36.76" personId="{BE48EA9D-60CA-4320-A2EB-34A3B06609F8}" id="{6277FDBC-26A1-4232-982C-C023BD4C59D3}">
    <text>No refrigerant. 
Filled with dry nitrogen (N2): 
~10 bar (+/- 2 bar)</text>
  </threadedComment>
  <threadedComment ref="U1122" dT="2025-12-16T09:58:36.76" personId="{BE48EA9D-60CA-4320-A2EB-34A3B06609F8}" id="{105D1E74-A10B-4A11-B8C8-5B4E39BFCF46}">
    <text>No refrigerant. 
Filled with dry nitrogen (N2): 
~10 bar (+/- 2 bar)</text>
  </threadedComment>
  <threadedComment ref="U1123" dT="2025-12-16T09:58:36.76" personId="{BE48EA9D-60CA-4320-A2EB-34A3B06609F8}" id="{BCC12952-9810-45E2-8CFE-8886E695BFEB}">
    <text>No refrigerant. 
Filled with dry nitrogen (N2): 
~10 bar (+/- 2 bar)</text>
  </threadedComment>
  <threadedComment ref="U1148" dT="2025-09-03T14:32:29.13" personId="{BE48EA9D-60CA-4320-A2EB-34A3B06609F8}" id="{4FC0D18D-357C-43E8-B930-59F87B9EA9A6}">
    <text>No refrigerant. 
Unit filled with dry nitrogen (N2) to ~3-5 bar</text>
  </threadedComment>
  <threadedComment ref="U1149" dT="2025-09-03T14:32:29.13" personId="{BE48EA9D-60CA-4320-A2EB-34A3B06609F8}" id="{7684A257-A642-4A53-9EF2-1B16666D24E3}">
    <text>No refrigerant. 
Unit filled with dry nitrogen (N2) to ~3-5 bar</text>
  </threadedComment>
  <threadedComment ref="U1150" dT="2025-09-03T14:32:29.13" personId="{BE48EA9D-60CA-4320-A2EB-34A3B06609F8}" id="{D3E78FFA-6801-4405-9589-3AB19CD1F5BA}">
    <text>No refrigerant. 
Unit filled with dry nitrogen (N2) to ~3-5 bar</text>
  </threadedComment>
  <threadedComment ref="U1151" dT="2025-09-03T14:32:29.13" personId="{BE48EA9D-60CA-4320-A2EB-34A3B06609F8}" id="{A5D9B846-B100-476D-B1A3-DB7F01B75A90}">
    <text>No refrigerant. 
Unit filled with dry nitrogen (N2) to ~3-5 bar</text>
  </threadedComment>
  <threadedComment ref="U1152" dT="2025-09-03T14:32:29.13" personId="{BE48EA9D-60CA-4320-A2EB-34A3B06609F8}" id="{FBA98E10-970B-4D0E-9879-D683C1C003E8}">
    <text>No refrigerant. 
Unit filled with dry nitrogen (N2) to ~3-5 bar</text>
  </threadedComment>
  <threadedComment ref="U1153" dT="2025-09-03T14:32:29.13" personId="{BE48EA9D-60CA-4320-A2EB-34A3B06609F8}" id="{818CE102-B5E9-49AB-A268-616FE16370B9}">
    <text>No refrigerant. 
Unit filled with dry nitrogen (N2) to ~3-5 bar</text>
  </threadedComment>
  <threadedComment ref="U1154" dT="2025-09-03T14:32:29.13" personId="{BE48EA9D-60CA-4320-A2EB-34A3B06609F8}" id="{DD1D13A6-BCDE-4530-97D3-B7F180F9387B}">
    <text>No refrigerant. 
Unit filled with dry nitrogen (N2) to ~3-5 bar</text>
  </threadedComment>
  <threadedComment ref="U1155" dT="2025-09-03T14:32:29.13" personId="{BE48EA9D-60CA-4320-A2EB-34A3B06609F8}" id="{89BD6B82-A818-4BA2-A7BD-B278A3C687E0}">
    <text>No refrigerant. 
Unit filled with dry nitrogen (N2) to ~3-5 bar</text>
  </threadedComment>
  <threadedComment ref="U1156" dT="2025-09-03T14:32:29.13" personId="{BE48EA9D-60CA-4320-A2EB-34A3B06609F8}" id="{DFA6D9BF-6770-448E-A765-40EA4620F011}">
    <text>No refrigerant. 
Unit filled with dry nitrogen (N2) to ~3-5 bar</text>
  </threadedComment>
  <threadedComment ref="U1157" dT="2025-09-03T14:32:29.13" personId="{BE48EA9D-60CA-4320-A2EB-34A3B06609F8}" id="{E089B625-185D-4B76-8A1C-3AC81684B54A}">
    <text>No refrigerant. 
Unit filled with dry nitrogen (N2) to ~3-5 bar</text>
  </threadedComment>
  <threadedComment ref="U1158" dT="2025-09-03T14:32:29.13" personId="{BE48EA9D-60CA-4320-A2EB-34A3B06609F8}" id="{1601DB9E-83BC-4FEE-AF0F-FF1C5B062CB1}">
    <text>No refrigerant. 
Unit filled with dry nitrogen (N2) to ~3-5 bar</text>
  </threadedComment>
  <threadedComment ref="U1159" dT="2025-09-03T14:32:29.13" personId="{BE48EA9D-60CA-4320-A2EB-34A3B06609F8}" id="{241FAC69-74FA-40AF-89A2-2033591EC371}">
    <text>No refrigerant. 
Unit filled with dry nitrogen (N2) to ~3-5 bar</text>
  </threadedComment>
  <threadedComment ref="U1160" dT="2025-09-03T14:32:29.13" personId="{BE48EA9D-60CA-4320-A2EB-34A3B06609F8}" id="{A97524C1-3961-49D2-B46A-76C59B12903B}">
    <text>No refrigerant. 
Unit filled with dry nitrogen (N2) to ~3-5 bar</text>
  </threadedComment>
  <threadedComment ref="U1161" dT="2025-09-03T14:32:29.13" personId="{BE48EA9D-60CA-4320-A2EB-34A3B06609F8}" id="{3C660B2D-E794-48AD-B302-C97BB09512FC}">
    <text>No refrigerant. 
Unit filled with dry nitrogen (N2) to ~3-5 bar</text>
  </threadedComment>
  <threadedComment ref="U1162" dT="2025-09-03T14:32:29.13" personId="{BE48EA9D-60CA-4320-A2EB-34A3B06609F8}" id="{CB6958FC-77C3-42F9-9418-170A2987A419}">
    <text>No refrigerant. 
Unit filled with dry nitrogen (N2) to ~3-5 bar</text>
  </threadedComment>
  <threadedComment ref="U1163" dT="2025-09-03T14:32:29.13" personId="{BE48EA9D-60CA-4320-A2EB-34A3B06609F8}" id="{3C4ADF5B-63C0-45F3-87FD-319C2416BB46}">
    <text>No refrigerant. 
Unit filled with dry nitrogen (N2) to ~3-5 bar</text>
  </threadedComment>
  <threadedComment ref="U1164" dT="2025-09-03T14:32:29.13" personId="{BE48EA9D-60CA-4320-A2EB-34A3B06609F8}" id="{98E7F1A2-237A-457A-B42C-E6E9E07A02FF}">
    <text>No refrigerant. 
Unit filled with dry nitrogen (N2) to ~3-5 bar</text>
  </threadedComment>
  <threadedComment ref="U1165" dT="2025-09-03T14:32:29.13" personId="{BE48EA9D-60CA-4320-A2EB-34A3B06609F8}" id="{73640146-97CA-4B22-A2ED-85F6806725B5}">
    <text>No refrigerant. 
Unit filled with dry nitrogen (N2) to ~3-5 bar</text>
  </threadedComment>
  <threadedComment ref="U1166" dT="2025-09-03T14:32:29.13" personId="{BE48EA9D-60CA-4320-A2EB-34A3B06609F8}" id="{DBA76CEF-74C0-4854-9C65-96AB1B56035A}">
    <text>No refrigerant. 
Unit filled with dry nitrogen (N2) to ~3-5 bar</text>
  </threadedComment>
  <threadedComment ref="U1167" dT="2025-09-03T14:32:29.13" personId="{BE48EA9D-60CA-4320-A2EB-34A3B06609F8}" id="{8A279842-EB3E-43BE-9C0E-C6098E398E46}">
    <text>No refrigerant. 
Unit filled with dry nitrogen (N2) to ~3-5 bar</text>
  </threadedComment>
  <threadedComment ref="U1168" dT="2025-09-03T14:32:29.13" personId="{BE48EA9D-60CA-4320-A2EB-34A3B06609F8}" id="{C8367B55-F64C-4B44-8E62-E6236DCE214A}">
    <text>No refrigerant. 
Unit filled with dry nitrogen (N2) to ~3-5 bar</text>
  </threadedComment>
  <threadedComment ref="U1169" dT="2025-09-03T14:32:29.13" personId="{BE48EA9D-60CA-4320-A2EB-34A3B06609F8}" id="{316D78BD-F803-43C0-97B8-867E23B58305}">
    <text>No refrigerant. 
Unit filled with dry nitrogen (N2) to ~3-5 bar</text>
  </threadedComment>
  <threadedComment ref="U1170" dT="2025-09-03T14:32:29.13" personId="{BE48EA9D-60CA-4320-A2EB-34A3B06609F8}" id="{42B61707-4290-441A-87B6-63B89F5B6ED8}">
    <text>No refrigerant. 
Unit filled with dry nitrogen (N2) to ~3-5 bar</text>
  </threadedComment>
  <threadedComment ref="U1171" dT="2025-09-03T14:32:29.13" personId="{BE48EA9D-60CA-4320-A2EB-34A3B06609F8}" id="{F887A054-3270-4DBB-8F4E-F285E01B7569}">
    <text>No refrigerant. 
Unit filled with dry nitrogen (N2) to ~3-5 bar</text>
  </threadedComment>
  <threadedComment ref="U1172" dT="2025-09-03T14:32:29.13" personId="{BE48EA9D-60CA-4320-A2EB-34A3B06609F8}" id="{7C74E9EC-C65B-4033-9F90-44CC9C6243A5}">
    <text>No refrigerant. 
Unit filled with dry nitrogen (N2) to ~3-5 bar</text>
  </threadedComment>
  <threadedComment ref="U1173" dT="2025-09-03T14:32:29.13" personId="{BE48EA9D-60CA-4320-A2EB-34A3B06609F8}" id="{F838AAFF-FDD1-4778-834D-2A268A50BF4D}">
    <text>No refrigerant. 
Unit filled with dry nitrogen (N2) to ~3-5 bar</text>
  </threadedComment>
  <threadedComment ref="U1174" dT="2025-09-03T14:32:29.13" personId="{BE48EA9D-60CA-4320-A2EB-34A3B06609F8}" id="{EE1DD76B-D5A1-46B9-ABFA-74134C9B2B29}">
    <text>No refrigerant. 
Unit filled with dry nitrogen (N2) to ~3-5 bar</text>
  </threadedComment>
  <threadedComment ref="U1175" dT="2025-09-03T14:32:29.13" personId="{BE48EA9D-60CA-4320-A2EB-34A3B06609F8}" id="{FC2DC2A7-D0AE-4FF3-9B75-F0D8F39C747E}">
    <text>No refrigerant. 
Unit filled with dry nitrogen (N2) to ~3-5 bar</text>
  </threadedComment>
  <threadedComment ref="U1176" dT="2025-09-03T14:32:29.13" personId="{BE48EA9D-60CA-4320-A2EB-34A3B06609F8}" id="{4982DD52-8A20-4BDA-8018-FF8CE9116A39}">
    <text>No refrigerant. 
Unit filled with dry nitrogen (N2) to ~3-5 bar</text>
  </threadedComment>
  <threadedComment ref="U1177" dT="2025-09-03T14:32:29.13" personId="{BE48EA9D-60CA-4320-A2EB-34A3B06609F8}" id="{8F6AEF69-057C-40CD-8F16-0486E146A5C2}">
    <text>No refrigerant. 
Unit filled with dry nitrogen (N2) to ~3-5 bar</text>
  </threadedComment>
  <threadedComment ref="U1178" dT="2025-09-03T14:32:29.13" personId="{BE48EA9D-60CA-4320-A2EB-34A3B06609F8}" id="{36F36A07-8807-44B2-8952-34272405D9E5}">
    <text>No refrigerant. 
Unit filled with dry nitrogen (N2) to ~3-5 bar</text>
  </threadedComment>
  <threadedComment ref="U1179" dT="2025-09-03T14:32:29.13" personId="{BE48EA9D-60CA-4320-A2EB-34A3B06609F8}" id="{E37DE78C-8C5E-43FE-9655-D9AD45A23530}">
    <text>No refrigerant. 
Unit filled with dry nitrogen (N2) to ~3-5 bar</text>
  </threadedComment>
  <threadedComment ref="U1180" dT="2025-09-03T14:32:29.13" personId="{BE48EA9D-60CA-4320-A2EB-34A3B06609F8}" id="{DFDEAA3F-0444-4139-B93A-6C260729074A}">
    <text>No refrigerant. 
Unit filled with dry nitrogen (N2) to ~3-5 bar</text>
  </threadedComment>
  <threadedComment ref="U1181" dT="2025-09-03T14:32:29.13" personId="{BE48EA9D-60CA-4320-A2EB-34A3B06609F8}" id="{FC1C4D2A-0AA8-416C-BF31-98FA15B64B6C}">
    <text>No refrigerant. 
Unit filled with dry nitrogen (N2) to ~3-5 bar</text>
  </threadedComment>
  <threadedComment ref="U1182" dT="2025-09-03T14:32:29.13" personId="{BE48EA9D-60CA-4320-A2EB-34A3B06609F8}" id="{93B92201-0E0E-452A-9193-8EFA12489208}">
    <text>No refrigerant. 
Unit filled with dry nitrogen (N2) to ~3-5 bar</text>
  </threadedComment>
  <threadedComment ref="U1183" dT="2025-09-03T14:32:29.13" personId="{BE48EA9D-60CA-4320-A2EB-34A3B06609F8}" id="{F1ECE2AF-B67E-4724-B5B2-EED48F980511}">
    <text>No refrigerant. 
Unit filled with dry nitrogen (N2) to ~3-5 bar</text>
  </threadedComment>
  <threadedComment ref="U1184" dT="2025-09-03T14:32:29.13" personId="{BE48EA9D-60CA-4320-A2EB-34A3B06609F8}" id="{A3A05BA6-20FB-40C1-AFDB-2DD0617766FB}">
    <text>No refrigerant. 
Unit filled with dry nitrogen (N2) to ~3-5 bar</text>
  </threadedComment>
  <threadedComment ref="U1185" dT="2025-09-03T14:32:29.13" personId="{BE48EA9D-60CA-4320-A2EB-34A3B06609F8}" id="{6FBA7EA6-6FFA-4C2B-AD21-4DBE289D8052}">
    <text>No refrigerant. 
Unit filled with dry nitrogen (N2) to ~3-5 bar</text>
  </threadedComment>
  <threadedComment ref="U1186" dT="2025-09-03T14:32:29.13" personId="{BE48EA9D-60CA-4320-A2EB-34A3B06609F8}" id="{C3AC6028-3EF2-4037-B8AE-4EF9BD43B638}">
    <text>No refrigerant. 
Unit filled with dry nitrogen (N2) to ~3-5 bar</text>
  </threadedComment>
  <threadedComment ref="U1187" dT="2025-09-03T14:32:29.13" personId="{BE48EA9D-60CA-4320-A2EB-34A3B06609F8}" id="{6CA9E056-6A5B-4E6D-886F-DD019523FA50}">
    <text>No refrigerant. 
Unit filled with dry nitrogen (N2) to ~3-5 bar</text>
  </threadedComment>
  <threadedComment ref="U1188" dT="2025-09-03T14:32:29.13" personId="{BE48EA9D-60CA-4320-A2EB-34A3B06609F8}" id="{8D190BA7-4093-4995-BDA8-CEAEFE6B722F}">
    <text>No refrigerant. 
Unit filled with dry nitrogen (N2) to ~3-5 bar</text>
  </threadedComment>
  <threadedComment ref="U1189" dT="2025-09-03T14:32:29.13" personId="{BE48EA9D-60CA-4320-A2EB-34A3B06609F8}" id="{CC987ED3-FF28-4777-BDB0-5EAF32A307B4}">
    <text>No refrigerant. 
Unit filled with dry nitrogen (N2) to ~3-5 bar</text>
  </threadedComment>
  <threadedComment ref="U1190" dT="2025-09-03T14:32:29.13" personId="{BE48EA9D-60CA-4320-A2EB-34A3B06609F8}" id="{F2DA3D87-6BCA-4AE7-8C02-062AFA7C39AD}">
    <text>No refrigerant. 
Unit filled with dry nitrogen (N2) to ~3-5 bar</text>
  </threadedComment>
  <threadedComment ref="U1191" dT="2025-09-03T14:32:29.13" personId="{BE48EA9D-60CA-4320-A2EB-34A3B06609F8}" id="{1D20C572-7756-404D-B6CB-A0CE228C849C}">
    <text>No refrigerant. 
Unit filled with dry nitrogen (N2) to ~3-5 bar</text>
  </threadedComment>
  <threadedComment ref="U1192" dT="2025-09-03T14:32:29.13" personId="{BE48EA9D-60CA-4320-A2EB-34A3B06609F8}" id="{F9754A8C-4270-40F2-B1FF-51385A52BA51}">
    <text>No refrigerant. 
Unit filled with dry nitrogen (N2) to ~3-5 bar</text>
  </threadedComment>
  <threadedComment ref="U1193" dT="2025-09-03T14:32:29.13" personId="{BE48EA9D-60CA-4320-A2EB-34A3B06609F8}" id="{3ED800CD-3AFB-491B-8FDD-0A213D699FA3}">
    <text>No refrigerant. 
Unit filled with dry nitrogen (N2) to ~3-5 bar</text>
  </threadedComment>
  <threadedComment ref="U1194" dT="2025-09-03T14:32:29.13" personId="{BE48EA9D-60CA-4320-A2EB-34A3B06609F8}" id="{F36604E8-2D5E-4692-8776-820DE50F3802}">
    <text>No refrigerant. 
Unit filled with dry nitrogen (N2) to ~3-5 bar</text>
  </threadedComment>
  <threadedComment ref="U1195" dT="2025-12-16T09:58:36.76" personId="{BE48EA9D-60CA-4320-A2EB-34A3B06609F8}" id="{85CB4981-7EDD-4EE0-BA5A-CFDC14E8CD5F}">
    <text>No refrigerant. 
Filled with dry nitrogen (N2): 
~10 bar (+/- 2 bar)</text>
  </threadedComment>
  <threadedComment ref="U1196" dT="2025-12-16T09:58:36.76" personId="{BE48EA9D-60CA-4320-A2EB-34A3B06609F8}" id="{CACD8F88-4C89-4A6B-BA50-4C37FC91AFBD}">
    <text>No refrigerant. 
Filled with dry nitrogen (N2): 
~10 bar (+/- 2 bar)</text>
  </threadedComment>
  <threadedComment ref="U1197" dT="2025-12-16T09:58:36.76" personId="{BE48EA9D-60CA-4320-A2EB-34A3B06609F8}" id="{F1A65322-3B5A-469C-B246-C7FDF70F94DB}">
    <text>No refrigerant. 
Filled with dry nitrogen (N2): 
~10 bar (+/- 2 bar)</text>
  </threadedComment>
  <threadedComment ref="U1198" dT="2025-12-16T09:58:36.76" personId="{BE48EA9D-60CA-4320-A2EB-34A3B06609F8}" id="{B978FC90-851B-48D6-B0E8-CDD499D0CAA9}">
    <text>No refrigerant. 
Filled with dry nitrogen (N2): 
~10 bar (+/- 2 bar)</text>
  </threadedComment>
  <threadedComment ref="U1199" dT="2025-12-16T09:58:36.76" personId="{BE48EA9D-60CA-4320-A2EB-34A3B06609F8}" id="{4A7345B7-32B1-46EA-A6FA-55E52F5430DC}">
    <text>No refrigerant. 
Filled with dry nitrogen (N2): 
~10 bar (+/- 2 bar)</text>
  </threadedComment>
  <threadedComment ref="U1200" dT="2025-12-16T09:58:36.76" personId="{BE48EA9D-60CA-4320-A2EB-34A3B06609F8}" id="{A2FD8D77-42F0-4A42-B093-5D54023CD392}">
    <text>No refrigerant. 
Filled with dry nitrogen (N2): 
~10 bar (+/- 2 bar)</text>
  </threadedComment>
  <threadedComment ref="U1201" dT="2025-12-16T09:58:36.76" personId="{BE48EA9D-60CA-4320-A2EB-34A3B06609F8}" id="{900A95BF-D5E6-4B66-8003-ED7E7B9F5738}">
    <text>No refrigerant. 
Filled with dry nitrogen (N2): 
~10 bar (+/- 2 bar)</text>
  </threadedComment>
  <threadedComment ref="U1202" dT="2025-12-16T09:58:36.76" personId="{BE48EA9D-60CA-4320-A2EB-34A3B06609F8}" id="{458D1827-09B0-4DFC-A271-3788201E6DCF}">
    <text>No refrigerant. 
Filled with dry nitrogen (N2): 
~10 bar (+/- 2 bar)</text>
  </threadedComment>
  <threadedComment ref="U1203" dT="2025-12-16T09:58:36.76" personId="{BE48EA9D-60CA-4320-A2EB-34A3B06609F8}" id="{1B126511-4066-45C3-B48A-B11738580750}">
    <text>No refrigerant. 
Filled with dry nitrogen (N2): 
~10 bar (+/- 2 bar)</text>
  </threadedComment>
  <threadedComment ref="U1204" dT="2025-12-16T09:58:36.76" personId="{BE48EA9D-60CA-4320-A2EB-34A3B06609F8}" id="{6D85AF71-3F5D-4194-ABC7-028A7C369562}">
    <text>No refrigerant. 
Filled with dry nitrogen (N2): 
~10 bar (+/- 2 bar)</text>
  </threadedComment>
  <threadedComment ref="U1205" dT="2025-12-16T09:58:36.76" personId="{BE48EA9D-60CA-4320-A2EB-34A3B06609F8}" id="{16125F19-6E5B-421B-9EC4-9178FCBE9372}">
    <text>No refrigerant. 
Filled with dry nitrogen (N2): 
~10 bar (+/- 2 bar)</text>
  </threadedComment>
  <threadedComment ref="U1206" dT="2025-12-16T09:58:36.76" personId="{BE48EA9D-60CA-4320-A2EB-34A3B06609F8}" id="{328E2355-5F51-4F8A-9FB3-032DCB4550B1}">
    <text>No refrigerant. 
Filled with dry nitrogen (N2): 
~10 bar (+/- 2 bar)</text>
  </threadedComment>
  <threadedComment ref="U1207" dT="2025-12-16T09:58:36.76" personId="{BE48EA9D-60CA-4320-A2EB-34A3B06609F8}" id="{12217F8E-D997-493B-B7A5-C9FAECE417F0}">
    <text>No refrigerant. 
Filled with dry nitrogen (N2): 
~10 bar (+/- 2 bar)</text>
  </threadedComment>
  <threadedComment ref="U1208" dT="2025-12-16T09:58:36.76" personId="{BE48EA9D-60CA-4320-A2EB-34A3B06609F8}" id="{67513D76-3C7E-47E1-8C77-8313F45AFE49}">
    <text>No refrigerant. 
Filled with dry nitrogen (N2): 
~10 bar (+/- 2 bar)</text>
  </threadedComment>
  <threadedComment ref="U1209" dT="2025-09-03T14:32:29.13" personId="{BE48EA9D-60CA-4320-A2EB-34A3B06609F8}" id="{D26D6F95-918F-4734-BBFD-C08A3368ABDF}">
    <text>No refrigerant. 
Unit filled with dry nitrogen (N2) to ~3-5 bar</text>
  </threadedComment>
  <threadedComment ref="U1210" dT="2025-09-03T14:32:29.13" personId="{BE48EA9D-60CA-4320-A2EB-34A3B06609F8}" id="{DB63095B-B145-4E43-A0A3-7E3C3118D3BB}">
    <text>No refrigerant. 
Unit filled with dry nitrogen (N2) to ~3-5 bar</text>
  </threadedComment>
  <threadedComment ref="U1211" dT="2025-09-03T14:32:29.13" personId="{BE48EA9D-60CA-4320-A2EB-34A3B06609F8}" id="{6C3B4F7D-0B3F-400F-B55E-62994D9E2B20}">
    <text>No refrigerant. 
Unit filled with dry nitrogen (N2) to ~3-5 bar</text>
  </threadedComment>
  <threadedComment ref="U1212" dT="2025-09-03T14:32:29.13" personId="{BE48EA9D-60CA-4320-A2EB-34A3B06609F8}" id="{9A9E5B60-C5D9-4472-B520-754D95F156A9}">
    <text>No refrigerant. 
Unit filled with dry nitrogen (N2) to ~3-5 bar</text>
  </threadedComment>
  <threadedComment ref="U1213" dT="2025-09-03T14:32:29.13" personId="{BE48EA9D-60CA-4320-A2EB-34A3B06609F8}" id="{5EAAD762-00C1-4580-84D8-B48CCDAA01C5}">
    <text>No refrigerant. 
Unit filled with dry nitrogen (N2) to ~3-5 bar</text>
  </threadedComment>
  <threadedComment ref="U1214" dT="2025-09-03T14:32:29.13" personId="{BE48EA9D-60CA-4320-A2EB-34A3B06609F8}" id="{8B0E0364-80B7-4367-AD15-24636C9BE8BC}">
    <text>No refrigerant. 
Unit filled with dry nitrogen (N2) to ~3-5 bar</text>
  </threadedComment>
  <threadedComment ref="U1215" dT="2025-09-03T14:32:29.13" personId="{BE48EA9D-60CA-4320-A2EB-34A3B06609F8}" id="{55141CF0-745A-4243-8005-DE3D7D54119D}">
    <text>No refrigerant. 
Unit filled with dry nitrogen (N2) to ~3-5 bar</text>
  </threadedComment>
  <threadedComment ref="U1216" dT="2025-09-03T14:32:29.13" personId="{BE48EA9D-60CA-4320-A2EB-34A3B06609F8}" id="{ABB6CDDA-C4BE-4E5E-B7CB-A35AF338F0DE}">
    <text>No refrigerant. 
Unit filled with dry nitrogen (N2) to ~3-5 bar</text>
  </threadedComment>
  <threadedComment ref="U1217" dT="2025-09-03T14:32:29.13" personId="{BE48EA9D-60CA-4320-A2EB-34A3B06609F8}" id="{EFA08602-3002-485B-B932-4BD0B81F68BD}">
    <text>No refrigerant. 
Unit filled with dry nitrogen (N2) to ~3-5 bar</text>
  </threadedComment>
  <threadedComment ref="U1218" dT="2025-09-03T14:32:29.13" personId="{BE48EA9D-60CA-4320-A2EB-34A3B06609F8}" id="{A87CD457-F860-4C94-BD43-A6FCDDDB741A}">
    <text>No refrigerant. 
Unit filled with dry nitrogen (N2) to ~3-5 bar</text>
  </threadedComment>
  <threadedComment ref="U1219" dT="2025-09-03T14:32:29.13" personId="{BE48EA9D-60CA-4320-A2EB-34A3B06609F8}" id="{AB20900C-4EB7-4928-9E64-11D1DCC7A523}">
    <text>No refrigerant. 
Unit filled with dry nitrogen (N2) to ~3-5 bar</text>
  </threadedComment>
  <threadedComment ref="U1220" dT="2025-09-03T14:32:29.13" personId="{BE48EA9D-60CA-4320-A2EB-34A3B06609F8}" id="{2C7D31F4-B09C-483E-A79A-08E9DCC028BB}">
    <text>No refrigerant. 
Unit filled with dry nitrogen (N2) to ~3-5 bar</text>
  </threadedComment>
  <threadedComment ref="U1221" dT="2025-09-03T14:32:29.13" personId="{BE48EA9D-60CA-4320-A2EB-34A3B06609F8}" id="{52BF1CB5-698B-4E02-8821-D8976CEA06D4}">
    <text>No refrigerant. 
Unit filled with dry nitrogen (N2) to ~3-5 bar</text>
  </threadedComment>
  <threadedComment ref="U1222" dT="2025-09-03T14:32:29.13" personId="{BE48EA9D-60CA-4320-A2EB-34A3B06609F8}" id="{CB6AA46F-0408-4CDC-A13C-674947052A5B}">
    <text>No refrigerant. 
Unit filled with dry nitrogen (N2) to ~3-5 bar</text>
  </threadedComment>
  <threadedComment ref="U1223" dT="2025-09-03T14:32:29.13" personId="{BE48EA9D-60CA-4320-A2EB-34A3B06609F8}" id="{B5AFFE6E-D7C8-4B2A-BFF5-3F53169013DA}">
    <text>No refrigerant. 
Unit filled with dry nitrogen (N2) to ~3-5 bar</text>
  </threadedComment>
  <threadedComment ref="U1224" dT="2025-09-03T14:32:29.13" personId="{BE48EA9D-60CA-4320-A2EB-34A3B06609F8}" id="{4173A6E5-FE41-466E-8DAE-2E32D736A7C6}">
    <text>No refrigerant. 
Unit filled with dry nitrogen (N2) to ~3-5 bar</text>
  </threadedComment>
  <threadedComment ref="U1225" dT="2025-09-03T14:32:29.13" personId="{BE48EA9D-60CA-4320-A2EB-34A3B06609F8}" id="{5230E0FE-A206-44CF-9813-218C2BFF72A7}">
    <text>No refrigerant. 
Unit filled with dry nitrogen (N2) to ~3-5 bar</text>
  </threadedComment>
  <threadedComment ref="U1226" dT="2025-09-03T14:32:29.13" personId="{BE48EA9D-60CA-4320-A2EB-34A3B06609F8}" id="{7417019C-B0DB-439F-BDFF-3FAD84DF1575}">
    <text>No refrigerant. 
Unit filled with dry nitrogen (N2) to ~3-5 bar</text>
  </threadedComment>
  <threadedComment ref="U1227" dT="2025-09-03T14:32:29.13" personId="{BE48EA9D-60CA-4320-A2EB-34A3B06609F8}" id="{08C3F253-4998-4BDE-9893-1A2DB7C14C47}">
    <text>No refrigerant. 
Unit filled with dry nitrogen (N2) to ~3-5 bar</text>
  </threadedComment>
  <threadedComment ref="U1228" dT="2025-09-03T14:32:29.13" personId="{BE48EA9D-60CA-4320-A2EB-34A3B06609F8}" id="{77C72710-3D6F-4C90-A57A-1BB4547B6CA9}">
    <text>No refrigerant. 
Unit filled with dry nitrogen (N2) to ~3-5 bar</text>
  </threadedComment>
  <threadedComment ref="U1229" dT="2025-09-03T14:32:29.13" personId="{BE48EA9D-60CA-4320-A2EB-34A3B06609F8}" id="{CE13BC02-D4F9-415F-8DFA-8793535DADBF}">
    <text>No refrigerant. 
Unit filled with dry nitrogen (N2) to ~3-5 bar</text>
  </threadedComment>
  <threadedComment ref="U1230" dT="2025-09-03T14:32:29.13" personId="{BE48EA9D-60CA-4320-A2EB-34A3B06609F8}" id="{27205119-DB61-4EDF-B937-AC8EB46DE36F}">
    <text>No refrigerant. 
Unit filled with dry nitrogen (N2) to ~3-5 bar</text>
  </threadedComment>
  <threadedComment ref="U1231" dT="2025-09-03T14:32:29.13" personId="{BE48EA9D-60CA-4320-A2EB-34A3B06609F8}" id="{8EF1C8ED-3771-4C40-98FA-BD1D12240D0D}">
    <text>No refrigerant. 
Unit filled with dry nitrogen (N2) to ~3-5 bar</text>
  </threadedComment>
  <threadedComment ref="U1232" dT="2025-09-03T14:32:29.13" personId="{BE48EA9D-60CA-4320-A2EB-34A3B06609F8}" id="{BFFA8EC4-DEE4-45E7-B379-08BFEDC63881}">
    <text>No refrigerant. 
Unit filled with dry nitrogen (N2) to ~3-5 bar</text>
  </threadedComment>
  <threadedComment ref="U1233" dT="2025-09-03T14:32:29.13" personId="{BE48EA9D-60CA-4320-A2EB-34A3B06609F8}" id="{D975DDFC-3181-458D-869B-921F71904D31}">
    <text>No refrigerant. 
Unit filled with dry nitrogen (N2) to ~3-5 bar</text>
  </threadedComment>
  <threadedComment ref="U1234" dT="2025-09-03T14:32:29.13" personId="{BE48EA9D-60CA-4320-A2EB-34A3B06609F8}" id="{E4F09AE3-7FAB-4FA8-852B-B747142F6FEE}">
    <text>No refrigerant. 
Unit filled with dry nitrogen (N2) to ~3-5 bar</text>
  </threadedComment>
  <threadedComment ref="U1235" dT="2025-09-03T14:32:29.13" personId="{BE48EA9D-60CA-4320-A2EB-34A3B06609F8}" id="{DD4E4F1D-16DE-4EDD-BF81-0270D7EB9C0A}">
    <text>No refrigerant. 
Unit filled with dry nitrogen (N2) to ~3-5 bar</text>
  </threadedComment>
  <threadedComment ref="U1236" dT="2025-09-03T14:32:29.13" personId="{BE48EA9D-60CA-4320-A2EB-34A3B06609F8}" id="{48A9568E-B939-4869-A8EF-DC8FB7117BEB}">
    <text>No refrigerant. 
Unit filled with dry nitrogen (N2) to ~3-5 bar</text>
  </threadedComment>
  <threadedComment ref="U1237" dT="2025-09-03T14:32:29.13" personId="{BE48EA9D-60CA-4320-A2EB-34A3B06609F8}" id="{DE660A43-3098-46F7-9569-48FD4A896A40}">
    <text>No refrigerant. 
Unit filled with dry nitrogen (N2) to ~3-5 bar</text>
  </threadedComment>
  <threadedComment ref="U1238" dT="2025-09-03T14:32:29.13" personId="{BE48EA9D-60CA-4320-A2EB-34A3B06609F8}" id="{AD58F6B5-9077-418E-A3BF-9B70BDDFE53E}">
    <text>No refrigerant. 
Unit filled with dry nitrogen (N2) to ~3-5 bar</text>
  </threadedComment>
  <threadedComment ref="U1239" dT="2025-09-03T14:32:29.13" personId="{BE48EA9D-60CA-4320-A2EB-34A3B06609F8}" id="{E4EF746A-1D44-4D93-949E-C6C3BB309B66}">
    <text>No refrigerant. 
Unit filled with dry nitrogen (N2) to ~3-5 bar</text>
  </threadedComment>
  <threadedComment ref="U1240" dT="2025-09-03T14:32:29.13" personId="{BE48EA9D-60CA-4320-A2EB-34A3B06609F8}" id="{1F7C305B-5BE0-490B-8DA2-E5583B2C0F65}">
    <text>No refrigerant. 
Unit filled with dry nitrogen (N2) to ~3-5 bar</text>
  </threadedComment>
  <threadedComment ref="U1241" dT="2025-09-03T14:32:29.13" personId="{BE48EA9D-60CA-4320-A2EB-34A3B06609F8}" id="{17D0C5A9-9256-4921-BBC3-2DB1F390580E}">
    <text>No refrigerant. 
Unit filled with dry nitrogen (N2) to ~3-5 bar</text>
  </threadedComment>
  <threadedComment ref="U1242" dT="2025-09-03T14:32:29.13" personId="{BE48EA9D-60CA-4320-A2EB-34A3B06609F8}" id="{1E246819-A814-41C6-BE83-827ED52D2BF1}">
    <text>No refrigerant. 
Unit filled with dry nitrogen (N2) to ~3-5 bar</text>
  </threadedComment>
  <threadedComment ref="U1243" dT="2025-09-03T14:32:29.13" personId="{BE48EA9D-60CA-4320-A2EB-34A3B06609F8}" id="{D4DD0B23-8C91-4C01-93B6-6A1B283BA5AC}">
    <text>No refrigerant. 
Unit filled with dry nitrogen (N2) to ~3-5 bar</text>
  </threadedComment>
  <threadedComment ref="U1244" dT="2025-09-03T14:32:29.13" personId="{BE48EA9D-60CA-4320-A2EB-34A3B06609F8}" id="{4920BF7D-817A-4CAD-B68A-DA00D2703405}">
    <text>No refrigerant. 
Unit filled with dry nitrogen (N2) to ~3-5 bar</text>
  </threadedComment>
  <threadedComment ref="U1245" dT="2025-09-03T14:32:29.13" personId="{BE48EA9D-60CA-4320-A2EB-34A3B06609F8}" id="{CECE1CBD-E2EF-457A-8D71-0367EC4B13BA}">
    <text>No refrigerant. 
Unit filled with dry nitrogen (N2) to ~3-5 bar</text>
  </threadedComment>
  <threadedComment ref="U1246" dT="2025-09-03T14:32:29.13" personId="{BE48EA9D-60CA-4320-A2EB-34A3B06609F8}" id="{CAEB674F-09AF-477B-B60B-98AAF19FB05D}">
    <text>No refrigerant. 
Unit filled with dry nitrogen (N2) to ~3-5 bar</text>
  </threadedComment>
  <threadedComment ref="U1247" dT="2025-09-03T14:32:29.13" personId="{BE48EA9D-60CA-4320-A2EB-34A3B06609F8}" id="{EF0E2603-4CB1-4615-9F58-EE74396C95DB}">
    <text>No refrigerant. 
Unit filled with dry nitrogen (N2) to ~3-5 bar</text>
  </threadedComment>
  <threadedComment ref="U1248" dT="2025-09-03T14:32:29.13" personId="{BE48EA9D-60CA-4320-A2EB-34A3B06609F8}" id="{A43EC6F7-AFE7-472B-91F9-016F227E99C7}">
    <text>No refrigerant. 
Unit filled with dry nitrogen (N2) to ~3-5 bar</text>
  </threadedComment>
  <threadedComment ref="U1249" dT="2025-09-03T14:32:29.13" personId="{BE48EA9D-60CA-4320-A2EB-34A3B06609F8}" id="{93EE598B-A9C3-4940-B4D4-73AEA32C940D}">
    <text>No refrigerant. 
Unit filled with dry nitrogen (N2) to ~3-5 bar</text>
  </threadedComment>
  <threadedComment ref="U1250" dT="2025-09-03T14:32:29.13" personId="{BE48EA9D-60CA-4320-A2EB-34A3B06609F8}" id="{688A31F8-DBD9-4807-B802-CC78A306C6D6}">
    <text>No refrigerant. 
Unit filled with dry nitrogen (N2) to ~3-5 bar</text>
  </threadedComment>
  <threadedComment ref="U1251" dT="2025-09-03T14:32:29.13" personId="{BE48EA9D-60CA-4320-A2EB-34A3B06609F8}" id="{8B4EE4CB-2AEF-42C3-B028-0BFD835D9FA1}">
    <text>No refrigerant. 
Unit filled with dry nitrogen (N2) to ~3-5 bar</text>
  </threadedComment>
  <threadedComment ref="U1252" dT="2025-09-03T14:32:29.13" personId="{BE48EA9D-60CA-4320-A2EB-34A3B06609F8}" id="{DD905489-19F4-4FD6-9F1F-578E0A218B93}">
    <text>No refrigerant. 
Unit filled with dry nitrogen (N2) to ~3-5 bar</text>
  </threadedComment>
  <threadedComment ref="U1253" dT="2025-09-03T14:32:29.13" personId="{BE48EA9D-60CA-4320-A2EB-34A3B06609F8}" id="{DF37858B-1EC0-47E7-9077-AABFAAF04451}">
    <text>No refrigerant. 
Unit filled with dry nitrogen (N2) to ~3-5 bar</text>
  </threadedComment>
  <threadedComment ref="U1254" dT="2025-09-03T14:32:29.13" personId="{BE48EA9D-60CA-4320-A2EB-34A3B06609F8}" id="{CAD407EE-8892-4287-A80A-BD5FA29B45AC}">
    <text>No refrigerant. 
Unit filled with dry nitrogen (N2) to ~3-5 bar</text>
  </threadedComment>
  <threadedComment ref="U1255" dT="2025-09-03T14:32:29.13" personId="{BE48EA9D-60CA-4320-A2EB-34A3B06609F8}" id="{0FE1C162-4289-4C12-9C12-B765FAEF0532}">
    <text>No refrigerant. 
Unit filled with dry nitrogen (N2) to ~3-5 bar</text>
  </threadedComment>
  <threadedComment ref="U1256" dT="2025-09-03T14:32:29.13" personId="{BE48EA9D-60CA-4320-A2EB-34A3B06609F8}" id="{1C145AB8-8CEF-4E6D-B603-4A3A513CC698}">
    <text>No refrigerant. 
Unit filled with dry nitrogen (N2) to ~3-5 bar</text>
  </threadedComment>
  <threadedComment ref="U1257" dT="2025-09-03T14:32:29.13" personId="{BE48EA9D-60CA-4320-A2EB-34A3B06609F8}" id="{2AC74E47-5397-4385-ACB8-2E464F80A243}">
    <text>No refrigerant. 
Unit filled with dry nitrogen (N2) to ~3-5 bar</text>
  </threadedComment>
  <threadedComment ref="U1258" dT="2025-09-03T14:32:29.13" personId="{BE48EA9D-60CA-4320-A2EB-34A3B06609F8}" id="{88A70EFD-E993-45A0-AAFB-F27474C021C6}">
    <text>No refrigerant. 
Unit filled with dry nitrogen (N2) to ~3-5 bar</text>
  </threadedComment>
  <threadedComment ref="U1259" dT="2025-09-03T14:32:29.13" personId="{BE48EA9D-60CA-4320-A2EB-34A3B06609F8}" id="{59AC9BB6-BCA8-4953-8D0A-48EACA05E51D}">
    <text>No refrigerant. 
Unit filled with dry nitrogen (N2) to ~3-5 bar</text>
  </threadedComment>
  <threadedComment ref="U1260" dT="2025-09-03T14:32:29.13" personId="{BE48EA9D-60CA-4320-A2EB-34A3B06609F8}" id="{8EEB08AD-125A-4916-A7F6-23502C50C0DE}">
    <text>No refrigerant. 
Unit filled with dry nitrogen (N2) to ~3-5 bar</text>
  </threadedComment>
  <threadedComment ref="U1261" dT="2025-09-03T14:32:29.13" personId="{BE48EA9D-60CA-4320-A2EB-34A3B06609F8}" id="{CD18F8B3-E9FF-4469-87F0-0D135744326A}">
    <text>No refrigerant. 
Unit filled with dry nitrogen (N2) to ~3-5 bar</text>
  </threadedComment>
  <threadedComment ref="U1262" dT="2025-09-03T14:32:29.13" personId="{BE48EA9D-60CA-4320-A2EB-34A3B06609F8}" id="{3A15A084-2DC9-4D00-B185-DFF51B4A41A9}">
    <text>No refrigerant. 
Unit filled with dry nitrogen (N2) to ~3-5 bar</text>
  </threadedComment>
  <threadedComment ref="U1263" dT="2025-09-03T14:32:29.13" personId="{BE48EA9D-60CA-4320-A2EB-34A3B06609F8}" id="{3500D8FB-1E0E-4AAA-9D8B-9276464782A2}">
    <text>No refrigerant. 
Unit filled with dry nitrogen (N2) to ~3-5 bar</text>
  </threadedComment>
  <threadedComment ref="U1264" dT="2025-09-03T14:32:29.13" personId="{BE48EA9D-60CA-4320-A2EB-34A3B06609F8}" id="{CC30E48D-3E47-4191-9503-1A7BC686CB23}">
    <text>No refrigerant. 
Unit filled with dry nitrogen (N2) to ~3-5 bar</text>
  </threadedComment>
  <threadedComment ref="U1265" dT="2025-09-03T14:32:29.13" personId="{BE48EA9D-60CA-4320-A2EB-34A3B06609F8}" id="{1379E7CC-7E86-41E3-BE67-0C1E37A9C03D}">
    <text>No refrigerant. 
Unit filled with dry nitrogen (N2) to ~3-5 bar</text>
  </threadedComment>
  <threadedComment ref="U1266" dT="2025-09-03T14:32:29.13" personId="{BE48EA9D-60CA-4320-A2EB-34A3B06609F8}" id="{EE05ABD6-9981-4794-9A47-105321032519}">
    <text>No refrigerant. 
Unit filled with dry nitrogen (N2) to ~3-5 bar</text>
  </threadedComment>
  <threadedComment ref="U1267" dT="2025-09-03T14:32:29.13" personId="{BE48EA9D-60CA-4320-A2EB-34A3B06609F8}" id="{F24697C9-8514-4B2E-BE3E-ED1E0F34A914}">
    <text>No refrigerant. 
Unit filled with dry nitrogen (N2) to ~3-5 bar</text>
  </threadedComment>
  <threadedComment ref="U1268" dT="2025-09-03T14:32:29.13" personId="{BE48EA9D-60CA-4320-A2EB-34A3B06609F8}" id="{A1BF91C6-FC2A-4B87-A74A-A5E9453AD586}">
    <text>No refrigerant. 
Unit filled with dry nitrogen (N2) to ~3-5 bar</text>
  </threadedComment>
  <threadedComment ref="U1269" dT="2025-09-03T14:32:29.13" personId="{BE48EA9D-60CA-4320-A2EB-34A3B06609F8}" id="{B08EB706-8757-48AF-A9B7-8B7B9B8E3119}">
    <text>No refrigerant. 
Unit filled with dry nitrogen (N2) to ~3-5 bar</text>
  </threadedComment>
  <threadedComment ref="U1270" dT="2025-09-03T14:32:29.13" personId="{BE48EA9D-60CA-4320-A2EB-34A3B06609F8}" id="{676B6C0D-F359-4CC0-9EBF-8AA12B52D6AD}">
    <text>No refrigerant. 
Unit filled with dry nitrogen (N2) to ~3-5 bar</text>
  </threadedComment>
  <threadedComment ref="U1271" dT="2025-09-03T14:32:29.13" personId="{BE48EA9D-60CA-4320-A2EB-34A3B06609F8}" id="{240E3469-4836-48CA-9A3D-452EE1E10879}">
    <text>No refrigerant. 
Unit filled with dry nitrogen (N2) to ~3-5 bar</text>
  </threadedComment>
  <threadedComment ref="U1272" dT="2025-09-03T14:32:29.13" personId="{BE48EA9D-60CA-4320-A2EB-34A3B06609F8}" id="{2A409368-7F25-4332-8BD7-F5E4EBBB652D}">
    <text>No refrigerant. 
Unit filled with dry nitrogen (N2) to ~3-5 bar</text>
  </threadedComment>
  <threadedComment ref="U1273" dT="2025-09-03T14:32:29.13" personId="{BE48EA9D-60CA-4320-A2EB-34A3B06609F8}" id="{E550CE51-2019-4273-BDF7-54186EE1584D}">
    <text>No refrigerant. 
Unit filled with dry nitrogen (N2) to ~3-5 bar</text>
  </threadedComment>
  <threadedComment ref="U1274" dT="2025-09-03T14:32:29.13" personId="{BE48EA9D-60CA-4320-A2EB-34A3B06609F8}" id="{84B460DE-F4DC-4B39-9CC4-83BCBA469391}">
    <text>No refrigerant. 
Unit filled with dry nitrogen (N2) to ~3-5 bar</text>
  </threadedComment>
  <threadedComment ref="U1275" dT="2025-09-03T14:32:29.13" personId="{BE48EA9D-60CA-4320-A2EB-34A3B06609F8}" id="{5B2A9580-78FD-4B29-B6FF-32BE3AEFBC09}">
    <text>No refrigerant. 
Unit filled with dry nitrogen (N2) to ~3-5 bar</text>
  </threadedComment>
  <threadedComment ref="U1276" dT="2025-09-03T14:32:29.13" personId="{BE48EA9D-60CA-4320-A2EB-34A3B06609F8}" id="{F576DBC1-B3EA-41B5-8FCE-683DDC6BFA26}">
    <text>No refrigerant. 
Unit filled with dry nitrogen (N2) to ~3-5 bar</text>
  </threadedComment>
  <threadedComment ref="U1277" dT="2025-09-03T14:32:29.13" personId="{BE48EA9D-60CA-4320-A2EB-34A3B06609F8}" id="{7B2A4C46-DD7E-40E3-B163-92F55ABD6D0A}">
    <text>No refrigerant. 
Unit filled with dry nitrogen (N2) to ~3-5 bar</text>
  </threadedComment>
  <threadedComment ref="U1278" dT="2025-09-03T14:32:29.13" personId="{BE48EA9D-60CA-4320-A2EB-34A3B06609F8}" id="{AE92A5F2-2FA9-4155-86CF-D3F0D6E1A672}">
    <text>No refrigerant. 
Unit filled with dry nitrogen (N2) to ~3-5 bar</text>
  </threadedComment>
  <threadedComment ref="U1279" dT="2025-09-03T14:32:29.13" personId="{BE48EA9D-60CA-4320-A2EB-34A3B06609F8}" id="{95F38EF6-A0B3-4B54-9243-C3CEB5F94501}">
    <text>No refrigerant. 
Unit filled with dry nitrogen (N2) to ~3-5 bar</text>
  </threadedComment>
  <threadedComment ref="U1280" dT="2025-09-03T14:32:29.13" personId="{BE48EA9D-60CA-4320-A2EB-34A3B06609F8}" id="{5A57589F-7BB5-432F-84E5-F062B3336D87}">
    <text>No refrigerant. 
Unit filled with dry nitrogen (N2) to ~3-5 bar</text>
  </threadedComment>
  <threadedComment ref="U1281" dT="2025-09-03T14:32:29.13" personId="{BE48EA9D-60CA-4320-A2EB-34A3B06609F8}" id="{C3A925F5-21CA-4522-97E5-19E903B35E57}">
    <text>No refrigerant. 
Unit filled with dry nitrogen (N2) to ~3-5 bar</text>
  </threadedComment>
  <threadedComment ref="U1282" dT="2025-09-03T14:32:29.13" personId="{BE48EA9D-60CA-4320-A2EB-34A3B06609F8}" id="{C9CD92C1-8894-4896-BF52-969A2F6AC261}">
    <text>No refrigerant. 
Unit filled with dry nitrogen (N2) to ~3-5 bar</text>
  </threadedComment>
  <threadedComment ref="U1283" dT="2025-09-03T14:32:29.13" personId="{BE48EA9D-60CA-4320-A2EB-34A3B06609F8}" id="{49354259-233A-4CDB-9978-E2462C272216}">
    <text>No refrigerant. 
Unit filled with dry nitrogen (N2) to ~3-5 bar</text>
  </threadedComment>
  <threadedComment ref="U1284" dT="2025-09-03T14:32:29.13" personId="{BE48EA9D-60CA-4320-A2EB-34A3B06609F8}" id="{CC07DC55-F21C-4358-93D0-6537633B6767}">
    <text>No refrigerant. 
Unit filled with dry nitrogen (N2) to ~3-5 bar</text>
  </threadedComment>
  <threadedComment ref="U1285" dT="2025-09-03T14:32:29.13" personId="{BE48EA9D-60CA-4320-A2EB-34A3B06609F8}" id="{11B18633-9592-4FCE-A3B5-F926F59AFCC0}">
    <text>No refrigerant. 
Unit filled with dry nitrogen (N2) to ~3-5 bar</text>
  </threadedComment>
  <threadedComment ref="U1286" dT="2025-09-03T14:32:29.13" personId="{BE48EA9D-60CA-4320-A2EB-34A3B06609F8}" id="{CA287E2C-1B26-4792-BA1A-4A0B6550664C}">
    <text>No refrigerant. 
Unit filled with dry nitrogen (N2) to ~3-5 bar</text>
  </threadedComment>
  <threadedComment ref="U1287" dT="2025-09-03T14:32:29.13" personId="{BE48EA9D-60CA-4320-A2EB-34A3B06609F8}" id="{02541AB8-38D4-4440-AF84-95318A47E035}">
    <text>No refrigerant. 
Unit filled with dry nitrogen (N2) to ~3-5 bar</text>
  </threadedComment>
  <threadedComment ref="U1288" dT="2025-09-03T14:32:29.13" personId="{BE48EA9D-60CA-4320-A2EB-34A3B06609F8}" id="{D7EE3FB8-9471-49AB-A85A-9CE1B7D1F02D}">
    <text>No refrigerant. 
Unit filled with dry nitrogen (N2) to ~3-5 bar</text>
  </threadedComment>
  <threadedComment ref="U1289" dT="2025-09-03T14:32:29.13" personId="{BE48EA9D-60CA-4320-A2EB-34A3B06609F8}" id="{C18AE7EE-3F7A-4208-B7BD-792E22AE6CF7}">
    <text>No refrigerant. 
Unit filled with dry nitrogen (N2) to ~3-5 bar</text>
  </threadedComment>
  <threadedComment ref="U1290" dT="2025-09-03T14:32:29.13" personId="{BE48EA9D-60CA-4320-A2EB-34A3B06609F8}" id="{C75FE5A0-924C-443D-804E-289CD4FE5094}">
    <text>No refrigerant. 
Unit filled with dry nitrogen (N2) to ~3-5 bar</text>
  </threadedComment>
  <threadedComment ref="U1291" dT="2025-09-03T14:32:29.13" personId="{BE48EA9D-60CA-4320-A2EB-34A3B06609F8}" id="{8BF0EB13-DB67-4BA9-82D5-3E7246FAFC65}">
    <text>No refrigerant. 
Unit filled with dry nitrogen (N2) to ~3-5 bar</text>
  </threadedComment>
  <threadedComment ref="U1292" dT="2025-09-03T14:32:29.13" personId="{BE48EA9D-60CA-4320-A2EB-34A3B06609F8}" id="{2B568866-CC01-44A9-9AEC-E8313AA5B613}">
    <text>No refrigerant. 
Unit filled with dry nitrogen (N2) to ~3-5 bar</text>
  </threadedComment>
  <threadedComment ref="U1293" dT="2025-09-03T14:32:29.13" personId="{BE48EA9D-60CA-4320-A2EB-34A3B06609F8}" id="{FAA1D51E-3B56-4C3E-8745-5603D1E4C0BC}">
    <text>No refrigerant. 
Unit filled with dry nitrogen (N2) to ~3-5 bar</text>
  </threadedComment>
  <threadedComment ref="U1294" dT="2025-09-03T14:32:29.13" personId="{BE48EA9D-60CA-4320-A2EB-34A3B06609F8}" id="{DAC48699-DE29-47AF-8CD7-3978F1B6A338}">
    <text>No refrigerant. 
Unit filled with dry nitrogen (N2) to ~3-5 bar</text>
  </threadedComment>
  <threadedComment ref="U1295" dT="2025-09-03T14:32:29.13" personId="{BE48EA9D-60CA-4320-A2EB-34A3B06609F8}" id="{205A6887-7891-4001-9CD0-9F7B5354EB9B}">
    <text>No refrigerant. 
Unit filled with dry nitrogen (N2) to ~3-5 bar</text>
  </threadedComment>
  <threadedComment ref="U1296" dT="2025-09-03T14:32:29.13" personId="{BE48EA9D-60CA-4320-A2EB-34A3B06609F8}" id="{C78A777B-D218-4A88-A3F2-EE435B7C0F97}">
    <text>No refrigerant. 
Unit filled with dry nitrogen (N2) to ~3-5 bar</text>
  </threadedComment>
  <threadedComment ref="U1297" dT="2025-09-03T14:32:29.13" personId="{BE48EA9D-60CA-4320-A2EB-34A3B06609F8}" id="{7F2B5CFB-6E29-449C-82FF-2BE21F739C92}">
    <text>No refrigerant. 
Unit filled with dry nitrogen (N2) to ~3-5 bar</text>
  </threadedComment>
  <threadedComment ref="U1298" dT="2025-09-03T14:32:29.13" personId="{BE48EA9D-60CA-4320-A2EB-34A3B06609F8}" id="{44435561-2C0A-4938-B96C-68598251FE91}">
    <text>No refrigerant. 
Unit filled with dry nitrogen (N2) to ~3-5 bar</text>
  </threadedComment>
  <threadedComment ref="U1299" dT="2025-09-03T14:32:29.13" personId="{BE48EA9D-60CA-4320-A2EB-34A3B06609F8}" id="{9F82F933-1943-4FB7-86C6-009DB81ADF2B}">
    <text>No refrigerant. 
Unit filled with dry nitrogen (N2) to ~3-5 bar</text>
  </threadedComment>
  <threadedComment ref="U1300" dT="2025-09-03T14:32:29.13" personId="{BE48EA9D-60CA-4320-A2EB-34A3B06609F8}" id="{8D3426CB-6D4D-492A-AB5D-0ED4195E2A72}">
    <text>No refrigerant. 
Unit filled with dry nitrogen (N2) to ~3-5 bar</text>
  </threadedComment>
  <threadedComment ref="U1301" dT="2025-09-03T14:32:29.13" personId="{BE48EA9D-60CA-4320-A2EB-34A3B06609F8}" id="{790130F5-0CD2-4F05-999F-BD9572BBE124}">
    <text>No refrigerant. 
Unit filled with dry nitrogen (N2) to ~3-5 bar</text>
  </threadedComment>
  <threadedComment ref="U1302" dT="2025-09-03T14:32:29.13" personId="{BE48EA9D-60CA-4320-A2EB-34A3B06609F8}" id="{C84E0CF1-097E-4B71-951C-50A367F7DAC3}">
    <text>No refrigerant. 
Unit filled with dry nitrogen (N2) to ~3-5 bar</text>
  </threadedComment>
  <threadedComment ref="U1303" dT="2025-09-03T14:32:29.13" personId="{BE48EA9D-60CA-4320-A2EB-34A3B06609F8}" id="{50BACFD0-0684-46B8-AF89-77804E9E188E}">
    <text>No refrigerant. 
Unit filled with dry nitrogen (N2) to ~3-5 bar</text>
  </threadedComment>
  <threadedComment ref="U1304" dT="2025-09-03T14:32:29.13" personId="{BE48EA9D-60CA-4320-A2EB-34A3B06609F8}" id="{68760B5A-C822-49A3-97BF-A9450F9AE947}">
    <text>No refrigerant. 
Unit filled with dry nitrogen (N2) to ~3-5 bar</text>
  </threadedComment>
  <threadedComment ref="U1305" dT="2025-09-03T14:32:29.13" personId="{BE48EA9D-60CA-4320-A2EB-34A3B06609F8}" id="{3D2EE464-CA75-4AF3-8075-BB7D0AA67C76}">
    <text>No refrigerant. 
Unit filled with dry nitrogen (N2) to ~3-5 bar</text>
  </threadedComment>
  <threadedComment ref="U1306" dT="2025-09-03T14:32:29.13" personId="{BE48EA9D-60CA-4320-A2EB-34A3B06609F8}" id="{455B2C56-DA86-49B4-9ECB-8BC8B7D418D5}">
    <text>No refrigerant. 
Unit filled with dry nitrogen (N2) to ~3-5 bar</text>
  </threadedComment>
  <threadedComment ref="U1307" dT="2025-09-03T14:32:29.13" personId="{BE48EA9D-60CA-4320-A2EB-34A3B06609F8}" id="{9F2787E6-E64C-4D1D-B66D-595EC50636B0}">
    <text>No refrigerant. 
Unit filled with dry nitrogen (N2) to ~3-5 bar</text>
  </threadedComment>
  <threadedComment ref="U1308" dT="2025-09-03T14:32:29.13" personId="{BE48EA9D-60CA-4320-A2EB-34A3B06609F8}" id="{68750769-4144-427B-821F-DF21F75D32F3}">
    <text>No refrigerant. 
Unit filled with dry nitrogen (N2) to ~3-5 bar</text>
  </threadedComment>
  <threadedComment ref="U1309" dT="2025-09-03T14:32:29.13" personId="{BE48EA9D-60CA-4320-A2EB-34A3B06609F8}" id="{39A05F2F-CC99-43A9-9CB7-48527E6A627C}">
    <text>No refrigerant. 
Unit filled with dry nitrogen (N2) to ~3-5 bar</text>
  </threadedComment>
  <threadedComment ref="U1310" dT="2025-09-03T14:32:29.13" personId="{BE48EA9D-60CA-4320-A2EB-34A3B06609F8}" id="{C0547E04-9D20-44E5-8520-347ED25B216B}">
    <text>No refrigerant. 
Unit filled with dry nitrogen (N2) to ~3-5 bar</text>
  </threadedComment>
  <threadedComment ref="U1311" dT="2025-09-03T14:32:29.13" personId="{BE48EA9D-60CA-4320-A2EB-34A3B06609F8}" id="{B0BB2101-DAA4-42BE-A24D-B0ABE34B03D4}">
    <text>No refrigerant. 
Unit filled with dry nitrogen (N2) to ~3-5 bar</text>
  </threadedComment>
  <threadedComment ref="U1312" dT="2025-09-03T14:32:29.13" personId="{BE48EA9D-60CA-4320-A2EB-34A3B06609F8}" id="{E9B1B250-C837-48A1-8CD1-49FCBFE743B1}">
    <text>No refrigerant. 
Unit filled with dry nitrogen (N2) to ~3-5 bar</text>
  </threadedComment>
  <threadedComment ref="U1313" dT="2025-09-03T14:32:29.13" personId="{BE48EA9D-60CA-4320-A2EB-34A3B06609F8}" id="{7BF1A675-EF4D-4CB2-990D-E69081BD7D20}">
    <text>No refrigerant. 
Unit filled with dry nitrogen (N2) to ~3-5 bar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V895" dT="2023-12-14T07:49:49.45" personId="{61D08D68-B522-4B9E-934D-8E30B98BBEEE}" id="{6B24A297-4E4C-4473-9406-8100E4F633C1}">
    <text xml:space="preserve">A few pressures inside, but not considered “pre-charge”. During the commissioning, the “full charge” is required. 
</text>
  </threadedComment>
  <threadedComment ref="V896" dT="2023-12-14T07:49:49.45" personId="{61D08D68-B522-4B9E-934D-8E30B98BBEEE}" id="{701AD311-515A-4F28-A012-B8660366DB86}">
    <text xml:space="preserve">A few pressures inside, but not considered “pre-charge”. During the commissioning, the “full charge” is required. 
</text>
  </threadedComment>
  <threadedComment ref="V897" dT="2023-12-14T07:49:49.45" personId="{61D08D68-B522-4B9E-934D-8E30B98BBEEE}" id="{F4A7090D-AE28-4032-993D-3BE368267084}">
    <text xml:space="preserve">A few pressures inside, but not considered “pre-charge”. During the commissioning, the “full charge” is required. 
</text>
  </threadedComment>
  <threadedComment ref="V898" dT="2023-12-14T07:49:49.45" personId="{61D08D68-B522-4B9E-934D-8E30B98BBEEE}" id="{DFE9E9A1-7597-4873-8996-97B331A02A43}">
    <text xml:space="preserve">A few pressures inside, but not considered “pre-charge”. During the commissioning, the “full charge” is required. 
</text>
  </threadedComment>
  <threadedComment ref="V899" dT="2023-12-14T07:49:49.45" personId="{61D08D68-B522-4B9E-934D-8E30B98BBEEE}" id="{624AA179-90F5-4878-B8D2-3E137F5E94F2}">
    <text xml:space="preserve">A few pressures inside, but not considered “pre-charge”. During the commissioning, the “full charge” is required. 
</text>
  </threadedComment>
  <threadedComment ref="V900" dT="2023-12-14T07:49:49.45" personId="{61D08D68-B522-4B9E-934D-8E30B98BBEEE}" id="{5E23548A-E23F-49DA-9172-856733E42419}">
    <text xml:space="preserve">A few pressures inside, but not considered “pre-charge”. During the commissioning, the “full charge” is required. 
</text>
  </threadedComment>
  <threadedComment ref="U950" dT="2025-09-03T14:32:29.13" personId="{BE48EA9D-60CA-4320-A2EB-34A3B06609F8}" id="{6FC51968-D5E1-4EDA-A908-5DC1194E3E52}">
    <text>No refrigerant. Filled with dry nitrogen (N2): 
iCOOL ~3 bar, iCORE ~10 bar</text>
  </threadedComment>
  <threadedComment ref="U951" dT="2025-09-03T14:32:29.13" personId="{BE48EA9D-60CA-4320-A2EB-34A3B06609F8}" id="{1203D5B4-911C-4EEE-A4BC-E89E113C8AD9}">
    <text>No refrigerant. Filled with dry nitrogen (N2): 
iCOOL ~3 bar, iCORE ~10 bar</text>
  </threadedComment>
  <threadedComment ref="U952" dT="2025-09-03T14:32:29.13" personId="{BE48EA9D-60CA-4320-A2EB-34A3B06609F8}" id="{3604E5E6-70F4-4979-BDDE-164320A9155E}">
    <text>No refrigerant. Filled with dry nitrogen (N2): 
iCOOL ~3 bar, iCORE ~10 bar</text>
  </threadedComment>
  <threadedComment ref="U953" dT="2025-09-03T14:32:29.13" personId="{BE48EA9D-60CA-4320-A2EB-34A3B06609F8}" id="{04EC4037-9BDD-4752-AD9B-F0DC4BB217B6}">
    <text>No refrigerant. Filled with dry nitrogen (N2): 
iCOOL ~3 bar, iCORE ~10 bar</text>
  </threadedComment>
  <threadedComment ref="U954" dT="2025-09-03T14:32:29.13" personId="{BE48EA9D-60CA-4320-A2EB-34A3B06609F8}" id="{FD62CC6A-BFC4-48F0-8EB1-FA9C5F83B382}">
    <text>No refrigerant. Filled with dry nitrogen (N2): 
iCOOL ~3 bar, iCORE ~10 bar</text>
  </threadedComment>
  <threadedComment ref="U955" dT="2025-09-03T14:32:29.13" personId="{BE48EA9D-60CA-4320-A2EB-34A3B06609F8}" id="{DFD900FD-6615-4363-86CE-CF773F93BB2C}">
    <text>No refrigerant. Filled with dry nitrogen (N2): 
iCOOL ~3 bar, iCORE ~10 bar</text>
  </threadedComment>
  <threadedComment ref="U956" dT="2025-09-03T14:32:29.13" personId="{BE48EA9D-60CA-4320-A2EB-34A3B06609F8}" id="{91EDCDF9-343E-429F-B262-4E3E08F584CC}">
    <text>No refrigerant. Filled with dry nitrogen (N2): 
iCOOL ~3 bar, iCORE ~10 bar</text>
  </threadedComment>
  <threadedComment ref="U957" dT="2025-09-03T14:32:29.13" personId="{BE48EA9D-60CA-4320-A2EB-34A3B06609F8}" id="{2BCA8171-2B1B-4547-B417-56E74E5A8C5C}">
    <text>No refrigerant. Filled with dry nitrogen (N2): 
iCOOL ~3 bar, iCORE ~10 bar</text>
  </threadedComment>
  <threadedComment ref="U958" dT="2025-09-03T14:32:29.13" personId="{BE48EA9D-60CA-4320-A2EB-34A3B06609F8}" id="{ACF78D24-7B4C-4099-8787-C0D10F36DC60}">
    <text>No refrigerant. Filled with dry nitrogen (N2): 
iCOOL ~3 bar, iCORE ~10 bar</text>
  </threadedComment>
  <threadedComment ref="U959" dT="2025-09-03T14:32:29.13" personId="{BE48EA9D-60CA-4320-A2EB-34A3B06609F8}" id="{48CF43E4-10FB-404E-8CE7-25D1AC89F045}">
    <text>No refrigerant. Filled with dry nitrogen (N2): 
iCOOL ~3 bar, iCORE ~10 bar</text>
  </threadedComment>
  <threadedComment ref="U960" dT="2025-09-03T14:32:29.13" personId="{BE48EA9D-60CA-4320-A2EB-34A3B06609F8}" id="{8BF8F138-CE6C-44E9-A832-BE99A40DC23E}">
    <text>No refrigerant. Filled with dry nitrogen (N2): 
iCOOL ~3 bar, iCORE ~10 bar</text>
  </threadedComment>
  <threadedComment ref="U961" dT="2025-09-03T14:32:29.13" personId="{BE48EA9D-60CA-4320-A2EB-34A3B06609F8}" id="{D06A7EC5-CF7C-4532-A1C1-B3A8C8C39043}">
    <text>No refrigerant. Filled with dry nitrogen (N2): 
iCOOL ~3 bar, iCORE ~10 bar</text>
  </threadedComment>
  <threadedComment ref="U962" dT="2025-09-03T14:32:29.13" personId="{BE48EA9D-60CA-4320-A2EB-34A3B06609F8}" id="{59E35DBD-D8B8-4A45-B14C-F7C902F4D4F1}">
    <text>No refrigerant. Filled with dry nitrogen (N2): 
iCOOL ~3 bar, iCORE ~10 bar</text>
  </threadedComment>
  <threadedComment ref="U963" dT="2025-09-03T14:32:29.13" personId="{BE48EA9D-60CA-4320-A2EB-34A3B06609F8}" id="{44344AF9-353B-4BF2-95CD-833BBF87EC9C}">
    <text>No refrigerant. Filled with dry nitrogen (N2): 
iCOOL ~3 bar, iCORE ~10 bar</text>
  </threadedComment>
  <threadedComment ref="U964" dT="2025-09-03T14:32:29.13" personId="{BE48EA9D-60CA-4320-A2EB-34A3B06609F8}" id="{88D85A3E-441F-48CB-A456-DA0B4638B48B}">
    <text>No refrigerant. Filled with dry nitrogen (N2): 
iCOOL ~3 bar, iCORE ~10 bar</text>
  </threadedComment>
  <threadedComment ref="U965" dT="2025-09-03T14:32:29.13" personId="{BE48EA9D-60CA-4320-A2EB-34A3B06609F8}" id="{2ABE1B79-D6EA-4C02-AB7B-0C4A5CE39CC6}">
    <text>No refrigerant. Filled with dry nitrogen (N2): 
iCOOL ~3 bar, iCORE ~10 bar</text>
  </threadedComment>
  <threadedComment ref="U966" dT="2025-09-03T14:32:29.13" personId="{BE48EA9D-60CA-4320-A2EB-34A3B06609F8}" id="{01425312-9509-4C1A-8C5B-01D598FB2E41}">
    <text>No refrigerant. Filled with dry nitrogen (N2): 
iCOOL ~3 bar, iCORE ~10 bar</text>
  </threadedComment>
  <threadedComment ref="U967" dT="2025-09-03T14:32:29.13" personId="{BE48EA9D-60CA-4320-A2EB-34A3B06609F8}" id="{F5009513-F612-425B-9E75-4963D95F3002}">
    <text>No refrigerant. Filled with dry nitrogen (N2): 
iCOOL ~3 bar, iCORE ~10 bar</text>
  </threadedComment>
  <threadedComment ref="U968" dT="2025-09-03T14:32:29.13" personId="{BE48EA9D-60CA-4320-A2EB-34A3B06609F8}" id="{4D642427-8238-4960-A4DB-912C89A06643}">
    <text>No refrigerant. Filled with dry nitrogen (N2): 
iCOOL ~3 bar, iCORE ~10 bar</text>
  </threadedComment>
  <threadedComment ref="U969" dT="2025-09-03T14:32:29.13" personId="{BE48EA9D-60CA-4320-A2EB-34A3B06609F8}" id="{DB745DCE-CD0C-4656-B1D6-E5F7CA3550A1}">
    <text>No refrigerant. Filled with dry nitrogen (N2): 
iCOOL ~3 bar, iCORE ~10 bar</text>
  </threadedComment>
  <threadedComment ref="U970" dT="2025-09-03T14:32:29.13" personId="{BE48EA9D-60CA-4320-A2EB-34A3B06609F8}" id="{4D246048-D13D-4A32-89DD-6F39F32FC201}">
    <text>No refrigerant. Filled with dry nitrogen (N2): 
iCOOL ~3 bar, iCORE ~10 bar</text>
  </threadedComment>
  <threadedComment ref="U971" dT="2025-09-03T14:32:29.13" personId="{BE48EA9D-60CA-4320-A2EB-34A3B06609F8}" id="{E904C9C7-69E8-464D-AECE-C91CABB3F725}">
    <text>No refrigerant. Filled with dry nitrogen (N2): 
iCOOL ~3 bar, iCORE ~10 bar</text>
  </threadedComment>
  <threadedComment ref="U972" dT="2025-09-03T14:32:29.13" personId="{BE48EA9D-60CA-4320-A2EB-34A3B06609F8}" id="{8956E180-56C8-4EC9-8C8F-064AAD5E277E}">
    <text>No refrigerant. Filled with dry nitrogen (N2): 
iCOOL ~3 bar, iCORE ~10 bar</text>
  </threadedComment>
  <threadedComment ref="U973" dT="2025-09-03T14:32:29.13" personId="{BE48EA9D-60CA-4320-A2EB-34A3B06609F8}" id="{3D1894A0-F41D-4097-B194-CF8F73AA7EA7}">
    <text>No refrigerant. Filled with dry nitrogen (N2): 
iCOOL ~3 bar, iCORE ~10 bar</text>
  </threadedComment>
  <threadedComment ref="U974" dT="2025-09-03T14:32:29.13" personId="{BE48EA9D-60CA-4320-A2EB-34A3B06609F8}" id="{1124ED3B-B35F-4B99-8311-D842B5254C9F}">
    <text>No refrigerant. Filled with dry nitrogen (N2): 
iCOOL ~3 bar, iCORE ~10 bar</text>
  </threadedComment>
  <threadedComment ref="U975" dT="2025-09-03T14:32:29.13" personId="{BE48EA9D-60CA-4320-A2EB-34A3B06609F8}" id="{605E8C0D-8A9E-4D54-B3F0-4EED1F75812F}">
    <text>No refrigerant. Filled with dry nitrogen (N2): 
iCOOL ~3 bar, iCORE ~10 bar</text>
  </threadedComment>
  <threadedComment ref="U976" dT="2025-09-03T14:32:29.13" personId="{BE48EA9D-60CA-4320-A2EB-34A3B06609F8}" id="{C1E79330-1B52-4A68-86C6-3055EEDFD4E3}">
    <text>No refrigerant. Filled with dry nitrogen (N2): 
iCOOL ~3 bar, iCORE ~10 bar</text>
  </threadedComment>
  <threadedComment ref="U977" dT="2025-09-03T14:32:29.13" personId="{BE48EA9D-60CA-4320-A2EB-34A3B06609F8}" id="{6821A88B-DE5B-4BF6-9D03-A50FE98A7C88}">
    <text>No refrigerant. Filled with dry nitrogen (N2): 
iCOOL ~3 bar, iCORE ~10 bar</text>
  </threadedComment>
  <threadedComment ref="U978" dT="2025-09-03T14:32:29.13" personId="{BE48EA9D-60CA-4320-A2EB-34A3B06609F8}" id="{9D4C96F5-BE31-449C-ACA3-11C5579F8B4A}">
    <text>No refrigerant. Filled with dry nitrogen (N2): 
iCOOL ~3 bar, iCORE ~10 bar</text>
  </threadedComment>
  <threadedComment ref="U979" dT="2025-09-03T14:32:29.13" personId="{BE48EA9D-60CA-4320-A2EB-34A3B06609F8}" id="{9E76F1A0-A876-422E-943F-9CB435E719DC}">
    <text>No refrigerant. Filled with dry nitrogen (N2): 
iCOOL ~3 bar, iCORE ~10 bar</text>
  </threadedComment>
  <threadedComment ref="U980" dT="2025-09-03T14:32:29.13" personId="{BE48EA9D-60CA-4320-A2EB-34A3B06609F8}" id="{4BA4B40F-C168-49B5-9012-FEBF2F6F95E2}">
    <text>No refrigerant. Filled with dry nitrogen (N2): 
iCOOL ~3 bar, iCORE ~10 bar</text>
  </threadedComment>
  <threadedComment ref="U981" dT="2025-09-03T14:32:29.13" personId="{BE48EA9D-60CA-4320-A2EB-34A3B06609F8}" id="{7509EE73-8195-4967-AE88-719FDE795B5A}">
    <text>No refrigerant. Filled with dry nitrogen (N2): 
iCOOL ~3 bar, iCORE ~10 bar</text>
  </threadedComment>
  <threadedComment ref="U982" dT="2025-09-03T14:32:29.13" personId="{BE48EA9D-60CA-4320-A2EB-34A3B06609F8}" id="{0EBB73EA-F13D-4879-8804-774718974B8C}">
    <text>No refrigerant. Filled with dry nitrogen (N2): 
iCOOL ~3 bar, iCORE ~10 bar</text>
  </threadedComment>
  <threadedComment ref="U983" dT="2025-09-03T14:32:29.13" personId="{BE48EA9D-60CA-4320-A2EB-34A3B06609F8}" id="{0928A1DA-9AA5-4CF6-80BF-B501F41CD049}">
    <text>No refrigerant. Filled with dry nitrogen (N2): 
iCOOL ~3 bar, iCORE ~10 bar</text>
  </threadedComment>
  <threadedComment ref="U984" dT="2025-09-03T14:32:29.13" personId="{BE48EA9D-60CA-4320-A2EB-34A3B06609F8}" id="{83D66CF7-EBC9-4247-AD9D-363985669243}">
    <text>No refrigerant. Filled with dry nitrogen (N2): 
iCOOL ~3 bar, iCORE ~10 bar</text>
  </threadedComment>
  <threadedComment ref="U985" dT="2025-09-03T14:32:29.13" personId="{BE48EA9D-60CA-4320-A2EB-34A3B06609F8}" id="{79BB672A-4AE9-459B-B0A1-392A236EB8E9}">
    <text>No refrigerant. Filled with dry nitrogen (N2): 
iCOOL ~3 bar, iCORE ~10 bar</text>
  </threadedComment>
  <threadedComment ref="U986" dT="2025-09-03T14:32:29.13" personId="{BE48EA9D-60CA-4320-A2EB-34A3B06609F8}" id="{56E634DB-4347-4075-897C-5C4721A9D443}">
    <text>No refrigerant. Filled with dry nitrogen (N2): 
iCOOL ~3 bar, iCORE ~10 bar</text>
  </threadedComment>
  <threadedComment ref="U987" dT="2025-09-03T14:32:29.13" personId="{BE48EA9D-60CA-4320-A2EB-34A3B06609F8}" id="{BE77BB6D-2CBC-4557-A27D-9C88144969C5}">
    <text>No refrigerant. Filled with dry nitrogen (N2): 
iCOOL ~3 bar, iCORE ~10 bar</text>
  </threadedComment>
  <threadedComment ref="U988" dT="2025-09-03T14:32:29.13" personId="{BE48EA9D-60CA-4320-A2EB-34A3B06609F8}" id="{D003B5C2-674B-4175-AE5D-D3D35B1BE429}">
    <text>No refrigerant. Filled with dry nitrogen (N2): 
iCOOL ~3 bar, iCORE ~10 bar</text>
  </threadedComment>
  <threadedComment ref="U989" dT="2025-09-03T14:32:29.13" personId="{BE48EA9D-60CA-4320-A2EB-34A3B06609F8}" id="{0E0BDD06-4C11-445D-801F-06D8B3D3C763}">
    <text>No refrigerant. Filled with dry nitrogen (N2): 
iCOOL ~3 bar, iCORE ~10 bar</text>
  </threadedComment>
  <threadedComment ref="U990" dT="2025-09-03T14:32:29.13" personId="{BE48EA9D-60CA-4320-A2EB-34A3B06609F8}" id="{39E8F7ED-9395-417C-A9D8-78D86C3BBEDA}">
    <text>No refrigerant. Filled with dry nitrogen (N2): 
iCOOL ~3 bar, iCORE ~10 bar</text>
  </threadedComment>
  <threadedComment ref="U991" dT="2025-09-03T14:32:29.13" personId="{BE48EA9D-60CA-4320-A2EB-34A3B06609F8}" id="{DE375A90-BAB5-4DA3-B4B7-897F264E12AB}">
    <text>No refrigerant. Filled with dry nitrogen (N2): 
iCOOL ~3 bar, iCORE ~10 bar</text>
  </threadedComment>
  <threadedComment ref="U992" dT="2025-09-03T14:32:29.13" personId="{BE48EA9D-60CA-4320-A2EB-34A3B06609F8}" id="{EB42254E-068F-417C-81AA-16D2569A9F37}">
    <text>No refrigerant. Filled with dry nitrogen (N2): 
iCOOL ~3 bar, iCORE ~10 bar</text>
  </threadedComment>
  <threadedComment ref="U993" dT="2025-09-03T14:32:29.13" personId="{BE48EA9D-60CA-4320-A2EB-34A3B06609F8}" id="{5C74C6A8-0436-4AC8-8CE2-5DB95C9924B8}">
    <text>No refrigerant. Filled with dry nitrogen (N2): 
iCOOL ~3 bar, iCORE ~10 bar</text>
  </threadedComment>
  <threadedComment ref="U994" dT="2025-09-03T14:32:29.13" personId="{BE48EA9D-60CA-4320-A2EB-34A3B06609F8}" id="{7948F231-AFF4-4A9C-B983-450F593A7614}">
    <text>No refrigerant. Filled with dry nitrogen (N2): 
iCOOL ~3 bar, iCORE ~10 bar</text>
  </threadedComment>
  <threadedComment ref="U995" dT="2025-09-03T14:32:29.13" personId="{BE48EA9D-60CA-4320-A2EB-34A3B06609F8}" id="{F1535753-1715-4923-B3FD-DFCDA1103C23}">
    <text>No refrigerant. Filled with dry nitrogen (N2): 
iCOOL ~3 bar, iCORE ~10 bar</text>
  </threadedComment>
  <threadedComment ref="U996" dT="2025-09-03T14:32:29.13" personId="{BE48EA9D-60CA-4320-A2EB-34A3B06609F8}" id="{35B960F1-8267-44A8-A50C-62358580FFC6}">
    <text>No refrigerant. Filled with dry nitrogen (N2): 
iCOOL ~3 bar, iCORE ~10 bar</text>
  </threadedComment>
  <threadedComment ref="U997" dT="2025-09-03T14:32:29.13" personId="{BE48EA9D-60CA-4320-A2EB-34A3B06609F8}" id="{40197EB3-895A-46B8-AE4F-3F39DA85FC93}">
    <text>No refrigerant. Filled with dry nitrogen (N2): 
iCOOL ~3 bar, iCORE ~10 bar</text>
  </threadedComment>
  <threadedComment ref="U998" dT="2025-09-03T14:32:29.13" personId="{BE48EA9D-60CA-4320-A2EB-34A3B06609F8}" id="{9D38F28B-ED42-4EB4-9C85-62EA83B1B1C0}">
    <text>No refrigerant. Filled with dry nitrogen (N2): 
iCOOL ~3 bar, iCORE ~10 bar</text>
  </threadedComment>
  <threadedComment ref="U999" dT="2025-09-03T14:32:29.13" personId="{BE48EA9D-60CA-4320-A2EB-34A3B06609F8}" id="{D2E4C36C-5F97-4D73-A169-958641AB0600}">
    <text>No refrigerant. Filled with dry nitrogen (N2): 
iCOOL ~3 bar, iCORE ~10 bar</text>
  </threadedComment>
  <threadedComment ref="U1000" dT="2025-09-03T14:32:29.13" personId="{BE48EA9D-60CA-4320-A2EB-34A3B06609F8}" id="{887C3EFB-F372-40A3-BD45-CDEA8EBAFF2E}">
    <text>No refrigerant. Filled with dry nitrogen (N2): 
iCOOL ~3 bar, iCORE ~10 bar</text>
  </threadedComment>
  <threadedComment ref="U1001" dT="2025-09-03T14:32:29.13" personId="{BE48EA9D-60CA-4320-A2EB-34A3B06609F8}" id="{B957EB7B-8795-494C-BF6B-44205AE43962}">
    <text>No refrigerant. Filled with dry nitrogen (N2): 
iCOOL ~3 bar, iCORE ~10 bar</text>
  </threadedComment>
  <threadedComment ref="U1002" dT="2025-09-03T14:32:29.13" personId="{BE48EA9D-60CA-4320-A2EB-34A3B06609F8}" id="{CAF81D03-D6CE-46F3-879A-047415DE0FD2}">
    <text>No refrigerant. Filled with dry nitrogen (N2): 
iCOOL ~3 bar, iCORE ~10 bar</text>
  </threadedComment>
  <threadedComment ref="U1003" dT="2025-09-03T14:32:29.13" personId="{BE48EA9D-60CA-4320-A2EB-34A3B06609F8}" id="{F11B1C25-F597-419D-919E-B67EC337A3A3}">
    <text>No refrigerant. Filled with dry nitrogen (N2): 
iCOOL ~3 bar, iCORE ~10 bar</text>
  </threadedComment>
  <threadedComment ref="U1004" dT="2025-09-03T14:32:29.13" personId="{BE48EA9D-60CA-4320-A2EB-34A3B06609F8}" id="{78D1F6DE-5A85-4033-990E-DF2B30A55C59}">
    <text>No refrigerant. Filled with dry nitrogen (N2): 
iCOOL ~3 bar, iCORE ~10 bar</text>
  </threadedComment>
  <threadedComment ref="U1005" dT="2025-09-03T14:32:29.13" personId="{BE48EA9D-60CA-4320-A2EB-34A3B06609F8}" id="{34778C09-6C03-4CEF-9263-12F0F6FE717A}">
    <text>No refrigerant. Filled with dry nitrogen (N2): 
iCOOL ~3 bar, iCORE ~10 bar</text>
  </threadedComment>
  <threadedComment ref="U1006" dT="2025-09-03T14:32:29.13" personId="{BE48EA9D-60CA-4320-A2EB-34A3B06609F8}" id="{39E677FC-9D48-4C6E-9C46-B5642BD04785}">
    <text>No refrigerant. Filled with dry nitrogen (N2): 
iCOOL ~3 bar, iCORE ~10 bar</text>
  </threadedComment>
  <threadedComment ref="U1007" dT="2025-09-03T14:32:29.13" personId="{BE48EA9D-60CA-4320-A2EB-34A3B06609F8}" id="{065AA7FC-873F-471C-9D88-958A3CC573A5}">
    <text>No refrigerant. Filled with dry nitrogen (N2): 
iCOOL ~3 bar, iCORE ~10 bar</text>
  </threadedComment>
  <threadedComment ref="U1008" dT="2025-09-03T14:32:29.13" personId="{BE48EA9D-60CA-4320-A2EB-34A3B06609F8}" id="{1F2C8A2A-273A-4E30-BE6F-12D78AE2CBA7}">
    <text>No refrigerant. Filled with dry nitrogen (N2): 
iCOOL ~3 bar, iCORE ~10 bar</text>
  </threadedComment>
  <threadedComment ref="U1009" dT="2025-09-03T14:32:29.13" personId="{BE48EA9D-60CA-4320-A2EB-34A3B06609F8}" id="{B5928433-BF2B-4EF8-B5D5-79AD94E3C4E3}">
    <text>No refrigerant. Filled with dry nitrogen (N2): 
iCOOL ~3 bar, iCORE ~10 bar</text>
  </threadedComment>
  <threadedComment ref="U1010" dT="2025-09-03T14:32:29.13" personId="{BE48EA9D-60CA-4320-A2EB-34A3B06609F8}" id="{2DC63D67-BA1A-4223-BE39-76D1288AA34D}">
    <text>No refrigerant. Filled with dry nitrogen (N2): 
iCOOL ~3 bar, iCORE ~10 bar</text>
  </threadedComment>
  <threadedComment ref="U1011" dT="2025-09-03T14:32:29.13" personId="{BE48EA9D-60CA-4320-A2EB-34A3B06609F8}" id="{F4DF5998-DF86-4163-A70E-F6D318D3AEFF}">
    <text>No refrigerant. Filled with dry nitrogen (N2): 
iCOOL ~3 bar, iCORE ~10 bar</text>
  </threadedComment>
  <threadedComment ref="U1012" dT="2025-09-03T14:32:29.13" personId="{BE48EA9D-60CA-4320-A2EB-34A3B06609F8}" id="{E5733AB7-3B76-40F3-968D-3ADCD806F857}">
    <text>No refrigerant. Filled with dry nitrogen (N2): 
iCOOL ~3 bar, iCORE ~10 bar</text>
  </threadedComment>
  <threadedComment ref="U1013" dT="2025-09-03T14:32:29.13" personId="{BE48EA9D-60CA-4320-A2EB-34A3B06609F8}" id="{53193A57-8CAB-4A29-AC3B-4B3838292290}">
    <text>No refrigerant. Filled with dry nitrogen (N2): 
iCOOL ~3 bar, iCORE ~10 bar</text>
  </threadedComment>
  <threadedComment ref="U1014" dT="2025-09-03T14:32:29.13" personId="{BE48EA9D-60CA-4320-A2EB-34A3B06609F8}" id="{9887F92B-5D3C-43C5-89BF-3987620522A9}">
    <text>No refrigerant. Filled with dry nitrogen (N2): 
iCOOL ~3 bar, iCORE ~10 bar</text>
  </threadedComment>
  <threadedComment ref="U1015" dT="2025-09-03T14:32:29.13" personId="{BE48EA9D-60CA-4320-A2EB-34A3B06609F8}" id="{CB546F06-5681-4BD5-96CB-3A8041CB5E74}">
    <text>No refrigerant. Filled with dry nitrogen (N2): 
iCOOL ~3 bar, iCORE ~10 bar</text>
  </threadedComment>
  <threadedComment ref="U1016" dT="2025-09-03T14:32:29.13" personId="{BE48EA9D-60CA-4320-A2EB-34A3B06609F8}" id="{451B10F5-1020-4E47-85FC-CBD8BB8ECCB7}">
    <text>No refrigerant. Filled with dry nitrogen (N2): 
iCOOL ~3 bar, iCORE ~10 bar</text>
  </threadedComment>
  <threadedComment ref="U1017" dT="2025-09-03T14:32:29.13" personId="{BE48EA9D-60CA-4320-A2EB-34A3B06609F8}" id="{15247B96-C3F0-4E1B-A7DF-5FA9EB3404CE}">
    <text>No refrigerant. Filled with dry nitrogen (N2): 
iCOOL ~3 bar, iCORE ~10 bar</text>
  </threadedComment>
  <threadedComment ref="U1018" dT="2025-09-03T14:32:29.13" personId="{BE48EA9D-60CA-4320-A2EB-34A3B06609F8}" id="{C45D2C56-8FA8-441E-B50A-009DCC0A9E31}">
    <text>No refrigerant. Filled with dry nitrogen (N2): 
iCOOL ~3 bar, iCORE ~10 bar</text>
  </threadedComment>
  <threadedComment ref="U1019" dT="2025-09-03T14:32:29.13" personId="{BE48EA9D-60CA-4320-A2EB-34A3B06609F8}" id="{A8AD7619-9508-43D0-935C-858C5E6D1564}">
    <text>No refrigerant. Filled with dry nitrogen (N2): 
iCOOL ~3 bar, iCORE ~10 bar</text>
  </threadedComment>
  <threadedComment ref="U1020" dT="2025-09-03T14:32:29.13" personId="{BE48EA9D-60CA-4320-A2EB-34A3B06609F8}" id="{597A3ADD-FD9F-43CC-923F-D96EE45EFE0C}">
    <text>No refrigerant. Filled with dry nitrogen (N2): 
iCOOL ~3 bar, iCORE ~10 bar</text>
  </threadedComment>
  <threadedComment ref="U1021" dT="2025-09-03T14:32:29.13" personId="{BE48EA9D-60CA-4320-A2EB-34A3B06609F8}" id="{039B3086-3505-4304-9A20-076D24D02BEA}">
    <text>No refrigerant. Filled with dry nitrogen (N2): 
iCOOL ~3 bar, iCORE ~10 bar</text>
  </threadedComment>
  <threadedComment ref="U1022" dT="2025-09-03T14:32:29.13" personId="{BE48EA9D-60CA-4320-A2EB-34A3B06609F8}" id="{8EA674BB-FDDE-4368-ADEE-C77DDC58C5DE}">
    <text>No refrigerant. Filled with dry nitrogen (N2): 
iCOOL ~3 bar, iCORE ~10 bar</text>
  </threadedComment>
  <threadedComment ref="U1023" dT="2025-09-03T14:32:29.13" personId="{BE48EA9D-60CA-4320-A2EB-34A3B06609F8}" id="{C5D0E74B-3C2D-44F2-A37F-D29E511104FD}">
    <text>No refrigerant. Filled with dry nitrogen (N2): 
iCOOL ~3 bar, iCORE ~10 bar</text>
  </threadedComment>
  <threadedComment ref="U1024" dT="2025-09-03T14:32:29.13" personId="{BE48EA9D-60CA-4320-A2EB-34A3B06609F8}" id="{30963DCA-8D22-49F8-9FAC-3B7EE3AEE31F}">
    <text>No refrigerant. Filled with dry nitrogen (N2): 
iCOOL ~3 bar, iCORE ~10 bar</text>
  </threadedComment>
  <threadedComment ref="U1025" dT="2025-09-03T14:32:29.13" personId="{BE48EA9D-60CA-4320-A2EB-34A3B06609F8}" id="{FB4D7BCB-9554-4A00-957F-826A25D31A80}">
    <text>No refrigerant. Filled with dry nitrogen (N2): 
iCOOL ~3 bar, iCORE ~10 bar</text>
  </threadedComment>
  <threadedComment ref="U1026" dT="2025-09-03T14:32:29.13" personId="{BE48EA9D-60CA-4320-A2EB-34A3B06609F8}" id="{6A3CC8B5-D815-4F62-A091-416BF811B91C}">
    <text>No refrigerant. Filled with dry nitrogen (N2): 
iCOOL ~3 bar, iCORE ~10 bar</text>
  </threadedComment>
  <threadedComment ref="U1027" dT="2025-09-03T14:32:29.13" personId="{BE48EA9D-60CA-4320-A2EB-34A3B06609F8}" id="{B9BBFB44-4B84-46FE-86AC-270BC1BF9FA3}">
    <text>No refrigerant. Filled with dry nitrogen (N2): 
iCOOL ~3 bar, iCORE ~10 bar</text>
  </threadedComment>
  <threadedComment ref="U1028" dT="2025-09-03T14:32:29.13" personId="{BE48EA9D-60CA-4320-A2EB-34A3B06609F8}" id="{861E3110-36E7-423C-A027-3EFB7DEF592B}">
    <text>No refrigerant. Filled with dry nitrogen (N2): 
iCOOL ~3 bar, iCORE ~10 bar</text>
  </threadedComment>
  <threadedComment ref="U1029" dT="2025-09-03T14:32:29.13" personId="{BE48EA9D-60CA-4320-A2EB-34A3B06609F8}" id="{EC0C56A5-8324-44B5-BB21-6C50B0E92E22}">
    <text>No refrigerant. Filled with dry nitrogen (N2): 
iCOOL ~3 bar, iCORE ~10 bar</text>
  </threadedComment>
  <threadedComment ref="U1030" dT="2025-09-03T14:32:29.13" personId="{BE48EA9D-60CA-4320-A2EB-34A3B06609F8}" id="{73432DFD-09C6-4DB9-AB0F-973FB1DC6C11}">
    <text>No refrigerant. Filled with dry nitrogen (N2): 
iCOOL ~3 bar, iCORE ~10 bar</text>
  </threadedComment>
  <threadedComment ref="U1031" dT="2025-09-03T14:32:29.13" personId="{BE48EA9D-60CA-4320-A2EB-34A3B06609F8}" id="{E532483D-9A26-4CAE-A856-6677CFDD660B}">
    <text>No refrigerant. Filled with dry nitrogen (N2): 
iCOOL ~3 bar, iCORE ~10 bar</text>
  </threadedComment>
  <threadedComment ref="U1032" dT="2025-09-03T14:32:29.13" personId="{BE48EA9D-60CA-4320-A2EB-34A3B06609F8}" id="{DD3DCBC7-7976-4A1E-8533-F348B018C57D}">
    <text>No refrigerant. Filled with dry nitrogen (N2): 
iCOOL ~3 bar, iCORE ~10 bar</text>
  </threadedComment>
  <threadedComment ref="U1033" dT="2025-09-03T14:32:29.13" personId="{BE48EA9D-60CA-4320-A2EB-34A3B06609F8}" id="{C745A1D9-650E-4FB4-BFFC-265EA06FD7E3}">
    <text>No refrigerant. Filled with dry nitrogen (N2): 
iCOOL ~3 bar, iCORE ~10 bar</text>
  </threadedComment>
  <threadedComment ref="U1034" dT="2025-09-03T14:32:29.13" personId="{BE48EA9D-60CA-4320-A2EB-34A3B06609F8}" id="{639DF288-9AFC-4490-A12C-6E6CAAD2BD05}">
    <text>No refrigerant. Filled with dry nitrogen (N2): 
iCOOL ~3 bar, iCORE ~10 bar</text>
  </threadedComment>
  <threadedComment ref="U1035" dT="2025-09-03T14:32:29.13" personId="{BE48EA9D-60CA-4320-A2EB-34A3B06609F8}" id="{D37FAAEA-B604-499C-877D-F1D2C0B74F67}">
    <text>No refrigerant. Filled with dry nitrogen (N2): 
iCOOL ~3 bar, iCORE ~10 bar</text>
  </threadedComment>
  <threadedComment ref="U1036" dT="2025-09-03T14:32:29.13" personId="{BE48EA9D-60CA-4320-A2EB-34A3B06609F8}" id="{B8D04586-EA90-411D-9275-CD15B0226211}">
    <text>No refrigerant. Filled with dry nitrogen (N2): 
iCOOL ~3 bar, iCORE ~10 bar</text>
  </threadedComment>
  <threadedComment ref="U1037" dT="2025-09-03T14:32:29.13" personId="{BE48EA9D-60CA-4320-A2EB-34A3B06609F8}" id="{37CBDB97-F4C9-4757-96AB-E3C7D3FEF455}">
    <text>No refrigerant. Filled with dry nitrogen (N2): 
iCOOL ~3 bar, iCORE ~10 bar</text>
  </threadedComment>
  <threadedComment ref="U1038" dT="2025-09-03T14:32:29.13" personId="{BE48EA9D-60CA-4320-A2EB-34A3B06609F8}" id="{E5F60150-7036-4067-BD29-55B7551C418B}">
    <text>No refrigerant. Filled with dry nitrogen (N2): 
iCOOL ~3 bar, iCORE ~10 bar</text>
  </threadedComment>
  <threadedComment ref="U1039" dT="2025-09-03T14:32:29.13" personId="{BE48EA9D-60CA-4320-A2EB-34A3B06609F8}" id="{33E0E306-920A-48AD-8069-229F1BB2C063}">
    <text>No refrigerant. Filled with dry nitrogen (N2): 
iCOOL ~3 bar, iCORE ~10 bar</text>
  </threadedComment>
  <threadedComment ref="U1040" dT="2025-09-03T14:32:29.13" personId="{BE48EA9D-60CA-4320-A2EB-34A3B06609F8}" id="{6FBF2879-97D3-4F8A-B776-A3F50C5CDA9A}">
    <text>No refrigerant. Filled with dry nitrogen (N2): 
iCOOL ~3 bar, iCORE ~10 bar</text>
  </threadedComment>
  <threadedComment ref="U1041" dT="2025-09-03T14:32:29.13" personId="{BE48EA9D-60CA-4320-A2EB-34A3B06609F8}" id="{994C3969-57EE-4F1B-94DB-BB4936AACEA9}">
    <text>No refrigerant. Filled with dry nitrogen (N2): 
iCOOL ~3 bar, iCORE ~10 bar</text>
  </threadedComment>
  <threadedComment ref="U1042" dT="2025-09-03T14:32:29.13" personId="{BE48EA9D-60CA-4320-A2EB-34A3B06609F8}" id="{FB3A1C5A-3637-40CC-861B-0E19DD024A85}">
    <text>No refrigerant. Filled with dry nitrogen (N2): 
iCOOL ~3 bar, iCORE ~10 bar</text>
  </threadedComment>
  <threadedComment ref="U1043" dT="2025-09-03T14:32:29.13" personId="{BE48EA9D-60CA-4320-A2EB-34A3B06609F8}" id="{EABB6009-988E-4FD7-8366-F01E92DA3B3E}">
    <text>No refrigerant. Filled with dry nitrogen (N2): 
iCOOL ~3 bar, iCORE ~10 bar</text>
  </threadedComment>
  <threadedComment ref="U1044" dT="2025-09-03T14:32:29.13" personId="{BE48EA9D-60CA-4320-A2EB-34A3B06609F8}" id="{91951348-767F-41D2-8A41-5D73F8C56F7D}">
    <text>No refrigerant. Filled with dry nitrogen (N2): 
iCOOL ~3 bar, iCORE ~10 bar</text>
  </threadedComment>
  <threadedComment ref="U1045" dT="2025-09-03T14:32:29.13" personId="{BE48EA9D-60CA-4320-A2EB-34A3B06609F8}" id="{9CAB929D-701F-44AB-BB9A-52747E5E4D57}">
    <text>No refrigerant. Filled with dry nitrogen (N2): 
iCOOL ~3 bar, iCORE ~10 bar</text>
  </threadedComment>
  <threadedComment ref="U1046" dT="2025-09-03T14:32:29.13" personId="{BE48EA9D-60CA-4320-A2EB-34A3B06609F8}" id="{77F9212D-0827-4605-9A05-DE52D10D67AE}">
    <text>No refrigerant. Filled with dry nitrogen (N2): 
iCOOL ~3 bar, iCORE ~10 bar</text>
  </threadedComment>
  <threadedComment ref="U1047" dT="2025-09-03T14:32:29.13" personId="{BE48EA9D-60CA-4320-A2EB-34A3B06609F8}" id="{CF40F64D-1E8B-4B00-B338-A35E2424BCE2}">
    <text>No refrigerant. Filled with dry nitrogen (N2): 
iCOOL ~3 bar, iCORE ~10 bar</text>
  </threadedComment>
  <threadedComment ref="U1048" dT="2025-09-03T14:32:29.13" personId="{BE48EA9D-60CA-4320-A2EB-34A3B06609F8}" id="{135E2120-62A0-4AA6-92E3-7E196F20F942}">
    <text>No refrigerant. Filled with dry nitrogen (N2): 
iCOOL ~3 bar, iCORE ~10 bar</text>
  </threadedComment>
  <threadedComment ref="U1049" dT="2025-09-03T14:32:29.13" personId="{BE48EA9D-60CA-4320-A2EB-34A3B06609F8}" id="{2DF1506C-80D6-406F-A1BD-88B0B8EEE0E4}">
    <text>No refrigerant. Filled with dry nitrogen (N2): 
iCOOL ~3 bar, iCORE ~10 bar</text>
  </threadedComment>
  <threadedComment ref="U1050" dT="2025-09-03T14:32:29.13" personId="{BE48EA9D-60CA-4320-A2EB-34A3B06609F8}" id="{5C6A3E99-2BC1-42EA-BFC0-8F9D9DB58AA4}">
    <text>No refrigerant. Filled with dry nitrogen (N2): 
iCOOL ~3 bar, iCORE ~10 bar</text>
  </threadedComment>
  <threadedComment ref="U1051" dT="2025-09-03T14:32:29.13" personId="{BE48EA9D-60CA-4320-A2EB-34A3B06609F8}" id="{3D422C52-87DA-4ECD-8A0E-DD0D3E180A84}">
    <text>No refrigerant. Filled with dry nitrogen (N2): 
iCOOL ~3 bar, iCORE ~10 bar</text>
  </threadedComment>
  <threadedComment ref="U1052" dT="2025-09-03T14:32:29.13" personId="{BE48EA9D-60CA-4320-A2EB-34A3B06609F8}" id="{74E7485B-0764-421F-8623-2A4E3111D1B3}">
    <text>No refrigerant. Filled with dry nitrogen (N2): 
iCOOL ~3 bar, iCORE ~10 bar</text>
  </threadedComment>
  <threadedComment ref="U1053" dT="2025-09-03T14:32:29.13" personId="{BE48EA9D-60CA-4320-A2EB-34A3B06609F8}" id="{7DB12D4C-CDB5-4BA2-AD8A-A8B7A1AAB713}">
    <text>No refrigerant. Filled with dry nitrogen (N2): 
iCOOL ~3 bar, iCORE ~10 bar</text>
  </threadedComment>
  <threadedComment ref="U1054" dT="2025-09-03T14:32:29.13" personId="{BE48EA9D-60CA-4320-A2EB-34A3B06609F8}" id="{CA5E3834-1590-4279-ACF8-7AE524ADE808}">
    <text>No refrigerant. Filled with dry nitrogen (N2): 
iCOOL ~3 bar, iCORE ~10 bar</text>
  </threadedComment>
  <threadedComment ref="U1055" dT="2025-09-03T14:32:29.13" personId="{BE48EA9D-60CA-4320-A2EB-34A3B06609F8}" id="{FC5F3CDA-2EA6-4E9D-8340-E64C0E1A64A1}">
    <text>No refrigerant. Filled with dry nitrogen (N2): 
iCOOL ~3 bar, iCORE ~10 bar</text>
  </threadedComment>
  <threadedComment ref="U1056" dT="2025-09-03T14:32:29.13" personId="{BE48EA9D-60CA-4320-A2EB-34A3B06609F8}" id="{86CFE03A-3D7E-4D0A-9FD2-02E0C07055EC}">
    <text>No refrigerant. Filled with dry nitrogen (N2): 
iCOOL ~3 bar, iCORE ~10 bar</text>
  </threadedComment>
  <threadedComment ref="U1057" dT="2025-09-03T14:32:29.13" personId="{BE48EA9D-60CA-4320-A2EB-34A3B06609F8}" id="{8879348F-1D26-4165-A0C8-46D4FD78216D}">
    <text>No refrigerant. Filled with dry nitrogen (N2): 
iCOOL ~3 bar, iCORE ~10 bar</text>
  </threadedComment>
  <threadedComment ref="U1058" dT="2025-09-03T14:32:29.13" personId="{BE48EA9D-60CA-4320-A2EB-34A3B06609F8}" id="{CCE48A15-F2DB-4D13-BC20-E05CBF0BC183}">
    <text>No refrigerant. Filled with dry nitrogen (N2): 
iCOOL ~3 bar, iCORE ~10 bar</text>
  </threadedComment>
  <threadedComment ref="U1059" dT="2025-09-03T14:32:29.13" personId="{BE48EA9D-60CA-4320-A2EB-34A3B06609F8}" id="{01D7C8AB-BEBB-47A3-B0F4-29C4D9BF90C0}">
    <text>No refrigerant. Filled with dry nitrogen (N2): 
iCOOL ~3 bar, iCORE ~10 bar</text>
  </threadedComment>
  <threadedComment ref="U1060" dT="2025-09-03T14:32:29.13" personId="{BE48EA9D-60CA-4320-A2EB-34A3B06609F8}" id="{8930AE45-2907-4983-B114-01510FD97D3E}">
    <text>No refrigerant. Filled with dry nitrogen (N2): 
iCOOL ~3 bar, iCORE ~10 bar</text>
  </threadedComment>
  <threadedComment ref="U1061" dT="2025-09-03T14:32:29.13" personId="{BE48EA9D-60CA-4320-A2EB-34A3B06609F8}" id="{86A6892F-4FE6-4699-83D8-3CF7A2585BAF}">
    <text>No refrigerant. Filled with dry nitrogen (N2): 
iCOOL ~3 bar, iCORE ~10 bar</text>
  </threadedComment>
  <threadedComment ref="U1062" dT="2025-09-03T14:32:29.13" personId="{BE48EA9D-60CA-4320-A2EB-34A3B06609F8}" id="{F40DDC91-546B-481A-92D1-8A23C9B3E6F4}">
    <text>No refrigerant. Filled with dry nitrogen (N2): 
iCOOL ~3 bar, iCORE ~10 bar</text>
  </threadedComment>
  <threadedComment ref="U1063" dT="2025-09-03T14:32:29.13" personId="{BE48EA9D-60CA-4320-A2EB-34A3B06609F8}" id="{6DD5AA46-5C96-4670-9AAD-C771F8EFF2D3}">
    <text>No refrigerant. Filled with dry nitrogen (N2): 
iCOOL ~3 bar, iCORE ~10 bar</text>
  </threadedComment>
  <threadedComment ref="U1064" dT="2025-09-03T14:32:29.13" personId="{BE48EA9D-60CA-4320-A2EB-34A3B06609F8}" id="{2869F03B-9447-4762-882D-FC2A821E42DC}">
    <text>No refrigerant. Filled with dry nitrogen (N2): 
iCOOL ~3 bar, iCORE ~10 bar</text>
  </threadedComment>
  <threadedComment ref="U1065" dT="2025-09-03T14:32:29.13" personId="{BE48EA9D-60CA-4320-A2EB-34A3B06609F8}" id="{DF06E462-0F11-4C1B-BFD1-1016069D49A6}">
    <text>No refrigerant. Filled with dry nitrogen (N2): 
iCOOL ~3 bar, iCORE ~10 bar</text>
  </threadedComment>
  <threadedComment ref="U1066" dT="2025-09-03T14:32:29.13" personId="{BE48EA9D-60CA-4320-A2EB-34A3B06609F8}" id="{A7984479-8DC9-4FCE-B8F0-C28EAEFDA09D}">
    <text>No refrigerant. Filled with dry nitrogen (N2): 
iCOOL ~3 bar, iCORE ~10 bar</text>
  </threadedComment>
  <threadedComment ref="U1067" dT="2025-09-03T14:32:29.13" personId="{BE48EA9D-60CA-4320-A2EB-34A3B06609F8}" id="{9CFE029A-1745-4BB8-925E-F520652AFEEC}">
    <text>No refrigerant. Filled with dry nitrogen (N2): 
iCOOL ~3 bar, iCORE ~10 bar</text>
  </threadedComment>
  <threadedComment ref="U1068" dT="2025-09-03T14:32:29.13" personId="{BE48EA9D-60CA-4320-A2EB-34A3B06609F8}" id="{002B3379-B7AF-466E-89DE-29BA73B9CC3F}">
    <text>No refrigerant. Filled with dry nitrogen (N2): 
iCOOL ~3 bar, iCORE ~10 bar</text>
  </threadedComment>
  <threadedComment ref="U1069" dT="2025-09-03T14:32:29.13" personId="{BE48EA9D-60CA-4320-A2EB-34A3B06609F8}" id="{DC24E0EC-73FE-4357-AEE7-57B926A845CD}">
    <text>No refrigerant. Filled with dry nitrogen (N2): 
iCOOL ~3 bar, iCORE ~10 bar</text>
  </threadedComment>
  <threadedComment ref="U1070" dT="2025-09-03T14:32:29.13" personId="{BE48EA9D-60CA-4320-A2EB-34A3B06609F8}" id="{C6C4FC83-A536-42B5-8005-A00F7114EC41}">
    <text>No refrigerant. Filled with dry nitrogen (N2): 
iCOOL ~3 bar, iCORE ~10 bar</text>
  </threadedComment>
  <threadedComment ref="U1071" dT="2025-09-03T14:32:29.13" personId="{BE48EA9D-60CA-4320-A2EB-34A3B06609F8}" id="{2474DCDF-60E6-431C-9B1E-1D09869E50BC}">
    <text>No refrigerant. Filled with dry nitrogen (N2): 
iCOOL ~3 bar, iCORE ~10 bar</text>
  </threadedComment>
  <threadedComment ref="U1072" dT="2025-09-03T14:32:29.13" personId="{BE48EA9D-60CA-4320-A2EB-34A3B06609F8}" id="{68E87246-E7A7-4E5A-891C-98B3C0665507}">
    <text>No refrigerant. Filled with dry nitrogen (N2): 
iCOOL ~3 bar, iCORE ~10 bar</text>
  </threadedComment>
  <threadedComment ref="U1073" dT="2025-09-03T14:32:29.13" personId="{BE48EA9D-60CA-4320-A2EB-34A3B06609F8}" id="{A8F8A7EC-5F8B-4367-B4FA-8134A7CFDB5E}">
    <text>No refrigerant. Filled with dry nitrogen (N2): 
iCOOL ~3 bar, iCORE ~10 bar</text>
  </threadedComment>
  <threadedComment ref="U1074" dT="2025-09-03T14:32:29.13" personId="{BE48EA9D-60CA-4320-A2EB-34A3B06609F8}" id="{C3A0F208-821D-4332-AA19-C48026AA5098}">
    <text>No refrigerant. Filled with dry nitrogen (N2): 
iCOOL ~3 bar, iCORE ~10 bar</text>
  </threadedComment>
  <threadedComment ref="U1075" dT="2025-09-03T14:32:29.13" personId="{BE48EA9D-60CA-4320-A2EB-34A3B06609F8}" id="{7124F8C9-430F-40A1-897D-9663B98697A5}">
    <text>No refrigerant. Filled with dry nitrogen (N2): 
iCOOL ~3 bar, iCORE ~10 bar</text>
  </threadedComment>
  <threadedComment ref="U1076" dT="2025-09-03T14:32:29.13" personId="{BE48EA9D-60CA-4320-A2EB-34A3B06609F8}" id="{6B389B7E-4909-43E2-9DCE-8EAD3F2B6AEC}">
    <text>No refrigerant. Filled with dry nitrogen (N2): 
iCOOL ~3 bar, iCORE ~10 bar</text>
  </threadedComment>
  <threadedComment ref="U1077" dT="2025-09-03T14:32:29.13" personId="{BE48EA9D-60CA-4320-A2EB-34A3B06609F8}" id="{54C96D1F-30B3-4F74-B75D-08125B0B248B}">
    <text>No refrigerant. Filled with dry nitrogen (N2): 
iCOOL ~3 bar, iCORE ~10 bar</text>
  </threadedComment>
  <threadedComment ref="U1078" dT="2025-09-03T14:32:29.13" personId="{BE48EA9D-60CA-4320-A2EB-34A3B06609F8}" id="{FFC36C9F-3611-4BE5-A392-D26138226565}">
    <text>No refrigerant. Filled with dry nitrogen (N2): 
iCOOL ~3 bar, iCORE ~10 bar</text>
  </threadedComment>
  <threadedComment ref="U1079" dT="2025-09-03T14:32:29.13" personId="{BE48EA9D-60CA-4320-A2EB-34A3B06609F8}" id="{341630FA-B88E-4555-AD2B-CF888505E2C3}">
    <text>No refrigerant. Filled with dry nitrogen (N2): 
iCOOL ~3 bar, iCORE ~10 bar</text>
  </threadedComment>
  <threadedComment ref="U1080" dT="2025-09-03T14:32:29.13" personId="{BE48EA9D-60CA-4320-A2EB-34A3B06609F8}" id="{61872F88-F56D-478D-9713-1384581C9CD2}">
    <text>No refrigerant. Filled with dry nitrogen (N2): 
iCOOL ~3 bar, iCORE ~10 bar</text>
  </threadedComment>
  <threadedComment ref="U1081" dT="2025-09-03T14:32:29.13" personId="{BE48EA9D-60CA-4320-A2EB-34A3B06609F8}" id="{66C8E5CC-6AB0-47B6-9CA7-1FA4F74DAFA3}">
    <text>No refrigerant. Filled with dry nitrogen (N2): 
iCOOL ~3 bar, iCORE ~10 bar</text>
  </threadedComment>
  <threadedComment ref="U1082" dT="2025-09-03T14:32:29.13" personId="{BE48EA9D-60CA-4320-A2EB-34A3B06609F8}" id="{AA9DD243-208E-42AE-A96F-64534C630A80}">
    <text>No refrigerant. Filled with dry nitrogen (N2): 
iCOOL ~3 bar, iCORE ~10 bar</text>
  </threadedComment>
  <threadedComment ref="U1083" dT="2025-09-03T14:32:29.13" personId="{BE48EA9D-60CA-4320-A2EB-34A3B06609F8}" id="{1DD4FD6A-8BB4-402F-994A-D6F3CC278FF6}">
    <text>No refrigerant. Filled with dry nitrogen (N2): 
iCOOL ~3 bar, iCORE ~10 bar</text>
  </threadedComment>
  <threadedComment ref="U1084" dT="2025-09-03T14:32:29.13" personId="{BE48EA9D-60CA-4320-A2EB-34A3B06609F8}" id="{3F661011-C84A-4572-B0F0-74C21A3F1D0F}">
    <text>No refrigerant. Filled with dry nitrogen (N2): 
iCOOL ~3 bar, iCORE ~10 bar</text>
  </threadedComment>
  <threadedComment ref="U1085" dT="2025-09-03T14:32:29.13" personId="{BE48EA9D-60CA-4320-A2EB-34A3B06609F8}" id="{217B8929-C50B-40F8-A549-0B8A05FE1ADC}">
    <text>No refrigerant. Filled with dry nitrogen (N2): 
iCOOL ~3 bar, iCORE ~10 bar</text>
  </threadedComment>
  <threadedComment ref="U1086" dT="2025-09-03T14:32:29.13" personId="{BE48EA9D-60CA-4320-A2EB-34A3B06609F8}" id="{3965AF20-51F4-49B1-9CF1-68CB84F2BFAB}">
    <text>No refrigerant. Filled with dry nitrogen (N2): 
iCOOL ~3 bar, iCORE ~10 bar</text>
  </threadedComment>
  <threadedComment ref="U1087" dT="2025-09-03T14:32:29.13" personId="{BE48EA9D-60CA-4320-A2EB-34A3B06609F8}" id="{E38A55EC-9D25-47BD-8F0B-C20EC5273D8D}">
    <text>No refrigerant. Filled with dry nitrogen (N2): 
iCOOL ~3 bar, iCORE ~10 bar</text>
  </threadedComment>
  <threadedComment ref="U1088" dT="2025-09-03T14:32:29.13" personId="{BE48EA9D-60CA-4320-A2EB-34A3B06609F8}" id="{0539E70D-BBF6-467A-9E27-E37996E4AE87}">
    <text>No refrigerant. Filled with dry nitrogen (N2): 
iCOOL ~3 bar, iCORE ~10 bar</text>
  </threadedComment>
  <threadedComment ref="U1089" dT="2025-09-03T14:32:29.13" personId="{BE48EA9D-60CA-4320-A2EB-34A3B06609F8}" id="{51D63CCD-0C4E-4EC7-8304-634AEED246FF}">
    <text>No refrigerant. Filled with dry nitrogen (N2): 
iCOOL ~3 bar, iCORE ~10 bar</text>
  </threadedComment>
  <threadedComment ref="U1090" dT="2025-09-03T14:32:29.13" personId="{BE48EA9D-60CA-4320-A2EB-34A3B06609F8}" id="{15C962A3-E86D-4C6F-9A6F-F2FA20182F9C}">
    <text>No refrigerant. Filled with dry nitrogen (N2): 
iCOOL ~3 bar, iCORE ~10 bar</text>
  </threadedComment>
  <threadedComment ref="U1091" dT="2025-09-03T14:32:29.13" personId="{BE48EA9D-60CA-4320-A2EB-34A3B06609F8}" id="{997DCEAA-0FE6-4626-B838-4AFE702544BE}">
    <text>No refrigerant. Filled with dry nitrogen (N2): 
iCOOL ~3 bar, iCORE ~10 bar</text>
  </threadedComment>
  <threadedComment ref="U1092" dT="2025-09-03T14:32:29.13" personId="{BE48EA9D-60CA-4320-A2EB-34A3B06609F8}" id="{82B8D357-50B7-48CE-B2E9-C74862790AEA}">
    <text>No refrigerant. Filled with dry nitrogen (N2): 
iCOOL ~3 bar, iCORE ~10 bar</text>
  </threadedComment>
  <threadedComment ref="U1093" dT="2025-09-03T14:32:29.13" personId="{BE48EA9D-60CA-4320-A2EB-34A3B06609F8}" id="{0CE8538C-F1D7-4589-8A6A-EBFFBED5100A}">
    <text>No refrigerant. Filled with dry nitrogen (N2): 
iCOOL ~3 bar, iCORE ~10 bar</text>
  </threadedComment>
  <threadedComment ref="U1094" dT="2025-09-03T14:32:29.13" personId="{BE48EA9D-60CA-4320-A2EB-34A3B06609F8}" id="{6ADAC7BB-E782-42AE-BA13-C65C8523CD9A}">
    <text>No refrigerant. Filled with dry nitrogen (N2): 
iCOOL ~3 bar, iCORE ~10 bar</text>
  </threadedComment>
  <threadedComment ref="U1095" dT="2025-09-03T14:32:29.13" personId="{BE48EA9D-60CA-4320-A2EB-34A3B06609F8}" id="{6B57387E-E89D-4018-8222-ADA47F1DBC60}">
    <text>No refrigerant. Filled with dry nitrogen (N2): 
iCOOL ~3 bar, iCORE ~10 bar</text>
  </threadedComment>
  <threadedComment ref="U1096" dT="2025-09-03T14:32:29.13" personId="{BE48EA9D-60CA-4320-A2EB-34A3B06609F8}" id="{1CCE720F-B6F3-4A9D-8CA8-EFD9F908E7C5}">
    <text>No refrigerant. Filled with dry nitrogen (N2): 
iCOOL ~3 bar, iCORE ~10 bar</text>
  </threadedComment>
  <threadedComment ref="U1097" dT="2025-09-03T14:32:29.13" personId="{BE48EA9D-60CA-4320-A2EB-34A3B06609F8}" id="{6473A7B2-8260-46D8-A90E-4BEA03C8FDF8}">
    <text>No refrigerant. Filled with dry nitrogen (N2): 
iCOOL ~3 bar, iCORE ~10 bar</text>
  </threadedComment>
  <threadedComment ref="U1098" dT="2025-09-03T14:32:29.13" personId="{BE48EA9D-60CA-4320-A2EB-34A3B06609F8}" id="{17008AE3-E6B6-4830-8A1B-1334616F8986}">
    <text>No refrigerant. Filled with dry nitrogen (N2): 
iCOOL ~3 bar, iCORE ~10 bar</text>
  </threadedComment>
  <threadedComment ref="U1099" dT="2025-09-03T14:32:29.13" personId="{BE48EA9D-60CA-4320-A2EB-34A3B06609F8}" id="{673E3439-0C97-4D07-A5DF-9EF0E026F969}">
    <text>No refrigerant. Filled with dry nitrogen (N2): 
iCOOL ~3 bar, iCORE ~10 bar</text>
  </threadedComment>
  <threadedComment ref="U1100" dT="2025-09-03T14:32:29.13" personId="{BE48EA9D-60CA-4320-A2EB-34A3B06609F8}" id="{0FCE7FCC-6A03-4DAE-AE57-96DF582C0AE7}">
    <text>No refrigerant. Filled with dry nitrogen (N2): 
iCOOL ~3 bar, iCORE ~10 bar</text>
  </threadedComment>
  <threadedComment ref="U1101" dT="2025-09-03T14:32:29.13" personId="{BE48EA9D-60CA-4320-A2EB-34A3B06609F8}" id="{DF7B7596-158D-418E-A312-53645A7D5555}">
    <text>No refrigerant. Filled with dry nitrogen (N2): 
iCOOL ~3 bar, iCORE ~10 bar</text>
  </threadedComment>
  <threadedComment ref="U1102" dT="2025-09-03T14:32:29.13" personId="{BE48EA9D-60CA-4320-A2EB-34A3B06609F8}" id="{9C7F0FA2-8FFD-4B99-AE2D-AB76D344FE3A}">
    <text>No refrigerant. Filled with dry nitrogen (N2): 
iCOOL ~3 bar, iCORE ~10 bar</text>
  </threadedComment>
  <threadedComment ref="U1103" dT="2025-09-03T14:32:29.13" personId="{BE48EA9D-60CA-4320-A2EB-34A3B06609F8}" id="{D14E11BA-E8A7-47F1-8C93-28CB60048B56}">
    <text>No refrigerant. Filled with dry nitrogen (N2): 
iCOOL ~3 bar, iCORE ~10 bar</text>
  </threadedComment>
  <threadedComment ref="U1104" dT="2025-09-03T14:32:29.13" personId="{BE48EA9D-60CA-4320-A2EB-34A3B06609F8}" id="{395E1CD9-6F1F-4A19-BAE9-DA25B3012CE7}">
    <text>No refrigerant. Filled with dry nitrogen (N2): 
iCOOL ~3 bar, iCORE ~10 bar</text>
  </threadedComment>
  <threadedComment ref="U1105" dT="2025-09-03T14:32:29.13" personId="{BE48EA9D-60CA-4320-A2EB-34A3B06609F8}" id="{B377B7C3-2290-41FB-BEDD-6AC732E90375}">
    <text>No refrigerant. Filled with dry nitrogen (N2): 
iCOOL ~3 bar, iCORE ~10 bar</text>
  </threadedComment>
  <threadedComment ref="U1106" dT="2025-09-03T14:32:29.13" personId="{BE48EA9D-60CA-4320-A2EB-34A3B06609F8}" id="{C51E0397-7281-4D4B-8B94-3D71C46E4CE4}">
    <text>No refrigerant. Filled with dry nitrogen (N2): 
iCOOL ~3 bar, iCORE ~10 bar</text>
  </threadedComment>
  <threadedComment ref="U1107" dT="2025-09-03T14:32:29.13" personId="{BE48EA9D-60CA-4320-A2EB-34A3B06609F8}" id="{EA0C64A1-AA06-4E52-9F59-DA73DA258D3D}">
    <text>No refrigerant. Filled with dry nitrogen (N2): 
iCOOL ~3 bar, iCORE ~10 bar</text>
  </threadedComment>
  <threadedComment ref="U1108" dT="2025-09-03T14:32:29.13" personId="{BE48EA9D-60CA-4320-A2EB-34A3B06609F8}" id="{ED6E6484-A1C2-4874-B9C5-E436C8569B94}">
    <text>No refrigerant. Filled with dry nitrogen (N2): 
iCOOL ~3 bar, iCORE ~10 bar</text>
  </threadedComment>
  <threadedComment ref="U1109" dT="2025-09-03T14:32:29.13" personId="{BE48EA9D-60CA-4320-A2EB-34A3B06609F8}" id="{C3CBC902-5DBA-4478-A248-E2BC58E65BB3}">
    <text>No refrigerant. Filled with dry nitrogen (N2): 
iCOOL ~3 bar, iCORE ~10 bar</text>
  </threadedComment>
  <threadedComment ref="U1110" dT="2025-09-03T14:32:29.13" personId="{BE48EA9D-60CA-4320-A2EB-34A3B06609F8}" id="{8365B1EC-FB1E-42F6-BB9C-1A70A486A0F2}">
    <text>No refrigerant. Filled with dry nitrogen (N2): 
iCOOL ~3 bar, iCORE ~10 bar</text>
  </threadedComment>
  <threadedComment ref="U1111" dT="2025-09-03T14:32:29.13" personId="{BE48EA9D-60CA-4320-A2EB-34A3B06609F8}" id="{2F75FEE8-C791-41E6-9B1F-BC1E45D629E6}">
    <text>No refrigerant. Filled with dry nitrogen (N2): 
iCOOL ~3 bar, iCORE ~10 bar</text>
  </threadedComment>
  <threadedComment ref="U1112" dT="2025-09-03T14:32:29.13" personId="{BE48EA9D-60CA-4320-A2EB-34A3B06609F8}" id="{112032FD-E45A-4CAE-B80E-F3CD8788023B}">
    <text>No refrigerant. Filled with dry nitrogen (N2): 
iCOOL ~3 bar, iCORE ~10 bar</text>
  </threadedComment>
  <threadedComment ref="U1113" dT="2025-09-03T14:32:29.13" personId="{BE48EA9D-60CA-4320-A2EB-34A3B06609F8}" id="{F08B925C-E1C5-498B-8E99-6B0327A1254C}">
    <text>No refrigerant. Filled with dry nitrogen (N2): 
iCOOL ~3 bar, iCORE ~10 bar</text>
  </threadedComment>
  <threadedComment ref="U1114" dT="2025-09-03T14:32:29.13" personId="{BE48EA9D-60CA-4320-A2EB-34A3B06609F8}" id="{71EB3F12-D9B7-43F0-9CD6-EFCDC3D6504C}">
    <text>No refrigerant. Filled with dry nitrogen (N2): 
iCOOL ~3 bar, iCORE ~10 bar</text>
  </threadedComment>
  <threadedComment ref="U1115" dT="2025-09-03T14:32:29.13" personId="{BE48EA9D-60CA-4320-A2EB-34A3B06609F8}" id="{063D858F-CC12-40F5-8E32-299C5A8FB39B}">
    <text>No refrigerant. Filled with dry nitrogen (N2): 
iCOOL ~3 bar, iCORE ~10 bar</text>
  </threadedComment>
  <threadedComment ref="U1116" dT="2025-09-03T14:32:29.13" personId="{BE48EA9D-60CA-4320-A2EB-34A3B06609F8}" id="{862EB24E-2028-4265-A848-D1BBBA4D241A}">
    <text>No refrigerant. Filled with dry nitrogen (N2): 
iCOOL ~3 bar, iCORE ~10 bar</text>
  </threadedComment>
  <threadedComment ref="U1117" dT="2025-09-03T14:32:29.13" personId="{BE48EA9D-60CA-4320-A2EB-34A3B06609F8}" id="{44E8703B-3D85-4145-A129-B1131B45F29D}">
    <text>No refrigerant. Filled with dry nitrogen (N2): 
iCOOL ~3 bar, iCORE ~10 bar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V902" dT="2023-12-14T07:49:49.45" personId="{61D08D68-B522-4B9E-934D-8E30B98BBEEE}" id="{7342B69A-B204-4DB4-ACA8-E31C2C7C8304}">
    <text xml:space="preserve">A few pressures inside, but not considered “pre-charge”. During the commissioning, the “full charge” is required. 
</text>
  </threadedComment>
  <threadedComment ref="V903" dT="2023-12-14T07:49:49.45" personId="{61D08D68-B522-4B9E-934D-8E30B98BBEEE}" id="{34E8A0FF-8DA9-4E95-8597-61B9E0894CFF}">
    <text xml:space="preserve">A few pressures inside, but not considered “pre-charge”. During the commissioning, the “full charge” is required. 
</text>
  </threadedComment>
  <threadedComment ref="V904" dT="2023-12-14T07:49:49.45" personId="{61D08D68-B522-4B9E-934D-8E30B98BBEEE}" id="{71208843-ADC4-47BF-AA30-58539BEBB3D8}">
    <text xml:space="preserve">A few pressures inside, but not considered “pre-charge”. During the commissioning, the “full charge” is required. 
</text>
  </threadedComment>
  <threadedComment ref="V905" dT="2023-12-14T07:49:49.45" personId="{61D08D68-B522-4B9E-934D-8E30B98BBEEE}" id="{1C577767-566E-4B36-9FD0-5BB0F4BEE888}">
    <text xml:space="preserve">A few pressures inside, but not considered “pre-charge”. During the commissioning, the “full charge” is required. 
</text>
  </threadedComment>
  <threadedComment ref="V906" dT="2023-12-14T07:49:49.45" personId="{61D08D68-B522-4B9E-934D-8E30B98BBEEE}" id="{3A85ADA9-9F6B-4D16-A749-05B1A2A4E9E0}">
    <text xml:space="preserve">A few pressures inside, but not considered “pre-charge”. During the commissioning, the “full charge” is required. 
</text>
  </threadedComment>
  <threadedComment ref="V907" dT="2023-12-14T07:49:49.45" personId="{61D08D68-B522-4B9E-934D-8E30B98BBEEE}" id="{C24E20E4-C749-4CF4-9FC2-9CCCCFDA5CEF}">
    <text xml:space="preserve">A few pressures inside, but not considered “pre-charge”. During the commissioning, the “full charge” is required. 
</text>
  </threadedComment>
  <threadedComment ref="V908" dT="2023-12-14T07:49:49.45" personId="{61D08D68-B522-4B9E-934D-8E30B98BBEEE}" id="{A404A2F8-2192-4DC5-8154-4F90690ACC2A}">
    <text xml:space="preserve">A few pressures inside, but not considered “pre-charge”. During the commissioning, the “full charge” is required. 
</text>
  </threadedComment>
  <threadedComment ref="V909" dT="2023-12-14T07:49:49.45" personId="{61D08D68-B522-4B9E-934D-8E30B98BBEEE}" id="{789C54A6-3DF0-4E60-96C1-6DE8CD57426C}">
    <text xml:space="preserve">A few pressures inside, but not considered “pre-charge”. During the commissioning, the “full charge” is required. 
</text>
  </threadedComment>
  <threadedComment ref="V910" dT="2023-12-14T07:49:49.45" personId="{61D08D68-B522-4B9E-934D-8E30B98BBEEE}" id="{A774BB3C-A269-4CAF-AB47-CE98FCDCC771}">
    <text xml:space="preserve">A few pressures inside, but not considered “pre-charge”. During the commissioning, the “full charge” is required. 
</text>
  </threadedComment>
  <threadedComment ref="V911" dT="2023-12-14T07:49:49.45" personId="{61D08D68-B522-4B9E-934D-8E30B98BBEEE}" id="{874A69AD-9C47-4A19-8297-323348936889}">
    <text xml:space="preserve">A few pressures inside, but not considered “pre-charge”. During the commissioning, the “full charge” is required. 
</text>
  </threadedComment>
  <threadedComment ref="V912" dT="2023-12-14T07:49:49.45" personId="{61D08D68-B522-4B9E-934D-8E30B98BBEEE}" id="{00FBD357-1465-4D50-9B2D-54095BCA6ABD}">
    <text xml:space="preserve">A few pressures inside, but not considered “pre-charge”. During the commissioning, the “full charge” is required. 
</text>
  </threadedComment>
  <threadedComment ref="V913" dT="2023-12-14T07:49:49.45" personId="{61D08D68-B522-4B9E-934D-8E30B98BBEEE}" id="{23A2B19C-702F-4CAC-9EC9-0554C1C12E64}">
    <text xml:space="preserve">A few pressures inside, but not considered “pre-charge”. During the commissioning, the “full charge” is required. 
</text>
  </threadedComment>
  <threadedComment ref="U946" dT="2025-09-03T14:32:29.13" personId="{BE48EA9D-60CA-4320-A2EB-34A3B06609F8}" id="{E12B7A16-CEFF-4CDC-98A1-58AE42C53AE1}">
    <text>No refrigerant. Filled with dry nitrogen (N2): 
iCOOL ~3 bar, iCORE ~10 bar</text>
  </threadedComment>
  <threadedComment ref="U947" dT="2025-09-03T14:32:29.13" personId="{BE48EA9D-60CA-4320-A2EB-34A3B06609F8}" id="{CFACE71F-B2CF-44B0-8615-7ED9FA63A936}">
    <text>No refrigerant. Filled with dry nitrogen (N2): 
iCOOL ~3 bar, iCORE ~10 bar</text>
  </threadedComment>
  <threadedComment ref="U948" dT="2025-09-03T14:32:29.13" personId="{BE48EA9D-60CA-4320-A2EB-34A3B06609F8}" id="{A1F558E3-137F-4DED-AF28-DCC835732E10}">
    <text>No refrigerant. Filled with dry nitrogen (N2): 
iCOOL ~3 bar, iCORE ~10 bar</text>
  </threadedComment>
  <threadedComment ref="U949" dT="2025-09-03T14:32:29.13" personId="{BE48EA9D-60CA-4320-A2EB-34A3B06609F8}" id="{689D796F-F5E2-4F7B-A0D0-324E53863E95}">
    <text>No refrigerant. Filled with dry nitrogen (N2): 
iCOOL ~3 bar, iCORE ~10 bar</text>
  </threadedComment>
  <threadedComment ref="U950" dT="2025-09-03T14:32:29.13" personId="{BE48EA9D-60CA-4320-A2EB-34A3B06609F8}" id="{47BA861C-372D-46DD-9217-75C9BD455BB0}">
    <text>No refrigerant. Filled with dry nitrogen (N2): 
iCOOL ~3 bar, iCORE ~10 bar</text>
  </threadedComment>
  <threadedComment ref="U951" dT="2025-09-03T14:32:29.13" personId="{BE48EA9D-60CA-4320-A2EB-34A3B06609F8}" id="{8A1AF75C-D6A1-40F4-86DF-328D7983C1DF}">
    <text>No refrigerant. Filled with dry nitrogen (N2): 
iCOOL ~3 bar, iCORE ~10 bar</text>
  </threadedComment>
  <threadedComment ref="U952" dT="2025-09-03T14:32:29.13" personId="{BE48EA9D-60CA-4320-A2EB-34A3B06609F8}" id="{3318FB23-E9E3-4959-83CA-958443956960}">
    <text>No refrigerant. Filled with dry nitrogen (N2): 
iCOOL ~3 bar, iCORE ~10 bar</text>
  </threadedComment>
  <threadedComment ref="U953" dT="2025-09-03T14:32:29.13" personId="{BE48EA9D-60CA-4320-A2EB-34A3B06609F8}" id="{41E277A6-693C-4CB3-B3BA-CA489B704990}">
    <text>No refrigerant. Filled with dry nitrogen (N2): 
iCOOL ~3 bar, iCORE ~10 bar</text>
  </threadedComment>
  <threadedComment ref="U954" dT="2025-09-03T14:32:29.13" personId="{BE48EA9D-60CA-4320-A2EB-34A3B06609F8}" id="{87FD10F4-25D5-4D85-B40A-9830A518F6B7}">
    <text>No refrigerant. Filled with dry nitrogen (N2): 
iCOOL ~3 bar, iCORE ~10 bar</text>
  </threadedComment>
  <threadedComment ref="U955" dT="2025-09-03T14:32:29.13" personId="{BE48EA9D-60CA-4320-A2EB-34A3B06609F8}" id="{837C37E5-6937-465A-9828-4C4AA2FDAF07}">
    <text>No refrigerant. Filled with dry nitrogen (N2): 
iCOOL ~3 bar, iCORE ~10 bar</text>
  </threadedComment>
  <threadedComment ref="U956" dT="2025-09-03T14:32:29.13" personId="{BE48EA9D-60CA-4320-A2EB-34A3B06609F8}" id="{1E160733-4A24-45AA-B174-1E2EF32D4D9C}">
    <text>No refrigerant. Filled with dry nitrogen (N2): 
iCOOL ~3 bar, iCORE ~10 bar</text>
  </threadedComment>
  <threadedComment ref="U957" dT="2025-09-03T14:32:29.13" personId="{BE48EA9D-60CA-4320-A2EB-34A3B06609F8}" id="{7C10E3A2-EE9D-46DC-82F8-C4B45B6B655D}">
    <text>No refrigerant. Filled with dry nitrogen (N2): 
iCOOL ~3 bar, iCORE ~10 bar</text>
  </threadedComment>
  <threadedComment ref="U958" dT="2025-09-03T14:32:29.13" personId="{BE48EA9D-60CA-4320-A2EB-34A3B06609F8}" id="{B687D27E-F403-4A60-B27F-DDB72762ECBB}">
    <text>No refrigerant. Filled with dry nitrogen (N2): 
iCOOL ~3 bar, iCORE ~10 bar</text>
  </threadedComment>
  <threadedComment ref="U959" dT="2025-09-03T14:32:29.13" personId="{BE48EA9D-60CA-4320-A2EB-34A3B06609F8}" id="{1E5CBA81-2A13-4987-AE23-E9E800A05E9B}">
    <text>No refrigerant. Filled with dry nitrogen (N2): 
iCOOL ~3 bar, iCORE ~10 bar</text>
  </threadedComment>
  <threadedComment ref="U960" dT="2025-09-03T14:32:29.13" personId="{BE48EA9D-60CA-4320-A2EB-34A3B06609F8}" id="{7C22DDF7-1F90-4266-8B87-476C4CC26790}">
    <text>No refrigerant. Filled with dry nitrogen (N2): 
iCOOL ~3 bar, iCORE ~10 bar</text>
  </threadedComment>
  <threadedComment ref="U961" dT="2025-09-03T14:32:29.13" personId="{BE48EA9D-60CA-4320-A2EB-34A3B06609F8}" id="{2B8DD85B-9A4F-4D86-8CE0-BC9E27EE93D3}">
    <text>No refrigerant. Filled with dry nitrogen (N2): 
iCOOL ~3 bar, iCORE ~10 bar</text>
  </threadedComment>
  <threadedComment ref="U962" dT="2025-09-03T14:32:29.13" personId="{BE48EA9D-60CA-4320-A2EB-34A3B06609F8}" id="{68C8BC8E-B500-421A-AEF7-B8D93D275092}">
    <text>No refrigerant. Filled with dry nitrogen (N2): 
iCOOL ~3 bar, iCORE ~10 bar</text>
  </threadedComment>
  <threadedComment ref="U963" dT="2025-09-03T14:32:29.13" personId="{BE48EA9D-60CA-4320-A2EB-34A3B06609F8}" id="{E530F626-B56E-4087-A841-04DD91B6CCFF}">
    <text>No refrigerant. Filled with dry nitrogen (N2): 
iCOOL ~3 bar, iCORE ~10 bar</text>
  </threadedComment>
  <threadedComment ref="U964" dT="2025-09-03T14:32:29.13" personId="{BE48EA9D-60CA-4320-A2EB-34A3B06609F8}" id="{BEEC95BD-155C-49CA-8FA1-DB5FB5D85021}">
    <text>No refrigerant. Filled with dry nitrogen (N2): 
iCOOL ~3 bar, iCORE ~10 bar</text>
  </threadedComment>
  <threadedComment ref="U965" dT="2025-09-03T14:32:29.13" personId="{BE48EA9D-60CA-4320-A2EB-34A3B06609F8}" id="{3ECC716A-BECF-4A5A-8799-DE0CC3CB77A9}">
    <text>No refrigerant. Filled with dry nitrogen (N2): 
iCOOL ~3 bar, iCORE ~10 bar</text>
  </threadedComment>
  <threadedComment ref="U966" dT="2025-09-03T14:32:29.13" personId="{BE48EA9D-60CA-4320-A2EB-34A3B06609F8}" id="{5D4D51AC-EC82-43A7-959B-7DFB2D289ABC}">
    <text>No refrigerant. Filled with dry nitrogen (N2): 
iCOOL ~3 bar, iCORE ~10 bar</text>
  </threadedComment>
  <threadedComment ref="U967" dT="2025-09-03T14:32:29.13" personId="{BE48EA9D-60CA-4320-A2EB-34A3B06609F8}" id="{94985D43-CA90-4F98-BD6C-FA80DCB28DF7}">
    <text>No refrigerant. Filled with dry nitrogen (N2): 
iCOOL ~3 bar, iCORE ~10 bar</text>
  </threadedComment>
  <threadedComment ref="U968" dT="2025-09-03T14:32:29.13" personId="{BE48EA9D-60CA-4320-A2EB-34A3B06609F8}" id="{373F1EF6-BCDF-4ED9-B2D1-6EA436B3B919}">
    <text>No refrigerant. Filled with dry nitrogen (N2): 
iCOOL ~3 bar, iCORE ~10 bar</text>
  </threadedComment>
  <threadedComment ref="U969" dT="2025-09-03T14:32:29.13" personId="{BE48EA9D-60CA-4320-A2EB-34A3B06609F8}" id="{52EFE3AA-B2FC-4940-A20D-EE91F7EBD3E6}">
    <text>No refrigerant. Filled with dry nitrogen (N2): 
iCOOL ~3 bar, iCORE ~10 bar</text>
  </threadedComment>
  <threadedComment ref="U970" dT="2025-09-03T14:32:29.13" personId="{BE48EA9D-60CA-4320-A2EB-34A3B06609F8}" id="{2F959B05-68EB-4DF0-BE29-B98ACDAB919F}">
    <text>No refrigerant. Filled with dry nitrogen (N2): 
iCOOL ~3 bar, iCORE ~10 bar</text>
  </threadedComment>
  <threadedComment ref="U971" dT="2025-09-03T14:32:29.13" personId="{BE48EA9D-60CA-4320-A2EB-34A3B06609F8}" id="{82E04771-A736-418E-A4CE-DE6DF37B521F}">
    <text>No refrigerant. Filled with dry nitrogen (N2): 
iCOOL ~3 bar, iCORE ~10 bar</text>
  </threadedComment>
  <threadedComment ref="U972" dT="2025-09-03T14:32:29.13" personId="{BE48EA9D-60CA-4320-A2EB-34A3B06609F8}" id="{D3D712F6-CD0D-49BB-B3B4-73A4AA1BA59E}">
    <text>No refrigerant. Filled with dry nitrogen (N2): 
iCOOL ~3 bar, iCORE ~10 bar</text>
  </threadedComment>
  <threadedComment ref="U973" dT="2025-09-03T14:32:29.13" personId="{BE48EA9D-60CA-4320-A2EB-34A3B06609F8}" id="{588DF617-054B-4094-9D84-8E28B67CF210}">
    <text>No refrigerant. Filled with dry nitrogen (N2): 
iCOOL ~3 bar, iCORE ~10 bar</text>
  </threadedComment>
  <threadedComment ref="U974" dT="2025-09-03T14:32:29.13" personId="{BE48EA9D-60CA-4320-A2EB-34A3B06609F8}" id="{F28C17D3-152D-4619-B470-0789D7FC092A}">
    <text>No refrigerant. Filled with dry nitrogen (N2): 
iCOOL ~3 bar, iCORE ~10 bar</text>
  </threadedComment>
  <threadedComment ref="U975" dT="2025-09-03T14:32:29.13" personId="{BE48EA9D-60CA-4320-A2EB-34A3B06609F8}" id="{8E0271FA-63F6-4EEE-9C0D-BEC35DEDCCD8}">
    <text>No refrigerant. Filled with dry nitrogen (N2): 
iCOOL ~3 bar, iCORE ~10 bar</text>
  </threadedComment>
  <threadedComment ref="U976" dT="2025-09-03T14:32:29.13" personId="{BE48EA9D-60CA-4320-A2EB-34A3B06609F8}" id="{FB7EAF27-648E-44E7-BA06-8A9A909F3953}">
    <text>No refrigerant. Filled with dry nitrogen (N2): 
iCOOL ~3 bar, iCORE ~10 bar</text>
  </threadedComment>
  <threadedComment ref="U977" dT="2025-09-03T14:32:29.13" personId="{BE48EA9D-60CA-4320-A2EB-34A3B06609F8}" id="{B59D0588-9372-48B3-A738-2D894D43AECC}">
    <text>No refrigerant. Filled with dry nitrogen (N2): 
iCOOL ~3 bar, iCORE ~10 bar</text>
  </threadedComment>
  <threadedComment ref="U978" dT="2025-09-03T14:32:29.13" personId="{BE48EA9D-60CA-4320-A2EB-34A3B06609F8}" id="{FE438194-E45C-4E0E-BA67-F8F5E39BAF41}">
    <text>No refrigerant. Filled with dry nitrogen (N2): 
iCOOL ~3 bar, iCORE ~10 bar</text>
  </threadedComment>
  <threadedComment ref="U979" dT="2025-09-03T14:32:29.13" personId="{BE48EA9D-60CA-4320-A2EB-34A3B06609F8}" id="{07B1836C-8016-4C0C-BA54-45C6EC229A2F}">
    <text>No refrigerant. Filled with dry nitrogen (N2): 
iCOOL ~3 bar, iCORE ~10 bar</text>
  </threadedComment>
  <threadedComment ref="U980" dT="2025-09-03T14:32:29.13" personId="{BE48EA9D-60CA-4320-A2EB-34A3B06609F8}" id="{31ECA629-FDF6-4A8F-ACE7-B8B77174918E}">
    <text>No refrigerant. Filled with dry nitrogen (N2): 
iCOOL ~3 bar, iCORE ~10 bar</text>
  </threadedComment>
  <threadedComment ref="U981" dT="2025-09-03T14:32:29.13" personId="{BE48EA9D-60CA-4320-A2EB-34A3B06609F8}" id="{C1A196C2-7162-493A-8B12-A69E59DC3AEA}">
    <text>No refrigerant. Filled with dry nitrogen (N2): 
iCOOL ~3 bar, iCORE ~10 bar</text>
  </threadedComment>
  <threadedComment ref="U982" dT="2025-09-03T14:32:29.13" personId="{BE48EA9D-60CA-4320-A2EB-34A3B06609F8}" id="{03D64D1C-F594-47F0-AE88-0FD3773CA1C5}">
    <text>No refrigerant. Filled with dry nitrogen (N2): 
iCOOL ~3 bar, iCORE ~10 bar</text>
  </threadedComment>
  <threadedComment ref="U983" dT="2025-09-03T14:32:29.13" personId="{BE48EA9D-60CA-4320-A2EB-34A3B06609F8}" id="{62261514-F7A5-47F3-B198-31DEEA837144}">
    <text>No refrigerant. Filled with dry nitrogen (N2): 
iCOOL ~3 bar, iCORE ~10 bar</text>
  </threadedComment>
  <threadedComment ref="U984" dT="2025-09-03T14:32:29.13" personId="{BE48EA9D-60CA-4320-A2EB-34A3B06609F8}" id="{BA1AB20B-3330-4EE5-8D28-E20549F4C974}">
    <text>No refrigerant. Filled with dry nitrogen (N2): 
iCOOL ~3 bar, iCORE ~10 bar</text>
  </threadedComment>
  <threadedComment ref="U985" dT="2025-09-03T14:32:29.13" personId="{BE48EA9D-60CA-4320-A2EB-34A3B06609F8}" id="{2DC86317-8E69-43BF-9462-BA75A0E5C448}">
    <text>No refrigerant. Filled with dry nitrogen (N2): 
iCOOL ~3 bar, iCORE ~10 bar</text>
  </threadedComment>
  <threadedComment ref="U986" dT="2025-09-03T14:32:29.13" personId="{BE48EA9D-60CA-4320-A2EB-34A3B06609F8}" id="{12115356-F0FC-4A8E-BC4F-652CAB01250D}">
    <text>No refrigerant. Filled with dry nitrogen (N2): 
iCOOL ~3 bar, iCORE ~10 bar</text>
  </threadedComment>
  <threadedComment ref="U987" dT="2025-09-03T14:32:29.13" personId="{BE48EA9D-60CA-4320-A2EB-34A3B06609F8}" id="{576700C8-E67D-422F-947E-8E2B31A87A80}">
    <text>No refrigerant. Filled with dry nitrogen (N2): 
iCOOL ~3 bar, iCORE ~10 bar</text>
  </threadedComment>
  <threadedComment ref="U988" dT="2025-09-03T14:32:29.13" personId="{BE48EA9D-60CA-4320-A2EB-34A3B06609F8}" id="{10D45756-ED1E-4FD8-A943-D651B6B37DD4}">
    <text>No refrigerant. Filled with dry nitrogen (N2): 
iCOOL ~3 bar, iCORE ~10 bar</text>
  </threadedComment>
  <threadedComment ref="U989" dT="2025-09-03T14:32:29.13" personId="{BE48EA9D-60CA-4320-A2EB-34A3B06609F8}" id="{0931F6F3-BAFB-4E2E-B15F-1484A1994BE0}">
    <text>No refrigerant. Filled with dry nitrogen (N2): 
iCOOL ~3 bar, iCORE ~10 bar</text>
  </threadedComment>
  <threadedComment ref="U990" dT="2025-09-03T14:32:29.13" personId="{BE48EA9D-60CA-4320-A2EB-34A3B06609F8}" id="{0C07A89E-7369-40B1-A3B2-C5D451F5CE45}">
    <text>No refrigerant. Filled with dry nitrogen (N2): 
iCOOL ~3 bar, iCORE ~10 bar</text>
  </threadedComment>
  <threadedComment ref="U991" dT="2025-09-03T14:32:29.13" personId="{BE48EA9D-60CA-4320-A2EB-34A3B06609F8}" id="{38810FCE-1DFC-4461-9D7F-7622EA25A3E5}">
    <text>No refrigerant. Filled with dry nitrogen (N2): 
iCOOL ~3 bar, iCORE ~10 bar</text>
  </threadedComment>
  <threadedComment ref="U992" dT="2025-09-03T14:32:29.13" personId="{BE48EA9D-60CA-4320-A2EB-34A3B06609F8}" id="{72AC0DD7-0C25-42CF-B4BB-2ECFFDB2971D}">
    <text>No refrigerant. Filled with dry nitrogen (N2): 
iCOOL ~3 bar, iCORE ~10 bar</text>
  </threadedComment>
  <threadedComment ref="U993" dT="2025-09-03T14:32:29.13" personId="{BE48EA9D-60CA-4320-A2EB-34A3B06609F8}" id="{212572A0-6A73-4F62-BCE5-46903668D1AC}">
    <text>No refrigerant. Filled with dry nitrogen (N2): 
iCOOL ~3 bar, iCORE ~10 bar</text>
  </threadedComment>
  <threadedComment ref="U994" dT="2025-09-03T14:32:29.13" personId="{BE48EA9D-60CA-4320-A2EB-34A3B06609F8}" id="{283CC674-4FE8-42CA-AEC8-C45D58CE0201}">
    <text>No refrigerant. Filled with dry nitrogen (N2): 
iCOOL ~3 bar, iCORE ~10 bar</text>
  </threadedComment>
  <threadedComment ref="U995" dT="2025-09-03T14:32:29.13" personId="{BE48EA9D-60CA-4320-A2EB-34A3B06609F8}" id="{008F5934-4FF5-422A-98FB-71B4F053AF54}">
    <text>No refrigerant. Filled with dry nitrogen (N2): 
iCOOL ~3 bar, iCORE ~10 bar</text>
  </threadedComment>
  <threadedComment ref="U996" dT="2025-09-03T14:32:29.13" personId="{BE48EA9D-60CA-4320-A2EB-34A3B06609F8}" id="{7F66FC9A-B633-44F2-B1BB-662CA37DD83C}">
    <text>No refrigerant. Filled with dry nitrogen (N2): 
iCOOL ~3 bar, iCORE ~10 bar</text>
  </threadedComment>
  <threadedComment ref="U997" dT="2025-09-03T14:32:29.13" personId="{BE48EA9D-60CA-4320-A2EB-34A3B06609F8}" id="{A589CE7B-DBAD-4BC7-A166-E2CAB6576A1D}">
    <text>No refrigerant. Filled with dry nitrogen (N2): 
iCOOL ~3 bar, iCORE ~10 bar</text>
  </threadedComment>
  <threadedComment ref="U998" dT="2025-09-03T14:32:29.13" personId="{BE48EA9D-60CA-4320-A2EB-34A3B06609F8}" id="{E8C35F41-3B4B-4EED-A71C-1F401CC19003}">
    <text>No refrigerant. Filled with dry nitrogen (N2): 
iCOOL ~3 bar, iCORE ~10 bar</text>
  </threadedComment>
  <threadedComment ref="U999" dT="2025-09-03T14:32:29.13" personId="{BE48EA9D-60CA-4320-A2EB-34A3B06609F8}" id="{1F727EDE-10D1-491F-887A-E64D6C4A1CD3}">
    <text>No refrigerant. Filled with dry nitrogen (N2): 
iCOOL ~3 bar, iCORE ~10 bar</text>
  </threadedComment>
  <threadedComment ref="U1000" dT="2025-09-03T14:32:29.13" personId="{BE48EA9D-60CA-4320-A2EB-34A3B06609F8}" id="{A4857DEC-A172-4D1F-9FCB-6E98B4A657E2}">
    <text>No refrigerant. Filled with dry nitrogen (N2): 
iCOOL ~3 bar, iCORE ~10 bar</text>
  </threadedComment>
  <threadedComment ref="U1001" dT="2025-09-03T14:32:29.13" personId="{BE48EA9D-60CA-4320-A2EB-34A3B06609F8}" id="{6A5442FF-77CE-4A9E-8B22-A29DC5D25471}">
    <text>No refrigerant. Filled with dry nitrogen (N2): 
iCOOL ~3 bar, iCORE ~10 bar</text>
  </threadedComment>
  <threadedComment ref="U1002" dT="2025-09-03T14:32:29.13" personId="{BE48EA9D-60CA-4320-A2EB-34A3B06609F8}" id="{307E046E-51C2-4D3B-AC52-AEE458DE4BC6}">
    <text>No refrigerant. Filled with dry nitrogen (N2): 
iCOOL ~3 bar, iCORE ~10 bar</text>
  </threadedComment>
  <threadedComment ref="U1003" dT="2025-09-03T14:32:29.13" personId="{BE48EA9D-60CA-4320-A2EB-34A3B06609F8}" id="{3067A8F1-5105-42FF-876D-DB9A95BE2F0B}">
    <text>No refrigerant. Filled with dry nitrogen (N2): 
iCOOL ~3 bar, iCORE ~10 bar</text>
  </threadedComment>
  <threadedComment ref="U1004" dT="2025-09-03T14:32:29.13" personId="{BE48EA9D-60CA-4320-A2EB-34A3B06609F8}" id="{3F56E482-36BC-4041-9FF7-54F76DD30321}">
    <text>No refrigerant. Filled with dry nitrogen (N2): 
iCOOL ~3 bar, iCORE ~10 bar</text>
  </threadedComment>
  <threadedComment ref="U1005" dT="2025-09-03T14:32:29.13" personId="{BE48EA9D-60CA-4320-A2EB-34A3B06609F8}" id="{9DD75F13-9690-45B5-ABF7-44E45A2D044B}">
    <text>No refrigerant. Filled with dry nitrogen (N2): 
iCOOL ~3 bar, iCORE ~10 bar</text>
  </threadedComment>
  <threadedComment ref="U1006" dT="2025-09-03T14:32:29.13" personId="{BE48EA9D-60CA-4320-A2EB-34A3B06609F8}" id="{51BDF186-E796-4445-BECF-C7F8C821F33F}">
    <text>No refrigerant. Filled with dry nitrogen (N2): 
iCOOL ~3 bar, iCORE ~10 bar</text>
  </threadedComment>
  <threadedComment ref="U1007" dT="2025-09-03T14:32:29.13" personId="{BE48EA9D-60CA-4320-A2EB-34A3B06609F8}" id="{144A004D-FD72-45BD-ACAE-5A0BAC68E4A4}">
    <text>No refrigerant. Filled with dry nitrogen (N2): 
iCOOL ~3 bar, iCORE ~10 bar</text>
  </threadedComment>
  <threadedComment ref="U1008" dT="2025-09-03T14:32:29.13" personId="{BE48EA9D-60CA-4320-A2EB-34A3B06609F8}" id="{C7A0812E-4ACF-4645-8BA4-88AC376CC7A5}">
    <text>No refrigerant. Filled with dry nitrogen (N2): 
iCOOL ~3 bar, iCORE ~10 bar</text>
  </threadedComment>
  <threadedComment ref="U1009" dT="2025-09-03T14:32:29.13" personId="{BE48EA9D-60CA-4320-A2EB-34A3B06609F8}" id="{08E6DEF1-C258-4D7D-9B15-8202EE3DDFA5}">
    <text>No refrigerant. Filled with dry nitrogen (N2): 
iCOOL ~3 bar, iCORE ~10 bar</text>
  </threadedComment>
  <threadedComment ref="U1010" dT="2025-09-03T14:32:29.13" personId="{BE48EA9D-60CA-4320-A2EB-34A3B06609F8}" id="{1B573DDA-B79A-4626-AA9A-7D916913CA22}">
    <text>No refrigerant. Filled with dry nitrogen (N2): 
iCOOL ~3 bar, iCORE ~10 bar</text>
  </threadedComment>
  <threadedComment ref="U1011" dT="2025-09-03T14:32:29.13" personId="{BE48EA9D-60CA-4320-A2EB-34A3B06609F8}" id="{8D1EC7EB-CACF-4905-9ABE-B0A9E28DBB93}">
    <text>No refrigerant. Filled with dry nitrogen (N2): 
iCOOL ~3 bar, iCORE ~10 bar</text>
  </threadedComment>
  <threadedComment ref="U1012" dT="2025-09-03T14:32:29.13" personId="{BE48EA9D-60CA-4320-A2EB-34A3B06609F8}" id="{DE2EACB0-597E-4DC1-9380-53AB7981E206}">
    <text>No refrigerant. Filled with dry nitrogen (N2): 
iCOOL ~3 bar, iCORE ~10 bar</text>
  </threadedComment>
  <threadedComment ref="U1013" dT="2025-09-03T14:32:29.13" personId="{BE48EA9D-60CA-4320-A2EB-34A3B06609F8}" id="{E884763B-28E2-4603-B7E6-57669427CF51}">
    <text>No refrigerant. Filled with dry nitrogen (N2): 
iCOOL ~3 bar, iCORE ~10 bar</text>
  </threadedComment>
  <threadedComment ref="U1014" dT="2025-09-03T14:32:29.13" personId="{BE48EA9D-60CA-4320-A2EB-34A3B06609F8}" id="{0A552B73-A0D7-4433-9EB6-5336E10C9DB1}">
    <text>No refrigerant. Filled with dry nitrogen (N2): 
iCOOL ~3 bar, iCORE ~10 bar</text>
  </threadedComment>
  <threadedComment ref="U1015" dT="2025-09-03T14:32:29.13" personId="{BE48EA9D-60CA-4320-A2EB-34A3B06609F8}" id="{391E6D54-1E40-4B15-8CAB-7DC06D2FDAA9}">
    <text>No refrigerant. Filled with dry nitrogen (N2): 
iCOOL ~3 bar, iCORE ~10 bar</text>
  </threadedComment>
  <threadedComment ref="U1016" dT="2025-09-03T14:32:29.13" personId="{BE48EA9D-60CA-4320-A2EB-34A3B06609F8}" id="{F4412142-A145-4263-81B5-39F7DDEF6A12}">
    <text>No refrigerant. Filled with dry nitrogen (N2): 
iCOOL ~3 bar, iCORE ~10 bar</text>
  </threadedComment>
  <threadedComment ref="U1017" dT="2025-09-03T14:32:29.13" personId="{BE48EA9D-60CA-4320-A2EB-34A3B06609F8}" id="{A5B05B2C-32EF-41A0-B5CC-038543D903F6}">
    <text>No refrigerant. Filled with dry nitrogen (N2): 
iCOOL ~3 bar, iCORE ~10 bar</text>
  </threadedComment>
  <threadedComment ref="U1018" dT="2025-09-03T14:32:29.13" personId="{BE48EA9D-60CA-4320-A2EB-34A3B06609F8}" id="{CB177210-4356-4E7E-966D-601A3E11DFA5}">
    <text>No refrigerant. Filled with dry nitrogen (N2): 
iCOOL ~3 bar, iCORE ~10 bar</text>
  </threadedComment>
  <threadedComment ref="U1019" dT="2025-09-03T14:32:29.13" personId="{BE48EA9D-60CA-4320-A2EB-34A3B06609F8}" id="{3ED06672-9576-4128-AAB7-535FA27078BD}">
    <text>No refrigerant. Filled with dry nitrogen (N2): 
iCOOL ~3 bar, iCORE ~10 bar</text>
  </threadedComment>
  <threadedComment ref="U1020" dT="2025-09-03T14:32:29.13" personId="{BE48EA9D-60CA-4320-A2EB-34A3B06609F8}" id="{49BCF674-1C55-43A0-80E5-E60B34AD7EFA}">
    <text>No refrigerant. Filled with dry nitrogen (N2): 
iCOOL ~3 bar, iCORE ~10 bar</text>
  </threadedComment>
  <threadedComment ref="U1021" dT="2025-09-03T14:32:29.13" personId="{BE48EA9D-60CA-4320-A2EB-34A3B06609F8}" id="{B16183E4-4F2D-4C49-A2F0-B57603BAE2F7}">
    <text>No refrigerant. Filled with dry nitrogen (N2): 
iCOOL ~3 bar, iCORE ~10 bar</text>
  </threadedComment>
  <threadedComment ref="U1022" dT="2025-09-03T14:32:29.13" personId="{BE48EA9D-60CA-4320-A2EB-34A3B06609F8}" id="{F6A27DAD-F966-45E8-AA00-6A738861DA5F}">
    <text>No refrigerant. Filled with dry nitrogen (N2): 
iCOOL ~3 bar, iCORE ~10 bar</text>
  </threadedComment>
  <threadedComment ref="U1023" dT="2025-09-03T14:32:29.13" personId="{BE48EA9D-60CA-4320-A2EB-34A3B06609F8}" id="{A00878FE-E204-46EA-9357-86B7324868B3}">
    <text>No refrigerant. Filled with dry nitrogen (N2): 
iCOOL ~3 bar, iCORE ~10 bar</text>
  </threadedComment>
  <threadedComment ref="U1024" dT="2025-09-03T14:32:29.13" personId="{BE48EA9D-60CA-4320-A2EB-34A3B06609F8}" id="{5D41349F-0626-454F-A3E7-AA5846E3DBCD}">
    <text>No refrigerant. Filled with dry nitrogen (N2): 
iCOOL ~3 bar, iCORE ~10 bar</text>
  </threadedComment>
  <threadedComment ref="U1025" dT="2025-09-03T14:32:29.13" personId="{BE48EA9D-60CA-4320-A2EB-34A3B06609F8}" id="{13EEACFA-572D-4BCC-AC75-47FD679DBB18}">
    <text>No refrigerant. Filled with dry nitrogen (N2): 
iCOOL ~3 bar, iCORE ~10 bar</text>
  </threadedComment>
  <threadedComment ref="U1026" dT="2025-09-03T14:32:29.13" personId="{BE48EA9D-60CA-4320-A2EB-34A3B06609F8}" id="{344FFE7A-9018-4767-8D4B-8AA06FD7EDFF}">
    <text>No refrigerant. Filled with dry nitrogen (N2): 
iCOOL ~3 bar, iCORE ~10 bar</text>
  </threadedComment>
  <threadedComment ref="U1027" dT="2025-09-03T14:32:29.13" personId="{BE48EA9D-60CA-4320-A2EB-34A3B06609F8}" id="{0C4617B4-98FA-4CBB-AEA7-790B774FE2C5}">
    <text>No refrigerant. Filled with dry nitrogen (N2): 
iCOOL ~3 bar, iCORE ~10 bar</text>
  </threadedComment>
  <threadedComment ref="U1028" dT="2025-09-03T14:32:29.13" personId="{BE48EA9D-60CA-4320-A2EB-34A3B06609F8}" id="{969EB531-8997-446F-BD1F-4E43A7CD28B5}">
    <text>No refrigerant. Filled with dry nitrogen (N2): 
iCOOL ~3 bar, iCORE ~10 bar</text>
  </threadedComment>
  <threadedComment ref="U1029" dT="2025-09-03T14:32:29.13" personId="{BE48EA9D-60CA-4320-A2EB-34A3B06609F8}" id="{F562DCBE-A1BE-4B90-94AD-4D908EA673D3}">
    <text>No refrigerant. Filled with dry nitrogen (N2): 
iCOOL ~3 bar, iCORE ~10 bar</text>
  </threadedComment>
  <threadedComment ref="U1030" dT="2025-09-03T14:32:29.13" personId="{BE48EA9D-60CA-4320-A2EB-34A3B06609F8}" id="{F9022473-2D3D-4C0C-8AC5-DA5272BB1B3D}">
    <text>No refrigerant. Filled with dry nitrogen (N2): 
iCOOL ~3 bar, iCORE ~10 bar</text>
  </threadedComment>
  <threadedComment ref="U1031" dT="2025-09-03T14:32:29.13" personId="{BE48EA9D-60CA-4320-A2EB-34A3B06609F8}" id="{CA8E3C47-6E8D-415C-9FC1-C38BDA03A903}">
    <text>No refrigerant. Filled with dry nitrogen (N2): 
iCOOL ~3 bar, iCORE ~10 bar</text>
  </threadedComment>
  <threadedComment ref="U1032" dT="2025-09-03T14:32:29.13" personId="{BE48EA9D-60CA-4320-A2EB-34A3B06609F8}" id="{B5DF86C5-A09A-4059-99FF-0565D664DCE2}">
    <text>No refrigerant. Filled with dry nitrogen (N2): 
iCOOL ~3 bar, iCORE ~10 bar</text>
  </threadedComment>
  <threadedComment ref="U1033" dT="2025-09-03T14:32:29.13" personId="{BE48EA9D-60CA-4320-A2EB-34A3B06609F8}" id="{B9D70A16-FBFD-455F-95ED-62B4BE3B19ED}">
    <text>No refrigerant. Filled with dry nitrogen (N2): 
iCOOL ~3 bar, iCORE ~10 bar</text>
  </threadedComment>
  <threadedComment ref="U1034" dT="2025-09-03T14:32:29.13" personId="{BE48EA9D-60CA-4320-A2EB-34A3B06609F8}" id="{2A5383B4-9CC5-4ED4-98ED-C106A6703BB5}">
    <text>No refrigerant. Filled with dry nitrogen (N2): 
iCOOL ~3 bar, iCORE ~10 bar</text>
  </threadedComment>
  <threadedComment ref="U1035" dT="2025-09-03T14:32:29.13" personId="{BE48EA9D-60CA-4320-A2EB-34A3B06609F8}" id="{3DBCEED1-AA7D-4876-8051-C55D27D7235B}">
    <text>No refrigerant. Filled with dry nitrogen (N2): 
iCOOL ~3 bar, iCORE ~10 bar</text>
  </threadedComment>
  <threadedComment ref="U1036" dT="2025-09-03T14:32:29.13" personId="{BE48EA9D-60CA-4320-A2EB-34A3B06609F8}" id="{FA816AB7-7076-4B4D-B845-470076C32945}">
    <text>No refrigerant. Filled with dry nitrogen (N2): 
iCOOL ~3 bar, iCORE ~10 bar</text>
  </threadedComment>
  <threadedComment ref="U1037" dT="2025-09-03T14:32:29.13" personId="{BE48EA9D-60CA-4320-A2EB-34A3B06609F8}" id="{56C17D53-3B17-4FF8-8A13-6BB00037FF35}">
    <text>No refrigerant. Filled with dry nitrogen (N2): 
iCOOL ~3 bar, iCORE ~10 bar</text>
  </threadedComment>
  <threadedComment ref="U1038" dT="2025-09-03T14:32:29.13" personId="{BE48EA9D-60CA-4320-A2EB-34A3B06609F8}" id="{9039F822-4193-4FA6-A711-85391C53794C}">
    <text>No refrigerant. Filled with dry nitrogen (N2): 
iCOOL ~3 bar, iCORE ~10 bar</text>
  </threadedComment>
  <threadedComment ref="U1039" dT="2025-09-03T14:32:29.13" personId="{BE48EA9D-60CA-4320-A2EB-34A3B06609F8}" id="{1B599F3C-6E57-4F8A-865B-7F1C3AB09C60}">
    <text>No refrigerant. Filled with dry nitrogen (N2): 
iCOOL ~3 bar, iCORE ~10 bar</text>
  </threadedComment>
  <threadedComment ref="U1040" dT="2025-09-03T14:32:29.13" personId="{BE48EA9D-60CA-4320-A2EB-34A3B06609F8}" id="{E73DAD39-4631-45BC-8F23-B4ED354D1711}">
    <text>No refrigerant. Filled with dry nitrogen (N2): 
iCOOL ~3 bar, iCORE ~10 bar</text>
  </threadedComment>
  <threadedComment ref="U1041" dT="2025-09-03T14:32:29.13" personId="{BE48EA9D-60CA-4320-A2EB-34A3B06609F8}" id="{9AC50381-69AF-43B0-BB72-9A67FE28DDC2}">
    <text>No refrigerant. Filled with dry nitrogen (N2): 
iCOOL ~3 bar, iCORE ~10 bar</text>
  </threadedComment>
  <threadedComment ref="U1042" dT="2025-09-03T14:32:29.13" personId="{BE48EA9D-60CA-4320-A2EB-34A3B06609F8}" id="{2329EEAC-F2D8-47EA-8016-D664DDFF83B7}">
    <text>No refrigerant. Filled with dry nitrogen (N2): 
iCOOL ~3 bar, iCORE ~10 bar</text>
  </threadedComment>
  <threadedComment ref="U1043" dT="2025-09-03T14:32:29.13" personId="{BE48EA9D-60CA-4320-A2EB-34A3B06609F8}" id="{5FF84793-9B05-44D1-8AD6-70ADDAF21EA3}">
    <text>No refrigerant. Filled with dry nitrogen (N2): 
iCOOL ~3 bar, iCORE ~10 bar</text>
  </threadedComment>
  <threadedComment ref="U1044" dT="2025-09-03T14:32:29.13" personId="{BE48EA9D-60CA-4320-A2EB-34A3B06609F8}" id="{1A369AC3-CD04-468F-9540-6C74E869FAB2}">
    <text>No refrigerant. Filled with dry nitrogen (N2): 
iCOOL ~3 bar, iCORE ~10 bar</text>
  </threadedComment>
  <threadedComment ref="U1045" dT="2025-09-03T14:32:29.13" personId="{BE48EA9D-60CA-4320-A2EB-34A3B06609F8}" id="{7F1C2E48-099A-4D11-827E-F8E3C413CD94}">
    <text>No refrigerant. Filled with dry nitrogen (N2): 
iCOOL ~3 bar, iCORE ~10 bar</text>
  </threadedComment>
  <threadedComment ref="U1046" dT="2025-09-03T14:32:29.13" personId="{BE48EA9D-60CA-4320-A2EB-34A3B06609F8}" id="{7CEFDDB5-B837-447D-955D-C7A148775EC1}">
    <text>No refrigerant. Filled with dry nitrogen (N2): 
iCOOL ~3 bar, iCORE ~10 bar</text>
  </threadedComment>
  <threadedComment ref="U1047" dT="2025-09-03T14:32:29.13" personId="{BE48EA9D-60CA-4320-A2EB-34A3B06609F8}" id="{30552268-674A-4DA9-B612-F7E76D4A6D1B}">
    <text>No refrigerant. Filled with dry nitrogen (N2): 
iCOOL ~3 bar, iCORE ~10 bar</text>
  </threadedComment>
  <threadedComment ref="U1048" dT="2025-09-03T14:32:29.13" personId="{BE48EA9D-60CA-4320-A2EB-34A3B06609F8}" id="{2C0E4355-B4BF-4C1E-A5C6-18ACC8B7B0B5}">
    <text>No refrigerant. Filled with dry nitrogen (N2): 
iCOOL ~3 bar, iCORE ~10 bar</text>
  </threadedComment>
  <threadedComment ref="U1049" dT="2025-09-03T14:32:29.13" personId="{BE48EA9D-60CA-4320-A2EB-34A3B06609F8}" id="{EC21BD79-BC4C-44B6-912D-5B9B284413BD}">
    <text>No refrigerant. Filled with dry nitrogen (N2): 
iCOOL ~3 bar, iCORE ~10 bar</text>
  </threadedComment>
  <threadedComment ref="U1050" dT="2025-09-03T14:32:29.13" personId="{BE48EA9D-60CA-4320-A2EB-34A3B06609F8}" id="{64478905-540B-4139-9DCD-18E426BF81CC}">
    <text>No refrigerant. Filled with dry nitrogen (N2): 
iCOOL ~3 bar, iCORE ~10 bar</text>
  </threadedComment>
  <threadedComment ref="U1051" dT="2025-09-03T14:32:29.13" personId="{BE48EA9D-60CA-4320-A2EB-34A3B06609F8}" id="{0094D64D-21B6-4453-8684-2EFB3CB0C54E}">
    <text>No refrigerant. Filled with dry nitrogen (N2): 
iCOOL ~3 bar, iCORE ~10 bar</text>
  </threadedComment>
  <threadedComment ref="U1052" dT="2025-09-03T14:32:29.13" personId="{BE48EA9D-60CA-4320-A2EB-34A3B06609F8}" id="{F51D133E-4DB3-407D-A412-B34830F3B455}">
    <text>No refrigerant. Filled with dry nitrogen (N2): 
iCOOL ~3 bar, iCORE ~10 bar</text>
  </threadedComment>
  <threadedComment ref="U1053" dT="2025-09-03T14:32:29.13" personId="{BE48EA9D-60CA-4320-A2EB-34A3B06609F8}" id="{3DCC0906-EAE2-494B-B89C-59904BBAB629}">
    <text>No refrigerant. Filled with dry nitrogen (N2): 
iCOOL ~3 bar, iCORE ~10 bar</text>
  </threadedComment>
  <threadedComment ref="U1054" dT="2025-09-03T14:32:29.13" personId="{BE48EA9D-60CA-4320-A2EB-34A3B06609F8}" id="{EA528821-B23B-4312-8F1C-D695358079D1}">
    <text>No refrigerant. Filled with dry nitrogen (N2): 
iCOOL ~3 bar, iCORE ~10 bar</text>
  </threadedComment>
  <threadedComment ref="U1055" dT="2025-09-03T14:32:29.13" personId="{BE48EA9D-60CA-4320-A2EB-34A3B06609F8}" id="{AB7E6D37-21B4-4B04-9E8C-C7D38DE54258}">
    <text>No refrigerant. Filled with dry nitrogen (N2): 
iCOOL ~3 bar, iCORE ~10 bar</text>
  </threadedComment>
  <threadedComment ref="U1056" dT="2025-09-03T14:32:29.13" personId="{BE48EA9D-60CA-4320-A2EB-34A3B06609F8}" id="{E00352AB-3CE3-40C6-8D26-C9CB554750E6}">
    <text>No refrigerant. Filled with dry nitrogen (N2): 
iCOOL ~3 bar, iCORE ~10 bar</text>
  </threadedComment>
  <threadedComment ref="U1057" dT="2025-09-03T14:32:29.13" personId="{BE48EA9D-60CA-4320-A2EB-34A3B06609F8}" id="{99702105-AB51-429F-B22C-DA6024879D95}">
    <text>No refrigerant. Filled with dry nitrogen (N2): 
iCOOL ~3 bar, iCORE ~10 bar</text>
  </threadedComment>
  <threadedComment ref="U1058" dT="2025-09-03T14:32:29.13" personId="{BE48EA9D-60CA-4320-A2EB-34A3B06609F8}" id="{71DB5C30-0EFD-4D56-9B4A-8A1A04B487F6}">
    <text>No refrigerant. Filled with dry nitrogen (N2): 
iCOOL ~3 bar, iCORE ~10 bar</text>
  </threadedComment>
  <threadedComment ref="U1059" dT="2025-09-03T14:32:29.13" personId="{BE48EA9D-60CA-4320-A2EB-34A3B06609F8}" id="{1DD96E1B-1713-4E1F-909E-B934538708C6}">
    <text>No refrigerant. Filled with dry nitrogen (N2): 
iCOOL ~3 bar, iCORE ~10 bar</text>
  </threadedComment>
  <threadedComment ref="U1060" dT="2025-09-03T14:32:29.13" personId="{BE48EA9D-60CA-4320-A2EB-34A3B06609F8}" id="{0A95D7D5-8718-4501-84E4-30B23D6EAB50}">
    <text>No refrigerant. Filled with dry nitrogen (N2): 
iCOOL ~3 bar, iCORE ~10 bar</text>
  </threadedComment>
  <threadedComment ref="U1061" dT="2025-09-03T14:32:29.13" personId="{BE48EA9D-60CA-4320-A2EB-34A3B06609F8}" id="{DCEE2174-7045-4A64-BD7C-ADC3677E94EE}">
    <text>No refrigerant. Filled with dry nitrogen (N2): 
iCOOL ~3 bar, iCORE ~10 bar</text>
  </threadedComment>
  <threadedComment ref="U1062" dT="2025-09-03T14:32:29.13" personId="{BE48EA9D-60CA-4320-A2EB-34A3B06609F8}" id="{BE279252-D50F-4EE9-890A-4A6A08665325}">
    <text>No refrigerant. Filled with dry nitrogen (N2): 
iCOOL ~3 bar, iCORE ~10 bar</text>
  </threadedComment>
  <threadedComment ref="U1063" dT="2025-09-03T14:32:29.13" personId="{BE48EA9D-60CA-4320-A2EB-34A3B06609F8}" id="{26A18BBF-06ED-455C-A5A9-6CD9AB8382EF}">
    <text>No refrigerant. Filled with dry nitrogen (N2): 
iCOOL ~3 bar, iCORE ~10 bar</text>
  </threadedComment>
  <threadedComment ref="U1064" dT="2025-09-03T14:32:29.13" personId="{BE48EA9D-60CA-4320-A2EB-34A3B06609F8}" id="{509FA09E-157F-4856-8C35-5788DD082FE8}">
    <text>No refrigerant. Filled with dry nitrogen (N2): 
iCOOL ~3 bar, iCORE ~10 bar</text>
  </threadedComment>
  <threadedComment ref="U1065" dT="2025-09-03T14:32:29.13" personId="{BE48EA9D-60CA-4320-A2EB-34A3B06609F8}" id="{9EE73BB5-0119-4AB8-9FEB-93BDCB577AA0}">
    <text>No refrigerant. Filled with dry nitrogen (N2): 
iCOOL ~3 bar, iCORE ~10 bar</text>
  </threadedComment>
  <threadedComment ref="U1066" dT="2025-09-03T14:32:29.13" personId="{BE48EA9D-60CA-4320-A2EB-34A3B06609F8}" id="{37C22C87-A0DA-4FB2-B0C1-E23DCD2509B7}">
    <text>No refrigerant. Filled with dry nitrogen (N2): 
iCOOL ~3 bar, iCORE ~10 bar</text>
  </threadedComment>
  <threadedComment ref="U1067" dT="2025-09-03T14:32:29.13" personId="{BE48EA9D-60CA-4320-A2EB-34A3B06609F8}" id="{CE162EF1-EEC4-4F8F-9940-5A6A995189CC}">
    <text>No refrigerant. Filled with dry nitrogen (N2): 
iCOOL ~3 bar, iCORE ~10 bar</text>
  </threadedComment>
  <threadedComment ref="U1068" dT="2025-09-03T14:32:29.13" personId="{BE48EA9D-60CA-4320-A2EB-34A3B06609F8}" id="{F9774400-C4D5-4922-A513-91FAB4B8A45E}">
    <text>No refrigerant. Filled with dry nitrogen (N2): 
iCOOL ~3 bar, iCORE ~10 bar</text>
  </threadedComment>
  <threadedComment ref="U1069" dT="2025-09-03T14:32:29.13" personId="{BE48EA9D-60CA-4320-A2EB-34A3B06609F8}" id="{B6D594A6-CB49-4E34-8A9E-FE6A50CF129A}">
    <text>No refrigerant. Filled with dry nitrogen (N2): 
iCOOL ~3 bar, iCORE ~10 bar</text>
  </threadedComment>
  <threadedComment ref="U1070" dT="2025-09-03T14:32:29.13" personId="{BE48EA9D-60CA-4320-A2EB-34A3B06609F8}" id="{791C9754-7E5D-4ED1-97CB-1244D3F0CF62}">
    <text>No refrigerant. Filled with dry nitrogen (N2): 
iCOOL ~3 bar, iCORE ~10 bar</text>
  </threadedComment>
  <threadedComment ref="U1071" dT="2025-09-03T14:32:29.13" personId="{BE48EA9D-60CA-4320-A2EB-34A3B06609F8}" id="{195DE320-1D4D-44F0-9218-5C74C7EDC30A}">
    <text>No refrigerant. Filled with dry nitrogen (N2): 
iCOOL ~3 bar, iCORE ~10 bar</text>
  </threadedComment>
  <threadedComment ref="U1072" dT="2025-09-03T14:32:29.13" personId="{BE48EA9D-60CA-4320-A2EB-34A3B06609F8}" id="{13EB4002-9588-431C-A0B5-60121CD40F8D}">
    <text>No refrigerant. Filled with dry nitrogen (N2): 
iCOOL ~3 bar, iCORE ~10 bar</text>
  </threadedComment>
  <threadedComment ref="U1073" dT="2025-09-03T14:32:29.13" personId="{BE48EA9D-60CA-4320-A2EB-34A3B06609F8}" id="{04742DBA-2C74-4B32-979A-43051EC37761}">
    <text>No refrigerant. Filled with dry nitrogen (N2): 
iCOOL ~3 bar, iCORE ~10 bar</text>
  </threadedComment>
  <threadedComment ref="U1074" dT="2025-09-03T14:32:29.13" personId="{BE48EA9D-60CA-4320-A2EB-34A3B06609F8}" id="{522B4F02-7BCF-45D7-874A-D8BDA7DA1C45}">
    <text>No refrigerant. Filled with dry nitrogen (N2): 
iCOOL ~3 bar, iCORE ~10 bar</text>
  </threadedComment>
  <threadedComment ref="U1075" dT="2025-09-03T14:32:29.13" personId="{BE48EA9D-60CA-4320-A2EB-34A3B06609F8}" id="{02EB8197-5356-4AD2-A538-E490F9EE8DCA}">
    <text>No refrigerant. Filled with dry nitrogen (N2): 
iCOOL ~3 bar, iCORE ~10 bar</text>
  </threadedComment>
  <threadedComment ref="U1076" dT="2025-09-03T14:32:29.13" personId="{BE48EA9D-60CA-4320-A2EB-34A3B06609F8}" id="{122D80C7-E394-4850-AF72-69D00BF29243}">
    <text>No refrigerant. Filled with dry nitrogen (N2): 
iCOOL ~3 bar, iCORE ~10 bar</text>
  </threadedComment>
  <threadedComment ref="U1077" dT="2025-09-03T14:32:29.13" personId="{BE48EA9D-60CA-4320-A2EB-34A3B06609F8}" id="{0C9294C5-7C77-4056-B4BE-EAABC3F0D504}">
    <text>No refrigerant. Filled with dry nitrogen (N2): 
iCOOL ~3 bar, iCORE ~10 bar</text>
  </threadedComment>
  <threadedComment ref="U1078" dT="2025-09-03T14:32:29.13" personId="{BE48EA9D-60CA-4320-A2EB-34A3B06609F8}" id="{69826200-0B50-47DD-AB0B-C175C2FD8D5B}">
    <text>No refrigerant. Filled with dry nitrogen (N2): 
iCOOL ~3 bar, iCORE ~10 bar</text>
  </threadedComment>
  <threadedComment ref="U1079" dT="2025-09-03T14:32:29.13" personId="{BE48EA9D-60CA-4320-A2EB-34A3B06609F8}" id="{9A1C06A6-07B7-4D7E-B2AF-D234B01D003D}">
    <text>No refrigerant. Filled with dry nitrogen (N2): 
iCOOL ~3 bar, iCORE ~10 bar</text>
  </threadedComment>
  <threadedComment ref="U1080" dT="2025-09-03T14:32:29.13" personId="{BE48EA9D-60CA-4320-A2EB-34A3B06609F8}" id="{F137B121-7D89-4069-83BF-61CEAAF56A38}">
    <text>No refrigerant. Filled with dry nitrogen (N2): 
iCOOL ~3 bar, iCORE ~10 bar</text>
  </threadedComment>
  <threadedComment ref="U1081" dT="2025-09-03T14:32:29.13" personId="{BE48EA9D-60CA-4320-A2EB-34A3B06609F8}" id="{F1A1F112-743F-41F4-9865-23CCB89C13E9}">
    <text>No refrigerant. Filled with dry nitrogen (N2): 
iCOOL ~3 bar, iCORE ~10 bar</text>
  </threadedComment>
  <threadedComment ref="U1082" dT="2025-09-03T14:32:29.13" personId="{BE48EA9D-60CA-4320-A2EB-34A3B06609F8}" id="{2BCF7EDE-91D0-4936-B450-F320342F52FE}">
    <text>No refrigerant. Filled with dry nitrogen (N2): 
iCOOL ~3 bar, iCORE ~10 bar</text>
  </threadedComment>
  <threadedComment ref="U1083" dT="2025-09-03T14:32:29.13" personId="{BE48EA9D-60CA-4320-A2EB-34A3B06609F8}" id="{725FF4AA-D5E9-4F9E-8AC3-A5D29AA2ED7D}">
    <text>No refrigerant. Filled with dry nitrogen (N2): 
iCOOL ~3 bar, iCORE ~10 bar</text>
  </threadedComment>
  <threadedComment ref="U1084" dT="2025-09-03T14:32:29.13" personId="{BE48EA9D-60CA-4320-A2EB-34A3B06609F8}" id="{1188E307-5B07-44CA-B730-0C00A1B02ECA}">
    <text>No refrigerant. Filled with dry nitrogen (N2): 
iCOOL ~3 bar, iCORE ~10 bar</text>
  </threadedComment>
  <threadedComment ref="U1085" dT="2025-09-03T14:32:29.13" personId="{BE48EA9D-60CA-4320-A2EB-34A3B06609F8}" id="{20860EFA-0B14-4F4B-804A-2CA0CA7896EA}">
    <text>No refrigerant. Filled with dry nitrogen (N2): 
iCOOL ~3 bar, iCORE ~10 bar</text>
  </threadedComment>
  <threadedComment ref="U1086" dT="2025-09-03T14:32:29.13" personId="{BE48EA9D-60CA-4320-A2EB-34A3B06609F8}" id="{F176C850-26B9-4935-BCC4-1F8E40C86AF3}">
    <text>No refrigerant. Filled with dry nitrogen (N2): 
iCOOL ~3 bar, iCORE ~10 bar</text>
  </threadedComment>
  <threadedComment ref="U1087" dT="2025-09-03T14:32:29.13" personId="{BE48EA9D-60CA-4320-A2EB-34A3B06609F8}" id="{2C5E1699-A360-4223-89F9-B79CCBC3E300}">
    <text>No refrigerant. Filled with dry nitrogen (N2): 
iCOOL ~3 bar, iCORE ~10 bar</text>
  </threadedComment>
  <threadedComment ref="U1088" dT="2025-09-03T14:32:29.13" personId="{BE48EA9D-60CA-4320-A2EB-34A3B06609F8}" id="{F41C8A7E-09CF-42DE-A1D4-26CE6A0D9375}">
    <text>No refrigerant. Filled with dry nitrogen (N2): 
iCOOL ~3 bar, iCORE ~10 bar</text>
  </threadedComment>
  <threadedComment ref="U1089" dT="2025-09-03T14:32:29.13" personId="{BE48EA9D-60CA-4320-A2EB-34A3B06609F8}" id="{4C8E3FB6-D1DD-4694-8A12-B8670EA2E239}">
    <text>No refrigerant. Filled with dry nitrogen (N2): 
iCOOL ~3 bar, iCORE ~10 bar</text>
  </threadedComment>
  <threadedComment ref="U1090" dT="2025-09-03T14:32:29.13" personId="{BE48EA9D-60CA-4320-A2EB-34A3B06609F8}" id="{632F5D2D-BE64-47E4-9DA4-BB1EE28BF68A}">
    <text>No refrigerant. Filled with dry nitrogen (N2): 
iCOOL ~3 bar, iCORE ~10 bar</text>
  </threadedComment>
  <threadedComment ref="U1091" dT="2025-09-03T14:32:29.13" personId="{BE48EA9D-60CA-4320-A2EB-34A3B06609F8}" id="{D27AA9B4-27EC-4518-830E-0EAD1137143E}">
    <text>No refrigerant. Filled with dry nitrogen (N2): 
iCOOL ~3 bar, iCORE ~10 bar</text>
  </threadedComment>
  <threadedComment ref="U1092" dT="2025-09-03T14:32:29.13" personId="{BE48EA9D-60CA-4320-A2EB-34A3B06609F8}" id="{E2B441BE-685D-412A-BEF0-19EF9C141F56}">
    <text>No refrigerant. Filled with dry nitrogen (N2): 
iCOOL ~3 bar, iCORE ~10 bar</text>
  </threadedComment>
  <threadedComment ref="U1093" dT="2025-09-03T14:32:29.13" personId="{BE48EA9D-60CA-4320-A2EB-34A3B06609F8}" id="{7F2F63CD-447B-46A5-8E68-90925CB22382}">
    <text>No refrigerant. Filled with dry nitrogen (N2): 
iCOOL ~3 bar, iCORE ~10 bar</text>
  </threadedComment>
  <threadedComment ref="U1094" dT="2025-09-03T14:32:29.13" personId="{BE48EA9D-60CA-4320-A2EB-34A3B06609F8}" id="{61615910-D838-4C43-9B58-3A0AD9E4FF5F}">
    <text>No refrigerant. Filled with dry nitrogen (N2): 
iCOOL ~3 bar, iCORE ~10 bar</text>
  </threadedComment>
  <threadedComment ref="U1095" dT="2025-09-03T14:32:29.13" personId="{BE48EA9D-60CA-4320-A2EB-34A3B06609F8}" id="{BA029A56-6D43-49E3-A1B8-A99687EF739E}">
    <text>No refrigerant. Filled with dry nitrogen (N2): 
iCOOL ~3 bar, iCORE ~10 bar</text>
  </threadedComment>
  <threadedComment ref="U1096" dT="2025-09-03T14:32:29.13" personId="{BE48EA9D-60CA-4320-A2EB-34A3B06609F8}" id="{075BDAB1-6AE3-4283-8824-8A391BAED659}">
    <text>No refrigerant. Filled with dry nitrogen (N2): 
iCOOL ~3 bar, iCORE ~10 bar</text>
  </threadedComment>
  <threadedComment ref="U1097" dT="2025-09-03T14:32:29.13" personId="{BE48EA9D-60CA-4320-A2EB-34A3B06609F8}" id="{5895556C-6582-46FF-B96D-52A0BE5FA762}">
    <text>No refrigerant. Filled with dry nitrogen (N2): 
iCOOL ~3 bar, iCORE ~10 bar</text>
  </threadedComment>
  <threadedComment ref="U1098" dT="2025-09-03T14:32:29.13" personId="{BE48EA9D-60CA-4320-A2EB-34A3B06609F8}" id="{E2218A81-58FB-4BAE-8DE5-03C11ED74A99}">
    <text>No refrigerant. Filled with dry nitrogen (N2): 
iCOOL ~3 bar, iCORE ~10 bar</text>
  </threadedComment>
  <threadedComment ref="U1099" dT="2025-09-03T14:32:29.13" personId="{BE48EA9D-60CA-4320-A2EB-34A3B06609F8}" id="{A356688A-B733-4FCD-B8AF-DA3F201E5B2D}">
    <text>No refrigerant. Filled with dry nitrogen (N2): 
iCOOL ~3 bar, iCORE ~10 bar</text>
  </threadedComment>
  <threadedComment ref="U1100" dT="2025-09-03T14:32:29.13" personId="{BE48EA9D-60CA-4320-A2EB-34A3B06609F8}" id="{1B35855C-E430-4053-9E69-F86B60E83A5D}">
    <text>No refrigerant. Filled with dry nitrogen (N2): 
iCOOL ~3 bar, iCORE ~10 bar</text>
  </threadedComment>
  <threadedComment ref="U1101" dT="2025-09-03T14:32:29.13" personId="{BE48EA9D-60CA-4320-A2EB-34A3B06609F8}" id="{473C333C-F644-4789-9EE9-B068F0BB558F}">
    <text>No refrigerant. Filled with dry nitrogen (N2): 
iCOOL ~3 bar, iCORE ~10 bar</text>
  </threadedComment>
  <threadedComment ref="U1102" dT="2025-09-03T14:32:29.13" personId="{BE48EA9D-60CA-4320-A2EB-34A3B06609F8}" id="{B4F3BA49-4053-464A-8E8D-E6A9748A7D49}">
    <text>No refrigerant. Filled with dry nitrogen (N2): 
iCOOL ~3 bar, iCORE ~10 bar</text>
  </threadedComment>
  <threadedComment ref="U1103" dT="2025-09-03T14:32:29.13" personId="{BE48EA9D-60CA-4320-A2EB-34A3B06609F8}" id="{A65FAAA4-C1C1-472C-B6A7-3C6402E1B2FB}">
    <text>No refrigerant. Filled with dry nitrogen (N2): 
iCOOL ~3 bar, iCORE ~10 bar</text>
  </threadedComment>
  <threadedComment ref="U1104" dT="2025-09-03T14:32:29.13" personId="{BE48EA9D-60CA-4320-A2EB-34A3B06609F8}" id="{72A39D42-EB09-4018-A03E-432DC50E1D06}">
    <text>No refrigerant. Filled with dry nitrogen (N2): 
iCOOL ~3 bar, iCORE ~10 bar</text>
  </threadedComment>
  <threadedComment ref="U1105" dT="2025-09-03T14:32:29.13" personId="{BE48EA9D-60CA-4320-A2EB-34A3B06609F8}" id="{00834EAD-095D-45D3-98EE-1248957D46EA}">
    <text>No refrigerant. Filled with dry nitrogen (N2): 
iCOOL ~3 bar, iCORE ~10 bar</text>
  </threadedComment>
  <threadedComment ref="U1106" dT="2025-09-03T14:32:29.13" personId="{BE48EA9D-60CA-4320-A2EB-34A3B06609F8}" id="{B412C073-306F-49F4-9C45-D9C71146EA4D}">
    <text>No refrigerant. Filled with dry nitrogen (N2): 
iCOOL ~3 bar, iCORE ~10 bar</text>
  </threadedComment>
  <threadedComment ref="U1107" dT="2025-09-03T14:32:29.13" personId="{BE48EA9D-60CA-4320-A2EB-34A3B06609F8}" id="{9C69D63F-F07A-4AD3-A8E5-F7E02A5F844A}">
    <text>No refrigerant. Filled with dry nitrogen (N2): 
iCOOL ~3 bar, iCORE ~10 bar</text>
  </threadedComment>
  <threadedComment ref="U1108" dT="2025-09-03T14:32:29.13" personId="{BE48EA9D-60CA-4320-A2EB-34A3B06609F8}" id="{D47731EF-FD41-49C9-832B-6BF4D3576240}">
    <text>No refrigerant. Filled with dry nitrogen (N2): 
iCOOL ~3 bar, iCORE ~10 bar</text>
  </threadedComment>
  <threadedComment ref="U1109" dT="2025-09-03T14:32:29.13" personId="{BE48EA9D-60CA-4320-A2EB-34A3B06609F8}" id="{A17BEDDA-5F6A-4B3F-BBC4-23D4734BB512}">
    <text>No refrigerant. Filled with dry nitrogen (N2): 
iCOOL ~3 bar, iCORE ~10 bar</text>
  </threadedComment>
  <threadedComment ref="U1110" dT="2025-09-03T14:32:29.13" personId="{BE48EA9D-60CA-4320-A2EB-34A3B06609F8}" id="{0F74E2F7-89C7-48C9-AE9D-F639752780D9}">
    <text>No refrigerant. Filled with dry nitrogen (N2): 
iCOOL ~3 bar, iCORE ~10 bar</text>
  </threadedComment>
  <threadedComment ref="U1111" dT="2025-09-03T14:32:29.13" personId="{BE48EA9D-60CA-4320-A2EB-34A3B06609F8}" id="{14C46277-4E21-4AD5-A5DF-CE3892FC3E1E}">
    <text>No refrigerant. Filled with dry nitrogen (N2): 
iCOOL ~3 bar, iCORE ~10 bar</text>
  </threadedComment>
  <threadedComment ref="U1112" dT="2025-09-03T14:32:29.13" personId="{BE48EA9D-60CA-4320-A2EB-34A3B06609F8}" id="{4CCF92AD-5D4D-47C0-B80F-4DE7F0D9003C}">
    <text>No refrigerant. Filled with dry nitrogen (N2): 
iCOOL ~3 bar, iCORE ~10 bar</text>
  </threadedComment>
  <threadedComment ref="U1113" dT="2025-09-03T14:32:29.13" personId="{BE48EA9D-60CA-4320-A2EB-34A3B06609F8}" id="{95BC4E61-3DB9-452A-B3B3-7417A8C51738}">
    <text>No refrigerant. Filled with dry nitrogen (N2): 
iCOOL ~3 bar, iCORE ~10 bar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V902" dT="2023-12-14T07:49:49.45" personId="{61D08D68-B522-4B9E-934D-8E30B98BBEEE}" id="{225DCAF1-3D72-4826-A0E4-CA5F83E8E896}">
    <text xml:space="preserve">A few pressures inside, but not considered “pre-charge”. During the commissioning, the “full charge” is required. 
</text>
  </threadedComment>
  <threadedComment ref="V903" dT="2023-12-14T07:49:49.45" personId="{61D08D68-B522-4B9E-934D-8E30B98BBEEE}" id="{4C986C9F-95C3-42F9-9F4A-9A620C25EED0}">
    <text xml:space="preserve">A few pressures inside, but not considered “pre-charge”. During the commissioning, the “full charge” is required. 
</text>
  </threadedComment>
  <threadedComment ref="V904" dT="2023-12-14T07:49:49.45" personId="{61D08D68-B522-4B9E-934D-8E30B98BBEEE}" id="{E222AF61-CC2C-4F93-8BCE-C3D5B30C9714}">
    <text xml:space="preserve">A few pressures inside, but not considered “pre-charge”. During the commissioning, the “full charge” is required. 
</text>
  </threadedComment>
  <threadedComment ref="V905" dT="2023-12-14T07:49:49.45" personId="{61D08D68-B522-4B9E-934D-8E30B98BBEEE}" id="{ADF243B8-DF50-4D96-97DD-87B2AD024607}">
    <text xml:space="preserve">A few pressures inside, but not considered “pre-charge”. During the commissioning, the “full charge” is required. 
</text>
  </threadedComment>
  <threadedComment ref="V906" dT="2023-12-14T07:49:49.45" personId="{61D08D68-B522-4B9E-934D-8E30B98BBEEE}" id="{A57CF17E-67AD-44D7-9DBA-D0A8D3AE6003}">
    <text xml:space="preserve">A few pressures inside, but not considered “pre-charge”. During the commissioning, the “full charge” is required. 
</text>
  </threadedComment>
  <threadedComment ref="V907" dT="2023-12-14T07:49:49.45" personId="{61D08D68-B522-4B9E-934D-8E30B98BBEEE}" id="{D8BE11A3-BBD7-4C3C-A71A-946D1CC8FFE9}">
    <text xml:space="preserve">A few pressures inside, but not considered “pre-charge”. During the commissioning, the “full charge” is required. 
</text>
  </threadedComment>
  <threadedComment ref="V908" dT="2023-12-14T07:49:49.45" personId="{61D08D68-B522-4B9E-934D-8E30B98BBEEE}" id="{1BEE9070-A10F-486F-8054-02A7981E0DEB}">
    <text xml:space="preserve">A few pressures inside, but not considered “pre-charge”. During the commissioning, the “full charge” is required. 
</text>
  </threadedComment>
  <threadedComment ref="V909" dT="2023-12-14T07:49:49.45" personId="{61D08D68-B522-4B9E-934D-8E30B98BBEEE}" id="{6F733567-FF0F-42A3-99CE-CC199CDDF8F9}">
    <text xml:space="preserve">A few pressures inside, but not considered “pre-charge”. During the commissioning, the “full charge” is required. 
</text>
  </threadedComment>
  <threadedComment ref="V910" dT="2023-12-14T07:49:49.45" personId="{61D08D68-B522-4B9E-934D-8E30B98BBEEE}" id="{03A6C427-50E5-4558-8194-B4D0C86717AB}">
    <text xml:space="preserve">A few pressures inside, but not considered “pre-charge”. During the commissioning, the “full charge” is required. 
</text>
  </threadedComment>
  <threadedComment ref="V911" dT="2023-12-14T07:49:49.45" personId="{61D08D68-B522-4B9E-934D-8E30B98BBEEE}" id="{4B8E1C52-05C5-44DF-B2C1-A26078E4579C}">
    <text xml:space="preserve">A few pressures inside, but not considered “pre-charge”. During the commissioning, the “full charge” is required. 
</text>
  </threadedComment>
  <threadedComment ref="V912" dT="2023-12-14T07:49:49.45" personId="{61D08D68-B522-4B9E-934D-8E30B98BBEEE}" id="{6F5337AE-C7A0-4C15-9F3B-A59257D29B4C}">
    <text xml:space="preserve">A few pressures inside, but not considered “pre-charge”. During the commissioning, the “full charge” is required. 
</text>
  </threadedComment>
  <threadedComment ref="V913" dT="2023-12-14T07:49:49.45" personId="{61D08D68-B522-4B9E-934D-8E30B98BBEEE}" id="{08EFADA1-4C32-4054-8423-8F32BBE9B64D}">
    <text xml:space="preserve">A few pressures inside, but not considered “pre-charge”. During the commissioning, the “full charge” is required. 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9.bin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0.bin"/><Relationship Id="rId6" Type="http://schemas.microsoft.com/office/2017/10/relationships/threadedComment" Target="../threadedComments/threadedComment3.xm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1.bin"/><Relationship Id="rId6" Type="http://schemas.microsoft.com/office/2017/10/relationships/threadedComment" Target="../threadedComments/threadedComment4.xm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154D-8B7B-4C7D-87CF-0379CFB1F026}">
  <sheetPr>
    <tabColor theme="7"/>
    <pageSetUpPr fitToPage="1"/>
  </sheetPr>
  <dimension ref="A1:AK1653"/>
  <sheetViews>
    <sheetView zoomScale="85" zoomScaleNormal="85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N18" sqref="N18"/>
    </sheetView>
  </sheetViews>
  <sheetFormatPr baseColWidth="10" defaultColWidth="11.42578125" defaultRowHeight="15"/>
  <cols>
    <col min="1" max="1" width="24.5703125" customWidth="1"/>
    <col min="2" max="2" width="20.42578125" customWidth="1"/>
    <col min="3" max="4" width="18.5703125" customWidth="1"/>
    <col min="5" max="5" width="23.42578125" customWidth="1"/>
    <col min="6" max="6" width="18.5703125" customWidth="1"/>
    <col min="7" max="7" width="102.42578125" customWidth="1"/>
    <col min="8" max="8" width="45.5703125" customWidth="1"/>
    <col min="9" max="9" width="16.5703125" customWidth="1"/>
    <col min="10" max="10" width="20.85546875" customWidth="1"/>
    <col min="11" max="11" width="18.140625" customWidth="1"/>
    <col min="12" max="12" width="19.140625" customWidth="1"/>
    <col min="13" max="13" width="19.42578125" customWidth="1"/>
    <col min="14" max="14" width="12.42578125" customWidth="1"/>
    <col min="15" max="15" width="16.42578125" customWidth="1"/>
    <col min="16" max="16" width="12.42578125" style="6" customWidth="1"/>
    <col min="17" max="20" width="12.42578125" customWidth="1"/>
    <col min="21" max="24" width="16.42578125" customWidth="1"/>
  </cols>
  <sheetData>
    <row r="1" spans="1:24" ht="70.5" customHeight="1"/>
    <row r="2" spans="1:24" ht="15.75">
      <c r="A2" s="7" t="s">
        <v>0</v>
      </c>
    </row>
    <row r="3" spans="1:24">
      <c r="A3" s="2"/>
    </row>
    <row r="4" spans="1:24">
      <c r="A4" s="3" t="s">
        <v>1</v>
      </c>
      <c r="B4" s="280" t="s">
        <v>2</v>
      </c>
      <c r="C4" s="280"/>
    </row>
    <row r="5" spans="1:24">
      <c r="A5" s="3" t="s">
        <v>3</v>
      </c>
      <c r="B5" s="281" t="s">
        <v>4</v>
      </c>
      <c r="C5" s="281"/>
      <c r="Q5" s="6"/>
      <c r="R5" s="6"/>
      <c r="S5" s="6"/>
      <c r="T5" s="6"/>
    </row>
    <row r="6" spans="1:24">
      <c r="A6" s="3" t="s">
        <v>5</v>
      </c>
      <c r="B6" s="282">
        <v>46296</v>
      </c>
      <c r="C6" s="283"/>
      <c r="Q6" s="6"/>
      <c r="R6" s="6"/>
      <c r="S6" s="6"/>
      <c r="T6" s="6"/>
    </row>
    <row r="7" spans="1:24">
      <c r="A7" s="4"/>
    </row>
    <row r="8" spans="1:24">
      <c r="A8" s="5" t="s">
        <v>6</v>
      </c>
      <c r="F8" s="135" t="s">
        <v>7</v>
      </c>
    </row>
    <row r="9" spans="1:24">
      <c r="A9" s="5"/>
      <c r="N9" s="284" t="s">
        <v>8</v>
      </c>
      <c r="O9" s="284"/>
      <c r="P9" s="285" t="s">
        <v>9</v>
      </c>
      <c r="Q9" s="285"/>
      <c r="R9" s="285"/>
      <c r="S9" s="285"/>
      <c r="T9" s="285"/>
      <c r="U9" s="279" t="s">
        <v>10</v>
      </c>
      <c r="V9" s="279"/>
      <c r="W9" s="279"/>
      <c r="X9" s="279"/>
    </row>
    <row r="10" spans="1:24" s="1" customFormat="1" ht="39" customHeight="1" thickBot="1">
      <c r="A10" s="23" t="s">
        <v>11</v>
      </c>
      <c r="B10" s="230" t="s">
        <v>12</v>
      </c>
      <c r="C10" s="24" t="s">
        <v>13</v>
      </c>
      <c r="D10" s="24" t="s">
        <v>14</v>
      </c>
      <c r="E10" s="24" t="s">
        <v>15</v>
      </c>
      <c r="F10" s="24" t="s">
        <v>16</v>
      </c>
      <c r="G10" s="23" t="s">
        <v>17</v>
      </c>
      <c r="H10" s="23" t="s">
        <v>18</v>
      </c>
      <c r="I10" s="23" t="s">
        <v>19</v>
      </c>
      <c r="J10" s="23" t="s">
        <v>20</v>
      </c>
      <c r="K10" s="23" t="s">
        <v>21</v>
      </c>
      <c r="L10" s="23" t="s">
        <v>22</v>
      </c>
      <c r="M10" s="25" t="s">
        <v>23</v>
      </c>
      <c r="N10" s="27" t="s">
        <v>24</v>
      </c>
      <c r="O10" s="28" t="s">
        <v>25</v>
      </c>
      <c r="P10" s="26" t="s">
        <v>26</v>
      </c>
      <c r="Q10" s="26" t="s">
        <v>27</v>
      </c>
      <c r="R10" s="26" t="s">
        <v>28</v>
      </c>
      <c r="S10" s="26" t="s">
        <v>29</v>
      </c>
      <c r="T10" s="26" t="s">
        <v>30</v>
      </c>
      <c r="U10" s="29" t="s">
        <v>31</v>
      </c>
      <c r="V10" s="29" t="s">
        <v>32</v>
      </c>
      <c r="W10" s="29" t="s">
        <v>33</v>
      </c>
      <c r="X10" s="29" t="s">
        <v>34</v>
      </c>
    </row>
    <row r="11" spans="1:24" ht="17.100000000000001" customHeight="1">
      <c r="A11" t="s">
        <v>35</v>
      </c>
      <c r="B11" s="104" t="s">
        <v>36</v>
      </c>
      <c r="C11" s="12" t="s">
        <v>37</v>
      </c>
      <c r="D11" s="12" t="s">
        <v>38</v>
      </c>
      <c r="E11" s="12" t="s">
        <v>39</v>
      </c>
      <c r="F11" s="12" t="s">
        <v>40</v>
      </c>
      <c r="G11" s="19" t="s">
        <v>8140</v>
      </c>
      <c r="H11" s="8" t="s">
        <v>41</v>
      </c>
      <c r="I11" s="19"/>
      <c r="J11" s="19"/>
      <c r="K11" s="20"/>
      <c r="L11" s="21"/>
      <c r="M11" s="22">
        <v>3734</v>
      </c>
      <c r="N11" s="33"/>
      <c r="O11" s="22"/>
      <c r="P11" s="85">
        <v>765180.00000000012</v>
      </c>
      <c r="Q11" s="12">
        <v>107</v>
      </c>
      <c r="R11" s="12">
        <v>117</v>
      </c>
      <c r="S11" s="12">
        <v>109.00000000000001</v>
      </c>
      <c r="T11" s="12">
        <v>60</v>
      </c>
      <c r="U11" s="12" t="s">
        <v>42</v>
      </c>
      <c r="V11" s="6">
        <v>0.96</v>
      </c>
      <c r="W11" s="6">
        <v>0.02</v>
      </c>
      <c r="X11" s="81">
        <v>1.9199999999999999E-5</v>
      </c>
    </row>
    <row r="12" spans="1:24" ht="17.100000000000001" customHeight="1">
      <c r="A12" t="s">
        <v>43</v>
      </c>
      <c r="B12" s="104" t="s">
        <v>44</v>
      </c>
      <c r="C12" s="12" t="s">
        <v>37</v>
      </c>
      <c r="D12" s="12" t="s">
        <v>38</v>
      </c>
      <c r="E12" s="12" t="s">
        <v>39</v>
      </c>
      <c r="F12" s="12" t="s">
        <v>40</v>
      </c>
      <c r="G12" s="19" t="s">
        <v>8141</v>
      </c>
      <c r="H12" s="8" t="s">
        <v>45</v>
      </c>
      <c r="I12" s="9"/>
      <c r="J12" s="9"/>
      <c r="K12" s="10"/>
      <c r="L12" s="11"/>
      <c r="M12" s="22">
        <v>4496</v>
      </c>
      <c r="N12" s="33"/>
      <c r="O12" s="22"/>
      <c r="P12" s="85">
        <v>758640</v>
      </c>
      <c r="Q12" s="12">
        <v>107</v>
      </c>
      <c r="R12" s="12">
        <v>115.99999999999999</v>
      </c>
      <c r="S12" s="12">
        <v>109.00000000000001</v>
      </c>
      <c r="T12" s="12">
        <v>60</v>
      </c>
      <c r="U12" s="12" t="s">
        <v>42</v>
      </c>
      <c r="V12" s="6">
        <v>0.96</v>
      </c>
      <c r="W12" s="6">
        <v>0.02</v>
      </c>
      <c r="X12" s="81">
        <v>1.9199999999999999E-5</v>
      </c>
    </row>
    <row r="13" spans="1:24" ht="17.100000000000001" customHeight="1">
      <c r="A13" t="s">
        <v>46</v>
      </c>
      <c r="B13" s="104" t="s">
        <v>47</v>
      </c>
      <c r="C13" s="12" t="s">
        <v>37</v>
      </c>
      <c r="D13" s="12" t="s">
        <v>38</v>
      </c>
      <c r="E13" s="12" t="s">
        <v>39</v>
      </c>
      <c r="F13" s="12" t="s">
        <v>40</v>
      </c>
      <c r="G13" s="19" t="s">
        <v>8142</v>
      </c>
      <c r="H13" s="8" t="s">
        <v>48</v>
      </c>
      <c r="I13" s="9"/>
      <c r="J13" s="9"/>
      <c r="K13" s="10"/>
      <c r="L13" s="11"/>
      <c r="M13" s="22">
        <v>4846</v>
      </c>
      <c r="N13" s="33"/>
      <c r="O13" s="22"/>
      <c r="P13" s="85">
        <v>758640</v>
      </c>
      <c r="Q13" s="12">
        <v>106</v>
      </c>
      <c r="R13" s="12">
        <v>115.99999999999999</v>
      </c>
      <c r="S13" s="12">
        <v>109.00000000000001</v>
      </c>
      <c r="T13" s="12">
        <v>60</v>
      </c>
      <c r="U13" s="12" t="s">
        <v>42</v>
      </c>
      <c r="V13" s="6">
        <v>1</v>
      </c>
      <c r="W13" s="6">
        <v>0.02</v>
      </c>
      <c r="X13" s="81">
        <v>2.0000000000000002E-5</v>
      </c>
    </row>
    <row r="14" spans="1:24" ht="17.100000000000001" customHeight="1">
      <c r="A14" t="s">
        <v>49</v>
      </c>
      <c r="B14" s="104" t="s">
        <v>50</v>
      </c>
      <c r="C14" s="12" t="s">
        <v>37</v>
      </c>
      <c r="D14" s="12" t="s">
        <v>51</v>
      </c>
      <c r="E14" s="12" t="s">
        <v>52</v>
      </c>
      <c r="F14" s="12" t="s">
        <v>53</v>
      </c>
      <c r="G14" s="19" t="s">
        <v>8143</v>
      </c>
      <c r="H14" s="8" t="s">
        <v>54</v>
      </c>
      <c r="I14" s="9"/>
      <c r="J14" s="9"/>
      <c r="K14" s="10"/>
      <c r="L14" s="11"/>
      <c r="M14" s="22">
        <v>4456</v>
      </c>
      <c r="N14" s="33"/>
      <c r="O14" s="22"/>
      <c r="P14" s="85">
        <v>895068</v>
      </c>
      <c r="Q14" s="12">
        <v>85</v>
      </c>
      <c r="R14" s="12">
        <v>188</v>
      </c>
      <c r="S14" s="12">
        <v>69</v>
      </c>
      <c r="T14" s="12">
        <v>69</v>
      </c>
      <c r="U14" s="14" t="s">
        <v>56</v>
      </c>
      <c r="V14" s="14" t="s">
        <v>56</v>
      </c>
      <c r="W14" s="14" t="s">
        <v>56</v>
      </c>
      <c r="X14" s="16" t="s">
        <v>56</v>
      </c>
    </row>
    <row r="15" spans="1:24" ht="17.100000000000001" customHeight="1">
      <c r="A15" t="s">
        <v>57</v>
      </c>
      <c r="B15" s="104" t="s">
        <v>58</v>
      </c>
      <c r="C15" s="12" t="s">
        <v>37</v>
      </c>
      <c r="D15" s="12" t="s">
        <v>51</v>
      </c>
      <c r="E15" s="12" t="s">
        <v>52</v>
      </c>
      <c r="F15" s="12" t="s">
        <v>53</v>
      </c>
      <c r="G15" s="19" t="s">
        <v>8144</v>
      </c>
      <c r="H15" s="8" t="s">
        <v>59</v>
      </c>
      <c r="I15" s="9"/>
      <c r="J15" s="9"/>
      <c r="K15" s="10"/>
      <c r="L15" s="11"/>
      <c r="M15" s="22">
        <v>4594</v>
      </c>
      <c r="N15" s="33"/>
      <c r="O15" s="22"/>
      <c r="P15" s="85">
        <v>885546</v>
      </c>
      <c r="Q15" s="12">
        <v>102</v>
      </c>
      <c r="R15" s="12">
        <v>186</v>
      </c>
      <c r="S15" s="12">
        <v>69</v>
      </c>
      <c r="T15" s="12">
        <v>69</v>
      </c>
      <c r="U15" s="14" t="s">
        <v>56</v>
      </c>
      <c r="V15" s="14" t="s">
        <v>56</v>
      </c>
      <c r="W15" s="14" t="s">
        <v>56</v>
      </c>
      <c r="X15" s="16" t="s">
        <v>56</v>
      </c>
    </row>
    <row r="16" spans="1:24" ht="17.100000000000001" customHeight="1">
      <c r="A16" t="s">
        <v>60</v>
      </c>
      <c r="B16" s="104" t="s">
        <v>61</v>
      </c>
      <c r="C16" s="12" t="s">
        <v>37</v>
      </c>
      <c r="D16" s="12" t="s">
        <v>51</v>
      </c>
      <c r="E16" s="12" t="s">
        <v>52</v>
      </c>
      <c r="F16" s="12" t="s">
        <v>62</v>
      </c>
      <c r="G16" s="19" t="s">
        <v>8145</v>
      </c>
      <c r="H16" s="8" t="s">
        <v>63</v>
      </c>
      <c r="I16" s="9"/>
      <c r="J16" s="9"/>
      <c r="K16" s="10"/>
      <c r="L16" s="11"/>
      <c r="M16" s="22">
        <v>5065</v>
      </c>
      <c r="N16" s="33"/>
      <c r="O16" s="22"/>
      <c r="P16" s="85">
        <v>1039554</v>
      </c>
      <c r="Q16" s="12">
        <v>102</v>
      </c>
      <c r="R16" s="12">
        <v>186</v>
      </c>
      <c r="S16" s="12">
        <v>81</v>
      </c>
      <c r="T16" s="12">
        <v>69</v>
      </c>
      <c r="U16" s="14" t="s">
        <v>56</v>
      </c>
      <c r="V16" s="14" t="s">
        <v>56</v>
      </c>
      <c r="W16" s="14" t="s">
        <v>56</v>
      </c>
      <c r="X16" s="16" t="s">
        <v>56</v>
      </c>
    </row>
    <row r="17" spans="1:24" ht="17.100000000000001" customHeight="1">
      <c r="A17" t="s">
        <v>64</v>
      </c>
      <c r="B17" s="104" t="s">
        <v>65</v>
      </c>
      <c r="C17" s="12" t="s">
        <v>37</v>
      </c>
      <c r="D17" s="12" t="s">
        <v>51</v>
      </c>
      <c r="E17" s="12" t="s">
        <v>52</v>
      </c>
      <c r="F17" s="12" t="s">
        <v>66</v>
      </c>
      <c r="G17" s="19" t="s">
        <v>8146</v>
      </c>
      <c r="H17" s="8" t="s">
        <v>67</v>
      </c>
      <c r="I17" s="9"/>
      <c r="J17" s="9"/>
      <c r="K17" s="10"/>
      <c r="L17" s="11"/>
      <c r="M17" s="22">
        <v>5972</v>
      </c>
      <c r="N17" s="33"/>
      <c r="O17" s="22"/>
      <c r="P17" s="85">
        <v>890307</v>
      </c>
      <c r="Q17" s="12">
        <v>110</v>
      </c>
      <c r="R17" s="12">
        <v>187</v>
      </c>
      <c r="S17" s="12">
        <v>69</v>
      </c>
      <c r="T17" s="12">
        <v>69</v>
      </c>
      <c r="U17" s="14" t="s">
        <v>56</v>
      </c>
      <c r="V17" s="14" t="s">
        <v>56</v>
      </c>
      <c r="W17" s="14" t="s">
        <v>56</v>
      </c>
      <c r="X17" s="16" t="s">
        <v>56</v>
      </c>
    </row>
    <row r="18" spans="1:24" ht="17.100000000000001" customHeight="1">
      <c r="A18" t="s">
        <v>68</v>
      </c>
      <c r="B18" s="104" t="s">
        <v>69</v>
      </c>
      <c r="C18" s="12" t="s">
        <v>37</v>
      </c>
      <c r="D18" s="12" t="s">
        <v>51</v>
      </c>
      <c r="E18" s="12" t="s">
        <v>52</v>
      </c>
      <c r="F18" s="12" t="s">
        <v>53</v>
      </c>
      <c r="G18" s="19" t="s">
        <v>8147</v>
      </c>
      <c r="H18" s="8" t="s">
        <v>59</v>
      </c>
      <c r="I18" s="9"/>
      <c r="J18" s="9"/>
      <c r="K18" s="10"/>
      <c r="L18" s="11"/>
      <c r="M18" s="22">
        <v>4640</v>
      </c>
      <c r="N18" s="33"/>
      <c r="O18" s="22"/>
      <c r="P18" s="85">
        <v>1073088</v>
      </c>
      <c r="Q18" s="12">
        <v>135</v>
      </c>
      <c r="R18" s="12">
        <v>192</v>
      </c>
      <c r="S18" s="12">
        <v>81</v>
      </c>
      <c r="T18" s="12">
        <v>69</v>
      </c>
      <c r="U18" s="14" t="s">
        <v>56</v>
      </c>
      <c r="V18" s="14" t="s">
        <v>56</v>
      </c>
      <c r="W18" s="14" t="s">
        <v>56</v>
      </c>
      <c r="X18" s="16" t="s">
        <v>56</v>
      </c>
    </row>
    <row r="19" spans="1:24" ht="17.100000000000001" customHeight="1">
      <c r="A19" t="s">
        <v>70</v>
      </c>
      <c r="B19" s="104" t="s">
        <v>71</v>
      </c>
      <c r="C19" s="12" t="s">
        <v>37</v>
      </c>
      <c r="D19" s="12" t="s">
        <v>51</v>
      </c>
      <c r="E19" s="12" t="s">
        <v>52</v>
      </c>
      <c r="F19" s="12" t="s">
        <v>62</v>
      </c>
      <c r="G19" s="19" t="s">
        <v>8148</v>
      </c>
      <c r="H19" s="8" t="s">
        <v>63</v>
      </c>
      <c r="I19" s="9"/>
      <c r="J19" s="9"/>
      <c r="K19" s="10"/>
      <c r="L19" s="11"/>
      <c r="M19" s="22">
        <v>5112</v>
      </c>
      <c r="N19" s="33"/>
      <c r="O19" s="22"/>
      <c r="P19" s="85">
        <v>1073088</v>
      </c>
      <c r="Q19" s="12">
        <v>135</v>
      </c>
      <c r="R19" s="12">
        <v>192</v>
      </c>
      <c r="S19" s="12">
        <v>81</v>
      </c>
      <c r="T19" s="12">
        <v>69</v>
      </c>
      <c r="U19" s="14" t="s">
        <v>56</v>
      </c>
      <c r="V19" s="14" t="s">
        <v>56</v>
      </c>
      <c r="W19" s="14" t="s">
        <v>56</v>
      </c>
      <c r="X19" s="16" t="s">
        <v>56</v>
      </c>
    </row>
    <row r="20" spans="1:24" ht="17.100000000000001" customHeight="1">
      <c r="A20" t="s">
        <v>72</v>
      </c>
      <c r="B20" s="104" t="s">
        <v>73</v>
      </c>
      <c r="C20" s="12" t="s">
        <v>37</v>
      </c>
      <c r="D20" s="12" t="s">
        <v>51</v>
      </c>
      <c r="E20" s="12" t="s">
        <v>39</v>
      </c>
      <c r="F20" s="12" t="s">
        <v>40</v>
      </c>
      <c r="G20" s="19" t="s">
        <v>8149</v>
      </c>
      <c r="H20" s="8" t="s">
        <v>74</v>
      </c>
      <c r="I20" s="9"/>
      <c r="J20" s="9"/>
      <c r="K20" s="10"/>
      <c r="L20" s="11"/>
      <c r="M20" s="22">
        <v>2588</v>
      </c>
      <c r="N20" s="33"/>
      <c r="O20" s="22"/>
      <c r="P20" s="85">
        <v>307188</v>
      </c>
      <c r="Q20" s="12">
        <v>40</v>
      </c>
      <c r="R20" s="12">
        <v>106</v>
      </c>
      <c r="S20" s="12">
        <v>63</v>
      </c>
      <c r="T20" s="12">
        <v>46</v>
      </c>
      <c r="U20" s="14" t="s">
        <v>56</v>
      </c>
      <c r="V20" s="14" t="s">
        <v>56</v>
      </c>
      <c r="W20" s="14" t="s">
        <v>56</v>
      </c>
      <c r="X20" s="16" t="s">
        <v>56</v>
      </c>
    </row>
    <row r="21" spans="1:24" ht="17.100000000000001" customHeight="1">
      <c r="A21" t="s">
        <v>75</v>
      </c>
      <c r="B21" s="104" t="s">
        <v>76</v>
      </c>
      <c r="C21" s="12" t="s">
        <v>37</v>
      </c>
      <c r="D21" s="12" t="s">
        <v>51</v>
      </c>
      <c r="E21" s="12" t="s">
        <v>39</v>
      </c>
      <c r="F21" s="12" t="s">
        <v>40</v>
      </c>
      <c r="G21" s="19" t="s">
        <v>8150</v>
      </c>
      <c r="H21" s="8" t="s">
        <v>74</v>
      </c>
      <c r="I21" s="9"/>
      <c r="J21" s="9"/>
      <c r="K21" s="10"/>
      <c r="L21" s="11"/>
      <c r="M21" s="22">
        <v>2615</v>
      </c>
      <c r="N21" s="33"/>
      <c r="O21" s="22"/>
      <c r="P21" s="85">
        <v>307188</v>
      </c>
      <c r="Q21" s="12">
        <v>50</v>
      </c>
      <c r="R21" s="12">
        <v>106</v>
      </c>
      <c r="S21" s="12">
        <v>63</v>
      </c>
      <c r="T21" s="12">
        <v>46</v>
      </c>
      <c r="U21" s="14" t="s">
        <v>56</v>
      </c>
      <c r="V21" s="14" t="s">
        <v>56</v>
      </c>
      <c r="W21" s="14" t="s">
        <v>56</v>
      </c>
      <c r="X21" s="16" t="s">
        <v>56</v>
      </c>
    </row>
    <row r="22" spans="1:24" ht="17.100000000000001" customHeight="1">
      <c r="A22" t="s">
        <v>77</v>
      </c>
      <c r="B22" s="104" t="s">
        <v>78</v>
      </c>
      <c r="C22" s="12" t="s">
        <v>37</v>
      </c>
      <c r="D22" s="12" t="s">
        <v>38</v>
      </c>
      <c r="E22" s="12" t="s">
        <v>39</v>
      </c>
      <c r="F22" s="12" t="s">
        <v>40</v>
      </c>
      <c r="G22" s="19" t="s">
        <v>8151</v>
      </c>
      <c r="H22" s="8" t="s">
        <v>79</v>
      </c>
      <c r="I22" s="9"/>
      <c r="J22" s="9"/>
      <c r="K22" s="10"/>
      <c r="L22" s="11"/>
      <c r="M22" s="22">
        <v>7179</v>
      </c>
      <c r="N22" s="33"/>
      <c r="O22" s="22"/>
      <c r="P22" s="85">
        <v>1336200</v>
      </c>
      <c r="Q22" s="12">
        <v>160</v>
      </c>
      <c r="R22" s="12">
        <v>170</v>
      </c>
      <c r="S22" s="12">
        <v>131</v>
      </c>
      <c r="T22" s="12">
        <v>60</v>
      </c>
      <c r="U22" s="12" t="s">
        <v>42</v>
      </c>
      <c r="V22" s="6">
        <v>1.58</v>
      </c>
      <c r="W22" s="6">
        <v>0.02</v>
      </c>
      <c r="X22" s="81">
        <v>3.1600000000000002E-5</v>
      </c>
    </row>
    <row r="23" spans="1:24" ht="17.100000000000001" customHeight="1">
      <c r="A23" t="s">
        <v>80</v>
      </c>
      <c r="B23" s="104" t="s">
        <v>81</v>
      </c>
      <c r="C23" s="12" t="s">
        <v>37</v>
      </c>
      <c r="D23" s="12" t="s">
        <v>38</v>
      </c>
      <c r="E23" s="12" t="s">
        <v>39</v>
      </c>
      <c r="F23" s="12" t="s">
        <v>40</v>
      </c>
      <c r="G23" s="19" t="s">
        <v>8152</v>
      </c>
      <c r="H23" s="8" t="s">
        <v>82</v>
      </c>
      <c r="I23" s="9"/>
      <c r="J23" s="9"/>
      <c r="K23" s="10"/>
      <c r="L23" s="11"/>
      <c r="M23" s="22">
        <v>8106</v>
      </c>
      <c r="N23" s="33"/>
      <c r="O23" s="22"/>
      <c r="P23" s="85">
        <v>1336200</v>
      </c>
      <c r="Q23" s="12">
        <v>160</v>
      </c>
      <c r="R23" s="12">
        <v>170</v>
      </c>
      <c r="S23" s="12">
        <v>131</v>
      </c>
      <c r="T23" s="12">
        <v>60</v>
      </c>
      <c r="U23" s="12" t="s">
        <v>42</v>
      </c>
      <c r="V23" s="6">
        <v>1.58</v>
      </c>
      <c r="W23" s="6">
        <v>0.02</v>
      </c>
      <c r="X23" s="81">
        <v>3.1600000000000002E-5</v>
      </c>
    </row>
    <row r="24" spans="1:24" ht="17.100000000000001" customHeight="1">
      <c r="A24" t="s">
        <v>83</v>
      </c>
      <c r="B24" s="104" t="s">
        <v>84</v>
      </c>
      <c r="C24" s="12" t="s">
        <v>37</v>
      </c>
      <c r="D24" s="12" t="s">
        <v>38</v>
      </c>
      <c r="E24" s="12" t="s">
        <v>39</v>
      </c>
      <c r="F24" s="12" t="s">
        <v>40</v>
      </c>
      <c r="G24" s="19" t="s">
        <v>8153</v>
      </c>
      <c r="H24" s="8" t="s">
        <v>85</v>
      </c>
      <c r="I24" s="9"/>
      <c r="J24" s="9"/>
      <c r="K24" s="10"/>
      <c r="L24" s="11"/>
      <c r="M24" s="22">
        <v>6347</v>
      </c>
      <c r="N24" s="33"/>
      <c r="O24" s="22"/>
      <c r="P24" s="85">
        <v>758640</v>
      </c>
      <c r="Q24" s="12">
        <v>106</v>
      </c>
      <c r="R24" s="12">
        <v>115.99999999999999</v>
      </c>
      <c r="S24" s="12">
        <v>109.00000000000001</v>
      </c>
      <c r="T24" s="12">
        <v>60</v>
      </c>
      <c r="U24" s="12" t="s">
        <v>42</v>
      </c>
      <c r="V24" s="17">
        <v>1.6</v>
      </c>
      <c r="W24" s="6">
        <v>0.02</v>
      </c>
      <c r="X24" s="81">
        <v>3.1999999999999999E-5</v>
      </c>
    </row>
    <row r="25" spans="1:24" ht="17.100000000000001" customHeight="1">
      <c r="A25" t="s">
        <v>86</v>
      </c>
      <c r="B25" s="104" t="s">
        <v>87</v>
      </c>
      <c r="C25" s="12" t="s">
        <v>37</v>
      </c>
      <c r="D25" s="12" t="s">
        <v>38</v>
      </c>
      <c r="E25" s="12" t="s">
        <v>39</v>
      </c>
      <c r="F25" s="12" t="s">
        <v>40</v>
      </c>
      <c r="G25" s="19" t="s">
        <v>8154</v>
      </c>
      <c r="H25" s="8" t="s">
        <v>88</v>
      </c>
      <c r="I25" s="9"/>
      <c r="J25" s="9"/>
      <c r="K25" s="10"/>
      <c r="L25" s="11"/>
      <c r="M25" s="22">
        <v>8175</v>
      </c>
      <c r="N25" s="33"/>
      <c r="O25" s="22"/>
      <c r="P25" s="85">
        <v>758640</v>
      </c>
      <c r="Q25" s="12">
        <v>106</v>
      </c>
      <c r="R25" s="12">
        <v>115.99999999999999</v>
      </c>
      <c r="S25" s="12">
        <v>109.00000000000001</v>
      </c>
      <c r="T25" s="12">
        <v>60</v>
      </c>
      <c r="U25" s="12" t="s">
        <v>42</v>
      </c>
      <c r="V25" s="17">
        <v>1.6</v>
      </c>
      <c r="W25" s="6">
        <v>0.02</v>
      </c>
      <c r="X25" s="81">
        <v>3.1999999999999999E-5</v>
      </c>
    </row>
    <row r="26" spans="1:24" ht="17.100000000000001" customHeight="1">
      <c r="A26" t="s">
        <v>89</v>
      </c>
      <c r="B26" s="104" t="s">
        <v>90</v>
      </c>
      <c r="C26" s="12" t="s">
        <v>37</v>
      </c>
      <c r="D26" s="12" t="s">
        <v>38</v>
      </c>
      <c r="E26" s="12" t="s">
        <v>39</v>
      </c>
      <c r="F26" s="12" t="s">
        <v>40</v>
      </c>
      <c r="G26" s="19" t="s">
        <v>8155</v>
      </c>
      <c r="H26" s="8" t="s">
        <v>91</v>
      </c>
      <c r="I26" s="9"/>
      <c r="J26" s="9"/>
      <c r="K26" s="10"/>
      <c r="L26" s="11"/>
      <c r="M26" s="22">
        <v>9231</v>
      </c>
      <c r="N26" s="33"/>
      <c r="O26" s="22"/>
      <c r="P26" s="85">
        <v>758640</v>
      </c>
      <c r="Q26" s="12">
        <v>106</v>
      </c>
      <c r="R26" s="12">
        <v>115.99999999999999</v>
      </c>
      <c r="S26" s="12">
        <v>109.00000000000001</v>
      </c>
      <c r="T26" s="12">
        <v>60</v>
      </c>
      <c r="U26" s="12" t="s">
        <v>42</v>
      </c>
      <c r="V26" s="17">
        <v>1.6</v>
      </c>
      <c r="W26" s="6">
        <v>0.02</v>
      </c>
      <c r="X26" s="81">
        <v>3.1999999999999999E-5</v>
      </c>
    </row>
    <row r="27" spans="1:24" ht="17.100000000000001" customHeight="1">
      <c r="A27" t="s">
        <v>92</v>
      </c>
      <c r="B27" s="104" t="s">
        <v>93</v>
      </c>
      <c r="C27" s="12" t="s">
        <v>37</v>
      </c>
      <c r="D27" s="12" t="s">
        <v>38</v>
      </c>
      <c r="E27" s="12" t="s">
        <v>94</v>
      </c>
      <c r="F27" s="12" t="s">
        <v>40</v>
      </c>
      <c r="G27" s="19" t="s">
        <v>8156</v>
      </c>
      <c r="H27" s="8" t="s">
        <v>95</v>
      </c>
      <c r="I27" s="9"/>
      <c r="J27" s="9"/>
      <c r="K27" s="10"/>
      <c r="L27" s="11"/>
      <c r="M27" s="22">
        <v>3468</v>
      </c>
      <c r="N27" s="33"/>
      <c r="O27" s="22"/>
      <c r="P27" s="85">
        <v>667200</v>
      </c>
      <c r="Q27" s="12">
        <v>111</v>
      </c>
      <c r="R27" s="12">
        <v>96</v>
      </c>
      <c r="S27" s="12">
        <v>139</v>
      </c>
      <c r="T27" s="12">
        <v>50</v>
      </c>
      <c r="U27" s="12" t="s">
        <v>96</v>
      </c>
      <c r="V27" s="6">
        <v>1.3</v>
      </c>
      <c r="W27" s="6">
        <v>675</v>
      </c>
      <c r="X27" s="15">
        <v>0.878</v>
      </c>
    </row>
    <row r="28" spans="1:24" ht="17.100000000000001" customHeight="1">
      <c r="A28" t="s">
        <v>97</v>
      </c>
      <c r="B28" s="104" t="s">
        <v>98</v>
      </c>
      <c r="C28" s="12" t="s">
        <v>37</v>
      </c>
      <c r="D28" s="12" t="s">
        <v>38</v>
      </c>
      <c r="E28" s="12" t="s">
        <v>94</v>
      </c>
      <c r="F28" s="12" t="s">
        <v>40</v>
      </c>
      <c r="G28" s="19" t="s">
        <v>8157</v>
      </c>
      <c r="H28" s="8" t="s">
        <v>99</v>
      </c>
      <c r="I28" s="9"/>
      <c r="J28" s="9"/>
      <c r="K28" s="10"/>
      <c r="L28" s="11"/>
      <c r="M28" s="22">
        <v>4743</v>
      </c>
      <c r="N28" s="33"/>
      <c r="O28" s="22"/>
      <c r="P28" s="85">
        <v>667200</v>
      </c>
      <c r="Q28" s="12">
        <v>116</v>
      </c>
      <c r="R28" s="12">
        <v>96</v>
      </c>
      <c r="S28" s="12">
        <v>139</v>
      </c>
      <c r="T28" s="12">
        <v>50</v>
      </c>
      <c r="U28" s="12" t="s">
        <v>96</v>
      </c>
      <c r="V28" s="6">
        <v>1.3</v>
      </c>
      <c r="W28" s="6">
        <v>675</v>
      </c>
      <c r="X28" s="15">
        <v>0.878</v>
      </c>
    </row>
    <row r="29" spans="1:24" ht="17.100000000000001" customHeight="1">
      <c r="A29" t="s">
        <v>100</v>
      </c>
      <c r="B29" s="104" t="s">
        <v>101</v>
      </c>
      <c r="C29" s="12" t="s">
        <v>37</v>
      </c>
      <c r="D29" s="12" t="s">
        <v>38</v>
      </c>
      <c r="E29" s="12" t="s">
        <v>94</v>
      </c>
      <c r="F29" s="12" t="s">
        <v>40</v>
      </c>
      <c r="G29" s="19" t="s">
        <v>8158</v>
      </c>
      <c r="H29" s="8" t="s">
        <v>102</v>
      </c>
      <c r="I29" s="9"/>
      <c r="J29" s="9"/>
      <c r="K29" s="10"/>
      <c r="L29" s="11"/>
      <c r="M29" s="22">
        <v>5519</v>
      </c>
      <c r="N29" s="33"/>
      <c r="O29" s="22"/>
      <c r="P29" s="85">
        <v>667200</v>
      </c>
      <c r="Q29" s="12">
        <v>116</v>
      </c>
      <c r="R29" s="12">
        <v>96</v>
      </c>
      <c r="S29" s="12">
        <v>139</v>
      </c>
      <c r="T29" s="12">
        <v>50</v>
      </c>
      <c r="U29" s="12" t="s">
        <v>96</v>
      </c>
      <c r="V29" s="6">
        <v>1.3</v>
      </c>
      <c r="W29" s="6">
        <v>675</v>
      </c>
      <c r="X29" s="15">
        <v>0.878</v>
      </c>
    </row>
    <row r="30" spans="1:24" ht="17.100000000000001" customHeight="1">
      <c r="A30" t="s">
        <v>103</v>
      </c>
      <c r="B30" s="104" t="s">
        <v>104</v>
      </c>
      <c r="C30" s="12" t="s">
        <v>37</v>
      </c>
      <c r="D30" s="12" t="s">
        <v>38</v>
      </c>
      <c r="E30" s="12" t="s">
        <v>39</v>
      </c>
      <c r="F30" s="12" t="s">
        <v>105</v>
      </c>
      <c r="G30" s="19" t="s">
        <v>8159</v>
      </c>
      <c r="H30" s="8" t="s">
        <v>106</v>
      </c>
      <c r="I30" s="9"/>
      <c r="J30" s="9"/>
      <c r="K30" s="10"/>
      <c r="L30" s="11"/>
      <c r="M30" s="22">
        <v>8536</v>
      </c>
      <c r="N30" s="33"/>
      <c r="O30" s="22"/>
      <c r="P30" s="85">
        <v>1338480</v>
      </c>
      <c r="Q30" s="12">
        <v>172</v>
      </c>
      <c r="R30" s="12">
        <v>169</v>
      </c>
      <c r="S30" s="12">
        <v>132</v>
      </c>
      <c r="T30" s="12">
        <v>60</v>
      </c>
      <c r="U30" s="12" t="s">
        <v>42</v>
      </c>
      <c r="V30" s="6">
        <v>1.78</v>
      </c>
      <c r="W30" s="6">
        <v>0.02</v>
      </c>
      <c r="X30" s="81">
        <v>3.5599999999999998E-5</v>
      </c>
    </row>
    <row r="31" spans="1:24" ht="17.100000000000001" customHeight="1">
      <c r="A31" t="s">
        <v>107</v>
      </c>
      <c r="B31" s="104" t="s">
        <v>108</v>
      </c>
      <c r="C31" s="12" t="s">
        <v>37</v>
      </c>
      <c r="D31" s="12" t="s">
        <v>38</v>
      </c>
      <c r="E31" s="12" t="s">
        <v>39</v>
      </c>
      <c r="F31" s="12" t="s">
        <v>105</v>
      </c>
      <c r="G31" s="19" t="s">
        <v>8160</v>
      </c>
      <c r="H31" s="8" t="s">
        <v>79</v>
      </c>
      <c r="I31" s="9"/>
      <c r="J31" s="9"/>
      <c r="K31" s="10"/>
      <c r="L31" s="11"/>
      <c r="M31" s="22">
        <v>9291</v>
      </c>
      <c r="N31" s="33"/>
      <c r="O31" s="22"/>
      <c r="P31" s="85">
        <v>1338480</v>
      </c>
      <c r="Q31" s="12">
        <v>172</v>
      </c>
      <c r="R31" s="12">
        <v>169</v>
      </c>
      <c r="S31" s="12">
        <v>132</v>
      </c>
      <c r="T31" s="12">
        <v>60</v>
      </c>
      <c r="U31" s="12" t="s">
        <v>42</v>
      </c>
      <c r="V31" s="6">
        <v>1.78</v>
      </c>
      <c r="W31" s="6">
        <v>0.02</v>
      </c>
      <c r="X31" s="81">
        <v>3.5599999999999998E-5</v>
      </c>
    </row>
    <row r="32" spans="1:24" ht="17.100000000000001" customHeight="1">
      <c r="A32" t="s">
        <v>109</v>
      </c>
      <c r="B32" s="104" t="s">
        <v>110</v>
      </c>
      <c r="C32" s="12" t="s">
        <v>37</v>
      </c>
      <c r="D32" s="12" t="s">
        <v>38</v>
      </c>
      <c r="E32" s="12" t="s">
        <v>39</v>
      </c>
      <c r="F32" s="12" t="s">
        <v>111</v>
      </c>
      <c r="G32" s="19" t="s">
        <v>8161</v>
      </c>
      <c r="H32" s="8" t="s">
        <v>85</v>
      </c>
      <c r="I32" s="9"/>
      <c r="J32" s="9"/>
      <c r="K32" s="10"/>
      <c r="L32" s="11"/>
      <c r="M32" s="22">
        <v>9163</v>
      </c>
      <c r="N32" s="33"/>
      <c r="O32" s="22"/>
      <c r="P32" s="85">
        <v>1311570</v>
      </c>
      <c r="Q32" s="12">
        <v>175</v>
      </c>
      <c r="R32" s="12">
        <v>171</v>
      </c>
      <c r="S32" s="12">
        <v>130</v>
      </c>
      <c r="T32" s="12">
        <v>59</v>
      </c>
      <c r="U32" s="12" t="s">
        <v>42</v>
      </c>
      <c r="V32" s="6">
        <v>1.78</v>
      </c>
      <c r="W32" s="6">
        <v>0.02</v>
      </c>
      <c r="X32" s="81">
        <v>3.5599999999999998E-5</v>
      </c>
    </row>
    <row r="33" spans="1:24" ht="17.100000000000001" customHeight="1">
      <c r="A33" t="s">
        <v>112</v>
      </c>
      <c r="B33" s="104" t="s">
        <v>113</v>
      </c>
      <c r="C33" s="12" t="s">
        <v>37</v>
      </c>
      <c r="D33" s="12" t="s">
        <v>38</v>
      </c>
      <c r="E33" s="12" t="s">
        <v>39</v>
      </c>
      <c r="F33" s="12" t="s">
        <v>111</v>
      </c>
      <c r="G33" s="19" t="s">
        <v>8162</v>
      </c>
      <c r="H33" s="8" t="s">
        <v>88</v>
      </c>
      <c r="I33" s="9"/>
      <c r="J33" s="9"/>
      <c r="K33" s="10"/>
      <c r="L33" s="11"/>
      <c r="M33" s="22">
        <v>10658</v>
      </c>
      <c r="N33" s="33"/>
      <c r="O33" s="22"/>
      <c r="P33" s="85">
        <v>1293870</v>
      </c>
      <c r="Q33" s="12">
        <v>175</v>
      </c>
      <c r="R33" s="12">
        <v>170</v>
      </c>
      <c r="S33" s="12">
        <v>129</v>
      </c>
      <c r="T33" s="12">
        <v>59</v>
      </c>
      <c r="U33" s="12" t="s">
        <v>42</v>
      </c>
      <c r="V33" s="6">
        <v>1.78</v>
      </c>
      <c r="W33" s="6">
        <v>0.02</v>
      </c>
      <c r="X33" s="81">
        <v>3.5599999999999998E-5</v>
      </c>
    </row>
    <row r="34" spans="1:24" ht="17.100000000000001" customHeight="1">
      <c r="A34" t="s">
        <v>114</v>
      </c>
      <c r="B34" s="104" t="s">
        <v>115</v>
      </c>
      <c r="C34" s="12" t="s">
        <v>37</v>
      </c>
      <c r="D34" s="12" t="s">
        <v>38</v>
      </c>
      <c r="E34" s="12" t="s">
        <v>39</v>
      </c>
      <c r="F34" s="12" t="s">
        <v>111</v>
      </c>
      <c r="G34" s="19" t="s">
        <v>8163</v>
      </c>
      <c r="H34" s="8" t="s">
        <v>91</v>
      </c>
      <c r="I34" s="9"/>
      <c r="J34" s="9"/>
      <c r="K34" s="10"/>
      <c r="L34" s="11"/>
      <c r="M34" s="22">
        <v>12179</v>
      </c>
      <c r="N34" s="33"/>
      <c r="O34" s="22"/>
      <c r="P34" s="85">
        <v>1338480</v>
      </c>
      <c r="Q34" s="12">
        <v>176</v>
      </c>
      <c r="R34" s="12">
        <v>169</v>
      </c>
      <c r="S34" s="12">
        <v>132</v>
      </c>
      <c r="T34" s="12">
        <v>60</v>
      </c>
      <c r="U34" s="12" t="s">
        <v>42</v>
      </c>
      <c r="V34" s="6">
        <v>1.77</v>
      </c>
      <c r="W34" s="6">
        <v>0.02</v>
      </c>
      <c r="X34" s="81">
        <v>3.54E-5</v>
      </c>
    </row>
    <row r="35" spans="1:24" ht="17.100000000000001" customHeight="1">
      <c r="A35" t="s">
        <v>116</v>
      </c>
      <c r="B35" s="104" t="s">
        <v>117</v>
      </c>
      <c r="C35" s="12" t="s">
        <v>37</v>
      </c>
      <c r="D35" s="12" t="s">
        <v>38</v>
      </c>
      <c r="E35" s="12" t="s">
        <v>118</v>
      </c>
      <c r="F35" s="12" t="s">
        <v>119</v>
      </c>
      <c r="G35" s="19" t="s">
        <v>8164</v>
      </c>
      <c r="H35" s="8" t="s">
        <v>120</v>
      </c>
      <c r="I35" s="9"/>
      <c r="J35" s="9"/>
      <c r="K35" s="10"/>
      <c r="L35" s="11"/>
      <c r="M35" s="22">
        <v>18693</v>
      </c>
      <c r="N35" s="33"/>
      <c r="O35" s="22"/>
      <c r="P35" s="85">
        <v>2017730</v>
      </c>
      <c r="Q35" s="12">
        <v>270</v>
      </c>
      <c r="R35" s="12">
        <v>187</v>
      </c>
      <c r="S35" s="12">
        <v>166</v>
      </c>
      <c r="T35" s="12">
        <v>65</v>
      </c>
      <c r="U35" s="12" t="s">
        <v>42</v>
      </c>
      <c r="V35" s="6">
        <v>3</v>
      </c>
      <c r="W35" s="6">
        <v>0.02</v>
      </c>
      <c r="X35" s="81">
        <v>5.9999999999999995E-5</v>
      </c>
    </row>
    <row r="36" spans="1:24" ht="17.100000000000001" customHeight="1">
      <c r="A36" t="s">
        <v>121</v>
      </c>
      <c r="B36" s="104" t="s">
        <v>122</v>
      </c>
      <c r="C36" s="12" t="s">
        <v>37</v>
      </c>
      <c r="D36" s="12" t="s">
        <v>38</v>
      </c>
      <c r="E36" s="12" t="s">
        <v>118</v>
      </c>
      <c r="F36" s="12" t="s">
        <v>119</v>
      </c>
      <c r="G36" s="19" t="s">
        <v>8165</v>
      </c>
      <c r="H36" s="8" t="s">
        <v>123</v>
      </c>
      <c r="I36" s="9"/>
      <c r="J36" s="9"/>
      <c r="K36" s="10"/>
      <c r="L36" s="11"/>
      <c r="M36" s="22">
        <v>22164</v>
      </c>
      <c r="N36" s="33"/>
      <c r="O36" s="22"/>
      <c r="P36" s="85">
        <v>2017730</v>
      </c>
      <c r="Q36" s="12">
        <v>270</v>
      </c>
      <c r="R36" s="12">
        <v>187</v>
      </c>
      <c r="S36" s="12">
        <v>166</v>
      </c>
      <c r="T36" s="12">
        <v>65</v>
      </c>
      <c r="U36" s="12" t="s">
        <v>42</v>
      </c>
      <c r="V36" s="6">
        <v>3</v>
      </c>
      <c r="W36" s="6">
        <v>0.02</v>
      </c>
      <c r="X36" s="81">
        <v>5.9999999999999995E-5</v>
      </c>
    </row>
    <row r="37" spans="1:24" ht="17.100000000000001" customHeight="1">
      <c r="A37" t="s">
        <v>124</v>
      </c>
      <c r="B37" s="12" t="s">
        <v>125</v>
      </c>
      <c r="C37" s="12" t="s">
        <v>37</v>
      </c>
      <c r="D37" s="12" t="s">
        <v>38</v>
      </c>
      <c r="E37" s="12" t="s">
        <v>118</v>
      </c>
      <c r="F37" s="12" t="s">
        <v>119</v>
      </c>
      <c r="G37" s="19" t="s">
        <v>8166</v>
      </c>
      <c r="H37" s="8" t="s">
        <v>126</v>
      </c>
      <c r="I37" s="9"/>
      <c r="J37" s="9"/>
      <c r="K37" s="10"/>
      <c r="L37" s="11"/>
      <c r="M37" s="22">
        <v>24877</v>
      </c>
      <c r="N37" s="33"/>
      <c r="O37" s="22"/>
      <c r="P37" s="85">
        <v>2017730</v>
      </c>
      <c r="Q37" s="12">
        <v>270</v>
      </c>
      <c r="R37" s="12">
        <v>187</v>
      </c>
      <c r="S37" s="12">
        <v>166</v>
      </c>
      <c r="T37" s="12">
        <v>65</v>
      </c>
      <c r="U37" s="12" t="s">
        <v>42</v>
      </c>
      <c r="V37" s="6">
        <v>3</v>
      </c>
      <c r="W37" s="6">
        <v>0.02</v>
      </c>
      <c r="X37" s="81">
        <v>5.9999999999999995E-5</v>
      </c>
    </row>
    <row r="38" spans="1:24" ht="17.100000000000001" customHeight="1">
      <c r="A38" t="s">
        <v>127</v>
      </c>
      <c r="B38" s="12">
        <v>5025232986170</v>
      </c>
      <c r="C38" s="12" t="s">
        <v>37</v>
      </c>
      <c r="D38" s="12" t="s">
        <v>51</v>
      </c>
      <c r="E38" s="12" t="s">
        <v>52</v>
      </c>
      <c r="F38" s="12" t="s">
        <v>53</v>
      </c>
      <c r="G38" s="19" t="s">
        <v>8167</v>
      </c>
      <c r="H38" s="8" t="s">
        <v>128</v>
      </c>
      <c r="I38" s="9"/>
      <c r="J38" s="9"/>
      <c r="K38" s="10"/>
      <c r="L38" s="11"/>
      <c r="M38" s="22">
        <v>4880</v>
      </c>
      <c r="N38" s="33"/>
      <c r="O38" s="22"/>
      <c r="P38" s="85">
        <v>895068</v>
      </c>
      <c r="Q38" s="12">
        <v>79</v>
      </c>
      <c r="R38" s="12">
        <v>188</v>
      </c>
      <c r="S38" s="12">
        <v>69</v>
      </c>
      <c r="T38" s="12">
        <v>69</v>
      </c>
      <c r="U38" s="14" t="s">
        <v>56</v>
      </c>
      <c r="V38" s="14" t="s">
        <v>56</v>
      </c>
      <c r="W38" s="14" t="s">
        <v>56</v>
      </c>
      <c r="X38" s="16" t="s">
        <v>56</v>
      </c>
    </row>
    <row r="39" spans="1:24" ht="17.100000000000001" customHeight="1">
      <c r="A39" t="s">
        <v>129</v>
      </c>
      <c r="B39" s="12">
        <v>5025232986156</v>
      </c>
      <c r="C39" s="12" t="s">
        <v>37</v>
      </c>
      <c r="D39" s="12" t="s">
        <v>51</v>
      </c>
      <c r="E39" s="12" t="s">
        <v>52</v>
      </c>
      <c r="F39" s="12" t="s">
        <v>130</v>
      </c>
      <c r="G39" s="19" t="s">
        <v>8168</v>
      </c>
      <c r="H39" s="8" t="s">
        <v>128</v>
      </c>
      <c r="I39" s="9"/>
      <c r="J39" s="9"/>
      <c r="K39" s="10"/>
      <c r="L39" s="11"/>
      <c r="M39" s="22">
        <v>4433</v>
      </c>
      <c r="N39" s="33"/>
      <c r="O39" s="22"/>
      <c r="P39" s="85">
        <v>718428</v>
      </c>
      <c r="Q39" s="12">
        <v>83</v>
      </c>
      <c r="R39" s="12">
        <v>152</v>
      </c>
      <c r="S39" s="12">
        <v>69</v>
      </c>
      <c r="T39" s="12">
        <v>68.5</v>
      </c>
      <c r="U39" s="14" t="s">
        <v>56</v>
      </c>
      <c r="V39" s="14" t="s">
        <v>56</v>
      </c>
      <c r="W39" s="14" t="s">
        <v>56</v>
      </c>
      <c r="X39" s="16" t="s">
        <v>56</v>
      </c>
    </row>
    <row r="40" spans="1:24" ht="17.100000000000001" customHeight="1">
      <c r="A40" t="s">
        <v>131</v>
      </c>
      <c r="B40" s="12" t="s">
        <v>132</v>
      </c>
      <c r="C40" s="12" t="s">
        <v>37</v>
      </c>
      <c r="D40" s="12" t="s">
        <v>51</v>
      </c>
      <c r="E40" s="12" t="s">
        <v>52</v>
      </c>
      <c r="F40" s="12" t="s">
        <v>133</v>
      </c>
      <c r="G40" s="19" t="s">
        <v>8169</v>
      </c>
      <c r="H40" s="8" t="s">
        <v>128</v>
      </c>
      <c r="I40" s="9"/>
      <c r="J40" s="9"/>
      <c r="K40" s="10"/>
      <c r="L40" s="11"/>
      <c r="M40" s="22">
        <v>5030</v>
      </c>
      <c r="N40" s="33"/>
      <c r="O40" s="22"/>
      <c r="P40" s="85">
        <v>895068</v>
      </c>
      <c r="Q40" s="12">
        <v>97</v>
      </c>
      <c r="R40" s="12">
        <v>188</v>
      </c>
      <c r="S40" s="12">
        <v>69</v>
      </c>
      <c r="T40" s="12">
        <v>69</v>
      </c>
      <c r="U40" s="14" t="s">
        <v>56</v>
      </c>
      <c r="V40" s="14" t="s">
        <v>56</v>
      </c>
      <c r="W40" s="14" t="s">
        <v>56</v>
      </c>
      <c r="X40" s="16" t="s">
        <v>56</v>
      </c>
    </row>
    <row r="41" spans="1:24" ht="17.100000000000001" customHeight="1">
      <c r="A41" t="s">
        <v>134</v>
      </c>
      <c r="B41" s="12" t="s">
        <v>135</v>
      </c>
      <c r="C41" s="12" t="s">
        <v>37</v>
      </c>
      <c r="D41" s="12" t="s">
        <v>51</v>
      </c>
      <c r="E41" s="12" t="s">
        <v>52</v>
      </c>
      <c r="F41" s="12" t="s">
        <v>133</v>
      </c>
      <c r="G41" s="19" t="s">
        <v>8170</v>
      </c>
      <c r="H41" s="8" t="s">
        <v>136</v>
      </c>
      <c r="I41" s="9"/>
      <c r="J41" s="9"/>
      <c r="K41" s="10"/>
      <c r="L41" s="11"/>
      <c r="M41" s="22">
        <v>5516</v>
      </c>
      <c r="N41" s="33"/>
      <c r="O41" s="22"/>
      <c r="P41" s="85">
        <v>895068</v>
      </c>
      <c r="Q41" s="12">
        <v>97</v>
      </c>
      <c r="R41" s="12">
        <v>188</v>
      </c>
      <c r="S41" s="12">
        <v>69</v>
      </c>
      <c r="T41" s="12">
        <v>69</v>
      </c>
      <c r="U41" s="14" t="s">
        <v>56</v>
      </c>
      <c r="V41" s="14" t="s">
        <v>56</v>
      </c>
      <c r="W41" s="14" t="s">
        <v>56</v>
      </c>
      <c r="X41" s="16" t="s">
        <v>56</v>
      </c>
    </row>
    <row r="42" spans="1:24" ht="17.100000000000001" customHeight="1">
      <c r="A42" t="s">
        <v>137</v>
      </c>
      <c r="B42" s="12" t="s">
        <v>138</v>
      </c>
      <c r="C42" s="12" t="s">
        <v>37</v>
      </c>
      <c r="D42" s="12" t="s">
        <v>51</v>
      </c>
      <c r="E42" s="12" t="s">
        <v>52</v>
      </c>
      <c r="F42" s="12" t="s">
        <v>133</v>
      </c>
      <c r="G42" s="19" t="s">
        <v>8171</v>
      </c>
      <c r="H42" s="8" t="s">
        <v>128</v>
      </c>
      <c r="I42" s="9"/>
      <c r="J42" s="9"/>
      <c r="K42" s="10"/>
      <c r="L42" s="11"/>
      <c r="M42" s="22">
        <v>5081</v>
      </c>
      <c r="N42" s="33"/>
      <c r="O42" s="22"/>
      <c r="P42" s="85">
        <v>1073088</v>
      </c>
      <c r="Q42" s="12">
        <v>97</v>
      </c>
      <c r="R42" s="12">
        <v>192</v>
      </c>
      <c r="S42" s="12">
        <v>81</v>
      </c>
      <c r="T42" s="12">
        <v>69</v>
      </c>
      <c r="U42" s="14" t="s">
        <v>56</v>
      </c>
      <c r="V42" s="14" t="s">
        <v>56</v>
      </c>
      <c r="W42" s="14" t="s">
        <v>56</v>
      </c>
      <c r="X42" s="16" t="s">
        <v>56</v>
      </c>
    </row>
    <row r="43" spans="1:24" ht="17.100000000000001" customHeight="1">
      <c r="A43" t="s">
        <v>139</v>
      </c>
      <c r="B43" s="12" t="s">
        <v>140</v>
      </c>
      <c r="C43" s="12" t="s">
        <v>37</v>
      </c>
      <c r="D43" s="12" t="s">
        <v>51</v>
      </c>
      <c r="E43" s="12" t="s">
        <v>52</v>
      </c>
      <c r="F43" s="12" t="s">
        <v>130</v>
      </c>
      <c r="G43" s="19" t="s">
        <v>8172</v>
      </c>
      <c r="H43" s="8" t="s">
        <v>141</v>
      </c>
      <c r="I43" s="9"/>
      <c r="J43" s="9"/>
      <c r="K43" s="10"/>
      <c r="L43" s="11"/>
      <c r="M43" s="22">
        <v>5222</v>
      </c>
      <c r="N43" s="33"/>
      <c r="O43" s="22"/>
      <c r="P43" s="85">
        <v>895068</v>
      </c>
      <c r="Q43" s="12">
        <v>98</v>
      </c>
      <c r="R43" s="12">
        <v>188</v>
      </c>
      <c r="S43" s="12">
        <v>69</v>
      </c>
      <c r="T43" s="12">
        <v>69</v>
      </c>
      <c r="U43" s="14" t="s">
        <v>56</v>
      </c>
      <c r="V43" s="14" t="s">
        <v>56</v>
      </c>
      <c r="W43" s="14" t="s">
        <v>56</v>
      </c>
      <c r="X43" s="16" t="s">
        <v>56</v>
      </c>
    </row>
    <row r="44" spans="1:24" ht="17.100000000000001" customHeight="1">
      <c r="A44" t="s">
        <v>142</v>
      </c>
      <c r="B44" s="12" t="s">
        <v>143</v>
      </c>
      <c r="C44" s="12" t="s">
        <v>37</v>
      </c>
      <c r="D44" s="12" t="s">
        <v>51</v>
      </c>
      <c r="E44" s="12" t="s">
        <v>52</v>
      </c>
      <c r="F44" s="12" t="s">
        <v>144</v>
      </c>
      <c r="G44" s="19" t="s">
        <v>8173</v>
      </c>
      <c r="H44" s="8" t="s">
        <v>145</v>
      </c>
      <c r="I44" s="9"/>
      <c r="J44" s="9"/>
      <c r="K44" s="10"/>
      <c r="L44" s="11"/>
      <c r="M44" s="22">
        <v>5754</v>
      </c>
      <c r="N44" s="33"/>
      <c r="O44" s="22"/>
      <c r="P44" s="85">
        <v>895068</v>
      </c>
      <c r="Q44" s="12">
        <v>98</v>
      </c>
      <c r="R44" s="12">
        <v>188</v>
      </c>
      <c r="S44" s="12">
        <v>69</v>
      </c>
      <c r="T44" s="12">
        <v>69</v>
      </c>
      <c r="U44" s="14" t="s">
        <v>56</v>
      </c>
      <c r="V44" s="14" t="s">
        <v>56</v>
      </c>
      <c r="W44" s="14" t="s">
        <v>56</v>
      </c>
      <c r="X44" s="16" t="s">
        <v>56</v>
      </c>
    </row>
    <row r="45" spans="1:24" ht="17.100000000000001" customHeight="1">
      <c r="A45" t="s">
        <v>146</v>
      </c>
      <c r="B45" s="12" t="s">
        <v>147</v>
      </c>
      <c r="C45" s="12" t="s">
        <v>37</v>
      </c>
      <c r="D45" s="12" t="s">
        <v>51</v>
      </c>
      <c r="E45" s="12" t="s">
        <v>52</v>
      </c>
      <c r="F45" s="12" t="s">
        <v>133</v>
      </c>
      <c r="G45" s="19" t="s">
        <v>8174</v>
      </c>
      <c r="H45" s="8" t="s">
        <v>148</v>
      </c>
      <c r="I45" s="9"/>
      <c r="J45" s="9"/>
      <c r="K45" s="10"/>
      <c r="L45" s="150"/>
      <c r="M45" s="22">
        <v>5285</v>
      </c>
      <c r="N45" s="33"/>
      <c r="O45" s="22"/>
      <c r="P45" s="85">
        <v>1013472</v>
      </c>
      <c r="Q45" s="12">
        <v>114</v>
      </c>
      <c r="R45" s="12">
        <v>216</v>
      </c>
      <c r="S45" s="12">
        <v>69</v>
      </c>
      <c r="T45" s="12">
        <v>68</v>
      </c>
      <c r="U45" s="14" t="s">
        <v>56</v>
      </c>
      <c r="V45" s="14" t="s">
        <v>56</v>
      </c>
      <c r="W45" s="14" t="s">
        <v>56</v>
      </c>
      <c r="X45" s="16" t="s">
        <v>56</v>
      </c>
    </row>
    <row r="46" spans="1:24" ht="17.100000000000001" customHeight="1">
      <c r="A46" t="s">
        <v>149</v>
      </c>
      <c r="B46" s="12" t="s">
        <v>150</v>
      </c>
      <c r="C46" s="12" t="s">
        <v>37</v>
      </c>
      <c r="D46" s="12" t="s">
        <v>51</v>
      </c>
      <c r="E46" s="12" t="s">
        <v>52</v>
      </c>
      <c r="F46" s="12" t="s">
        <v>62</v>
      </c>
      <c r="G46" s="19" t="s">
        <v>8175</v>
      </c>
      <c r="H46" s="8" t="s">
        <v>151</v>
      </c>
      <c r="I46" s="9"/>
      <c r="J46" s="9"/>
      <c r="K46" s="10"/>
      <c r="L46" s="150"/>
      <c r="M46" s="22">
        <v>5667</v>
      </c>
      <c r="N46" s="33"/>
      <c r="O46" s="22"/>
      <c r="P46" s="85">
        <v>1073088</v>
      </c>
      <c r="Q46" s="12">
        <v>114</v>
      </c>
      <c r="R46" s="12">
        <v>192</v>
      </c>
      <c r="S46" s="12">
        <v>81</v>
      </c>
      <c r="T46" s="12">
        <v>69</v>
      </c>
      <c r="U46" s="14" t="s">
        <v>56</v>
      </c>
      <c r="V46" s="14" t="s">
        <v>56</v>
      </c>
      <c r="W46" s="14" t="s">
        <v>56</v>
      </c>
      <c r="X46" s="16" t="s">
        <v>56</v>
      </c>
    </row>
    <row r="47" spans="1:24" ht="17.100000000000001" customHeight="1">
      <c r="A47" t="s">
        <v>152</v>
      </c>
      <c r="B47" s="12" t="s">
        <v>153</v>
      </c>
      <c r="C47" s="12" t="s">
        <v>37</v>
      </c>
      <c r="D47" s="12" t="s">
        <v>51</v>
      </c>
      <c r="E47" s="12" t="s">
        <v>52</v>
      </c>
      <c r="F47" s="12" t="s">
        <v>133</v>
      </c>
      <c r="G47" s="19" t="s">
        <v>8176</v>
      </c>
      <c r="H47" s="8" t="s">
        <v>148</v>
      </c>
      <c r="I47" s="9"/>
      <c r="J47" s="9"/>
      <c r="K47" s="10"/>
      <c r="L47" s="150"/>
      <c r="M47" s="22">
        <v>5233</v>
      </c>
      <c r="N47" s="33"/>
      <c r="O47" s="22"/>
      <c r="P47" s="12" t="s">
        <v>154</v>
      </c>
      <c r="Q47" s="12" t="s">
        <v>155</v>
      </c>
      <c r="R47" s="85">
        <v>227.99999999999997</v>
      </c>
      <c r="S47" s="85">
        <v>69</v>
      </c>
      <c r="T47" s="85">
        <v>69</v>
      </c>
      <c r="U47" s="14" t="s">
        <v>56</v>
      </c>
      <c r="V47" s="14" t="s">
        <v>56</v>
      </c>
      <c r="W47" s="14" t="s">
        <v>56</v>
      </c>
      <c r="X47" s="16" t="s">
        <v>56</v>
      </c>
    </row>
    <row r="48" spans="1:24" ht="17.100000000000001" customHeight="1">
      <c r="A48" t="s">
        <v>156</v>
      </c>
      <c r="B48" s="12" t="s">
        <v>157</v>
      </c>
      <c r="C48" s="12" t="s">
        <v>37</v>
      </c>
      <c r="D48" s="12" t="s">
        <v>51</v>
      </c>
      <c r="E48" s="12" t="s">
        <v>52</v>
      </c>
      <c r="F48" s="12" t="s">
        <v>130</v>
      </c>
      <c r="G48" s="19" t="s">
        <v>8177</v>
      </c>
      <c r="H48" s="8" t="s">
        <v>158</v>
      </c>
      <c r="I48" s="9"/>
      <c r="J48" s="9"/>
      <c r="K48" s="10"/>
      <c r="L48" s="150"/>
      <c r="M48" s="22">
        <v>5838</v>
      </c>
      <c r="N48" s="33"/>
      <c r="O48" s="22"/>
      <c r="P48" s="85">
        <v>1085507.9999999998</v>
      </c>
      <c r="Q48" s="12">
        <v>114</v>
      </c>
      <c r="R48" s="12">
        <v>227.99999999999997</v>
      </c>
      <c r="S48" s="12">
        <v>69</v>
      </c>
      <c r="T48" s="12">
        <v>69</v>
      </c>
      <c r="U48" s="14" t="s">
        <v>56</v>
      </c>
      <c r="V48" s="14" t="s">
        <v>56</v>
      </c>
      <c r="W48" s="14" t="s">
        <v>56</v>
      </c>
      <c r="X48" s="16" t="s">
        <v>56</v>
      </c>
    </row>
    <row r="49" spans="1:24" ht="17.100000000000001" customHeight="1">
      <c r="A49" t="s">
        <v>159</v>
      </c>
      <c r="B49" s="12" t="s">
        <v>160</v>
      </c>
      <c r="C49" s="12" t="s">
        <v>37</v>
      </c>
      <c r="D49" s="12" t="s">
        <v>51</v>
      </c>
      <c r="E49" s="12" t="s">
        <v>52</v>
      </c>
      <c r="F49" s="12" t="s">
        <v>144</v>
      </c>
      <c r="G49" s="19" t="s">
        <v>8178</v>
      </c>
      <c r="H49" s="8" t="s">
        <v>161</v>
      </c>
      <c r="I49" s="9"/>
      <c r="J49" s="9"/>
      <c r="K49" s="10"/>
      <c r="L49" s="150"/>
      <c r="M49" s="22">
        <v>6338</v>
      </c>
      <c r="N49" s="33"/>
      <c r="O49" s="22"/>
      <c r="P49" s="85">
        <v>1085507.9999999998</v>
      </c>
      <c r="Q49" s="12">
        <v>114</v>
      </c>
      <c r="R49" s="12">
        <v>227.99999999999997</v>
      </c>
      <c r="S49" s="12">
        <v>69</v>
      </c>
      <c r="T49" s="12">
        <v>69</v>
      </c>
      <c r="U49" s="14" t="s">
        <v>56</v>
      </c>
      <c r="V49" s="14" t="s">
        <v>56</v>
      </c>
      <c r="W49" s="14" t="s">
        <v>56</v>
      </c>
      <c r="X49" s="16" t="s">
        <v>56</v>
      </c>
    </row>
    <row r="50" spans="1:24" ht="17.100000000000001" customHeight="1">
      <c r="A50" t="s">
        <v>162</v>
      </c>
      <c r="B50" s="12" t="s">
        <v>163</v>
      </c>
      <c r="C50" s="12" t="s">
        <v>37</v>
      </c>
      <c r="D50" s="12" t="s">
        <v>51</v>
      </c>
      <c r="E50" s="12" t="s">
        <v>39</v>
      </c>
      <c r="F50" s="12" t="s">
        <v>40</v>
      </c>
      <c r="G50" s="19" t="s">
        <v>8179</v>
      </c>
      <c r="H50" s="8" t="s">
        <v>164</v>
      </c>
      <c r="I50" s="9"/>
      <c r="J50" s="9"/>
      <c r="K50" s="151"/>
      <c r="L50" s="150"/>
      <c r="M50" s="22">
        <v>2834</v>
      </c>
      <c r="N50" s="33"/>
      <c r="O50" s="22"/>
      <c r="P50" s="85">
        <v>307188</v>
      </c>
      <c r="Q50" s="12">
        <v>35</v>
      </c>
      <c r="R50" s="12">
        <v>106</v>
      </c>
      <c r="S50" s="12">
        <v>63</v>
      </c>
      <c r="T50" s="12">
        <v>46</v>
      </c>
      <c r="U50" s="14" t="s">
        <v>56</v>
      </c>
      <c r="V50" s="14" t="s">
        <v>56</v>
      </c>
      <c r="W50" s="14" t="s">
        <v>56</v>
      </c>
      <c r="X50" s="16" t="s">
        <v>56</v>
      </c>
    </row>
    <row r="51" spans="1:24" ht="17.100000000000001" customHeight="1">
      <c r="A51" t="s">
        <v>165</v>
      </c>
      <c r="B51" s="12" t="s">
        <v>166</v>
      </c>
      <c r="C51" s="12" t="s">
        <v>37</v>
      </c>
      <c r="D51" s="12" t="s">
        <v>51</v>
      </c>
      <c r="E51" s="12" t="s">
        <v>39</v>
      </c>
      <c r="F51" s="12" t="s">
        <v>40</v>
      </c>
      <c r="G51" s="19" t="s">
        <v>8180</v>
      </c>
      <c r="H51" s="8" t="s">
        <v>164</v>
      </c>
      <c r="I51" s="9"/>
      <c r="J51" s="9"/>
      <c r="K51" s="151"/>
      <c r="L51" s="150"/>
      <c r="M51" s="22">
        <v>2863</v>
      </c>
      <c r="N51" s="33"/>
      <c r="O51" s="22"/>
      <c r="P51" s="85">
        <v>307188</v>
      </c>
      <c r="Q51" s="12">
        <v>35</v>
      </c>
      <c r="R51" s="12">
        <v>106</v>
      </c>
      <c r="S51" s="12">
        <v>63</v>
      </c>
      <c r="T51" s="12">
        <v>46</v>
      </c>
      <c r="U51" s="14" t="s">
        <v>56</v>
      </c>
      <c r="V51" s="14" t="s">
        <v>56</v>
      </c>
      <c r="W51" s="14" t="s">
        <v>56</v>
      </c>
      <c r="X51" s="16" t="s">
        <v>56</v>
      </c>
    </row>
    <row r="52" spans="1:24" ht="17.100000000000001" customHeight="1">
      <c r="A52" t="s">
        <v>167</v>
      </c>
      <c r="B52" s="12" t="s">
        <v>168</v>
      </c>
      <c r="C52" s="12" t="s">
        <v>37</v>
      </c>
      <c r="D52" s="12" t="s">
        <v>51</v>
      </c>
      <c r="E52" s="12" t="s">
        <v>39</v>
      </c>
      <c r="F52" s="12" t="s">
        <v>169</v>
      </c>
      <c r="G52" s="19" t="s">
        <v>8181</v>
      </c>
      <c r="H52" s="8" t="s">
        <v>170</v>
      </c>
      <c r="I52" s="9"/>
      <c r="J52" s="9"/>
      <c r="K52" s="10"/>
      <c r="L52" s="11"/>
      <c r="M52" s="22">
        <v>3055</v>
      </c>
      <c r="N52" s="33"/>
      <c r="O52" s="22"/>
      <c r="P52" s="85">
        <v>307188</v>
      </c>
      <c r="Q52" s="12">
        <v>36</v>
      </c>
      <c r="R52" s="12">
        <v>106</v>
      </c>
      <c r="S52" s="12">
        <v>63</v>
      </c>
      <c r="T52" s="12">
        <v>46</v>
      </c>
      <c r="U52" s="14" t="s">
        <v>56</v>
      </c>
      <c r="V52" s="14" t="s">
        <v>56</v>
      </c>
      <c r="W52" s="14" t="s">
        <v>56</v>
      </c>
      <c r="X52" s="16" t="s">
        <v>56</v>
      </c>
    </row>
    <row r="53" spans="1:24" ht="17.100000000000001" customHeight="1">
      <c r="A53" t="s">
        <v>171</v>
      </c>
      <c r="B53" s="12" t="s">
        <v>172</v>
      </c>
      <c r="C53" s="12" t="s">
        <v>37</v>
      </c>
      <c r="D53" s="12" t="s">
        <v>173</v>
      </c>
      <c r="E53" s="12" t="s">
        <v>174</v>
      </c>
      <c r="F53" s="12" t="s">
        <v>175</v>
      </c>
      <c r="G53" s="19" t="s">
        <v>8182</v>
      </c>
      <c r="H53" s="8" t="s">
        <v>176</v>
      </c>
      <c r="I53" s="9"/>
      <c r="J53" s="9"/>
      <c r="K53" s="10"/>
      <c r="L53" s="11"/>
      <c r="M53" s="22">
        <v>1725</v>
      </c>
      <c r="N53" s="33"/>
      <c r="O53" s="22"/>
      <c r="P53" s="85">
        <v>78080</v>
      </c>
      <c r="Q53" s="12">
        <v>10</v>
      </c>
      <c r="R53" s="12">
        <v>20</v>
      </c>
      <c r="S53" s="12">
        <v>64</v>
      </c>
      <c r="T53" s="12">
        <v>61</v>
      </c>
      <c r="U53" s="14" t="s">
        <v>56</v>
      </c>
      <c r="V53" s="14" t="s">
        <v>56</v>
      </c>
      <c r="W53" s="14" t="s">
        <v>56</v>
      </c>
      <c r="X53" s="16" t="s">
        <v>56</v>
      </c>
    </row>
    <row r="54" spans="1:24" ht="17.100000000000001" customHeight="1">
      <c r="A54" t="s">
        <v>177</v>
      </c>
      <c r="B54" s="12" t="s">
        <v>178</v>
      </c>
      <c r="C54" s="12" t="s">
        <v>37</v>
      </c>
      <c r="D54" s="12" t="s">
        <v>173</v>
      </c>
      <c r="E54" s="12" t="s">
        <v>174</v>
      </c>
      <c r="F54" s="12" t="s">
        <v>175</v>
      </c>
      <c r="G54" s="19" t="s">
        <v>8183</v>
      </c>
      <c r="H54" s="8" t="s">
        <v>179</v>
      </c>
      <c r="I54" s="9"/>
      <c r="J54" s="9"/>
      <c r="K54" s="10"/>
      <c r="L54" s="11"/>
      <c r="M54" s="22">
        <v>1725</v>
      </c>
      <c r="N54" s="33"/>
      <c r="O54" s="22"/>
      <c r="P54" s="85">
        <v>78080</v>
      </c>
      <c r="Q54" s="12">
        <v>10</v>
      </c>
      <c r="R54" s="12">
        <v>20</v>
      </c>
      <c r="S54" s="12">
        <v>64</v>
      </c>
      <c r="T54" s="12">
        <v>61</v>
      </c>
      <c r="U54" s="14" t="s">
        <v>56</v>
      </c>
      <c r="V54" s="14" t="s">
        <v>56</v>
      </c>
      <c r="W54" s="14" t="s">
        <v>56</v>
      </c>
      <c r="X54" s="16" t="s">
        <v>56</v>
      </c>
    </row>
    <row r="55" spans="1:24" ht="17.100000000000001" customHeight="1">
      <c r="A55" t="s">
        <v>180</v>
      </c>
      <c r="B55" s="12" t="s">
        <v>181</v>
      </c>
      <c r="C55" s="12" t="s">
        <v>37</v>
      </c>
      <c r="D55" s="12" t="s">
        <v>173</v>
      </c>
      <c r="E55" s="12" t="s">
        <v>174</v>
      </c>
      <c r="F55" s="12" t="s">
        <v>175</v>
      </c>
      <c r="G55" s="19" t="s">
        <v>8184</v>
      </c>
      <c r="H55" s="8" t="s">
        <v>182</v>
      </c>
      <c r="I55" s="9"/>
      <c r="J55" s="9"/>
      <c r="K55" s="10"/>
      <c r="L55" s="11"/>
      <c r="M55" s="22">
        <v>1899</v>
      </c>
      <c r="N55" s="33"/>
      <c r="O55" s="22"/>
      <c r="P55" s="85">
        <v>78080</v>
      </c>
      <c r="Q55" s="12">
        <v>10</v>
      </c>
      <c r="R55" s="12">
        <v>20</v>
      </c>
      <c r="S55" s="12">
        <v>64</v>
      </c>
      <c r="T55" s="12">
        <v>61</v>
      </c>
      <c r="U55" s="14" t="s">
        <v>56</v>
      </c>
      <c r="V55" s="14" t="s">
        <v>56</v>
      </c>
      <c r="W55" s="14" t="s">
        <v>56</v>
      </c>
      <c r="X55" s="16" t="s">
        <v>56</v>
      </c>
    </row>
    <row r="56" spans="1:24" ht="17.100000000000001" customHeight="1">
      <c r="A56" t="s">
        <v>188</v>
      </c>
      <c r="B56" s="12" t="s">
        <v>189</v>
      </c>
      <c r="C56" s="12" t="s">
        <v>37</v>
      </c>
      <c r="D56" s="12" t="s">
        <v>173</v>
      </c>
      <c r="E56" s="12" t="s">
        <v>174</v>
      </c>
      <c r="F56" s="12" t="s">
        <v>185</v>
      </c>
      <c r="G56" s="19" t="s">
        <v>8185</v>
      </c>
      <c r="H56" s="8" t="s">
        <v>186</v>
      </c>
      <c r="I56" s="9"/>
      <c r="J56" s="9" t="s">
        <v>190</v>
      </c>
      <c r="K56" s="10"/>
      <c r="L56" s="11"/>
      <c r="M56" s="22">
        <v>323</v>
      </c>
      <c r="N56" s="33"/>
      <c r="O56" s="22"/>
      <c r="P56" s="85">
        <v>3628.125</v>
      </c>
      <c r="Q56" s="12">
        <v>1.087</v>
      </c>
      <c r="R56" s="12">
        <v>7.5</v>
      </c>
      <c r="S56" s="12">
        <v>22.5</v>
      </c>
      <c r="T56" s="12">
        <v>21.5</v>
      </c>
      <c r="U56" s="14" t="s">
        <v>56</v>
      </c>
      <c r="V56" s="14" t="s">
        <v>56</v>
      </c>
      <c r="W56" s="14" t="s">
        <v>56</v>
      </c>
      <c r="X56" s="16" t="s">
        <v>56</v>
      </c>
    </row>
    <row r="57" spans="1:24" ht="17.100000000000001" customHeight="1">
      <c r="A57" t="s">
        <v>191</v>
      </c>
      <c r="B57" s="12" t="s">
        <v>192</v>
      </c>
      <c r="C57" s="12" t="s">
        <v>37</v>
      </c>
      <c r="D57" s="12" t="s">
        <v>38</v>
      </c>
      <c r="E57" s="12" t="s">
        <v>94</v>
      </c>
      <c r="F57" s="12" t="s">
        <v>105</v>
      </c>
      <c r="G57" s="19" t="s">
        <v>8186</v>
      </c>
      <c r="H57" s="8" t="s">
        <v>102</v>
      </c>
      <c r="I57" s="9"/>
      <c r="J57" s="9" t="s">
        <v>193</v>
      </c>
      <c r="K57" s="10"/>
      <c r="L57" s="11"/>
      <c r="M57" s="22">
        <v>7752</v>
      </c>
      <c r="N57" s="33"/>
      <c r="O57" s="22"/>
      <c r="P57" s="85">
        <v>1078000</v>
      </c>
      <c r="Q57" s="12">
        <v>155</v>
      </c>
      <c r="R57" s="12">
        <v>154</v>
      </c>
      <c r="S57" s="12">
        <v>140</v>
      </c>
      <c r="T57" s="12">
        <v>50</v>
      </c>
      <c r="U57" s="12" t="s">
        <v>96</v>
      </c>
      <c r="V57" s="6">
        <v>1.6</v>
      </c>
      <c r="W57" s="6">
        <v>675</v>
      </c>
      <c r="X57" s="15">
        <v>1.08</v>
      </c>
    </row>
    <row r="58" spans="1:24" ht="17.100000000000001" customHeight="1">
      <c r="A58" t="s">
        <v>194</v>
      </c>
      <c r="B58" s="12" t="s">
        <v>195</v>
      </c>
      <c r="C58" s="12" t="s">
        <v>37</v>
      </c>
      <c r="D58" s="12" t="s">
        <v>38</v>
      </c>
      <c r="E58" s="12" t="s">
        <v>94</v>
      </c>
      <c r="F58" s="12" t="s">
        <v>105</v>
      </c>
      <c r="G58" s="19" t="s">
        <v>8187</v>
      </c>
      <c r="H58" s="8" t="s">
        <v>196</v>
      </c>
      <c r="I58" s="9"/>
      <c r="J58" s="9" t="s">
        <v>197</v>
      </c>
      <c r="K58" s="10"/>
      <c r="L58" s="11"/>
      <c r="M58" s="22">
        <v>8176</v>
      </c>
      <c r="N58" s="33"/>
      <c r="O58" s="22"/>
      <c r="P58" s="85">
        <v>1078000</v>
      </c>
      <c r="Q58" s="12">
        <v>155</v>
      </c>
      <c r="R58" s="12">
        <v>154</v>
      </c>
      <c r="S58" s="12">
        <v>140</v>
      </c>
      <c r="T58" s="12">
        <v>50</v>
      </c>
      <c r="U58" s="12" t="s">
        <v>96</v>
      </c>
      <c r="V58" s="6">
        <v>1.6</v>
      </c>
      <c r="W58" s="6">
        <v>675</v>
      </c>
      <c r="X58" s="15">
        <v>1.08</v>
      </c>
    </row>
    <row r="59" spans="1:24" ht="17.100000000000001" customHeight="1">
      <c r="A59" t="s">
        <v>198</v>
      </c>
      <c r="B59" s="12" t="s">
        <v>199</v>
      </c>
      <c r="C59" s="12" t="s">
        <v>37</v>
      </c>
      <c r="D59" s="12" t="s">
        <v>38</v>
      </c>
      <c r="E59" s="12" t="s">
        <v>94</v>
      </c>
      <c r="F59" s="12" t="s">
        <v>111</v>
      </c>
      <c r="G59" s="19" t="s">
        <v>8188</v>
      </c>
      <c r="H59" s="8" t="s">
        <v>200</v>
      </c>
      <c r="I59" s="9"/>
      <c r="J59" s="9" t="s">
        <v>201</v>
      </c>
      <c r="K59" s="10"/>
      <c r="L59" s="11"/>
      <c r="M59" s="22">
        <v>7911</v>
      </c>
      <c r="N59" s="33"/>
      <c r="O59" s="22"/>
      <c r="P59" s="12" t="s">
        <v>202</v>
      </c>
      <c r="Q59" s="12" t="s">
        <v>203</v>
      </c>
      <c r="R59" s="12">
        <v>154</v>
      </c>
      <c r="S59" s="12">
        <v>140</v>
      </c>
      <c r="T59" s="12">
        <v>50</v>
      </c>
      <c r="U59" s="12" t="s">
        <v>96</v>
      </c>
      <c r="V59" s="6">
        <v>1.6</v>
      </c>
      <c r="W59" s="6">
        <v>675</v>
      </c>
      <c r="X59" s="15">
        <v>1.08</v>
      </c>
    </row>
    <row r="60" spans="1:24" ht="17.100000000000001" customHeight="1">
      <c r="A60" t="s">
        <v>204</v>
      </c>
      <c r="B60" s="12" t="s">
        <v>205</v>
      </c>
      <c r="C60" s="12" t="s">
        <v>37</v>
      </c>
      <c r="D60" s="12" t="s">
        <v>38</v>
      </c>
      <c r="E60" s="12" t="s">
        <v>94</v>
      </c>
      <c r="F60" s="12" t="s">
        <v>111</v>
      </c>
      <c r="G60" s="19" t="s">
        <v>8189</v>
      </c>
      <c r="H60" s="8" t="s">
        <v>206</v>
      </c>
      <c r="I60" s="9"/>
      <c r="J60" s="9" t="s">
        <v>207</v>
      </c>
      <c r="K60" s="10"/>
      <c r="L60" s="11"/>
      <c r="M60" s="22">
        <v>8772</v>
      </c>
      <c r="N60" s="33"/>
      <c r="O60" s="22"/>
      <c r="P60" s="85">
        <v>1078000</v>
      </c>
      <c r="Q60" s="12">
        <v>155</v>
      </c>
      <c r="R60" s="12">
        <v>154</v>
      </c>
      <c r="S60" s="12">
        <v>140</v>
      </c>
      <c r="T60" s="12">
        <v>50</v>
      </c>
      <c r="U60" s="12" t="s">
        <v>96</v>
      </c>
      <c r="V60" s="6">
        <v>1.6</v>
      </c>
      <c r="W60" s="6">
        <v>675</v>
      </c>
      <c r="X60" s="15">
        <v>1.08</v>
      </c>
    </row>
    <row r="61" spans="1:24" ht="17.100000000000001" customHeight="1">
      <c r="A61" t="s">
        <v>208</v>
      </c>
      <c r="B61" s="12" t="s">
        <v>209</v>
      </c>
      <c r="C61" s="12" t="s">
        <v>37</v>
      </c>
      <c r="D61" s="12" t="s">
        <v>38</v>
      </c>
      <c r="E61" s="12" t="s">
        <v>94</v>
      </c>
      <c r="F61" s="12" t="s">
        <v>111</v>
      </c>
      <c r="G61" s="19" t="s">
        <v>8190</v>
      </c>
      <c r="H61" s="8" t="s">
        <v>210</v>
      </c>
      <c r="I61" s="9"/>
      <c r="J61" s="9" t="s">
        <v>211</v>
      </c>
      <c r="K61" s="10"/>
      <c r="L61" s="11"/>
      <c r="M61" s="22">
        <v>10180</v>
      </c>
      <c r="N61" s="33"/>
      <c r="O61" s="22"/>
      <c r="P61" s="85">
        <v>1029000</v>
      </c>
      <c r="Q61" s="12">
        <v>164</v>
      </c>
      <c r="R61" s="12">
        <v>150</v>
      </c>
      <c r="S61" s="12">
        <v>140</v>
      </c>
      <c r="T61" s="12">
        <v>49</v>
      </c>
      <c r="U61" s="12" t="s">
        <v>96</v>
      </c>
      <c r="V61" s="6">
        <v>1.8</v>
      </c>
      <c r="W61" s="6">
        <v>675</v>
      </c>
      <c r="X61" s="15">
        <v>1.2150000000000001</v>
      </c>
    </row>
    <row r="62" spans="1:24" ht="17.100000000000001" customHeight="1">
      <c r="A62" t="s">
        <v>212</v>
      </c>
      <c r="B62" s="12" t="s">
        <v>213</v>
      </c>
      <c r="C62" s="12" t="s">
        <v>37</v>
      </c>
      <c r="D62" s="12" t="s">
        <v>51</v>
      </c>
      <c r="E62" s="12" t="s">
        <v>214</v>
      </c>
      <c r="F62" s="12" t="s">
        <v>53</v>
      </c>
      <c r="G62" s="19" t="s">
        <v>8191</v>
      </c>
      <c r="H62" s="8" t="s">
        <v>215</v>
      </c>
      <c r="I62" s="9"/>
      <c r="J62" s="9"/>
      <c r="K62" s="10"/>
      <c r="L62" s="11"/>
      <c r="M62" s="22">
        <v>5635</v>
      </c>
      <c r="N62" s="33"/>
      <c r="O62" s="22"/>
      <c r="P62" s="85">
        <v>895068</v>
      </c>
      <c r="Q62" s="12">
        <v>107</v>
      </c>
      <c r="R62" s="12">
        <v>188</v>
      </c>
      <c r="S62" s="12">
        <v>69</v>
      </c>
      <c r="T62" s="12">
        <v>69</v>
      </c>
      <c r="U62" s="14" t="s">
        <v>56</v>
      </c>
      <c r="V62" s="14" t="s">
        <v>56</v>
      </c>
      <c r="W62" s="14" t="s">
        <v>56</v>
      </c>
      <c r="X62" s="16" t="s">
        <v>56</v>
      </c>
    </row>
    <row r="63" spans="1:24" ht="17.100000000000001" customHeight="1">
      <c r="A63" t="s">
        <v>216</v>
      </c>
      <c r="B63" s="12" t="s">
        <v>217</v>
      </c>
      <c r="C63" s="12" t="s">
        <v>37</v>
      </c>
      <c r="D63" s="12" t="s">
        <v>51</v>
      </c>
      <c r="E63" s="12" t="s">
        <v>214</v>
      </c>
      <c r="F63" s="12" t="s">
        <v>218</v>
      </c>
      <c r="G63" s="19" t="s">
        <v>8192</v>
      </c>
      <c r="H63" s="8" t="s">
        <v>215</v>
      </c>
      <c r="I63" s="9"/>
      <c r="J63" s="9"/>
      <c r="K63" s="10"/>
      <c r="L63" s="11"/>
      <c r="M63" s="22">
        <v>5579</v>
      </c>
      <c r="N63" s="33"/>
      <c r="O63" s="22"/>
      <c r="P63" s="85">
        <v>985526.99999999988</v>
      </c>
      <c r="Q63" s="12">
        <v>117</v>
      </c>
      <c r="R63" s="12">
        <v>206.99999999999997</v>
      </c>
      <c r="S63" s="12">
        <v>69</v>
      </c>
      <c r="T63" s="12">
        <v>69</v>
      </c>
      <c r="U63" s="14" t="s">
        <v>56</v>
      </c>
      <c r="V63" s="14" t="s">
        <v>56</v>
      </c>
      <c r="W63" s="14" t="s">
        <v>56</v>
      </c>
      <c r="X63" s="16" t="s">
        <v>56</v>
      </c>
    </row>
    <row r="64" spans="1:24" ht="17.100000000000001" customHeight="1">
      <c r="A64" t="s">
        <v>219</v>
      </c>
      <c r="B64" s="12" t="s">
        <v>220</v>
      </c>
      <c r="C64" s="12" t="s">
        <v>37</v>
      </c>
      <c r="D64" s="12" t="s">
        <v>51</v>
      </c>
      <c r="E64" s="12" t="s">
        <v>214</v>
      </c>
      <c r="F64" s="12" t="s">
        <v>218</v>
      </c>
      <c r="G64" s="19" t="s">
        <v>8193</v>
      </c>
      <c r="H64" s="8" t="s">
        <v>221</v>
      </c>
      <c r="I64" s="9"/>
      <c r="J64" s="9"/>
      <c r="K64" s="10"/>
      <c r="L64" s="11"/>
      <c r="M64" s="22">
        <v>6120</v>
      </c>
      <c r="N64" s="33"/>
      <c r="O64" s="22"/>
      <c r="P64" s="85"/>
      <c r="Q64" s="12"/>
      <c r="R64" s="12"/>
      <c r="S64" s="12"/>
      <c r="T64" s="12"/>
      <c r="U64" s="14" t="s">
        <v>56</v>
      </c>
      <c r="V64" s="14" t="s">
        <v>56</v>
      </c>
      <c r="W64" s="14" t="s">
        <v>56</v>
      </c>
      <c r="X64" s="16" t="s">
        <v>56</v>
      </c>
    </row>
    <row r="65" spans="1:24" ht="17.100000000000001" customHeight="1">
      <c r="A65" t="s">
        <v>8103</v>
      </c>
      <c r="B65" s="12" t="s">
        <v>8109</v>
      </c>
      <c r="C65" s="12" t="s">
        <v>37</v>
      </c>
      <c r="D65" s="12" t="s">
        <v>51</v>
      </c>
      <c r="E65" s="12" t="s">
        <v>214</v>
      </c>
      <c r="F65" s="12" t="s">
        <v>51</v>
      </c>
      <c r="G65" s="19" t="s">
        <v>8105</v>
      </c>
      <c r="H65" s="8" t="s">
        <v>8107</v>
      </c>
      <c r="I65" s="9"/>
      <c r="J65" s="9"/>
      <c r="K65" s="10" t="s">
        <v>2017</v>
      </c>
      <c r="L65" s="11">
        <v>46357</v>
      </c>
      <c r="M65" s="22">
        <v>3000</v>
      </c>
      <c r="N65" s="33"/>
      <c r="O65" s="22"/>
      <c r="P65" s="85"/>
      <c r="Q65" s="12"/>
      <c r="R65" s="12"/>
      <c r="S65" s="12"/>
      <c r="T65" s="12"/>
      <c r="U65" s="14"/>
      <c r="V65" s="14"/>
      <c r="W65" s="14"/>
      <c r="X65" s="16"/>
    </row>
    <row r="66" spans="1:24" ht="17.100000000000001" customHeight="1">
      <c r="A66" t="s">
        <v>8104</v>
      </c>
      <c r="B66" s="12" t="s">
        <v>8110</v>
      </c>
      <c r="C66" s="12" t="s">
        <v>37</v>
      </c>
      <c r="D66" s="12" t="s">
        <v>51</v>
      </c>
      <c r="E66" s="12" t="s">
        <v>214</v>
      </c>
      <c r="F66" s="12" t="s">
        <v>51</v>
      </c>
      <c r="G66" s="19" t="s">
        <v>8106</v>
      </c>
      <c r="H66" s="8" t="s">
        <v>8108</v>
      </c>
      <c r="I66" s="9"/>
      <c r="J66" s="9"/>
      <c r="K66" s="10" t="s">
        <v>2017</v>
      </c>
      <c r="L66" s="11">
        <v>46357</v>
      </c>
      <c r="M66" s="22">
        <v>3500</v>
      </c>
      <c r="N66" s="33"/>
      <c r="O66" s="22"/>
      <c r="P66" s="85"/>
      <c r="Q66" s="12"/>
      <c r="R66" s="12"/>
      <c r="S66" s="12"/>
      <c r="T66" s="12"/>
      <c r="U66" s="14"/>
      <c r="V66" s="14"/>
      <c r="W66" s="14"/>
      <c r="X66" s="16"/>
    </row>
    <row r="67" spans="1:24" ht="17.100000000000001" customHeight="1">
      <c r="A67" t="s">
        <v>222</v>
      </c>
      <c r="B67" s="12" t="s">
        <v>223</v>
      </c>
      <c r="C67" s="12" t="s">
        <v>37</v>
      </c>
      <c r="D67" s="12" t="s">
        <v>38</v>
      </c>
      <c r="E67" s="12" t="s">
        <v>214</v>
      </c>
      <c r="F67" s="12" t="s">
        <v>224</v>
      </c>
      <c r="G67" s="19" t="s">
        <v>8194</v>
      </c>
      <c r="H67" s="8" t="s">
        <v>225</v>
      </c>
      <c r="I67" s="9"/>
      <c r="J67" s="9"/>
      <c r="K67" s="10"/>
      <c r="L67" s="11"/>
      <c r="M67" s="22">
        <v>3961</v>
      </c>
      <c r="N67" s="33"/>
      <c r="O67" s="22"/>
      <c r="P67" s="85">
        <v>593600.00000000012</v>
      </c>
      <c r="Q67" s="12">
        <v>89</v>
      </c>
      <c r="R67" s="12">
        <v>112.00000000000001</v>
      </c>
      <c r="S67" s="12">
        <v>106</v>
      </c>
      <c r="T67" s="12">
        <v>50</v>
      </c>
      <c r="U67" s="12" t="s">
        <v>96</v>
      </c>
      <c r="V67" s="6">
        <v>2.4</v>
      </c>
      <c r="W67" s="6">
        <v>675</v>
      </c>
      <c r="X67" s="15">
        <v>1.62</v>
      </c>
    </row>
    <row r="68" spans="1:24" ht="17.100000000000001" customHeight="1">
      <c r="A68" t="s">
        <v>226</v>
      </c>
      <c r="B68" s="12" t="s">
        <v>227</v>
      </c>
      <c r="C68" s="12" t="s">
        <v>37</v>
      </c>
      <c r="D68" s="12" t="s">
        <v>38</v>
      </c>
      <c r="E68" s="12" t="s">
        <v>214</v>
      </c>
      <c r="F68" s="12" t="s">
        <v>224</v>
      </c>
      <c r="G68" s="19" t="s">
        <v>8195</v>
      </c>
      <c r="H68" s="8" t="s">
        <v>225</v>
      </c>
      <c r="I68" s="9"/>
      <c r="J68" s="9"/>
      <c r="K68" s="10"/>
      <c r="L68" s="11"/>
      <c r="M68" s="22">
        <v>4356</v>
      </c>
      <c r="N68" s="33"/>
      <c r="O68" s="22"/>
      <c r="P68" s="85"/>
      <c r="Q68" s="12"/>
      <c r="R68" s="12"/>
      <c r="S68" s="12"/>
      <c r="T68" s="12"/>
      <c r="U68" s="12" t="s">
        <v>96</v>
      </c>
      <c r="V68" s="6"/>
      <c r="W68" s="6"/>
      <c r="X68" s="15"/>
    </row>
    <row r="69" spans="1:24" ht="17.100000000000001" customHeight="1">
      <c r="A69" t="s">
        <v>228</v>
      </c>
      <c r="B69" s="12" t="s">
        <v>229</v>
      </c>
      <c r="C69" s="12" t="s">
        <v>37</v>
      </c>
      <c r="D69" s="12" t="s">
        <v>51</v>
      </c>
      <c r="E69" s="12" t="s">
        <v>214</v>
      </c>
      <c r="F69" s="12" t="s">
        <v>230</v>
      </c>
      <c r="G69" s="19" t="s">
        <v>8196</v>
      </c>
      <c r="H69" s="8" t="s">
        <v>231</v>
      </c>
      <c r="I69" s="9"/>
      <c r="J69" s="9"/>
      <c r="K69" s="10"/>
      <c r="L69" s="11"/>
      <c r="M69" s="22">
        <v>1433</v>
      </c>
      <c r="N69" s="33"/>
      <c r="O69" s="22"/>
      <c r="P69" s="85">
        <v>342720</v>
      </c>
      <c r="Q69" s="12">
        <v>36</v>
      </c>
      <c r="R69" s="12">
        <v>80</v>
      </c>
      <c r="S69" s="12">
        <v>126</v>
      </c>
      <c r="T69" s="12">
        <v>34</v>
      </c>
      <c r="U69" s="14" t="s">
        <v>56</v>
      </c>
      <c r="V69" s="14" t="s">
        <v>56</v>
      </c>
      <c r="W69" s="14" t="s">
        <v>56</v>
      </c>
      <c r="X69" s="16" t="s">
        <v>56</v>
      </c>
    </row>
    <row r="70" spans="1:24" ht="17.100000000000001" customHeight="1">
      <c r="A70" t="s">
        <v>232</v>
      </c>
      <c r="B70" s="12" t="s">
        <v>233</v>
      </c>
      <c r="C70" s="12" t="s">
        <v>37</v>
      </c>
      <c r="D70" s="12" t="s">
        <v>38</v>
      </c>
      <c r="E70" s="12" t="s">
        <v>39</v>
      </c>
      <c r="F70" s="12" t="s">
        <v>40</v>
      </c>
      <c r="G70" s="19" t="s">
        <v>8197</v>
      </c>
      <c r="H70" s="8" t="s">
        <v>234</v>
      </c>
      <c r="I70" s="9"/>
      <c r="J70" s="9"/>
      <c r="K70" s="10"/>
      <c r="L70" s="11"/>
      <c r="M70" s="22">
        <v>1873</v>
      </c>
      <c r="N70" s="33"/>
      <c r="O70" s="22"/>
      <c r="P70" s="85">
        <v>274176</v>
      </c>
      <c r="Q70" s="12">
        <v>40</v>
      </c>
      <c r="R70" s="12">
        <v>68</v>
      </c>
      <c r="S70" s="12">
        <v>96</v>
      </c>
      <c r="T70" s="12">
        <v>42</v>
      </c>
      <c r="U70" s="12" t="s">
        <v>96</v>
      </c>
      <c r="V70" s="6">
        <v>0.9</v>
      </c>
      <c r="W70" s="6">
        <v>675</v>
      </c>
      <c r="X70" s="15">
        <v>0.60799999999999998</v>
      </c>
    </row>
    <row r="71" spans="1:24" ht="17.100000000000001" customHeight="1">
      <c r="A71" t="s">
        <v>235</v>
      </c>
      <c r="B71" s="12" t="s">
        <v>236</v>
      </c>
      <c r="C71" s="12" t="s">
        <v>37</v>
      </c>
      <c r="D71" s="12" t="s">
        <v>38</v>
      </c>
      <c r="E71" s="12" t="s">
        <v>39</v>
      </c>
      <c r="F71" s="12" t="s">
        <v>40</v>
      </c>
      <c r="G71" s="19" t="s">
        <v>8198</v>
      </c>
      <c r="H71" s="8" t="s">
        <v>237</v>
      </c>
      <c r="I71" s="9"/>
      <c r="J71" s="9"/>
      <c r="K71" s="10"/>
      <c r="L71" s="11"/>
      <c r="M71" s="22">
        <v>2086</v>
      </c>
      <c r="N71" s="33"/>
      <c r="O71" s="22"/>
      <c r="P71" s="85">
        <v>540960.00000000012</v>
      </c>
      <c r="Q71" s="12">
        <v>62</v>
      </c>
      <c r="R71" s="12">
        <v>92</v>
      </c>
      <c r="S71" s="12">
        <v>105</v>
      </c>
      <c r="T71" s="12">
        <v>56.000000000000007</v>
      </c>
      <c r="U71" s="12" t="s">
        <v>96</v>
      </c>
      <c r="V71" s="6">
        <v>1.3</v>
      </c>
      <c r="W71" s="6">
        <v>675</v>
      </c>
      <c r="X71" s="15">
        <v>0.878</v>
      </c>
    </row>
    <row r="72" spans="1:24" ht="17.100000000000001" customHeight="1">
      <c r="A72" t="s">
        <v>238</v>
      </c>
      <c r="B72" s="12" t="s">
        <v>239</v>
      </c>
      <c r="C72" s="12" t="s">
        <v>37</v>
      </c>
      <c r="D72" s="12" t="s">
        <v>38</v>
      </c>
      <c r="E72" s="12" t="s">
        <v>39</v>
      </c>
      <c r="F72" s="12" t="s">
        <v>40</v>
      </c>
      <c r="G72" s="19" t="s">
        <v>8199</v>
      </c>
      <c r="H72" s="8" t="s">
        <v>240</v>
      </c>
      <c r="I72" s="9"/>
      <c r="J72" s="9"/>
      <c r="K72" s="10"/>
      <c r="L72" s="11"/>
      <c r="M72" s="22">
        <v>2631</v>
      </c>
      <c r="N72" s="33"/>
      <c r="O72" s="22"/>
      <c r="P72" s="85">
        <v>540960.00000000012</v>
      </c>
      <c r="Q72" s="12">
        <v>62</v>
      </c>
      <c r="R72" s="12">
        <v>92</v>
      </c>
      <c r="S72" s="12">
        <v>105</v>
      </c>
      <c r="T72" s="12">
        <v>56.000000000000007</v>
      </c>
      <c r="U72" s="12" t="s">
        <v>96</v>
      </c>
      <c r="V72" s="6">
        <v>1.3</v>
      </c>
      <c r="W72" s="6">
        <v>675</v>
      </c>
      <c r="X72" s="15">
        <v>0.878</v>
      </c>
    </row>
    <row r="73" spans="1:24" ht="17.100000000000001" customHeight="1">
      <c r="A73" t="s">
        <v>241</v>
      </c>
      <c r="B73" s="12" t="s">
        <v>242</v>
      </c>
      <c r="C73" s="12" t="s">
        <v>37</v>
      </c>
      <c r="D73" s="12" t="s">
        <v>38</v>
      </c>
      <c r="E73" s="12" t="s">
        <v>39</v>
      </c>
      <c r="F73" s="12" t="s">
        <v>40</v>
      </c>
      <c r="G73" s="19" t="s">
        <v>8200</v>
      </c>
      <c r="H73" s="8" t="s">
        <v>243</v>
      </c>
      <c r="I73" s="9"/>
      <c r="J73" s="9"/>
      <c r="K73" s="10"/>
      <c r="L73" s="11"/>
      <c r="M73" s="22">
        <v>3013</v>
      </c>
      <c r="N73" s="33"/>
      <c r="O73" s="22"/>
      <c r="P73" s="85">
        <v>540960.00000000012</v>
      </c>
      <c r="Q73" s="12">
        <v>62</v>
      </c>
      <c r="R73" s="12">
        <v>92</v>
      </c>
      <c r="S73" s="12">
        <v>105</v>
      </c>
      <c r="T73" s="12">
        <v>56.000000000000007</v>
      </c>
      <c r="U73" s="12" t="s">
        <v>96</v>
      </c>
      <c r="V73" s="6">
        <v>1.3</v>
      </c>
      <c r="W73" s="6">
        <v>675</v>
      </c>
      <c r="X73" s="15">
        <v>0.878</v>
      </c>
    </row>
    <row r="74" spans="1:24" ht="17.100000000000001" customHeight="1">
      <c r="A74" t="s">
        <v>244</v>
      </c>
      <c r="B74" s="12" t="s">
        <v>245</v>
      </c>
      <c r="C74" s="12" t="s">
        <v>37</v>
      </c>
      <c r="D74" s="12" t="s">
        <v>38</v>
      </c>
      <c r="E74" s="12" t="s">
        <v>39</v>
      </c>
      <c r="F74" s="12" t="s">
        <v>40</v>
      </c>
      <c r="G74" s="19" t="s">
        <v>8201</v>
      </c>
      <c r="H74" s="8" t="s">
        <v>246</v>
      </c>
      <c r="I74" s="9"/>
      <c r="J74" s="9" t="s">
        <v>247</v>
      </c>
      <c r="K74" s="10"/>
      <c r="L74" s="11"/>
      <c r="M74" s="22">
        <v>4258</v>
      </c>
      <c r="N74" s="33"/>
      <c r="O74" s="22"/>
      <c r="P74" s="85">
        <v>657000</v>
      </c>
      <c r="Q74" s="12">
        <v>98</v>
      </c>
      <c r="R74" s="12">
        <v>146</v>
      </c>
      <c r="S74" s="12">
        <v>100</v>
      </c>
      <c r="T74" s="12">
        <v>45</v>
      </c>
      <c r="U74" s="12" t="s">
        <v>96</v>
      </c>
      <c r="V74" s="6">
        <v>1.6</v>
      </c>
      <c r="W74" s="6">
        <v>675</v>
      </c>
      <c r="X74" s="15">
        <v>1.08</v>
      </c>
    </row>
    <row r="75" spans="1:24" ht="17.100000000000001" customHeight="1">
      <c r="A75" t="s">
        <v>248</v>
      </c>
      <c r="B75" s="12" t="s">
        <v>249</v>
      </c>
      <c r="C75" s="12" t="s">
        <v>37</v>
      </c>
      <c r="D75" s="12" t="s">
        <v>38</v>
      </c>
      <c r="E75" s="12" t="s">
        <v>39</v>
      </c>
      <c r="F75" s="12" t="s">
        <v>40</v>
      </c>
      <c r="G75" s="19" t="s">
        <v>8202</v>
      </c>
      <c r="H75" s="8" t="s">
        <v>246</v>
      </c>
      <c r="I75" s="9"/>
      <c r="J75" s="9" t="s">
        <v>250</v>
      </c>
      <c r="K75" s="10"/>
      <c r="L75" s="11"/>
      <c r="M75" s="22">
        <v>5066</v>
      </c>
      <c r="N75" s="33"/>
      <c r="O75" s="22"/>
      <c r="P75" s="85">
        <v>657000</v>
      </c>
      <c r="Q75" s="12">
        <v>98</v>
      </c>
      <c r="R75" s="12">
        <v>146</v>
      </c>
      <c r="S75" s="12">
        <v>100</v>
      </c>
      <c r="T75" s="12">
        <v>45</v>
      </c>
      <c r="U75" s="12" t="s">
        <v>96</v>
      </c>
      <c r="V75" s="6">
        <v>1.6</v>
      </c>
      <c r="W75" s="6">
        <v>675</v>
      </c>
      <c r="X75" s="15">
        <v>1.08</v>
      </c>
    </row>
    <row r="76" spans="1:24" ht="17.100000000000001" customHeight="1">
      <c r="A76" t="s">
        <v>251</v>
      </c>
      <c r="B76" s="12" t="s">
        <v>252</v>
      </c>
      <c r="C76" s="12" t="s">
        <v>37</v>
      </c>
      <c r="D76" s="12" t="s">
        <v>38</v>
      </c>
      <c r="E76" s="12" t="s">
        <v>39</v>
      </c>
      <c r="F76" s="12" t="s">
        <v>169</v>
      </c>
      <c r="G76" s="19" t="s">
        <v>8203</v>
      </c>
      <c r="H76" s="8" t="s">
        <v>253</v>
      </c>
      <c r="I76" s="9"/>
      <c r="J76" s="9" t="s">
        <v>254</v>
      </c>
      <c r="K76" s="10"/>
      <c r="L76" s="11"/>
      <c r="M76" s="22">
        <v>3849</v>
      </c>
      <c r="N76" s="33"/>
      <c r="O76" s="22"/>
      <c r="P76" s="85">
        <v>657000</v>
      </c>
      <c r="Q76" s="12">
        <v>98</v>
      </c>
      <c r="R76" s="12">
        <v>146</v>
      </c>
      <c r="S76" s="12">
        <v>100</v>
      </c>
      <c r="T76" s="12">
        <v>45</v>
      </c>
      <c r="U76" s="12" t="s">
        <v>96</v>
      </c>
      <c r="V76" s="6">
        <v>1.6</v>
      </c>
      <c r="W76" s="6">
        <v>675</v>
      </c>
      <c r="X76" s="6">
        <v>1.08</v>
      </c>
    </row>
    <row r="77" spans="1:24" ht="17.100000000000001" customHeight="1">
      <c r="A77" t="s">
        <v>255</v>
      </c>
      <c r="B77" s="12" t="s">
        <v>256</v>
      </c>
      <c r="C77" s="12" t="s">
        <v>37</v>
      </c>
      <c r="D77" s="12" t="s">
        <v>38</v>
      </c>
      <c r="E77" s="12" t="s">
        <v>39</v>
      </c>
      <c r="F77" s="12" t="s">
        <v>169</v>
      </c>
      <c r="G77" s="19" t="s">
        <v>8204</v>
      </c>
      <c r="H77" s="8" t="s">
        <v>257</v>
      </c>
      <c r="I77" s="9"/>
      <c r="J77" s="9" t="s">
        <v>258</v>
      </c>
      <c r="K77" s="10"/>
      <c r="L77" s="11"/>
      <c r="M77" s="22">
        <v>5006</v>
      </c>
      <c r="N77" s="33"/>
      <c r="O77" s="22"/>
      <c r="P77" s="85">
        <v>657000</v>
      </c>
      <c r="Q77" s="12">
        <v>98</v>
      </c>
      <c r="R77" s="12">
        <v>146</v>
      </c>
      <c r="S77" s="12">
        <v>100</v>
      </c>
      <c r="T77" s="12">
        <v>45</v>
      </c>
      <c r="U77" s="12" t="s">
        <v>96</v>
      </c>
      <c r="V77" s="6">
        <v>1.6</v>
      </c>
      <c r="W77" s="6">
        <v>675</v>
      </c>
      <c r="X77" s="6">
        <v>1.08</v>
      </c>
    </row>
    <row r="78" spans="1:24" ht="17.100000000000001" customHeight="1">
      <c r="A78" t="s">
        <v>259</v>
      </c>
      <c r="B78" s="12" t="s">
        <v>260</v>
      </c>
      <c r="C78" s="12" t="s">
        <v>37</v>
      </c>
      <c r="D78" s="12" t="s">
        <v>38</v>
      </c>
      <c r="E78" s="12" t="s">
        <v>39</v>
      </c>
      <c r="F78" s="12" t="s">
        <v>169</v>
      </c>
      <c r="G78" s="19" t="s">
        <v>8205</v>
      </c>
      <c r="H78" s="8" t="s">
        <v>261</v>
      </c>
      <c r="I78" s="9"/>
      <c r="J78" s="9" t="s">
        <v>262</v>
      </c>
      <c r="K78" s="10"/>
      <c r="L78" s="11"/>
      <c r="M78" s="22">
        <v>5966</v>
      </c>
      <c r="N78" s="33"/>
      <c r="O78" s="22"/>
      <c r="P78" s="85">
        <v>657000</v>
      </c>
      <c r="Q78" s="12">
        <v>111</v>
      </c>
      <c r="R78" s="12">
        <v>146</v>
      </c>
      <c r="S78" s="12">
        <v>100</v>
      </c>
      <c r="T78" s="12">
        <v>45</v>
      </c>
      <c r="U78" s="12" t="s">
        <v>96</v>
      </c>
      <c r="V78" s="6">
        <v>1.83</v>
      </c>
      <c r="W78" s="6">
        <v>675</v>
      </c>
      <c r="X78" s="6">
        <v>1.23525</v>
      </c>
    </row>
    <row r="79" spans="1:24" ht="17.100000000000001" customHeight="1">
      <c r="A79" t="s">
        <v>263</v>
      </c>
      <c r="B79" s="12" t="s">
        <v>264</v>
      </c>
      <c r="C79" s="12" t="s">
        <v>37</v>
      </c>
      <c r="D79" s="12" t="s">
        <v>38</v>
      </c>
      <c r="E79" s="12" t="s">
        <v>39</v>
      </c>
      <c r="F79" s="12" t="s">
        <v>105</v>
      </c>
      <c r="G79" s="19" t="s">
        <v>8206</v>
      </c>
      <c r="H79" s="8" t="s">
        <v>243</v>
      </c>
      <c r="I79" s="9"/>
      <c r="J79" s="9" t="s">
        <v>265</v>
      </c>
      <c r="K79" s="10"/>
      <c r="L79" s="11"/>
      <c r="M79" s="22">
        <v>4497</v>
      </c>
      <c r="N79" s="33"/>
      <c r="O79" s="22"/>
      <c r="P79" s="85">
        <v>657000</v>
      </c>
      <c r="Q79" s="12">
        <v>98</v>
      </c>
      <c r="R79" s="12">
        <v>146</v>
      </c>
      <c r="S79" s="12">
        <v>100</v>
      </c>
      <c r="T79" s="12">
        <v>45</v>
      </c>
      <c r="U79" s="12" t="s">
        <v>96</v>
      </c>
      <c r="V79" s="6">
        <v>1.6</v>
      </c>
      <c r="W79" s="6">
        <v>675</v>
      </c>
      <c r="X79" s="15">
        <v>1.08</v>
      </c>
    </row>
    <row r="80" spans="1:24" ht="17.100000000000001" customHeight="1">
      <c r="A80" t="s">
        <v>266</v>
      </c>
      <c r="B80" s="12" t="s">
        <v>267</v>
      </c>
      <c r="C80" s="12" t="s">
        <v>37</v>
      </c>
      <c r="D80" s="12" t="s">
        <v>38</v>
      </c>
      <c r="E80" s="12" t="s">
        <v>39</v>
      </c>
      <c r="F80" s="12" t="s">
        <v>105</v>
      </c>
      <c r="G80" s="19" t="s">
        <v>8207</v>
      </c>
      <c r="H80" s="8" t="s">
        <v>246</v>
      </c>
      <c r="I80" s="9"/>
      <c r="J80" s="9" t="s">
        <v>268</v>
      </c>
      <c r="K80" s="10"/>
      <c r="L80" s="11"/>
      <c r="M80" s="22">
        <v>5303</v>
      </c>
      <c r="N80" s="33"/>
      <c r="O80" s="22"/>
      <c r="P80" s="85">
        <v>657000</v>
      </c>
      <c r="Q80" s="12">
        <v>98</v>
      </c>
      <c r="R80" s="12">
        <v>146</v>
      </c>
      <c r="S80" s="12">
        <v>100</v>
      </c>
      <c r="T80" s="12">
        <v>45</v>
      </c>
      <c r="U80" s="12" t="s">
        <v>96</v>
      </c>
      <c r="V80" s="6">
        <v>1.6</v>
      </c>
      <c r="W80" s="6">
        <v>675</v>
      </c>
      <c r="X80" s="15">
        <v>1.08</v>
      </c>
    </row>
    <row r="81" spans="1:24" ht="17.100000000000001" customHeight="1">
      <c r="A81" t="s">
        <v>269</v>
      </c>
      <c r="B81" s="12" t="s">
        <v>270</v>
      </c>
      <c r="C81" s="12" t="s">
        <v>37</v>
      </c>
      <c r="D81" s="12" t="s">
        <v>38</v>
      </c>
      <c r="E81" s="12" t="s">
        <v>39</v>
      </c>
      <c r="F81" s="12" t="s">
        <v>111</v>
      </c>
      <c r="G81" s="19" t="s">
        <v>8208</v>
      </c>
      <c r="H81" s="8" t="s">
        <v>253</v>
      </c>
      <c r="I81" s="9"/>
      <c r="J81" s="9" t="s">
        <v>271</v>
      </c>
      <c r="K81" s="10"/>
      <c r="L81" s="11"/>
      <c r="M81" s="22">
        <v>5620</v>
      </c>
      <c r="N81" s="33"/>
      <c r="O81" s="22"/>
      <c r="P81" s="85">
        <v>657000</v>
      </c>
      <c r="Q81" s="12">
        <v>98</v>
      </c>
      <c r="R81" s="12">
        <v>146</v>
      </c>
      <c r="S81" s="12">
        <v>100</v>
      </c>
      <c r="T81" s="12">
        <v>45</v>
      </c>
      <c r="U81" s="12" t="s">
        <v>96</v>
      </c>
      <c r="V81" s="6">
        <v>1.6</v>
      </c>
      <c r="W81" s="6">
        <v>675</v>
      </c>
      <c r="X81" s="15">
        <v>1.08</v>
      </c>
    </row>
    <row r="82" spans="1:24" ht="17.100000000000001" customHeight="1">
      <c r="A82" t="s">
        <v>272</v>
      </c>
      <c r="B82" s="12" t="s">
        <v>273</v>
      </c>
      <c r="C82" s="12" t="s">
        <v>37</v>
      </c>
      <c r="D82" s="12" t="s">
        <v>38</v>
      </c>
      <c r="E82" s="12" t="s">
        <v>39</v>
      </c>
      <c r="F82" s="12" t="s">
        <v>111</v>
      </c>
      <c r="G82" s="19" t="s">
        <v>8209</v>
      </c>
      <c r="H82" s="8" t="s">
        <v>257</v>
      </c>
      <c r="I82" s="9"/>
      <c r="J82" s="9" t="s">
        <v>274</v>
      </c>
      <c r="K82" s="10"/>
      <c r="L82" s="11"/>
      <c r="M82" s="22">
        <v>5898</v>
      </c>
      <c r="N82" s="33"/>
      <c r="O82" s="22"/>
      <c r="P82" s="85">
        <v>657000</v>
      </c>
      <c r="Q82" s="12">
        <v>98</v>
      </c>
      <c r="R82" s="12">
        <v>146</v>
      </c>
      <c r="S82" s="12">
        <v>100</v>
      </c>
      <c r="T82" s="12">
        <v>45</v>
      </c>
      <c r="U82" s="12" t="s">
        <v>96</v>
      </c>
      <c r="V82" s="6">
        <v>1.6</v>
      </c>
      <c r="W82" s="6">
        <v>675</v>
      </c>
      <c r="X82" s="15">
        <v>1.08</v>
      </c>
    </row>
    <row r="83" spans="1:24" ht="17.100000000000001" customHeight="1">
      <c r="A83" t="s">
        <v>275</v>
      </c>
      <c r="B83" s="12" t="s">
        <v>276</v>
      </c>
      <c r="C83" s="12" t="s">
        <v>37</v>
      </c>
      <c r="D83" s="12" t="s">
        <v>38</v>
      </c>
      <c r="E83" s="12" t="s">
        <v>39</v>
      </c>
      <c r="F83" s="12" t="s">
        <v>111</v>
      </c>
      <c r="G83" s="19" t="s">
        <v>8210</v>
      </c>
      <c r="H83" s="8" t="s">
        <v>261</v>
      </c>
      <c r="I83" s="9"/>
      <c r="J83" s="9" t="s">
        <v>277</v>
      </c>
      <c r="K83" s="10"/>
      <c r="L83" s="11"/>
      <c r="M83" s="22">
        <v>6911</v>
      </c>
      <c r="N83" s="33"/>
      <c r="O83" s="22"/>
      <c r="P83" s="85">
        <v>657000</v>
      </c>
      <c r="Q83" s="12">
        <v>111</v>
      </c>
      <c r="R83" s="12">
        <v>146</v>
      </c>
      <c r="S83" s="12">
        <v>100</v>
      </c>
      <c r="T83" s="12">
        <v>45</v>
      </c>
      <c r="U83" s="12" t="s">
        <v>96</v>
      </c>
      <c r="V83" s="6">
        <v>1.83</v>
      </c>
      <c r="W83" s="6">
        <v>675</v>
      </c>
      <c r="X83" s="15">
        <v>1.23525</v>
      </c>
    </row>
    <row r="84" spans="1:24" ht="17.100000000000001" customHeight="1">
      <c r="A84" t="s">
        <v>284</v>
      </c>
      <c r="B84" s="12" t="s">
        <v>285</v>
      </c>
      <c r="C84" s="12" t="s">
        <v>37</v>
      </c>
      <c r="D84" s="12" t="s">
        <v>51</v>
      </c>
      <c r="E84" s="12" t="s">
        <v>52</v>
      </c>
      <c r="F84" s="12" t="s">
        <v>53</v>
      </c>
      <c r="G84" s="19" t="s">
        <v>8211</v>
      </c>
      <c r="H84" s="8" t="s">
        <v>286</v>
      </c>
      <c r="I84" s="9"/>
      <c r="J84" s="9"/>
      <c r="K84" s="10"/>
      <c r="L84" s="11"/>
      <c r="M84" s="22">
        <v>4843</v>
      </c>
      <c r="N84" s="33"/>
      <c r="O84" s="22"/>
      <c r="P84" s="85">
        <v>895068</v>
      </c>
      <c r="Q84" s="12">
        <v>107</v>
      </c>
      <c r="R84" s="12">
        <v>188</v>
      </c>
      <c r="S84" s="12">
        <v>69</v>
      </c>
      <c r="T84" s="12">
        <v>69</v>
      </c>
      <c r="U84" s="14" t="s">
        <v>56</v>
      </c>
      <c r="V84" s="14" t="s">
        <v>56</v>
      </c>
      <c r="W84" s="14" t="s">
        <v>56</v>
      </c>
      <c r="X84" s="16" t="s">
        <v>56</v>
      </c>
    </row>
    <row r="85" spans="1:24" ht="17.100000000000001" customHeight="1">
      <c r="A85" t="s">
        <v>287</v>
      </c>
      <c r="B85" s="12" t="s">
        <v>288</v>
      </c>
      <c r="C85" s="12" t="s">
        <v>37</v>
      </c>
      <c r="D85" s="12" t="s">
        <v>51</v>
      </c>
      <c r="E85" s="12" t="s">
        <v>52</v>
      </c>
      <c r="F85" s="12" t="s">
        <v>66</v>
      </c>
      <c r="G85" s="19" t="s">
        <v>8212</v>
      </c>
      <c r="H85" s="8" t="s">
        <v>289</v>
      </c>
      <c r="I85" s="9"/>
      <c r="J85" s="9"/>
      <c r="K85" s="10"/>
      <c r="L85" s="11"/>
      <c r="M85" s="22">
        <v>6297</v>
      </c>
      <c r="N85" s="33"/>
      <c r="O85" s="22"/>
      <c r="P85" s="85">
        <v>895068</v>
      </c>
      <c r="Q85" s="12">
        <v>107</v>
      </c>
      <c r="R85" s="12">
        <v>188</v>
      </c>
      <c r="S85" s="12">
        <v>69</v>
      </c>
      <c r="T85" s="12">
        <v>69</v>
      </c>
      <c r="U85" s="14" t="s">
        <v>56</v>
      </c>
      <c r="V85" s="14" t="s">
        <v>56</v>
      </c>
      <c r="W85" s="14" t="s">
        <v>56</v>
      </c>
      <c r="X85" s="16" t="s">
        <v>56</v>
      </c>
    </row>
    <row r="86" spans="1:24" ht="17.100000000000001" customHeight="1">
      <c r="A86" t="s">
        <v>290</v>
      </c>
      <c r="B86" s="12" t="s">
        <v>291</v>
      </c>
      <c r="C86" s="12" t="s">
        <v>37</v>
      </c>
      <c r="D86" s="12" t="s">
        <v>51</v>
      </c>
      <c r="E86" s="12" t="s">
        <v>52</v>
      </c>
      <c r="F86" s="12" t="s">
        <v>62</v>
      </c>
      <c r="G86" s="19" t="s">
        <v>8213</v>
      </c>
      <c r="H86" s="8" t="s">
        <v>292</v>
      </c>
      <c r="I86" s="9"/>
      <c r="J86" s="9"/>
      <c r="K86" s="10"/>
      <c r="L86" s="11"/>
      <c r="M86" s="22">
        <v>5324</v>
      </c>
      <c r="N86" s="33"/>
      <c r="O86" s="22"/>
      <c r="P86" s="85">
        <v>895068</v>
      </c>
      <c r="Q86" s="12">
        <v>107</v>
      </c>
      <c r="R86" s="12">
        <v>188</v>
      </c>
      <c r="S86" s="12">
        <v>69</v>
      </c>
      <c r="T86" s="12">
        <v>69</v>
      </c>
      <c r="U86" s="14" t="s">
        <v>56</v>
      </c>
      <c r="V86" s="14" t="s">
        <v>56</v>
      </c>
      <c r="W86" s="14" t="s">
        <v>56</v>
      </c>
      <c r="X86" s="16" t="s">
        <v>56</v>
      </c>
    </row>
    <row r="87" spans="1:24" ht="17.100000000000001" customHeight="1">
      <c r="A87" t="s">
        <v>293</v>
      </c>
      <c r="B87" s="12" t="s">
        <v>294</v>
      </c>
      <c r="C87" s="12" t="s">
        <v>37</v>
      </c>
      <c r="D87" s="12" t="s">
        <v>51</v>
      </c>
      <c r="E87" s="12" t="s">
        <v>52</v>
      </c>
      <c r="F87" s="12" t="s">
        <v>53</v>
      </c>
      <c r="G87" s="19" t="s">
        <v>8214</v>
      </c>
      <c r="H87" s="8" t="s">
        <v>286</v>
      </c>
      <c r="I87" s="9"/>
      <c r="J87" s="9"/>
      <c r="K87" s="10"/>
      <c r="L87" s="11"/>
      <c r="M87" s="22">
        <v>4892</v>
      </c>
      <c r="N87" s="33"/>
      <c r="O87" s="22"/>
      <c r="P87" s="85">
        <v>895068</v>
      </c>
      <c r="Q87" s="12">
        <v>107</v>
      </c>
      <c r="R87" s="12">
        <v>188</v>
      </c>
      <c r="S87" s="12">
        <v>69</v>
      </c>
      <c r="T87" s="12">
        <v>69</v>
      </c>
      <c r="U87" s="14" t="s">
        <v>56</v>
      </c>
      <c r="V87" s="14" t="s">
        <v>56</v>
      </c>
      <c r="W87" s="14" t="s">
        <v>56</v>
      </c>
      <c r="X87" s="16" t="s">
        <v>56</v>
      </c>
    </row>
    <row r="88" spans="1:24" ht="17.100000000000001" customHeight="1">
      <c r="A88" t="s">
        <v>295</v>
      </c>
      <c r="B88" s="12" t="s">
        <v>296</v>
      </c>
      <c r="C88" s="12" t="s">
        <v>37</v>
      </c>
      <c r="D88" s="12" t="s">
        <v>51</v>
      </c>
      <c r="E88" s="12" t="s">
        <v>52</v>
      </c>
      <c r="F88" s="12" t="s">
        <v>62</v>
      </c>
      <c r="G88" s="19" t="s">
        <v>8215</v>
      </c>
      <c r="H88" s="8" t="s">
        <v>292</v>
      </c>
      <c r="I88" s="9"/>
      <c r="J88" s="9"/>
      <c r="K88" s="10"/>
      <c r="L88" s="11"/>
      <c r="M88" s="22">
        <v>5373</v>
      </c>
      <c r="N88" s="33"/>
      <c r="O88" s="22"/>
      <c r="P88" s="85">
        <v>895068</v>
      </c>
      <c r="Q88" s="12">
        <v>107</v>
      </c>
      <c r="R88" s="12">
        <v>188</v>
      </c>
      <c r="S88" s="12">
        <v>69</v>
      </c>
      <c r="T88" s="12">
        <v>69</v>
      </c>
      <c r="U88" s="14" t="s">
        <v>56</v>
      </c>
      <c r="V88" s="14" t="s">
        <v>56</v>
      </c>
      <c r="W88" s="14" t="s">
        <v>56</v>
      </c>
      <c r="X88" s="16" t="s">
        <v>56</v>
      </c>
    </row>
    <row r="89" spans="1:24" ht="17.100000000000001" customHeight="1">
      <c r="A89" t="s">
        <v>297</v>
      </c>
      <c r="B89" s="12" t="s">
        <v>298</v>
      </c>
      <c r="C89" s="12" t="s">
        <v>37</v>
      </c>
      <c r="D89" s="12" t="s">
        <v>51</v>
      </c>
      <c r="E89" s="12" t="s">
        <v>52</v>
      </c>
      <c r="F89" s="12" t="s">
        <v>53</v>
      </c>
      <c r="G89" s="19" t="s">
        <v>8216</v>
      </c>
      <c r="H89" s="8" t="s">
        <v>286</v>
      </c>
      <c r="I89" s="9"/>
      <c r="J89" s="9"/>
      <c r="K89" s="10"/>
      <c r="L89" s="11"/>
      <c r="M89" s="22">
        <v>5910</v>
      </c>
      <c r="N89" s="33"/>
      <c r="O89" s="22"/>
      <c r="P89" s="85">
        <v>895068</v>
      </c>
      <c r="Q89" s="12">
        <v>108</v>
      </c>
      <c r="R89" s="12">
        <v>188</v>
      </c>
      <c r="S89" s="12">
        <v>69</v>
      </c>
      <c r="T89" s="12">
        <v>69</v>
      </c>
      <c r="U89" s="14" t="s">
        <v>56</v>
      </c>
      <c r="V89" s="14" t="s">
        <v>56</v>
      </c>
      <c r="W89" s="14" t="s">
        <v>56</v>
      </c>
      <c r="X89" s="16" t="s">
        <v>56</v>
      </c>
    </row>
    <row r="90" spans="1:24" ht="17.100000000000001" customHeight="1">
      <c r="A90" t="s">
        <v>299</v>
      </c>
      <c r="B90" s="12" t="s">
        <v>300</v>
      </c>
      <c r="C90" s="12" t="s">
        <v>37</v>
      </c>
      <c r="D90" s="12" t="s">
        <v>51</v>
      </c>
      <c r="E90" s="12" t="s">
        <v>52</v>
      </c>
      <c r="F90" s="12" t="s">
        <v>62</v>
      </c>
      <c r="G90" s="19" t="s">
        <v>8217</v>
      </c>
      <c r="H90" s="8" t="s">
        <v>292</v>
      </c>
      <c r="I90" s="9"/>
      <c r="J90" s="9"/>
      <c r="K90" s="10"/>
      <c r="L90" s="11"/>
      <c r="M90" s="22">
        <v>6391</v>
      </c>
      <c r="N90" s="33"/>
      <c r="O90" s="22"/>
      <c r="P90" s="85">
        <v>895068</v>
      </c>
      <c r="Q90" s="12">
        <v>108</v>
      </c>
      <c r="R90" s="12">
        <v>188</v>
      </c>
      <c r="S90" s="12">
        <v>69</v>
      </c>
      <c r="T90" s="12">
        <v>69</v>
      </c>
      <c r="U90" s="14" t="s">
        <v>56</v>
      </c>
      <c r="V90" s="14" t="s">
        <v>56</v>
      </c>
      <c r="W90" s="14" t="s">
        <v>56</v>
      </c>
      <c r="X90" s="16" t="s">
        <v>56</v>
      </c>
    </row>
    <row r="91" spans="1:24" ht="17.100000000000001" customHeight="1">
      <c r="A91" t="s">
        <v>301</v>
      </c>
      <c r="B91" s="12">
        <v>5025232984879</v>
      </c>
      <c r="C91" s="12" t="s">
        <v>37</v>
      </c>
      <c r="D91" s="12" t="s">
        <v>51</v>
      </c>
      <c r="E91" s="12" t="s">
        <v>52</v>
      </c>
      <c r="F91" s="12" t="s">
        <v>53</v>
      </c>
      <c r="G91" s="19" t="s">
        <v>8218</v>
      </c>
      <c r="H91" s="8" t="s">
        <v>286</v>
      </c>
      <c r="I91" s="9"/>
      <c r="J91" s="9"/>
      <c r="K91" s="10"/>
      <c r="L91" s="11"/>
      <c r="M91" s="22">
        <v>6459</v>
      </c>
      <c r="N91" s="33"/>
      <c r="O91" s="22"/>
      <c r="P91" s="85">
        <v>895068</v>
      </c>
      <c r="Q91" s="12">
        <v>108</v>
      </c>
      <c r="R91" s="12">
        <v>188</v>
      </c>
      <c r="S91" s="12">
        <v>69</v>
      </c>
      <c r="T91" s="12">
        <v>69</v>
      </c>
      <c r="U91" s="14" t="s">
        <v>56</v>
      </c>
      <c r="V91" s="14" t="s">
        <v>56</v>
      </c>
      <c r="W91" s="14" t="s">
        <v>56</v>
      </c>
      <c r="X91" s="16" t="s">
        <v>56</v>
      </c>
    </row>
    <row r="92" spans="1:24" ht="17.100000000000001" customHeight="1">
      <c r="A92" t="s">
        <v>302</v>
      </c>
      <c r="B92" s="12">
        <v>5025232984893</v>
      </c>
      <c r="C92" s="12" t="s">
        <v>37</v>
      </c>
      <c r="D92" s="12" t="s">
        <v>51</v>
      </c>
      <c r="E92" s="12" t="s">
        <v>52</v>
      </c>
      <c r="F92" s="12" t="s">
        <v>62</v>
      </c>
      <c r="G92" s="19" t="s">
        <v>8219</v>
      </c>
      <c r="H92" s="8" t="s">
        <v>292</v>
      </c>
      <c r="I92" s="9"/>
      <c r="J92" s="9"/>
      <c r="K92" s="10"/>
      <c r="L92" s="11"/>
      <c r="M92" s="22">
        <v>6804</v>
      </c>
      <c r="N92" s="33"/>
      <c r="O92" s="22"/>
      <c r="P92" s="85">
        <v>895068</v>
      </c>
      <c r="Q92" s="12">
        <v>108</v>
      </c>
      <c r="R92" s="12">
        <v>188</v>
      </c>
      <c r="S92" s="12">
        <v>69</v>
      </c>
      <c r="T92" s="12">
        <v>69</v>
      </c>
      <c r="U92" s="14" t="s">
        <v>56</v>
      </c>
      <c r="V92" s="14" t="s">
        <v>56</v>
      </c>
      <c r="W92" s="14" t="s">
        <v>56</v>
      </c>
      <c r="X92" s="16" t="s">
        <v>56</v>
      </c>
    </row>
    <row r="93" spans="1:24" ht="17.100000000000001" customHeight="1">
      <c r="A93" t="s">
        <v>303</v>
      </c>
      <c r="B93" s="12" t="s">
        <v>304</v>
      </c>
      <c r="C93" s="12" t="s">
        <v>37</v>
      </c>
      <c r="D93" s="12" t="s">
        <v>51</v>
      </c>
      <c r="E93" s="12" t="s">
        <v>52</v>
      </c>
      <c r="F93" s="12" t="s">
        <v>130</v>
      </c>
      <c r="G93" s="19" t="s">
        <v>8220</v>
      </c>
      <c r="H93" s="8" t="s">
        <v>305</v>
      </c>
      <c r="I93" s="9"/>
      <c r="J93" s="9" t="s">
        <v>306</v>
      </c>
      <c r="K93" s="10"/>
      <c r="L93" s="11"/>
      <c r="M93" s="22">
        <v>6830</v>
      </c>
      <c r="N93" s="33"/>
      <c r="O93" s="22"/>
      <c r="P93" s="85">
        <v>1073088</v>
      </c>
      <c r="Q93" s="12">
        <v>109</v>
      </c>
      <c r="R93" s="12">
        <v>192</v>
      </c>
      <c r="S93" s="12">
        <v>81</v>
      </c>
      <c r="T93" s="12">
        <v>69</v>
      </c>
      <c r="U93" s="14" t="s">
        <v>56</v>
      </c>
      <c r="V93" s="14" t="s">
        <v>56</v>
      </c>
      <c r="W93" s="14" t="s">
        <v>56</v>
      </c>
      <c r="X93" s="16" t="s">
        <v>56</v>
      </c>
    </row>
    <row r="94" spans="1:24" ht="17.100000000000001" customHeight="1">
      <c r="A94" t="s">
        <v>307</v>
      </c>
      <c r="B94" s="12" t="s">
        <v>308</v>
      </c>
      <c r="C94" s="12" t="s">
        <v>37</v>
      </c>
      <c r="D94" s="12" t="s">
        <v>51</v>
      </c>
      <c r="E94" s="12" t="s">
        <v>52</v>
      </c>
      <c r="F94" s="12" t="s">
        <v>144</v>
      </c>
      <c r="G94" s="19" t="s">
        <v>8221</v>
      </c>
      <c r="H94" s="8" t="s">
        <v>309</v>
      </c>
      <c r="I94" s="9"/>
      <c r="J94" s="9"/>
      <c r="K94" s="10"/>
      <c r="L94" s="11"/>
      <c r="M94" s="22">
        <v>7514</v>
      </c>
      <c r="N94" s="33"/>
      <c r="O94" s="22"/>
      <c r="P94" s="85">
        <v>899829</v>
      </c>
      <c r="Q94" s="12">
        <v>109</v>
      </c>
      <c r="R94" s="12">
        <v>189</v>
      </c>
      <c r="S94" s="12">
        <v>69</v>
      </c>
      <c r="T94" s="12">
        <v>69</v>
      </c>
      <c r="U94" s="14" t="s">
        <v>56</v>
      </c>
      <c r="V94" s="14" t="s">
        <v>56</v>
      </c>
      <c r="W94" s="14" t="s">
        <v>56</v>
      </c>
      <c r="X94" s="16" t="s">
        <v>56</v>
      </c>
    </row>
    <row r="95" spans="1:24" ht="17.100000000000001" customHeight="1">
      <c r="A95" t="s">
        <v>310</v>
      </c>
      <c r="B95" s="12" t="s">
        <v>311</v>
      </c>
      <c r="C95" s="12" t="s">
        <v>37</v>
      </c>
      <c r="D95" s="12" t="s">
        <v>51</v>
      </c>
      <c r="E95" s="12" t="s">
        <v>52</v>
      </c>
      <c r="F95" s="12" t="s">
        <v>130</v>
      </c>
      <c r="G95" s="19" t="s">
        <v>8222</v>
      </c>
      <c r="H95" s="8" t="s">
        <v>305</v>
      </c>
      <c r="I95" s="9"/>
      <c r="J95" s="9" t="s">
        <v>306</v>
      </c>
      <c r="K95" s="10"/>
      <c r="L95" s="11"/>
      <c r="M95" s="22">
        <v>7503</v>
      </c>
      <c r="N95" s="33"/>
      <c r="O95" s="22"/>
      <c r="P95" s="85">
        <v>933757.75</v>
      </c>
      <c r="Q95" s="12">
        <v>110</v>
      </c>
      <c r="R95" s="12">
        <v>199</v>
      </c>
      <c r="S95" s="12">
        <v>68.5</v>
      </c>
      <c r="T95" s="12">
        <v>68.5</v>
      </c>
      <c r="U95" s="14" t="s">
        <v>56</v>
      </c>
      <c r="V95" s="14" t="s">
        <v>56</v>
      </c>
      <c r="W95" s="14" t="s">
        <v>56</v>
      </c>
      <c r="X95" s="16" t="s">
        <v>56</v>
      </c>
    </row>
    <row r="96" spans="1:24" ht="17.100000000000001" customHeight="1">
      <c r="A96" t="s">
        <v>312</v>
      </c>
      <c r="B96" s="12" t="s">
        <v>313</v>
      </c>
      <c r="C96" s="12" t="s">
        <v>37</v>
      </c>
      <c r="D96" s="12" t="s">
        <v>51</v>
      </c>
      <c r="E96" s="12" t="s">
        <v>52</v>
      </c>
      <c r="F96" s="12" t="s">
        <v>144</v>
      </c>
      <c r="G96" s="19" t="s">
        <v>8223</v>
      </c>
      <c r="H96" s="8" t="s">
        <v>309</v>
      </c>
      <c r="I96" s="9"/>
      <c r="J96" s="9"/>
      <c r="K96" s="10"/>
      <c r="L96" s="11"/>
      <c r="M96" s="22">
        <v>7974</v>
      </c>
      <c r="N96" s="33"/>
      <c r="O96" s="22"/>
      <c r="P96" s="85">
        <v>890307</v>
      </c>
      <c r="Q96" s="12">
        <v>110</v>
      </c>
      <c r="R96" s="12">
        <v>187</v>
      </c>
      <c r="S96" s="12">
        <v>69</v>
      </c>
      <c r="T96" s="12">
        <v>69</v>
      </c>
      <c r="U96" s="14" t="s">
        <v>56</v>
      </c>
      <c r="V96" s="14" t="s">
        <v>56</v>
      </c>
      <c r="W96" s="14" t="s">
        <v>56</v>
      </c>
      <c r="X96" s="16" t="s">
        <v>56</v>
      </c>
    </row>
    <row r="97" spans="1:24" ht="17.100000000000001" customHeight="1">
      <c r="A97" t="s">
        <v>314</v>
      </c>
      <c r="B97" s="12" t="s">
        <v>315</v>
      </c>
      <c r="C97" s="12" t="s">
        <v>37</v>
      </c>
      <c r="D97" s="12" t="s">
        <v>51</v>
      </c>
      <c r="E97" s="12" t="s">
        <v>52</v>
      </c>
      <c r="F97" s="12" t="s">
        <v>53</v>
      </c>
      <c r="G97" s="19" t="s">
        <v>8224</v>
      </c>
      <c r="H97" s="8" t="s">
        <v>316</v>
      </c>
      <c r="I97" s="9"/>
      <c r="J97" s="9"/>
      <c r="K97" s="10"/>
      <c r="L97" s="150"/>
      <c r="M97" s="22">
        <v>6088</v>
      </c>
      <c r="N97" s="33"/>
      <c r="O97" s="22"/>
      <c r="P97" s="85">
        <v>1085507.9999999998</v>
      </c>
      <c r="Q97" s="12">
        <v>126</v>
      </c>
      <c r="R97" s="12">
        <v>227.99999999999997</v>
      </c>
      <c r="S97" s="12">
        <v>69</v>
      </c>
      <c r="T97" s="12">
        <v>69</v>
      </c>
      <c r="U97" s="14" t="s">
        <v>56</v>
      </c>
      <c r="V97" s="14" t="s">
        <v>56</v>
      </c>
      <c r="W97" s="14" t="s">
        <v>56</v>
      </c>
      <c r="X97" s="16" t="s">
        <v>56</v>
      </c>
    </row>
    <row r="98" spans="1:24" ht="17.100000000000001" customHeight="1">
      <c r="A98" t="s">
        <v>317</v>
      </c>
      <c r="B98" s="12" t="s">
        <v>318</v>
      </c>
      <c r="C98" s="12" t="s">
        <v>37</v>
      </c>
      <c r="D98" s="12" t="s">
        <v>51</v>
      </c>
      <c r="E98" s="12" t="s">
        <v>52</v>
      </c>
      <c r="F98" s="12" t="s">
        <v>62</v>
      </c>
      <c r="G98" s="19" t="s">
        <v>8225</v>
      </c>
      <c r="H98" s="8" t="s">
        <v>319</v>
      </c>
      <c r="I98" s="9"/>
      <c r="J98" s="9"/>
      <c r="K98" s="10"/>
      <c r="L98" s="150"/>
      <c r="M98" s="22">
        <v>6568</v>
      </c>
      <c r="N98" s="33"/>
      <c r="O98" s="22"/>
      <c r="P98" s="85">
        <v>895068</v>
      </c>
      <c r="Q98" s="12">
        <v>126</v>
      </c>
      <c r="R98" s="12">
        <v>188</v>
      </c>
      <c r="S98" s="12">
        <v>69</v>
      </c>
      <c r="T98" s="12">
        <v>69</v>
      </c>
      <c r="U98" s="14" t="s">
        <v>56</v>
      </c>
      <c r="V98" s="14" t="s">
        <v>56</v>
      </c>
      <c r="W98" s="14" t="s">
        <v>56</v>
      </c>
      <c r="X98" s="16" t="s">
        <v>56</v>
      </c>
    </row>
    <row r="99" spans="1:24" ht="17.100000000000001" customHeight="1">
      <c r="A99" t="s">
        <v>320</v>
      </c>
      <c r="B99" s="12">
        <v>5025232984886</v>
      </c>
      <c r="C99" s="12" t="s">
        <v>37</v>
      </c>
      <c r="D99" s="12" t="s">
        <v>51</v>
      </c>
      <c r="E99" s="12" t="s">
        <v>52</v>
      </c>
      <c r="F99" s="12" t="s">
        <v>53</v>
      </c>
      <c r="G99" s="19" t="s">
        <v>8226</v>
      </c>
      <c r="H99" s="8" t="s">
        <v>316</v>
      </c>
      <c r="I99" s="9"/>
      <c r="J99" s="9"/>
      <c r="K99" s="10"/>
      <c r="L99" s="11"/>
      <c r="M99" s="22">
        <v>6523</v>
      </c>
      <c r="N99" s="33"/>
      <c r="O99" s="22"/>
      <c r="P99" s="85">
        <v>1085507.9999999998</v>
      </c>
      <c r="Q99" s="12">
        <v>129</v>
      </c>
      <c r="R99" s="12">
        <v>227.99999999999997</v>
      </c>
      <c r="S99" s="12">
        <v>69</v>
      </c>
      <c r="T99" s="12">
        <v>69</v>
      </c>
      <c r="U99" s="14" t="s">
        <v>56</v>
      </c>
      <c r="V99" s="14" t="s">
        <v>56</v>
      </c>
      <c r="W99" s="14" t="s">
        <v>56</v>
      </c>
      <c r="X99" s="16" t="s">
        <v>56</v>
      </c>
    </row>
    <row r="100" spans="1:24" ht="17.100000000000001" customHeight="1">
      <c r="A100" t="s">
        <v>321</v>
      </c>
      <c r="B100" s="12">
        <v>5025232984909</v>
      </c>
      <c r="C100" s="12" t="s">
        <v>37</v>
      </c>
      <c r="D100" s="12" t="s">
        <v>51</v>
      </c>
      <c r="E100" s="12" t="s">
        <v>52</v>
      </c>
      <c r="F100" s="12" t="s">
        <v>62</v>
      </c>
      <c r="G100" s="19" t="s">
        <v>8227</v>
      </c>
      <c r="H100" s="8" t="s">
        <v>319</v>
      </c>
      <c r="I100" s="9"/>
      <c r="J100" s="9"/>
      <c r="K100" s="10"/>
      <c r="L100" s="11"/>
      <c r="M100" s="22">
        <v>6995</v>
      </c>
      <c r="N100" s="33"/>
      <c r="O100" s="22"/>
      <c r="P100" s="85">
        <v>895068</v>
      </c>
      <c r="Q100" s="12">
        <v>126</v>
      </c>
      <c r="R100" s="12">
        <v>188</v>
      </c>
      <c r="S100" s="12">
        <v>69</v>
      </c>
      <c r="T100" s="12">
        <v>69</v>
      </c>
      <c r="U100" s="14" t="s">
        <v>56</v>
      </c>
      <c r="V100" s="14" t="s">
        <v>56</v>
      </c>
      <c r="W100" s="14" t="s">
        <v>56</v>
      </c>
      <c r="X100" s="16" t="s">
        <v>56</v>
      </c>
    </row>
    <row r="101" spans="1:24" ht="17.100000000000001" customHeight="1">
      <c r="A101" t="s">
        <v>322</v>
      </c>
      <c r="B101" s="12" t="s">
        <v>323</v>
      </c>
      <c r="C101" s="12" t="s">
        <v>37</v>
      </c>
      <c r="D101" s="12" t="s">
        <v>51</v>
      </c>
      <c r="E101" s="12" t="s">
        <v>52</v>
      </c>
      <c r="F101" s="12" t="s">
        <v>130</v>
      </c>
      <c r="G101" s="19" t="s">
        <v>8228</v>
      </c>
      <c r="H101" s="8" t="s">
        <v>324</v>
      </c>
      <c r="I101" s="9"/>
      <c r="J101" s="9"/>
      <c r="K101" s="10"/>
      <c r="L101" s="150"/>
      <c r="M101" s="22">
        <v>8282</v>
      </c>
      <c r="N101" s="33"/>
      <c r="O101" s="22"/>
      <c r="P101" s="85">
        <v>1085507.9999999998</v>
      </c>
      <c r="Q101" s="12">
        <v>127</v>
      </c>
      <c r="R101" s="12">
        <v>227.99999999999997</v>
      </c>
      <c r="S101" s="12">
        <v>69</v>
      </c>
      <c r="T101" s="12">
        <v>69</v>
      </c>
      <c r="U101" s="14" t="s">
        <v>56</v>
      </c>
      <c r="V101" s="14" t="s">
        <v>56</v>
      </c>
      <c r="W101" s="14" t="s">
        <v>56</v>
      </c>
      <c r="X101" s="16" t="s">
        <v>56</v>
      </c>
    </row>
    <row r="102" spans="1:24" ht="17.100000000000001" customHeight="1">
      <c r="A102" t="s">
        <v>325</v>
      </c>
      <c r="B102" s="12" t="s">
        <v>326</v>
      </c>
      <c r="C102" s="12" t="s">
        <v>37</v>
      </c>
      <c r="D102" s="12" t="s">
        <v>51</v>
      </c>
      <c r="E102" s="12" t="s">
        <v>52</v>
      </c>
      <c r="F102" s="12" t="s">
        <v>144</v>
      </c>
      <c r="G102" s="19" t="s">
        <v>8229</v>
      </c>
      <c r="H102" s="8" t="s">
        <v>327</v>
      </c>
      <c r="I102" s="9"/>
      <c r="J102" s="9"/>
      <c r="K102" s="10"/>
      <c r="L102" s="150"/>
      <c r="M102" s="22">
        <v>8983</v>
      </c>
      <c r="N102" s="33"/>
      <c r="O102" s="22"/>
      <c r="P102" s="85">
        <v>1075985.9999999998</v>
      </c>
      <c r="Q102" s="12">
        <v>127</v>
      </c>
      <c r="R102" s="12">
        <v>225.99999999999997</v>
      </c>
      <c r="S102" s="12">
        <v>69</v>
      </c>
      <c r="T102" s="12">
        <v>69</v>
      </c>
      <c r="U102" s="14" t="s">
        <v>56</v>
      </c>
      <c r="V102" s="14" t="s">
        <v>56</v>
      </c>
      <c r="W102" s="14" t="s">
        <v>56</v>
      </c>
      <c r="X102" s="16" t="s">
        <v>56</v>
      </c>
    </row>
    <row r="103" spans="1:24" ht="17.100000000000001" customHeight="1">
      <c r="A103" t="s">
        <v>328</v>
      </c>
      <c r="B103" s="12" t="s">
        <v>329</v>
      </c>
      <c r="C103" s="12" t="s">
        <v>37</v>
      </c>
      <c r="D103" s="12" t="s">
        <v>51</v>
      </c>
      <c r="E103" s="12" t="s">
        <v>52</v>
      </c>
      <c r="F103" s="12" t="s">
        <v>130</v>
      </c>
      <c r="G103" s="19" t="s">
        <v>8230</v>
      </c>
      <c r="H103" s="8" t="s">
        <v>324</v>
      </c>
      <c r="I103" s="9"/>
      <c r="J103" s="9"/>
      <c r="K103" s="10"/>
      <c r="L103" s="150"/>
      <c r="M103" s="22">
        <v>7728</v>
      </c>
      <c r="N103" s="33"/>
      <c r="O103" s="22"/>
      <c r="P103" s="85">
        <v>1085507.9999999998</v>
      </c>
      <c r="Q103" s="12">
        <v>128</v>
      </c>
      <c r="R103" s="12">
        <v>227.99999999999997</v>
      </c>
      <c r="S103" s="12">
        <v>69</v>
      </c>
      <c r="T103" s="12">
        <v>69</v>
      </c>
      <c r="U103" s="14" t="s">
        <v>56</v>
      </c>
      <c r="V103" s="14" t="s">
        <v>56</v>
      </c>
      <c r="W103" s="14" t="s">
        <v>56</v>
      </c>
      <c r="X103" s="16" t="s">
        <v>56</v>
      </c>
    </row>
    <row r="104" spans="1:24" ht="17.100000000000001" customHeight="1">
      <c r="A104" t="s">
        <v>330</v>
      </c>
      <c r="B104" s="12" t="s">
        <v>331</v>
      </c>
      <c r="C104" s="12" t="s">
        <v>37</v>
      </c>
      <c r="D104" s="12" t="s">
        <v>51</v>
      </c>
      <c r="E104" s="12" t="s">
        <v>52</v>
      </c>
      <c r="F104" s="12" t="s">
        <v>144</v>
      </c>
      <c r="G104" s="19" t="s">
        <v>8231</v>
      </c>
      <c r="H104" s="8" t="s">
        <v>327</v>
      </c>
      <c r="I104" s="9"/>
      <c r="J104" s="9"/>
      <c r="K104" s="10"/>
      <c r="L104" s="150"/>
      <c r="M104" s="22">
        <v>8199</v>
      </c>
      <c r="N104" s="33"/>
      <c r="O104" s="22"/>
      <c r="P104" s="85">
        <v>1073088</v>
      </c>
      <c r="Q104" s="12">
        <v>128</v>
      </c>
      <c r="R104" s="12">
        <v>192</v>
      </c>
      <c r="S104" s="12">
        <v>81</v>
      </c>
      <c r="T104" s="12">
        <v>69</v>
      </c>
      <c r="U104" s="14" t="s">
        <v>56</v>
      </c>
      <c r="V104" s="14" t="s">
        <v>56</v>
      </c>
      <c r="W104" s="14" t="s">
        <v>56</v>
      </c>
      <c r="X104" s="16" t="s">
        <v>56</v>
      </c>
    </row>
    <row r="105" spans="1:24" ht="17.100000000000001" customHeight="1">
      <c r="A105" t="s">
        <v>332</v>
      </c>
      <c r="B105" s="12" t="s">
        <v>333</v>
      </c>
      <c r="C105" s="12" t="s">
        <v>37</v>
      </c>
      <c r="D105" s="12" t="s">
        <v>51</v>
      </c>
      <c r="E105" s="12" t="s">
        <v>39</v>
      </c>
      <c r="F105" s="12" t="s">
        <v>40</v>
      </c>
      <c r="G105" s="19" t="s">
        <v>8232</v>
      </c>
      <c r="H105" s="8" t="s">
        <v>334</v>
      </c>
      <c r="I105" s="9"/>
      <c r="J105" s="9"/>
      <c r="K105" s="10"/>
      <c r="L105" s="11"/>
      <c r="M105" s="22">
        <v>3402</v>
      </c>
      <c r="N105" s="33"/>
      <c r="O105" s="22"/>
      <c r="P105" s="85">
        <v>307188</v>
      </c>
      <c r="Q105" s="12">
        <v>48</v>
      </c>
      <c r="R105" s="12">
        <v>106</v>
      </c>
      <c r="S105" s="12">
        <v>63</v>
      </c>
      <c r="T105" s="12">
        <v>46</v>
      </c>
      <c r="U105" s="14" t="s">
        <v>56</v>
      </c>
      <c r="V105" s="14" t="s">
        <v>56</v>
      </c>
      <c r="W105" s="14" t="s">
        <v>56</v>
      </c>
      <c r="X105" s="16" t="s">
        <v>56</v>
      </c>
    </row>
    <row r="106" spans="1:24" ht="17.100000000000001" customHeight="1">
      <c r="A106" t="s">
        <v>335</v>
      </c>
      <c r="B106" s="12" t="s">
        <v>336</v>
      </c>
      <c r="C106" s="12" t="s">
        <v>37</v>
      </c>
      <c r="D106" s="12" t="s">
        <v>51</v>
      </c>
      <c r="E106" s="12" t="s">
        <v>39</v>
      </c>
      <c r="F106" s="12" t="s">
        <v>40</v>
      </c>
      <c r="G106" s="19" t="s">
        <v>8233</v>
      </c>
      <c r="H106" s="8" t="s">
        <v>334</v>
      </c>
      <c r="I106" s="9"/>
      <c r="J106" s="9"/>
      <c r="K106" s="10"/>
      <c r="L106" s="11"/>
      <c r="M106" s="22">
        <v>3437</v>
      </c>
      <c r="N106" s="33"/>
      <c r="O106" s="22"/>
      <c r="P106" s="85">
        <v>307188</v>
      </c>
      <c r="Q106" s="12">
        <v>48</v>
      </c>
      <c r="R106" s="12">
        <v>106</v>
      </c>
      <c r="S106" s="12">
        <v>63</v>
      </c>
      <c r="T106" s="12">
        <v>46</v>
      </c>
      <c r="U106" s="14" t="s">
        <v>56</v>
      </c>
      <c r="V106" s="14" t="s">
        <v>56</v>
      </c>
      <c r="W106" s="14" t="s">
        <v>56</v>
      </c>
      <c r="X106" s="16" t="s">
        <v>56</v>
      </c>
    </row>
    <row r="107" spans="1:24" ht="17.100000000000001" customHeight="1">
      <c r="A107" t="s">
        <v>337</v>
      </c>
      <c r="B107" s="12" t="s">
        <v>338</v>
      </c>
      <c r="C107" s="12" t="s">
        <v>37</v>
      </c>
      <c r="D107" s="12" t="s">
        <v>51</v>
      </c>
      <c r="E107" s="12" t="s">
        <v>39</v>
      </c>
      <c r="F107" s="12" t="s">
        <v>40</v>
      </c>
      <c r="G107" s="19" t="s">
        <v>8234</v>
      </c>
      <c r="H107" s="8" t="s">
        <v>334</v>
      </c>
      <c r="I107" s="9"/>
      <c r="J107" s="9" t="s">
        <v>339</v>
      </c>
      <c r="K107" s="10"/>
      <c r="L107" s="11"/>
      <c r="M107" s="22">
        <v>4060</v>
      </c>
      <c r="N107" s="33"/>
      <c r="O107" s="22"/>
      <c r="P107" s="85">
        <v>307188</v>
      </c>
      <c r="Q107" s="12">
        <v>45</v>
      </c>
      <c r="R107" s="12">
        <v>106</v>
      </c>
      <c r="S107" s="12">
        <v>63</v>
      </c>
      <c r="T107" s="12">
        <v>46</v>
      </c>
      <c r="U107" s="14" t="s">
        <v>56</v>
      </c>
      <c r="V107" s="14" t="s">
        <v>56</v>
      </c>
      <c r="W107" s="14" t="s">
        <v>56</v>
      </c>
      <c r="X107" s="16" t="s">
        <v>56</v>
      </c>
    </row>
    <row r="108" spans="1:24" ht="17.100000000000001" customHeight="1">
      <c r="A108" t="s">
        <v>340</v>
      </c>
      <c r="B108" s="12">
        <v>5025232984916</v>
      </c>
      <c r="C108" s="12" t="s">
        <v>37</v>
      </c>
      <c r="D108" s="12" t="s">
        <v>51</v>
      </c>
      <c r="E108" s="12" t="s">
        <v>39</v>
      </c>
      <c r="F108" s="12" t="s">
        <v>40</v>
      </c>
      <c r="G108" s="19" t="s">
        <v>8235</v>
      </c>
      <c r="H108" s="8" t="s">
        <v>334</v>
      </c>
      <c r="I108" s="9"/>
      <c r="J108" s="9" t="s">
        <v>341</v>
      </c>
      <c r="K108" s="10"/>
      <c r="L108" s="11"/>
      <c r="M108" s="22">
        <v>4442</v>
      </c>
      <c r="N108" s="33"/>
      <c r="O108" s="22"/>
      <c r="P108" s="85">
        <v>307188</v>
      </c>
      <c r="Q108" s="12">
        <v>46</v>
      </c>
      <c r="R108" s="12">
        <v>106</v>
      </c>
      <c r="S108" s="12">
        <v>63</v>
      </c>
      <c r="T108" s="12">
        <v>46</v>
      </c>
      <c r="U108" s="14" t="s">
        <v>56</v>
      </c>
      <c r="V108" s="14" t="s">
        <v>56</v>
      </c>
      <c r="W108" s="14" t="s">
        <v>56</v>
      </c>
      <c r="X108" s="16" t="s">
        <v>56</v>
      </c>
    </row>
    <row r="109" spans="1:24" ht="17.100000000000001" customHeight="1">
      <c r="A109" t="s">
        <v>342</v>
      </c>
      <c r="B109" s="12" t="s">
        <v>343</v>
      </c>
      <c r="C109" s="12" t="s">
        <v>37</v>
      </c>
      <c r="D109" s="12" t="s">
        <v>51</v>
      </c>
      <c r="E109" s="12" t="s">
        <v>39</v>
      </c>
      <c r="F109" s="12" t="s">
        <v>169</v>
      </c>
      <c r="G109" s="19" t="s">
        <v>8236</v>
      </c>
      <c r="H109" s="8" t="s">
        <v>344</v>
      </c>
      <c r="I109" s="9"/>
      <c r="J109" s="9" t="s">
        <v>345</v>
      </c>
      <c r="K109" s="10"/>
      <c r="L109" s="11"/>
      <c r="M109" s="22">
        <v>3774</v>
      </c>
      <c r="N109" s="33"/>
      <c r="O109" s="22"/>
      <c r="P109" s="85">
        <v>307188</v>
      </c>
      <c r="Q109" s="12">
        <v>45</v>
      </c>
      <c r="R109" s="12">
        <v>106</v>
      </c>
      <c r="S109" s="12">
        <v>63</v>
      </c>
      <c r="T109" s="12">
        <v>46</v>
      </c>
      <c r="U109" s="14" t="s">
        <v>56</v>
      </c>
      <c r="V109" s="14" t="s">
        <v>56</v>
      </c>
      <c r="W109" s="14" t="s">
        <v>56</v>
      </c>
      <c r="X109" s="16" t="s">
        <v>56</v>
      </c>
    </row>
    <row r="110" spans="1:24" ht="17.100000000000001" customHeight="1">
      <c r="A110" t="s">
        <v>346</v>
      </c>
      <c r="B110" s="12" t="s">
        <v>347</v>
      </c>
      <c r="C110" s="12" t="s">
        <v>37</v>
      </c>
      <c r="D110" s="12" t="s">
        <v>51</v>
      </c>
      <c r="E110" s="12" t="s">
        <v>39</v>
      </c>
      <c r="F110" s="12" t="s">
        <v>169</v>
      </c>
      <c r="G110" s="19" t="s">
        <v>8237</v>
      </c>
      <c r="H110" s="8" t="s">
        <v>344</v>
      </c>
      <c r="I110" s="9"/>
      <c r="J110" s="9"/>
      <c r="K110" s="10"/>
      <c r="L110" s="11"/>
      <c r="M110" s="22">
        <v>3812</v>
      </c>
      <c r="N110" s="33"/>
      <c r="O110" s="22"/>
      <c r="P110" s="85">
        <v>307188</v>
      </c>
      <c r="Q110" s="12">
        <v>46</v>
      </c>
      <c r="R110" s="12">
        <v>106</v>
      </c>
      <c r="S110" s="12">
        <v>63</v>
      </c>
      <c r="T110" s="12">
        <v>46</v>
      </c>
      <c r="U110" s="14" t="s">
        <v>56</v>
      </c>
      <c r="V110" s="14" t="s">
        <v>56</v>
      </c>
      <c r="W110" s="14" t="s">
        <v>56</v>
      </c>
      <c r="X110" s="16" t="s">
        <v>56</v>
      </c>
    </row>
    <row r="111" spans="1:24" ht="17.100000000000001" customHeight="1">
      <c r="A111" t="s">
        <v>348</v>
      </c>
      <c r="B111" s="12" t="s">
        <v>349</v>
      </c>
      <c r="C111" s="12" t="s">
        <v>37</v>
      </c>
      <c r="D111" s="12" t="s">
        <v>51</v>
      </c>
      <c r="E111" s="12" t="s">
        <v>39</v>
      </c>
      <c r="F111" s="12" t="s">
        <v>169</v>
      </c>
      <c r="G111" s="19" t="s">
        <v>8238</v>
      </c>
      <c r="H111" s="8" t="s">
        <v>344</v>
      </c>
      <c r="I111" s="9"/>
      <c r="J111" s="9" t="s">
        <v>350</v>
      </c>
      <c r="K111" s="10"/>
      <c r="L111" s="11"/>
      <c r="M111" s="22">
        <v>4345</v>
      </c>
      <c r="N111" s="33"/>
      <c r="O111" s="22"/>
      <c r="P111" s="85">
        <v>307188</v>
      </c>
      <c r="Q111" s="12">
        <v>46</v>
      </c>
      <c r="R111" s="12">
        <v>106</v>
      </c>
      <c r="S111" s="12">
        <v>63</v>
      </c>
      <c r="T111" s="12">
        <v>46</v>
      </c>
      <c r="U111" s="14" t="s">
        <v>56</v>
      </c>
      <c r="V111" s="14" t="s">
        <v>56</v>
      </c>
      <c r="W111" s="14" t="s">
        <v>56</v>
      </c>
      <c r="X111" s="16" t="s">
        <v>56</v>
      </c>
    </row>
    <row r="112" spans="1:24" ht="17.100000000000001" customHeight="1">
      <c r="A112" t="s">
        <v>351</v>
      </c>
      <c r="B112" s="12" t="s">
        <v>352</v>
      </c>
      <c r="C112" s="12" t="s">
        <v>37</v>
      </c>
      <c r="D112" s="12" t="s">
        <v>51</v>
      </c>
      <c r="E112" s="12" t="s">
        <v>39</v>
      </c>
      <c r="F112" s="12" t="s">
        <v>169</v>
      </c>
      <c r="G112" s="19" t="s">
        <v>8239</v>
      </c>
      <c r="H112" s="8" t="s">
        <v>344</v>
      </c>
      <c r="I112" s="9"/>
      <c r="J112" s="9" t="s">
        <v>353</v>
      </c>
      <c r="K112" s="10"/>
      <c r="L112" s="11"/>
      <c r="M112" s="22">
        <v>4708</v>
      </c>
      <c r="N112" s="33"/>
      <c r="O112" s="22"/>
      <c r="P112" s="85">
        <v>290970</v>
      </c>
      <c r="Q112" s="12">
        <v>47</v>
      </c>
      <c r="R112" s="12">
        <v>106</v>
      </c>
      <c r="S112" s="12">
        <v>61</v>
      </c>
      <c r="T112" s="12">
        <v>45</v>
      </c>
      <c r="U112" s="14" t="s">
        <v>56</v>
      </c>
      <c r="V112" s="14" t="s">
        <v>56</v>
      </c>
      <c r="W112" s="14" t="s">
        <v>56</v>
      </c>
      <c r="X112" s="16" t="s">
        <v>56</v>
      </c>
    </row>
    <row r="113" spans="1:24" ht="17.100000000000001" customHeight="1">
      <c r="A113" t="s">
        <v>354</v>
      </c>
      <c r="B113" s="12" t="s">
        <v>355</v>
      </c>
      <c r="C113" s="12" t="s">
        <v>37</v>
      </c>
      <c r="D113" s="12" t="s">
        <v>51</v>
      </c>
      <c r="E113" s="12" t="s">
        <v>39</v>
      </c>
      <c r="F113" s="12" t="s">
        <v>105</v>
      </c>
      <c r="G113" s="19" t="s">
        <v>8240</v>
      </c>
      <c r="H113" s="8" t="s">
        <v>334</v>
      </c>
      <c r="I113" s="9"/>
      <c r="J113" s="9" t="s">
        <v>356</v>
      </c>
      <c r="K113" s="10"/>
      <c r="L113" s="11"/>
      <c r="M113" s="22">
        <v>3471</v>
      </c>
      <c r="N113" s="33"/>
      <c r="O113" s="22"/>
      <c r="P113" s="85">
        <v>293715</v>
      </c>
      <c r="Q113" s="12">
        <v>45</v>
      </c>
      <c r="R113" s="12">
        <v>107</v>
      </c>
      <c r="S113" s="12">
        <v>61</v>
      </c>
      <c r="T113" s="12">
        <v>45</v>
      </c>
      <c r="U113" s="14" t="s">
        <v>56</v>
      </c>
      <c r="V113" s="14" t="s">
        <v>56</v>
      </c>
      <c r="W113" s="14" t="s">
        <v>56</v>
      </c>
      <c r="X113" s="16" t="s">
        <v>56</v>
      </c>
    </row>
    <row r="114" spans="1:24" ht="17.100000000000001" customHeight="1">
      <c r="A114" t="s">
        <v>357</v>
      </c>
      <c r="B114" s="12" t="s">
        <v>358</v>
      </c>
      <c r="C114" s="12" t="s">
        <v>37</v>
      </c>
      <c r="D114" s="12" t="s">
        <v>51</v>
      </c>
      <c r="E114" s="12" t="s">
        <v>39</v>
      </c>
      <c r="F114" s="12" t="s">
        <v>105</v>
      </c>
      <c r="G114" s="19" t="s">
        <v>8241</v>
      </c>
      <c r="H114" s="8" t="s">
        <v>334</v>
      </c>
      <c r="I114" s="9"/>
      <c r="J114" s="9"/>
      <c r="K114" s="10"/>
      <c r="L114" s="11"/>
      <c r="M114" s="22">
        <v>3849</v>
      </c>
      <c r="N114" s="33"/>
      <c r="O114" s="22"/>
      <c r="P114" s="85">
        <v>307188</v>
      </c>
      <c r="Q114" s="12">
        <v>50</v>
      </c>
      <c r="R114" s="12">
        <v>106</v>
      </c>
      <c r="S114" s="12">
        <v>63</v>
      </c>
      <c r="T114" s="12">
        <v>46</v>
      </c>
      <c r="U114" s="14" t="s">
        <v>56</v>
      </c>
      <c r="V114" s="14" t="s">
        <v>56</v>
      </c>
      <c r="W114" s="14" t="s">
        <v>56</v>
      </c>
      <c r="X114" s="16" t="s">
        <v>56</v>
      </c>
    </row>
    <row r="115" spans="1:24" ht="17.100000000000001" customHeight="1">
      <c r="A115" t="s">
        <v>359</v>
      </c>
      <c r="B115" s="12" t="s">
        <v>360</v>
      </c>
      <c r="C115" s="12" t="s">
        <v>37</v>
      </c>
      <c r="D115" s="12" t="s">
        <v>51</v>
      </c>
      <c r="E115" s="12" t="s">
        <v>39</v>
      </c>
      <c r="F115" s="12" t="s">
        <v>105</v>
      </c>
      <c r="G115" s="19" t="s">
        <v>8242</v>
      </c>
      <c r="H115" s="8" t="s">
        <v>334</v>
      </c>
      <c r="I115" s="9"/>
      <c r="J115" s="9" t="s">
        <v>361</v>
      </c>
      <c r="K115" s="10"/>
      <c r="L115" s="11"/>
      <c r="M115" s="22">
        <v>4142</v>
      </c>
      <c r="N115" s="33"/>
      <c r="O115" s="22"/>
      <c r="P115" s="85">
        <v>307188</v>
      </c>
      <c r="Q115" s="12">
        <v>50</v>
      </c>
      <c r="R115" s="12">
        <v>106</v>
      </c>
      <c r="S115" s="12">
        <v>63</v>
      </c>
      <c r="T115" s="12">
        <v>46</v>
      </c>
      <c r="U115" s="14" t="s">
        <v>56</v>
      </c>
      <c r="V115" s="14" t="s">
        <v>56</v>
      </c>
      <c r="W115" s="14" t="s">
        <v>56</v>
      </c>
      <c r="X115" s="16" t="s">
        <v>56</v>
      </c>
    </row>
    <row r="116" spans="1:24" ht="17.100000000000001" customHeight="1">
      <c r="A116" t="s">
        <v>362</v>
      </c>
      <c r="B116" s="12" t="s">
        <v>363</v>
      </c>
      <c r="C116" s="12" t="s">
        <v>37</v>
      </c>
      <c r="D116" s="12" t="s">
        <v>51</v>
      </c>
      <c r="E116" s="12" t="s">
        <v>39</v>
      </c>
      <c r="F116" s="12" t="s">
        <v>111</v>
      </c>
      <c r="G116" s="19" t="s">
        <v>8243</v>
      </c>
      <c r="H116" s="8" t="s">
        <v>344</v>
      </c>
      <c r="I116" s="9"/>
      <c r="J116" s="9" t="s">
        <v>364</v>
      </c>
      <c r="K116" s="10"/>
      <c r="L116" s="11"/>
      <c r="M116" s="22">
        <v>3850</v>
      </c>
      <c r="N116" s="33"/>
      <c r="O116" s="22"/>
      <c r="P116" s="85">
        <v>307188</v>
      </c>
      <c r="Q116" s="12">
        <v>50</v>
      </c>
      <c r="R116" s="12">
        <v>106</v>
      </c>
      <c r="S116" s="12">
        <v>63</v>
      </c>
      <c r="T116" s="12">
        <v>46</v>
      </c>
      <c r="U116" s="14" t="s">
        <v>56</v>
      </c>
      <c r="V116" s="14" t="s">
        <v>56</v>
      </c>
      <c r="W116" s="14" t="s">
        <v>56</v>
      </c>
      <c r="X116" s="16" t="s">
        <v>56</v>
      </c>
    </row>
    <row r="117" spans="1:24" ht="17.100000000000001" customHeight="1">
      <c r="A117" t="s">
        <v>365</v>
      </c>
      <c r="B117" s="12" t="s">
        <v>366</v>
      </c>
      <c r="C117" s="12" t="s">
        <v>37</v>
      </c>
      <c r="D117" s="12" t="s">
        <v>51</v>
      </c>
      <c r="E117" s="12" t="s">
        <v>39</v>
      </c>
      <c r="F117" s="12" t="s">
        <v>111</v>
      </c>
      <c r="G117" s="19" t="s">
        <v>8244</v>
      </c>
      <c r="H117" s="8" t="s">
        <v>344</v>
      </c>
      <c r="I117" s="9"/>
      <c r="J117" s="9"/>
      <c r="K117" s="10"/>
      <c r="L117" s="11"/>
      <c r="M117" s="22">
        <v>4270</v>
      </c>
      <c r="N117" s="33"/>
      <c r="O117" s="22"/>
      <c r="P117" s="85">
        <v>307188</v>
      </c>
      <c r="Q117" s="12">
        <v>50</v>
      </c>
      <c r="R117" s="12">
        <v>106</v>
      </c>
      <c r="S117" s="12">
        <v>63</v>
      </c>
      <c r="T117" s="12">
        <v>46</v>
      </c>
      <c r="U117" s="14" t="s">
        <v>56</v>
      </c>
      <c r="V117" s="14" t="s">
        <v>56</v>
      </c>
      <c r="W117" s="14" t="s">
        <v>56</v>
      </c>
      <c r="X117" s="16" t="s">
        <v>56</v>
      </c>
    </row>
    <row r="118" spans="1:24" ht="17.100000000000001" customHeight="1">
      <c r="A118" t="s">
        <v>367</v>
      </c>
      <c r="B118" s="12" t="s">
        <v>368</v>
      </c>
      <c r="C118" s="12" t="s">
        <v>37</v>
      </c>
      <c r="D118" s="12" t="s">
        <v>51</v>
      </c>
      <c r="E118" s="12" t="s">
        <v>39</v>
      </c>
      <c r="F118" s="12" t="s">
        <v>111</v>
      </c>
      <c r="G118" s="19" t="s">
        <v>8245</v>
      </c>
      <c r="H118" s="8" t="s">
        <v>344</v>
      </c>
      <c r="I118" s="9"/>
      <c r="J118" s="9" t="s">
        <v>369</v>
      </c>
      <c r="K118" s="10"/>
      <c r="L118" s="11"/>
      <c r="M118" s="22">
        <v>4431</v>
      </c>
      <c r="N118" s="33"/>
      <c r="O118" s="22"/>
      <c r="P118" s="85">
        <v>307188</v>
      </c>
      <c r="Q118" s="12">
        <v>52</v>
      </c>
      <c r="R118" s="12">
        <v>106</v>
      </c>
      <c r="S118" s="12">
        <v>63</v>
      </c>
      <c r="T118" s="12">
        <v>46</v>
      </c>
      <c r="U118" s="14" t="s">
        <v>56</v>
      </c>
      <c r="V118" s="14" t="s">
        <v>56</v>
      </c>
      <c r="W118" s="14" t="s">
        <v>56</v>
      </c>
      <c r="X118" s="16" t="s">
        <v>56</v>
      </c>
    </row>
    <row r="119" spans="1:24" ht="17.100000000000001" customHeight="1">
      <c r="A119" t="s">
        <v>370</v>
      </c>
      <c r="B119" s="12" t="s">
        <v>371</v>
      </c>
      <c r="C119" s="12" t="s">
        <v>37</v>
      </c>
      <c r="D119" s="12" t="s">
        <v>51</v>
      </c>
      <c r="E119" s="12" t="s">
        <v>39</v>
      </c>
      <c r="F119" s="12" t="s">
        <v>111</v>
      </c>
      <c r="G119" s="19" t="s">
        <v>8246</v>
      </c>
      <c r="H119" s="8" t="s">
        <v>344</v>
      </c>
      <c r="I119" s="9"/>
      <c r="J119" s="9" t="s">
        <v>372</v>
      </c>
      <c r="K119" s="10"/>
      <c r="L119" s="11"/>
      <c r="M119" s="22">
        <v>5036</v>
      </c>
      <c r="N119" s="33"/>
      <c r="O119" s="22"/>
      <c r="P119" s="85">
        <v>307188</v>
      </c>
      <c r="Q119" s="12">
        <v>52</v>
      </c>
      <c r="R119" s="12">
        <v>106</v>
      </c>
      <c r="S119" s="12">
        <v>63</v>
      </c>
      <c r="T119" s="12">
        <v>46</v>
      </c>
      <c r="U119" s="14" t="s">
        <v>56</v>
      </c>
      <c r="V119" s="14" t="s">
        <v>56</v>
      </c>
      <c r="W119" s="14" t="s">
        <v>56</v>
      </c>
      <c r="X119" s="16" t="s">
        <v>56</v>
      </c>
    </row>
    <row r="120" spans="1:24" ht="17.100000000000001" customHeight="1">
      <c r="A120" t="s">
        <v>373</v>
      </c>
      <c r="B120" s="12" t="s">
        <v>374</v>
      </c>
      <c r="C120" s="12" t="s">
        <v>37</v>
      </c>
      <c r="D120" s="12" t="s">
        <v>173</v>
      </c>
      <c r="E120" s="12" t="s">
        <v>174</v>
      </c>
      <c r="F120" s="12" t="s">
        <v>185</v>
      </c>
      <c r="G120" s="19" t="s">
        <v>8247</v>
      </c>
      <c r="H120" s="8" t="s">
        <v>375</v>
      </c>
      <c r="I120" s="9"/>
      <c r="J120" s="9"/>
      <c r="K120" s="10"/>
      <c r="L120" s="11"/>
      <c r="M120" s="22">
        <v>151</v>
      </c>
      <c r="N120" s="33"/>
      <c r="O120" s="22"/>
      <c r="P120" s="85">
        <v>3864</v>
      </c>
      <c r="Q120" s="12">
        <v>0.35</v>
      </c>
      <c r="R120" s="12">
        <v>8</v>
      </c>
      <c r="S120" s="12">
        <v>23</v>
      </c>
      <c r="T120" s="12">
        <v>21</v>
      </c>
      <c r="U120" s="14" t="s">
        <v>56</v>
      </c>
      <c r="V120" s="14" t="s">
        <v>56</v>
      </c>
      <c r="W120" s="14" t="s">
        <v>56</v>
      </c>
      <c r="X120" s="16" t="s">
        <v>56</v>
      </c>
    </row>
    <row r="121" spans="1:24" ht="17.100000000000001" customHeight="1">
      <c r="A121" t="s">
        <v>376</v>
      </c>
      <c r="B121" s="12" t="s">
        <v>377</v>
      </c>
      <c r="C121" s="12" t="s">
        <v>37</v>
      </c>
      <c r="D121" s="12" t="s">
        <v>173</v>
      </c>
      <c r="E121" s="12" t="s">
        <v>174</v>
      </c>
      <c r="F121" s="12" t="s">
        <v>175</v>
      </c>
      <c r="G121" s="19" t="s">
        <v>8248</v>
      </c>
      <c r="H121" s="8" t="s">
        <v>378</v>
      </c>
      <c r="I121" s="9"/>
      <c r="J121" s="9"/>
      <c r="K121" s="10"/>
      <c r="L121" s="11"/>
      <c r="M121" s="22">
        <v>26</v>
      </c>
      <c r="N121" s="33"/>
      <c r="O121" s="22"/>
      <c r="P121" s="85">
        <v>465.50000000000011</v>
      </c>
      <c r="Q121" s="12">
        <v>0.1</v>
      </c>
      <c r="R121" s="12">
        <v>2.5</v>
      </c>
      <c r="S121" s="12">
        <v>14.000000000000002</v>
      </c>
      <c r="T121" s="12">
        <v>13.3</v>
      </c>
      <c r="U121" s="14" t="s">
        <v>56</v>
      </c>
      <c r="V121" s="14" t="s">
        <v>56</v>
      </c>
      <c r="W121" s="14" t="s">
        <v>56</v>
      </c>
      <c r="X121" s="16" t="s">
        <v>56</v>
      </c>
    </row>
    <row r="122" spans="1:24" ht="17.100000000000001" customHeight="1">
      <c r="A122" t="s">
        <v>379</v>
      </c>
      <c r="B122" s="12" t="s">
        <v>380</v>
      </c>
      <c r="C122" s="12" t="s">
        <v>37</v>
      </c>
      <c r="D122" s="12" t="s">
        <v>173</v>
      </c>
      <c r="E122" s="12" t="s">
        <v>174</v>
      </c>
      <c r="F122" s="12" t="s">
        <v>381</v>
      </c>
      <c r="G122" s="19" t="s">
        <v>8249</v>
      </c>
      <c r="H122" s="8" t="s">
        <v>382</v>
      </c>
      <c r="I122" s="9"/>
      <c r="J122" s="9"/>
      <c r="K122" s="10"/>
      <c r="L122" s="11"/>
      <c r="M122" s="22">
        <v>204</v>
      </c>
      <c r="N122" s="33"/>
      <c r="O122" s="22"/>
      <c r="P122" s="85">
        <v>43758</v>
      </c>
      <c r="Q122" s="12">
        <v>4.75</v>
      </c>
      <c r="R122" s="12">
        <v>17</v>
      </c>
      <c r="S122" s="12">
        <v>78</v>
      </c>
      <c r="T122" s="12">
        <v>33</v>
      </c>
      <c r="U122" s="14" t="s">
        <v>56</v>
      </c>
      <c r="V122" s="14" t="s">
        <v>56</v>
      </c>
      <c r="W122" s="14" t="s">
        <v>56</v>
      </c>
      <c r="X122" s="16" t="s">
        <v>56</v>
      </c>
    </row>
    <row r="123" spans="1:24" ht="17.100000000000001" customHeight="1">
      <c r="A123" t="s">
        <v>383</v>
      </c>
      <c r="B123" s="12" t="s">
        <v>384</v>
      </c>
      <c r="C123" s="12" t="s">
        <v>37</v>
      </c>
      <c r="D123" s="12" t="s">
        <v>173</v>
      </c>
      <c r="E123" s="12" t="s">
        <v>174</v>
      </c>
      <c r="F123" s="12" t="s">
        <v>385</v>
      </c>
      <c r="G123" s="19" t="s">
        <v>8250</v>
      </c>
      <c r="H123" s="8" t="s">
        <v>386</v>
      </c>
      <c r="I123" s="9"/>
      <c r="J123" s="9"/>
      <c r="K123" s="10"/>
      <c r="L123" s="11"/>
      <c r="M123" s="22">
        <v>243</v>
      </c>
      <c r="N123" s="33"/>
      <c r="O123" s="22"/>
      <c r="P123" s="85">
        <v>3600</v>
      </c>
      <c r="Q123" s="12">
        <v>0.5</v>
      </c>
      <c r="R123" s="12">
        <v>6</v>
      </c>
      <c r="S123" s="12">
        <v>25</v>
      </c>
      <c r="T123" s="12">
        <v>24</v>
      </c>
      <c r="U123" s="14" t="s">
        <v>56</v>
      </c>
      <c r="V123" s="14" t="s">
        <v>56</v>
      </c>
      <c r="W123" s="14" t="s">
        <v>56</v>
      </c>
      <c r="X123" s="16" t="s">
        <v>56</v>
      </c>
    </row>
    <row r="124" spans="1:24" ht="17.100000000000001" customHeight="1">
      <c r="A124" t="s">
        <v>387</v>
      </c>
      <c r="B124" s="12" t="s">
        <v>388</v>
      </c>
      <c r="C124" s="12" t="s">
        <v>37</v>
      </c>
      <c r="D124" s="12" t="s">
        <v>173</v>
      </c>
      <c r="E124" s="12" t="s">
        <v>174</v>
      </c>
      <c r="F124" s="12" t="s">
        <v>385</v>
      </c>
      <c r="G124" s="19" t="s">
        <v>8251</v>
      </c>
      <c r="H124" s="8" t="s">
        <v>386</v>
      </c>
      <c r="I124" s="9"/>
      <c r="J124" s="9"/>
      <c r="K124" s="10"/>
      <c r="L124" s="11"/>
      <c r="M124" s="22">
        <v>243</v>
      </c>
      <c r="N124" s="33"/>
      <c r="O124" s="22"/>
      <c r="P124" s="85">
        <v>3600</v>
      </c>
      <c r="Q124" s="12">
        <v>0.5</v>
      </c>
      <c r="R124" s="12">
        <v>6</v>
      </c>
      <c r="S124" s="12">
        <v>25</v>
      </c>
      <c r="T124" s="12">
        <v>24</v>
      </c>
      <c r="U124" s="14" t="s">
        <v>56</v>
      </c>
      <c r="V124" s="14" t="s">
        <v>56</v>
      </c>
      <c r="W124" s="14" t="s">
        <v>56</v>
      </c>
      <c r="X124" s="16" t="s">
        <v>56</v>
      </c>
    </row>
    <row r="125" spans="1:24" ht="17.100000000000001" customHeight="1">
      <c r="A125" t="s">
        <v>389</v>
      </c>
      <c r="B125" s="12" t="s">
        <v>390</v>
      </c>
      <c r="C125" s="12" t="s">
        <v>37</v>
      </c>
      <c r="D125" s="12" t="s">
        <v>173</v>
      </c>
      <c r="E125" s="12" t="s">
        <v>174</v>
      </c>
      <c r="F125" s="12" t="s">
        <v>385</v>
      </c>
      <c r="G125" s="19" t="s">
        <v>8252</v>
      </c>
      <c r="H125" s="8" t="s">
        <v>386</v>
      </c>
      <c r="I125" s="9"/>
      <c r="J125" s="9"/>
      <c r="K125" s="10"/>
      <c r="L125" s="11"/>
      <c r="M125" s="22">
        <v>249</v>
      </c>
      <c r="N125" s="33"/>
      <c r="O125" s="22"/>
      <c r="P125" s="85">
        <v>3600</v>
      </c>
      <c r="Q125" s="12">
        <v>0.9</v>
      </c>
      <c r="R125" s="12">
        <v>6</v>
      </c>
      <c r="S125" s="12">
        <v>25</v>
      </c>
      <c r="T125" s="12">
        <v>24</v>
      </c>
      <c r="U125" s="14" t="s">
        <v>56</v>
      </c>
      <c r="V125" s="14" t="s">
        <v>56</v>
      </c>
      <c r="W125" s="14" t="s">
        <v>56</v>
      </c>
      <c r="X125" s="16" t="s">
        <v>56</v>
      </c>
    </row>
    <row r="126" spans="1:24" ht="17.100000000000001" customHeight="1">
      <c r="A126" t="s">
        <v>391</v>
      </c>
      <c r="B126" s="12" t="s">
        <v>392</v>
      </c>
      <c r="C126" s="12" t="s">
        <v>37</v>
      </c>
      <c r="D126" s="12" t="s">
        <v>173</v>
      </c>
      <c r="E126" s="12" t="s">
        <v>174</v>
      </c>
      <c r="F126" s="12" t="s">
        <v>385</v>
      </c>
      <c r="G126" s="19" t="s">
        <v>8253</v>
      </c>
      <c r="H126" s="8" t="s">
        <v>386</v>
      </c>
      <c r="I126" s="9"/>
      <c r="J126" s="9"/>
      <c r="K126" s="10"/>
      <c r="L126" s="11"/>
      <c r="M126" s="22">
        <v>249</v>
      </c>
      <c r="N126" s="33"/>
      <c r="O126" s="22"/>
      <c r="P126" s="85">
        <v>2850</v>
      </c>
      <c r="Q126" s="12">
        <v>0.65</v>
      </c>
      <c r="R126" s="12">
        <v>6</v>
      </c>
      <c r="S126" s="12">
        <v>25</v>
      </c>
      <c r="T126" s="12">
        <v>19</v>
      </c>
      <c r="U126" s="14" t="s">
        <v>56</v>
      </c>
      <c r="V126" s="14" t="s">
        <v>56</v>
      </c>
      <c r="W126" s="14" t="s">
        <v>56</v>
      </c>
      <c r="X126" s="16" t="s">
        <v>56</v>
      </c>
    </row>
    <row r="127" spans="1:24" ht="17.100000000000001" customHeight="1">
      <c r="A127" t="s">
        <v>393</v>
      </c>
      <c r="B127" s="12" t="s">
        <v>394</v>
      </c>
      <c r="C127" s="12" t="s">
        <v>37</v>
      </c>
      <c r="D127" s="12" t="s">
        <v>173</v>
      </c>
      <c r="E127" s="12" t="s">
        <v>174</v>
      </c>
      <c r="F127" s="12" t="s">
        <v>395</v>
      </c>
      <c r="G127" s="19" t="s">
        <v>8254</v>
      </c>
      <c r="H127" s="8" t="s">
        <v>396</v>
      </c>
      <c r="I127" s="9"/>
      <c r="J127" s="9"/>
      <c r="K127" s="10"/>
      <c r="L127" s="11"/>
      <c r="M127" s="22">
        <v>188</v>
      </c>
      <c r="N127" s="33"/>
      <c r="O127" s="22"/>
      <c r="P127" s="85">
        <v>3000</v>
      </c>
      <c r="Q127" s="12">
        <v>0.45</v>
      </c>
      <c r="R127" s="12">
        <v>5</v>
      </c>
      <c r="S127" s="12">
        <v>25</v>
      </c>
      <c r="T127" s="12">
        <v>24</v>
      </c>
      <c r="U127" s="14" t="s">
        <v>56</v>
      </c>
      <c r="V127" s="14" t="s">
        <v>56</v>
      </c>
      <c r="W127" s="14" t="s">
        <v>56</v>
      </c>
      <c r="X127" s="16" t="s">
        <v>56</v>
      </c>
    </row>
    <row r="128" spans="1:24" ht="17.100000000000001" customHeight="1">
      <c r="A128" t="s">
        <v>397</v>
      </c>
      <c r="B128" s="12" t="s">
        <v>398</v>
      </c>
      <c r="C128" s="12" t="s">
        <v>37</v>
      </c>
      <c r="D128" s="12" t="s">
        <v>173</v>
      </c>
      <c r="E128" s="12" t="s">
        <v>174</v>
      </c>
      <c r="F128" s="12" t="s">
        <v>395</v>
      </c>
      <c r="G128" s="19" t="s">
        <v>8255</v>
      </c>
      <c r="H128" s="8" t="s">
        <v>396</v>
      </c>
      <c r="I128" s="9"/>
      <c r="J128" s="9"/>
      <c r="K128" s="10"/>
      <c r="L128" s="11"/>
      <c r="M128" s="22">
        <v>188</v>
      </c>
      <c r="N128" s="33"/>
      <c r="O128" s="22"/>
      <c r="P128" s="85">
        <v>3000</v>
      </c>
      <c r="Q128" s="12">
        <v>0.45</v>
      </c>
      <c r="R128" s="12">
        <v>5</v>
      </c>
      <c r="S128" s="12">
        <v>25</v>
      </c>
      <c r="T128" s="12">
        <v>24</v>
      </c>
      <c r="U128" s="14" t="s">
        <v>56</v>
      </c>
      <c r="V128" s="14" t="s">
        <v>56</v>
      </c>
      <c r="W128" s="14" t="s">
        <v>56</v>
      </c>
      <c r="X128" s="16" t="s">
        <v>56</v>
      </c>
    </row>
    <row r="129" spans="1:24" ht="17.100000000000001" customHeight="1">
      <c r="A129" t="s">
        <v>399</v>
      </c>
      <c r="B129" s="12" t="s">
        <v>400</v>
      </c>
      <c r="C129" s="12" t="s">
        <v>37</v>
      </c>
      <c r="D129" s="12" t="s">
        <v>173</v>
      </c>
      <c r="E129" s="12" t="s">
        <v>174</v>
      </c>
      <c r="F129" s="12" t="s">
        <v>395</v>
      </c>
      <c r="G129" s="19" t="s">
        <v>8256</v>
      </c>
      <c r="H129" s="8" t="s">
        <v>396</v>
      </c>
      <c r="I129" s="9"/>
      <c r="J129" s="9"/>
      <c r="K129" s="10"/>
      <c r="L129" s="11"/>
      <c r="M129" s="22">
        <v>179</v>
      </c>
      <c r="N129" s="33"/>
      <c r="O129" s="22"/>
      <c r="P129" s="85">
        <v>3000</v>
      </c>
      <c r="Q129" s="12">
        <v>0.45</v>
      </c>
      <c r="R129" s="12">
        <v>5</v>
      </c>
      <c r="S129" s="12">
        <v>25</v>
      </c>
      <c r="T129" s="12">
        <v>24</v>
      </c>
      <c r="U129" s="14" t="s">
        <v>56</v>
      </c>
      <c r="V129" s="14" t="s">
        <v>56</v>
      </c>
      <c r="W129" s="14" t="s">
        <v>56</v>
      </c>
      <c r="X129" s="16" t="s">
        <v>56</v>
      </c>
    </row>
    <row r="130" spans="1:24" ht="17.100000000000001" customHeight="1">
      <c r="A130" t="s">
        <v>401</v>
      </c>
      <c r="B130" s="12" t="s">
        <v>402</v>
      </c>
      <c r="C130" s="12" t="s">
        <v>37</v>
      </c>
      <c r="D130" s="12" t="s">
        <v>173</v>
      </c>
      <c r="E130" s="12" t="s">
        <v>174</v>
      </c>
      <c r="F130" s="12" t="s">
        <v>395</v>
      </c>
      <c r="G130" s="19" t="s">
        <v>8257</v>
      </c>
      <c r="H130" s="8" t="s">
        <v>396</v>
      </c>
      <c r="I130" s="9"/>
      <c r="J130" s="9"/>
      <c r="K130" s="151"/>
      <c r="L130" s="150"/>
      <c r="M130" s="22">
        <v>188</v>
      </c>
      <c r="N130" s="33"/>
      <c r="O130" s="22"/>
      <c r="P130" s="85">
        <v>3000</v>
      </c>
      <c r="Q130" s="12">
        <v>0.52</v>
      </c>
      <c r="R130" s="12">
        <v>5</v>
      </c>
      <c r="S130" s="12">
        <v>25</v>
      </c>
      <c r="T130" s="12">
        <v>24</v>
      </c>
      <c r="U130" s="14" t="s">
        <v>56</v>
      </c>
      <c r="V130" s="14" t="s">
        <v>56</v>
      </c>
      <c r="W130" s="14" t="s">
        <v>56</v>
      </c>
      <c r="X130" s="16" t="s">
        <v>56</v>
      </c>
    </row>
    <row r="131" spans="1:24" ht="17.100000000000001" customHeight="1">
      <c r="A131" t="s">
        <v>403</v>
      </c>
      <c r="B131" s="12" t="s">
        <v>404</v>
      </c>
      <c r="C131" s="12" t="s">
        <v>37</v>
      </c>
      <c r="D131" s="12" t="s">
        <v>173</v>
      </c>
      <c r="E131" s="12" t="s">
        <v>174</v>
      </c>
      <c r="F131" s="12" t="s">
        <v>405</v>
      </c>
      <c r="G131" s="19" t="s">
        <v>8258</v>
      </c>
      <c r="H131" s="8" t="s">
        <v>406</v>
      </c>
      <c r="I131" s="9"/>
      <c r="J131" s="9"/>
      <c r="K131" s="10"/>
      <c r="L131" s="11"/>
      <c r="M131" s="22">
        <v>206</v>
      </c>
      <c r="N131" s="33"/>
      <c r="O131" s="22"/>
      <c r="P131" s="85">
        <v>80032</v>
      </c>
      <c r="Q131" s="12">
        <v>30</v>
      </c>
      <c r="R131" s="12">
        <v>32</v>
      </c>
      <c r="S131" s="12">
        <v>61</v>
      </c>
      <c r="T131" s="12">
        <v>41</v>
      </c>
      <c r="U131" s="14" t="s">
        <v>56</v>
      </c>
      <c r="V131" s="14" t="s">
        <v>56</v>
      </c>
      <c r="W131" s="14" t="s">
        <v>56</v>
      </c>
      <c r="X131" s="16" t="s">
        <v>56</v>
      </c>
    </row>
    <row r="132" spans="1:24" ht="17.100000000000001" customHeight="1">
      <c r="A132" t="s">
        <v>407</v>
      </c>
      <c r="B132" s="12" t="s">
        <v>408</v>
      </c>
      <c r="C132" s="12" t="s">
        <v>37</v>
      </c>
      <c r="D132" s="12" t="s">
        <v>173</v>
      </c>
      <c r="E132" s="12" t="s">
        <v>174</v>
      </c>
      <c r="F132" s="12" t="s">
        <v>405</v>
      </c>
      <c r="G132" s="19" t="s">
        <v>8259</v>
      </c>
      <c r="H132" s="8" t="s">
        <v>409</v>
      </c>
      <c r="I132" s="9"/>
      <c r="J132" s="9"/>
      <c r="K132" s="10"/>
      <c r="L132" s="11"/>
      <c r="M132" s="22">
        <v>332</v>
      </c>
      <c r="N132" s="33"/>
      <c r="O132" s="22"/>
      <c r="P132" s="85">
        <v>68159</v>
      </c>
      <c r="Q132" s="12">
        <v>19.8</v>
      </c>
      <c r="R132" s="12">
        <v>13</v>
      </c>
      <c r="S132" s="12">
        <v>98</v>
      </c>
      <c r="T132" s="12">
        <v>53.5</v>
      </c>
      <c r="U132" s="14" t="s">
        <v>56</v>
      </c>
      <c r="V132" s="14" t="s">
        <v>56</v>
      </c>
      <c r="W132" s="14" t="s">
        <v>56</v>
      </c>
      <c r="X132" s="16" t="s">
        <v>56</v>
      </c>
    </row>
    <row r="133" spans="1:24" ht="17.100000000000001" customHeight="1">
      <c r="A133" t="s">
        <v>410</v>
      </c>
      <c r="B133" s="12" t="s">
        <v>411</v>
      </c>
      <c r="C133" s="12" t="s">
        <v>37</v>
      </c>
      <c r="D133" s="12" t="s">
        <v>173</v>
      </c>
      <c r="E133" s="12" t="s">
        <v>174</v>
      </c>
      <c r="F133" s="12" t="s">
        <v>405</v>
      </c>
      <c r="G133" s="19" t="s">
        <v>8260</v>
      </c>
      <c r="H133" s="8" t="s">
        <v>409</v>
      </c>
      <c r="I133" s="9"/>
      <c r="J133" s="9"/>
      <c r="K133" s="10"/>
      <c r="L133" s="11"/>
      <c r="M133" s="22">
        <v>408</v>
      </c>
      <c r="N133" s="33"/>
      <c r="O133" s="22"/>
      <c r="P133" s="85">
        <v>82940</v>
      </c>
      <c r="Q133" s="12">
        <v>18.399999999999999</v>
      </c>
      <c r="R133" s="12">
        <v>13</v>
      </c>
      <c r="S133" s="12">
        <v>115.99999999999999</v>
      </c>
      <c r="T133" s="12">
        <v>55.000000000000007</v>
      </c>
      <c r="U133" s="14" t="s">
        <v>56</v>
      </c>
      <c r="V133" s="14" t="s">
        <v>56</v>
      </c>
      <c r="W133" s="14" t="s">
        <v>56</v>
      </c>
      <c r="X133" s="16" t="s">
        <v>56</v>
      </c>
    </row>
    <row r="134" spans="1:24" ht="17.100000000000001" customHeight="1">
      <c r="A134" t="s">
        <v>412</v>
      </c>
      <c r="B134" s="12" t="s">
        <v>413</v>
      </c>
      <c r="C134" s="12" t="s">
        <v>37</v>
      </c>
      <c r="D134" s="12" t="s">
        <v>173</v>
      </c>
      <c r="E134" s="12" t="s">
        <v>174</v>
      </c>
      <c r="F134" s="12" t="s">
        <v>405</v>
      </c>
      <c r="G134" s="19" t="s">
        <v>8261</v>
      </c>
      <c r="H134" s="8" t="s">
        <v>414</v>
      </c>
      <c r="I134" s="9"/>
      <c r="J134" s="9"/>
      <c r="K134" s="10"/>
      <c r="L134" s="11"/>
      <c r="M134" s="22">
        <v>118</v>
      </c>
      <c r="N134" s="33"/>
      <c r="O134" s="22"/>
      <c r="P134" s="85">
        <v>36000</v>
      </c>
      <c r="Q134" s="12">
        <v>0.49</v>
      </c>
      <c r="R134" s="12">
        <v>10</v>
      </c>
      <c r="S134" s="12">
        <v>90</v>
      </c>
      <c r="T134" s="12">
        <v>40</v>
      </c>
      <c r="U134" s="14" t="s">
        <v>56</v>
      </c>
      <c r="V134" s="14" t="s">
        <v>56</v>
      </c>
      <c r="W134" s="14" t="s">
        <v>56</v>
      </c>
      <c r="X134" s="16" t="s">
        <v>56</v>
      </c>
    </row>
    <row r="135" spans="1:24" ht="17.100000000000001" customHeight="1">
      <c r="A135" t="s">
        <v>415</v>
      </c>
      <c r="B135" s="12" t="s">
        <v>416</v>
      </c>
      <c r="C135" s="12" t="s">
        <v>37</v>
      </c>
      <c r="D135" s="12" t="s">
        <v>173</v>
      </c>
      <c r="E135" s="12" t="s">
        <v>174</v>
      </c>
      <c r="F135" s="12" t="s">
        <v>405</v>
      </c>
      <c r="G135" s="19" t="s">
        <v>8262</v>
      </c>
      <c r="H135" s="8" t="s">
        <v>414</v>
      </c>
      <c r="I135" s="9"/>
      <c r="J135" s="9"/>
      <c r="K135" s="10"/>
      <c r="L135" s="11"/>
      <c r="M135" s="22">
        <v>138</v>
      </c>
      <c r="N135" s="33"/>
      <c r="O135" s="22"/>
      <c r="P135" s="85">
        <v>87745.000000000015</v>
      </c>
      <c r="Q135" s="12">
        <v>9.4</v>
      </c>
      <c r="R135" s="12">
        <v>14.000000000000002</v>
      </c>
      <c r="S135" s="12">
        <v>114.99999999999999</v>
      </c>
      <c r="T135" s="12">
        <v>54.500000000000007</v>
      </c>
      <c r="U135" s="14" t="s">
        <v>56</v>
      </c>
      <c r="V135" s="14" t="s">
        <v>56</v>
      </c>
      <c r="W135" s="14" t="s">
        <v>56</v>
      </c>
      <c r="X135" s="16" t="s">
        <v>56</v>
      </c>
    </row>
    <row r="136" spans="1:24" ht="17.100000000000001" customHeight="1">
      <c r="A136" t="s">
        <v>417</v>
      </c>
      <c r="B136" s="12">
        <v>4010869878043</v>
      </c>
      <c r="C136" s="12" t="s">
        <v>37</v>
      </c>
      <c r="D136" s="12" t="s">
        <v>173</v>
      </c>
      <c r="E136" s="12" t="s">
        <v>174</v>
      </c>
      <c r="F136" s="12" t="s">
        <v>405</v>
      </c>
      <c r="G136" s="19" t="s">
        <v>8263</v>
      </c>
      <c r="H136" s="8" t="s">
        <v>418</v>
      </c>
      <c r="I136" s="9"/>
      <c r="J136" s="9"/>
      <c r="K136" s="10"/>
      <c r="L136" s="11"/>
      <c r="M136" s="22">
        <v>820</v>
      </c>
      <c r="N136" s="33"/>
      <c r="O136" s="22"/>
      <c r="P136" s="85" t="e">
        <v>#N/A</v>
      </c>
      <c r="Q136" s="12" t="e">
        <v>#N/A</v>
      </c>
      <c r="R136" s="12" t="e">
        <v>#N/A</v>
      </c>
      <c r="S136" s="12" t="e">
        <v>#N/A</v>
      </c>
      <c r="T136" s="12" t="e">
        <v>#N/A</v>
      </c>
      <c r="U136" s="14" t="s">
        <v>56</v>
      </c>
      <c r="V136" s="14" t="s">
        <v>56</v>
      </c>
      <c r="W136" s="14" t="s">
        <v>56</v>
      </c>
      <c r="X136" s="16" t="s">
        <v>56</v>
      </c>
    </row>
    <row r="137" spans="1:24" ht="17.100000000000001" customHeight="1">
      <c r="A137" t="s">
        <v>419</v>
      </c>
      <c r="B137" s="12" t="s">
        <v>420</v>
      </c>
      <c r="C137" s="12" t="s">
        <v>37</v>
      </c>
      <c r="D137" s="12" t="s">
        <v>173</v>
      </c>
      <c r="E137" s="12" t="s">
        <v>174</v>
      </c>
      <c r="F137" s="12" t="s">
        <v>381</v>
      </c>
      <c r="G137" s="19" t="s">
        <v>8264</v>
      </c>
      <c r="H137" s="8" t="s">
        <v>421</v>
      </c>
      <c r="I137" s="9"/>
      <c r="J137" s="9"/>
      <c r="K137" s="10"/>
      <c r="L137" s="11"/>
      <c r="M137" s="22">
        <v>426</v>
      </c>
      <c r="N137" s="33"/>
      <c r="O137" s="22"/>
      <c r="P137" s="85">
        <v>43758</v>
      </c>
      <c r="Q137" s="12">
        <v>4.75</v>
      </c>
      <c r="R137" s="12">
        <v>17</v>
      </c>
      <c r="S137" s="12">
        <v>78</v>
      </c>
      <c r="T137" s="12">
        <v>33</v>
      </c>
      <c r="U137" s="14" t="s">
        <v>56</v>
      </c>
      <c r="V137" s="14" t="s">
        <v>56</v>
      </c>
      <c r="W137" s="14" t="s">
        <v>56</v>
      </c>
      <c r="X137" s="16" t="s">
        <v>56</v>
      </c>
    </row>
    <row r="138" spans="1:24" ht="17.100000000000001" customHeight="1">
      <c r="A138" t="s">
        <v>422</v>
      </c>
      <c r="B138" s="12" t="s">
        <v>423</v>
      </c>
      <c r="C138" s="12" t="s">
        <v>37</v>
      </c>
      <c r="D138" s="12" t="s">
        <v>173</v>
      </c>
      <c r="E138" s="12" t="s">
        <v>174</v>
      </c>
      <c r="F138" s="12" t="s">
        <v>381</v>
      </c>
      <c r="G138" s="19" t="s">
        <v>8265</v>
      </c>
      <c r="H138" s="8" t="s">
        <v>421</v>
      </c>
      <c r="I138" s="9"/>
      <c r="J138" s="9"/>
      <c r="K138" s="10"/>
      <c r="L138" s="11"/>
      <c r="M138" s="22">
        <v>426</v>
      </c>
      <c r="N138" s="33"/>
      <c r="O138" s="22"/>
      <c r="P138" s="85">
        <v>43758</v>
      </c>
      <c r="Q138" s="12">
        <v>4.75</v>
      </c>
      <c r="R138" s="12">
        <v>17</v>
      </c>
      <c r="S138" s="12">
        <v>78</v>
      </c>
      <c r="T138" s="12">
        <v>33</v>
      </c>
      <c r="U138" s="14" t="s">
        <v>56</v>
      </c>
      <c r="V138" s="14" t="s">
        <v>56</v>
      </c>
      <c r="W138" s="14" t="s">
        <v>56</v>
      </c>
      <c r="X138" s="16" t="s">
        <v>56</v>
      </c>
    </row>
    <row r="139" spans="1:24" ht="17.100000000000001" customHeight="1">
      <c r="A139" t="s">
        <v>424</v>
      </c>
      <c r="B139" s="12" t="s">
        <v>425</v>
      </c>
      <c r="C139" s="12" t="s">
        <v>37</v>
      </c>
      <c r="D139" s="12" t="s">
        <v>173</v>
      </c>
      <c r="E139" s="12" t="s">
        <v>174</v>
      </c>
      <c r="F139" s="12" t="s">
        <v>381</v>
      </c>
      <c r="G139" s="19" t="s">
        <v>8266</v>
      </c>
      <c r="H139" s="8" t="s">
        <v>421</v>
      </c>
      <c r="I139" s="9"/>
      <c r="J139" s="9"/>
      <c r="K139" s="10"/>
      <c r="L139" s="11"/>
      <c r="M139" s="22">
        <v>451</v>
      </c>
      <c r="N139" s="33"/>
      <c r="O139" s="22"/>
      <c r="P139" s="85">
        <v>32400</v>
      </c>
      <c r="Q139" s="12">
        <v>2.7</v>
      </c>
      <c r="R139" s="12">
        <v>18</v>
      </c>
      <c r="S139" s="12">
        <v>60</v>
      </c>
      <c r="T139" s="12">
        <v>30</v>
      </c>
      <c r="U139" s="14" t="s">
        <v>56</v>
      </c>
      <c r="V139" s="14" t="s">
        <v>56</v>
      </c>
      <c r="W139" s="14" t="s">
        <v>56</v>
      </c>
      <c r="X139" s="16" t="s">
        <v>56</v>
      </c>
    </row>
    <row r="140" spans="1:24" ht="17.100000000000001" customHeight="1">
      <c r="A140" t="s">
        <v>426</v>
      </c>
      <c r="B140" s="12" t="s">
        <v>427</v>
      </c>
      <c r="C140" s="12" t="s">
        <v>37</v>
      </c>
      <c r="D140" s="12" t="s">
        <v>173</v>
      </c>
      <c r="E140" s="12" t="s">
        <v>174</v>
      </c>
      <c r="F140" s="12" t="s">
        <v>381</v>
      </c>
      <c r="G140" s="19" t="s">
        <v>8267</v>
      </c>
      <c r="H140" s="8" t="s">
        <v>428</v>
      </c>
      <c r="I140" s="9"/>
      <c r="J140" s="9"/>
      <c r="K140" s="152"/>
      <c r="L140" s="153"/>
      <c r="M140" s="22">
        <v>2294</v>
      </c>
      <c r="N140" s="33"/>
      <c r="O140" s="22"/>
      <c r="P140" s="85">
        <v>30078.37</v>
      </c>
      <c r="Q140" s="12">
        <v>10.43</v>
      </c>
      <c r="R140" s="12">
        <v>41.5</v>
      </c>
      <c r="S140" s="12">
        <v>43.4</v>
      </c>
      <c r="T140" s="12">
        <v>16.7</v>
      </c>
      <c r="U140" s="14" t="s">
        <v>56</v>
      </c>
      <c r="V140" s="14" t="s">
        <v>56</v>
      </c>
      <c r="W140" s="14" t="s">
        <v>56</v>
      </c>
      <c r="X140" s="16" t="s">
        <v>56</v>
      </c>
    </row>
    <row r="141" spans="1:24" ht="17.100000000000001" customHeight="1">
      <c r="A141" t="s">
        <v>429</v>
      </c>
      <c r="B141" s="12" t="s">
        <v>430</v>
      </c>
      <c r="C141" s="12" t="s">
        <v>37</v>
      </c>
      <c r="D141" s="12" t="s">
        <v>173</v>
      </c>
      <c r="E141" s="12" t="s">
        <v>174</v>
      </c>
      <c r="F141" s="12" t="s">
        <v>381</v>
      </c>
      <c r="G141" s="19" t="s">
        <v>8268</v>
      </c>
      <c r="H141" s="8" t="s">
        <v>421</v>
      </c>
      <c r="I141" s="9"/>
      <c r="J141" s="9"/>
      <c r="K141" s="152"/>
      <c r="L141" s="153"/>
      <c r="M141" s="22">
        <v>239</v>
      </c>
      <c r="N141" s="33"/>
      <c r="O141" s="22"/>
      <c r="P141" s="85">
        <v>1384.944</v>
      </c>
      <c r="Q141" s="12">
        <v>0.8</v>
      </c>
      <c r="R141" s="12">
        <v>12.2</v>
      </c>
      <c r="S141" s="12">
        <v>13.200000000000001</v>
      </c>
      <c r="T141" s="12">
        <v>8.6</v>
      </c>
      <c r="U141" s="14" t="s">
        <v>56</v>
      </c>
      <c r="V141" s="14" t="s">
        <v>56</v>
      </c>
      <c r="W141" s="14" t="s">
        <v>56</v>
      </c>
      <c r="X141" s="16" t="s">
        <v>56</v>
      </c>
    </row>
    <row r="142" spans="1:24" ht="17.100000000000001" customHeight="1">
      <c r="A142" t="s">
        <v>431</v>
      </c>
      <c r="B142" s="12" t="s">
        <v>432</v>
      </c>
      <c r="C142" s="12" t="s">
        <v>37</v>
      </c>
      <c r="D142" s="12" t="s">
        <v>173</v>
      </c>
      <c r="E142" s="12" t="s">
        <v>174</v>
      </c>
      <c r="F142" s="12" t="s">
        <v>381</v>
      </c>
      <c r="G142" s="19" t="s">
        <v>8269</v>
      </c>
      <c r="H142" s="8" t="s">
        <v>421</v>
      </c>
      <c r="I142" s="9"/>
      <c r="J142" s="9"/>
      <c r="K142" s="152"/>
      <c r="L142" s="153"/>
      <c r="M142" s="22">
        <v>351</v>
      </c>
      <c r="N142" s="33"/>
      <c r="O142" s="22"/>
      <c r="P142" s="85">
        <v>3586.8960000000002</v>
      </c>
      <c r="Q142" s="12">
        <v>1.47</v>
      </c>
      <c r="R142" s="12">
        <v>13.8</v>
      </c>
      <c r="S142" s="12">
        <v>17.100000000000001</v>
      </c>
      <c r="T142" s="12">
        <v>15.2</v>
      </c>
      <c r="U142" s="14" t="s">
        <v>56</v>
      </c>
      <c r="V142" s="14" t="s">
        <v>56</v>
      </c>
      <c r="W142" s="14" t="s">
        <v>56</v>
      </c>
      <c r="X142" s="16" t="s">
        <v>56</v>
      </c>
    </row>
    <row r="143" spans="1:24" ht="17.100000000000001" customHeight="1">
      <c r="A143" t="s">
        <v>433</v>
      </c>
      <c r="B143" s="12" t="s">
        <v>434</v>
      </c>
      <c r="C143" s="12" t="s">
        <v>37</v>
      </c>
      <c r="D143" s="12" t="s">
        <v>173</v>
      </c>
      <c r="E143" s="12" t="s">
        <v>174</v>
      </c>
      <c r="F143" s="12" t="s">
        <v>381</v>
      </c>
      <c r="G143" s="19" t="s">
        <v>8270</v>
      </c>
      <c r="H143" s="8" t="s">
        <v>421</v>
      </c>
      <c r="I143" s="9"/>
      <c r="J143" s="9"/>
      <c r="K143" s="10"/>
      <c r="L143" s="11"/>
      <c r="M143" s="22">
        <v>211</v>
      </c>
      <c r="N143" s="33"/>
      <c r="O143" s="22"/>
      <c r="P143" s="85">
        <v>2125.5220000000008</v>
      </c>
      <c r="Q143" s="12">
        <v>0.93</v>
      </c>
      <c r="R143" s="12">
        <v>8.2000000000000011</v>
      </c>
      <c r="S143" s="12">
        <v>16.100000000000001</v>
      </c>
      <c r="T143" s="12">
        <v>16.100000000000001</v>
      </c>
      <c r="U143" s="14" t="s">
        <v>56</v>
      </c>
      <c r="V143" s="14" t="s">
        <v>56</v>
      </c>
      <c r="W143" s="14" t="s">
        <v>56</v>
      </c>
      <c r="X143" s="16" t="s">
        <v>56</v>
      </c>
    </row>
    <row r="144" spans="1:24" ht="17.100000000000001" customHeight="1">
      <c r="A144" t="s">
        <v>435</v>
      </c>
      <c r="B144" s="12" t="s">
        <v>436</v>
      </c>
      <c r="C144" s="12" t="s">
        <v>37</v>
      </c>
      <c r="D144" s="12" t="s">
        <v>173</v>
      </c>
      <c r="E144" s="12" t="s">
        <v>174</v>
      </c>
      <c r="F144" s="12" t="s">
        <v>381</v>
      </c>
      <c r="G144" s="19" t="s">
        <v>8271</v>
      </c>
      <c r="H144" s="8" t="s">
        <v>437</v>
      </c>
      <c r="I144" s="9"/>
      <c r="J144" s="9" t="s">
        <v>438</v>
      </c>
      <c r="K144" s="10"/>
      <c r="L144" s="11"/>
      <c r="M144" s="22">
        <v>147</v>
      </c>
      <c r="N144" s="33"/>
      <c r="O144" s="22"/>
      <c r="P144" s="85">
        <v>445.44</v>
      </c>
      <c r="Q144" s="12">
        <v>0.45</v>
      </c>
      <c r="R144" s="12">
        <v>2.4</v>
      </c>
      <c r="S144" s="12">
        <v>28.999999999999996</v>
      </c>
      <c r="T144" s="12">
        <v>6.4</v>
      </c>
      <c r="U144" s="14" t="s">
        <v>56</v>
      </c>
      <c r="V144" s="14" t="s">
        <v>56</v>
      </c>
      <c r="W144" s="14" t="s">
        <v>56</v>
      </c>
      <c r="X144" s="16" t="s">
        <v>56</v>
      </c>
    </row>
    <row r="145" spans="1:37" ht="17.100000000000001" customHeight="1">
      <c r="A145" t="s">
        <v>439</v>
      </c>
      <c r="B145" s="12" t="s">
        <v>440</v>
      </c>
      <c r="C145" s="12" t="s">
        <v>37</v>
      </c>
      <c r="D145" s="12" t="s">
        <v>173</v>
      </c>
      <c r="E145" s="12" t="s">
        <v>174</v>
      </c>
      <c r="F145" s="12" t="s">
        <v>381</v>
      </c>
      <c r="G145" s="19" t="s">
        <v>8272</v>
      </c>
      <c r="H145" s="8" t="s">
        <v>437</v>
      </c>
      <c r="I145" s="9"/>
      <c r="J145" s="9"/>
      <c r="K145" s="10"/>
      <c r="L145" s="11"/>
      <c r="M145" s="22">
        <v>174</v>
      </c>
      <c r="N145" s="33"/>
      <c r="O145" s="22"/>
      <c r="P145" s="85">
        <v>495</v>
      </c>
      <c r="Q145" s="12">
        <v>0.43</v>
      </c>
      <c r="R145" s="12">
        <v>5.5</v>
      </c>
      <c r="S145" s="12">
        <v>12</v>
      </c>
      <c r="T145" s="12">
        <v>7.5</v>
      </c>
      <c r="U145" s="14" t="s">
        <v>56</v>
      </c>
      <c r="V145" s="14" t="s">
        <v>56</v>
      </c>
      <c r="W145" s="14" t="s">
        <v>56</v>
      </c>
      <c r="X145" s="16" t="s">
        <v>56</v>
      </c>
    </row>
    <row r="146" spans="1:37" ht="17.100000000000001" customHeight="1">
      <c r="A146" t="s">
        <v>441</v>
      </c>
      <c r="B146" s="12" t="s">
        <v>442</v>
      </c>
      <c r="C146" s="12" t="s">
        <v>37</v>
      </c>
      <c r="D146" s="12" t="s">
        <v>173</v>
      </c>
      <c r="E146" s="12" t="s">
        <v>174</v>
      </c>
      <c r="F146" s="12" t="s">
        <v>443</v>
      </c>
      <c r="G146" s="19" t="s">
        <v>8112</v>
      </c>
      <c r="H146" s="8" t="s">
        <v>444</v>
      </c>
      <c r="I146" s="9"/>
      <c r="J146" s="9"/>
      <c r="K146" s="10"/>
      <c r="L146" s="153"/>
      <c r="M146" s="22">
        <v>156</v>
      </c>
      <c r="N146" s="33"/>
      <c r="O146" s="22"/>
      <c r="P146" s="85">
        <v>1624</v>
      </c>
      <c r="Q146" s="12" t="s">
        <v>445</v>
      </c>
      <c r="R146" s="12">
        <v>7.0000000000000009</v>
      </c>
      <c r="S146" s="12">
        <v>16</v>
      </c>
      <c r="T146" s="12">
        <v>14.499999999999998</v>
      </c>
      <c r="U146" s="14" t="s">
        <v>56</v>
      </c>
      <c r="V146" s="14" t="s">
        <v>56</v>
      </c>
      <c r="W146" s="14" t="s">
        <v>56</v>
      </c>
      <c r="X146" s="16" t="s">
        <v>56</v>
      </c>
      <c r="Y146" s="15"/>
      <c r="Z146" s="195"/>
      <c r="AA146" s="196"/>
      <c r="AB146" s="197"/>
      <c r="AC146" s="196"/>
      <c r="AD146" s="197"/>
      <c r="AE146" s="197"/>
      <c r="AF146" s="197"/>
      <c r="AG146" s="197"/>
      <c r="AH146" s="197"/>
      <c r="AI146" s="197"/>
      <c r="AJ146" s="197"/>
      <c r="AK146" s="197"/>
    </row>
    <row r="147" spans="1:37" ht="17.100000000000001" customHeight="1">
      <c r="A147" t="s">
        <v>8111</v>
      </c>
      <c r="B147" s="12" t="s">
        <v>8115</v>
      </c>
      <c r="C147" s="12" t="s">
        <v>37</v>
      </c>
      <c r="D147" s="12" t="s">
        <v>173</v>
      </c>
      <c r="E147" s="12" t="s">
        <v>174</v>
      </c>
      <c r="F147" s="12" t="s">
        <v>443</v>
      </c>
      <c r="G147" s="19" t="s">
        <v>8112</v>
      </c>
      <c r="H147" s="8" t="s">
        <v>444</v>
      </c>
      <c r="I147" s="9"/>
      <c r="J147" s="9"/>
      <c r="K147" s="10" t="s">
        <v>2017</v>
      </c>
      <c r="L147" s="153">
        <v>46357</v>
      </c>
      <c r="M147" s="22">
        <v>159</v>
      </c>
      <c r="N147" s="33"/>
      <c r="O147" s="22"/>
      <c r="P147" s="85">
        <v>1624</v>
      </c>
      <c r="Q147" s="12" t="s">
        <v>445</v>
      </c>
      <c r="R147" s="12">
        <v>7.0000000000000009</v>
      </c>
      <c r="S147" s="12">
        <v>16</v>
      </c>
      <c r="T147" s="12">
        <v>14.499999999999998</v>
      </c>
      <c r="U147" s="14" t="s">
        <v>56</v>
      </c>
      <c r="V147" s="14" t="s">
        <v>56</v>
      </c>
      <c r="W147" s="14" t="s">
        <v>56</v>
      </c>
      <c r="X147" s="16" t="s">
        <v>56</v>
      </c>
      <c r="Y147" s="15"/>
      <c r="Z147" s="195"/>
      <c r="AA147" s="196"/>
      <c r="AB147" s="197"/>
      <c r="AC147" s="196"/>
      <c r="AD147" s="197"/>
      <c r="AE147" s="197"/>
      <c r="AF147" s="197"/>
      <c r="AG147" s="197"/>
      <c r="AH147" s="197"/>
      <c r="AI147" s="197"/>
      <c r="AJ147" s="197"/>
      <c r="AK147" s="197"/>
    </row>
    <row r="148" spans="1:37" ht="17.100000000000001" customHeight="1">
      <c r="A148" t="s">
        <v>187</v>
      </c>
      <c r="B148" s="12" t="s">
        <v>8116</v>
      </c>
      <c r="C148" s="12" t="s">
        <v>37</v>
      </c>
      <c r="D148" s="12" t="s">
        <v>173</v>
      </c>
      <c r="E148" s="12" t="s">
        <v>174</v>
      </c>
      <c r="F148" s="12" t="s">
        <v>443</v>
      </c>
      <c r="G148" s="19" t="s">
        <v>8113</v>
      </c>
      <c r="H148" s="8" t="s">
        <v>8114</v>
      </c>
      <c r="I148" s="9"/>
      <c r="J148" s="9"/>
      <c r="K148" s="10" t="s">
        <v>2017</v>
      </c>
      <c r="L148" s="153">
        <v>46357</v>
      </c>
      <c r="M148" s="22">
        <v>546</v>
      </c>
      <c r="N148" s="33"/>
      <c r="O148" s="22"/>
      <c r="P148" s="85"/>
      <c r="Q148" s="12"/>
      <c r="R148" s="12"/>
      <c r="S148" s="12"/>
      <c r="T148" s="12"/>
      <c r="U148" s="14"/>
      <c r="V148" s="14"/>
      <c r="W148" s="14"/>
      <c r="X148" s="16"/>
      <c r="Y148" s="15"/>
      <c r="Z148" s="195"/>
      <c r="AA148" s="196"/>
      <c r="AB148" s="197"/>
      <c r="AC148" s="196"/>
      <c r="AD148" s="197"/>
      <c r="AE148" s="197"/>
      <c r="AF148" s="197"/>
      <c r="AG148" s="197"/>
      <c r="AH148" s="197"/>
      <c r="AI148" s="197"/>
      <c r="AJ148" s="197"/>
      <c r="AK148" s="197"/>
    </row>
    <row r="149" spans="1:37" ht="17.100000000000001" customHeight="1">
      <c r="A149" t="s">
        <v>446</v>
      </c>
      <c r="B149" s="12" t="s">
        <v>447</v>
      </c>
      <c r="C149" s="12" t="s">
        <v>37</v>
      </c>
      <c r="D149" s="12" t="s">
        <v>173</v>
      </c>
      <c r="E149" s="12" t="s">
        <v>174</v>
      </c>
      <c r="F149" s="12" t="s">
        <v>443</v>
      </c>
      <c r="G149" s="19" t="s">
        <v>8273</v>
      </c>
      <c r="H149" s="8" t="s">
        <v>448</v>
      </c>
      <c r="I149" s="9"/>
      <c r="J149" s="9"/>
      <c r="K149" s="10"/>
      <c r="L149" s="11"/>
      <c r="M149" s="22">
        <v>67</v>
      </c>
      <c r="N149" s="33"/>
      <c r="O149" s="22"/>
      <c r="P149" s="85">
        <v>3368.75</v>
      </c>
      <c r="Q149" s="12">
        <v>1.4999999999999999E-2</v>
      </c>
      <c r="R149" s="12">
        <v>5.5</v>
      </c>
      <c r="S149" s="12">
        <v>25</v>
      </c>
      <c r="T149" s="12">
        <v>24.5</v>
      </c>
      <c r="U149" s="14" t="s">
        <v>56</v>
      </c>
      <c r="V149" s="14" t="s">
        <v>56</v>
      </c>
      <c r="W149" s="14" t="s">
        <v>56</v>
      </c>
      <c r="X149" s="16" t="s">
        <v>56</v>
      </c>
    </row>
    <row r="150" spans="1:37" ht="17.100000000000001" customHeight="1">
      <c r="A150" t="s">
        <v>449</v>
      </c>
      <c r="B150" s="12" t="s">
        <v>450</v>
      </c>
      <c r="C150" s="12" t="s">
        <v>37</v>
      </c>
      <c r="D150" s="12" t="s">
        <v>173</v>
      </c>
      <c r="E150" s="12" t="s">
        <v>174</v>
      </c>
      <c r="F150" s="12" t="s">
        <v>185</v>
      </c>
      <c r="G150" s="19" t="s">
        <v>8274</v>
      </c>
      <c r="H150" s="8" t="s">
        <v>451</v>
      </c>
      <c r="I150" s="9"/>
      <c r="J150" s="9"/>
      <c r="K150" s="10"/>
      <c r="L150" s="11"/>
      <c r="M150" s="22">
        <v>403</v>
      </c>
      <c r="N150" s="33"/>
      <c r="O150" s="22"/>
      <c r="P150" s="85">
        <v>1112.1439999999998</v>
      </c>
      <c r="Q150" s="12">
        <v>0.23</v>
      </c>
      <c r="R150" s="12">
        <v>4.3999999999999995</v>
      </c>
      <c r="S150" s="12">
        <v>17.8</v>
      </c>
      <c r="T150" s="12">
        <v>14.2</v>
      </c>
      <c r="U150" s="14" t="s">
        <v>56</v>
      </c>
      <c r="V150" s="14" t="s">
        <v>56</v>
      </c>
      <c r="W150" s="14" t="s">
        <v>56</v>
      </c>
      <c r="X150" s="16" t="s">
        <v>56</v>
      </c>
    </row>
    <row r="151" spans="1:37" ht="17.100000000000001" customHeight="1">
      <c r="A151" t="s">
        <v>452</v>
      </c>
      <c r="B151" s="12" t="s">
        <v>453</v>
      </c>
      <c r="C151" s="12" t="s">
        <v>37</v>
      </c>
      <c r="D151" s="12" t="s">
        <v>173</v>
      </c>
      <c r="E151" s="12" t="s">
        <v>174</v>
      </c>
      <c r="F151" s="12" t="s">
        <v>185</v>
      </c>
      <c r="G151" s="19" t="s">
        <v>8275</v>
      </c>
      <c r="H151" s="8" t="s">
        <v>454</v>
      </c>
      <c r="I151" s="9"/>
      <c r="J151" s="9"/>
      <c r="K151" s="152"/>
      <c r="L151" s="153"/>
      <c r="M151" s="22">
        <v>439</v>
      </c>
      <c r="N151" s="33"/>
      <c r="O151" s="22"/>
      <c r="P151" s="85">
        <v>880</v>
      </c>
      <c r="Q151" s="12">
        <v>0.378</v>
      </c>
      <c r="R151" s="12">
        <v>5</v>
      </c>
      <c r="S151" s="12">
        <v>16</v>
      </c>
      <c r="T151" s="12">
        <v>11</v>
      </c>
      <c r="U151" s="14" t="s">
        <v>56</v>
      </c>
      <c r="V151" s="14" t="s">
        <v>56</v>
      </c>
      <c r="W151" s="14" t="s">
        <v>56</v>
      </c>
      <c r="X151" s="16" t="s">
        <v>56</v>
      </c>
    </row>
    <row r="152" spans="1:37" ht="17.100000000000001" customHeight="1">
      <c r="A152" t="s">
        <v>455</v>
      </c>
      <c r="B152" s="12" t="s">
        <v>456</v>
      </c>
      <c r="C152" s="12" t="s">
        <v>37</v>
      </c>
      <c r="D152" s="12" t="s">
        <v>173</v>
      </c>
      <c r="E152" s="12" t="s">
        <v>174</v>
      </c>
      <c r="F152" s="12" t="s">
        <v>385</v>
      </c>
      <c r="G152" s="19" t="s">
        <v>8276</v>
      </c>
      <c r="H152" s="8" t="s">
        <v>454</v>
      </c>
      <c r="I152" s="9"/>
      <c r="J152" s="9"/>
      <c r="K152" s="10"/>
      <c r="L152" s="150"/>
      <c r="M152" s="22">
        <v>382</v>
      </c>
      <c r="N152" s="33"/>
      <c r="O152" s="22"/>
      <c r="P152" s="85">
        <v>1072.5</v>
      </c>
      <c r="Q152" s="12">
        <v>0.22500000000000001</v>
      </c>
      <c r="R152" s="12">
        <v>5</v>
      </c>
      <c r="S152" s="12">
        <v>16.5</v>
      </c>
      <c r="T152" s="12">
        <v>13</v>
      </c>
      <c r="U152" s="14" t="s">
        <v>56</v>
      </c>
      <c r="V152" s="14" t="s">
        <v>56</v>
      </c>
      <c r="W152" s="14" t="s">
        <v>56</v>
      </c>
      <c r="X152" s="16" t="s">
        <v>56</v>
      </c>
    </row>
    <row r="153" spans="1:37" ht="17.100000000000001" customHeight="1">
      <c r="A153" t="s">
        <v>457</v>
      </c>
      <c r="B153" s="12" t="s">
        <v>458</v>
      </c>
      <c r="C153" s="12" t="s">
        <v>37</v>
      </c>
      <c r="D153" s="12" t="s">
        <v>173</v>
      </c>
      <c r="E153" s="12" t="s">
        <v>174</v>
      </c>
      <c r="F153" s="12" t="s">
        <v>185</v>
      </c>
      <c r="G153" s="19" t="s">
        <v>8277</v>
      </c>
      <c r="H153" s="8" t="s">
        <v>459</v>
      </c>
      <c r="I153" s="9"/>
      <c r="J153" s="9"/>
      <c r="K153" s="152"/>
      <c r="L153" s="153"/>
      <c r="M153" s="22">
        <v>55</v>
      </c>
      <c r="N153" s="33"/>
      <c r="O153" s="22"/>
      <c r="P153" s="85">
        <v>428.33999999999992</v>
      </c>
      <c r="Q153" s="12">
        <v>0.1</v>
      </c>
      <c r="R153" s="12">
        <v>2.1999999999999997</v>
      </c>
      <c r="S153" s="12">
        <v>16.5</v>
      </c>
      <c r="T153" s="12">
        <v>11.799999999999999</v>
      </c>
      <c r="U153" s="14" t="s">
        <v>56</v>
      </c>
      <c r="V153" s="14" t="s">
        <v>56</v>
      </c>
      <c r="W153" s="14" t="s">
        <v>56</v>
      </c>
      <c r="X153" s="16" t="s">
        <v>56</v>
      </c>
    </row>
    <row r="154" spans="1:37" ht="17.100000000000001" customHeight="1">
      <c r="A154" t="s">
        <v>460</v>
      </c>
      <c r="B154" s="12" t="s">
        <v>461</v>
      </c>
      <c r="C154" s="12" t="s">
        <v>37</v>
      </c>
      <c r="D154" s="12" t="s">
        <v>173</v>
      </c>
      <c r="E154" s="12" t="s">
        <v>174</v>
      </c>
      <c r="F154" s="12" t="s">
        <v>185</v>
      </c>
      <c r="G154" s="19" t="s">
        <v>8278</v>
      </c>
      <c r="H154" s="8" t="s">
        <v>454</v>
      </c>
      <c r="I154" s="9"/>
      <c r="J154" s="9" t="s">
        <v>462</v>
      </c>
      <c r="K154" s="10"/>
      <c r="L154" s="150"/>
      <c r="M154" s="22">
        <v>462</v>
      </c>
      <c r="N154" s="33"/>
      <c r="O154" s="22"/>
      <c r="P154" s="85">
        <v>1071.0000000000002</v>
      </c>
      <c r="Q154" s="12">
        <v>0.28499999999999998</v>
      </c>
      <c r="R154" s="12">
        <v>4.5</v>
      </c>
      <c r="S154" s="12">
        <v>17</v>
      </c>
      <c r="T154" s="12">
        <v>14.000000000000002</v>
      </c>
      <c r="U154" s="14" t="s">
        <v>56</v>
      </c>
      <c r="V154" s="14" t="s">
        <v>56</v>
      </c>
      <c r="W154" s="14" t="s">
        <v>56</v>
      </c>
      <c r="X154" s="16" t="s">
        <v>56</v>
      </c>
    </row>
    <row r="155" spans="1:37" ht="17.100000000000001" customHeight="1">
      <c r="A155" t="s">
        <v>463</v>
      </c>
      <c r="B155" s="12" t="s">
        <v>464</v>
      </c>
      <c r="C155" s="12" t="s">
        <v>37</v>
      </c>
      <c r="D155" s="12" t="s">
        <v>173</v>
      </c>
      <c r="E155" s="12" t="s">
        <v>174</v>
      </c>
      <c r="F155" s="12" t="s">
        <v>185</v>
      </c>
      <c r="G155" s="19" t="s">
        <v>8279</v>
      </c>
      <c r="H155" s="8" t="s">
        <v>454</v>
      </c>
      <c r="I155" s="9"/>
      <c r="J155" s="9" t="s">
        <v>465</v>
      </c>
      <c r="K155" s="10"/>
      <c r="L155" s="11"/>
      <c r="M155" s="22">
        <v>462</v>
      </c>
      <c r="N155" s="33"/>
      <c r="O155" s="22"/>
      <c r="P155" s="85">
        <v>1270.75</v>
      </c>
      <c r="Q155" s="12">
        <v>0.2</v>
      </c>
      <c r="R155" s="12">
        <v>8.5</v>
      </c>
      <c r="S155" s="12">
        <v>13</v>
      </c>
      <c r="T155" s="12">
        <v>11.5</v>
      </c>
      <c r="U155" s="14" t="s">
        <v>56</v>
      </c>
      <c r="V155" s="14" t="s">
        <v>56</v>
      </c>
      <c r="W155" s="14" t="s">
        <v>56</v>
      </c>
      <c r="X155" s="16" t="s">
        <v>56</v>
      </c>
    </row>
    <row r="156" spans="1:37" ht="17.100000000000001" customHeight="1">
      <c r="A156" t="s">
        <v>466</v>
      </c>
      <c r="B156" s="12" t="s">
        <v>467</v>
      </c>
      <c r="C156" s="12" t="s">
        <v>37</v>
      </c>
      <c r="D156" s="12" t="s">
        <v>173</v>
      </c>
      <c r="E156" s="12" t="s">
        <v>174</v>
      </c>
      <c r="F156" s="12" t="s">
        <v>185</v>
      </c>
      <c r="G156" s="19" t="s">
        <v>8280</v>
      </c>
      <c r="H156" s="8" t="s">
        <v>468</v>
      </c>
      <c r="I156" s="9"/>
      <c r="J156" s="9"/>
      <c r="K156" s="10"/>
      <c r="L156" s="11"/>
      <c r="M156" s="22">
        <v>324</v>
      </c>
      <c r="N156" s="33"/>
      <c r="O156" s="22"/>
      <c r="P156" s="85">
        <v>853.2</v>
      </c>
      <c r="Q156" s="12">
        <v>0.107</v>
      </c>
      <c r="R156" s="12">
        <v>4</v>
      </c>
      <c r="S156" s="12">
        <v>15.8</v>
      </c>
      <c r="T156" s="12">
        <v>13.5</v>
      </c>
      <c r="U156" s="14" t="s">
        <v>56</v>
      </c>
      <c r="V156" s="14" t="s">
        <v>56</v>
      </c>
      <c r="W156" s="14" t="s">
        <v>56</v>
      </c>
      <c r="X156" s="16" t="s">
        <v>56</v>
      </c>
    </row>
    <row r="157" spans="1:37" ht="17.100000000000001" customHeight="1">
      <c r="A157" t="s">
        <v>469</v>
      </c>
      <c r="B157" s="12" t="s">
        <v>470</v>
      </c>
      <c r="C157" s="12" t="s">
        <v>37</v>
      </c>
      <c r="D157" s="12" t="s">
        <v>173</v>
      </c>
      <c r="E157" s="12" t="s">
        <v>174</v>
      </c>
      <c r="F157" s="12" t="s">
        <v>185</v>
      </c>
      <c r="G157" s="19" t="s">
        <v>8281</v>
      </c>
      <c r="H157" s="8" t="s">
        <v>468</v>
      </c>
      <c r="I157" s="9"/>
      <c r="J157" s="9"/>
      <c r="K157" s="10"/>
      <c r="L157" s="11"/>
      <c r="M157" s="22">
        <v>462</v>
      </c>
      <c r="N157" s="33"/>
      <c r="O157" s="22"/>
      <c r="P157" s="85">
        <v>1270.75</v>
      </c>
      <c r="Q157" s="12">
        <v>0.13</v>
      </c>
      <c r="R157" s="12">
        <v>8.5</v>
      </c>
      <c r="S157" s="12">
        <v>13</v>
      </c>
      <c r="T157" s="12">
        <v>11.5</v>
      </c>
      <c r="U157" s="14" t="s">
        <v>56</v>
      </c>
      <c r="V157" s="14" t="s">
        <v>56</v>
      </c>
      <c r="W157" s="14" t="s">
        <v>56</v>
      </c>
      <c r="X157" s="16" t="s">
        <v>56</v>
      </c>
    </row>
    <row r="158" spans="1:37" ht="17.100000000000001" customHeight="1">
      <c r="A158" t="s">
        <v>471</v>
      </c>
      <c r="B158" s="12" t="s">
        <v>472</v>
      </c>
      <c r="C158" s="12" t="s">
        <v>37</v>
      </c>
      <c r="D158" s="12" t="s">
        <v>173</v>
      </c>
      <c r="E158" s="12" t="s">
        <v>174</v>
      </c>
      <c r="F158" s="12" t="s">
        <v>185</v>
      </c>
      <c r="G158" s="19" t="s">
        <v>8282</v>
      </c>
      <c r="H158" s="8" t="s">
        <v>473</v>
      </c>
      <c r="I158" s="9"/>
      <c r="J158" s="9"/>
      <c r="K158" s="10"/>
      <c r="L158" s="11"/>
      <c r="M158" s="22">
        <v>1148</v>
      </c>
      <c r="N158" s="33"/>
      <c r="O158" s="22"/>
      <c r="P158" s="85">
        <v>952.00000000000011</v>
      </c>
      <c r="Q158" s="12">
        <v>0.107</v>
      </c>
      <c r="R158" s="12">
        <v>4</v>
      </c>
      <c r="S158" s="12">
        <v>17</v>
      </c>
      <c r="T158" s="12">
        <v>14.000000000000002</v>
      </c>
      <c r="U158" s="14" t="s">
        <v>56</v>
      </c>
      <c r="V158" s="14" t="s">
        <v>56</v>
      </c>
      <c r="W158" s="14" t="s">
        <v>56</v>
      </c>
      <c r="X158" s="16" t="s">
        <v>56</v>
      </c>
    </row>
    <row r="159" spans="1:37" ht="17.100000000000001" customHeight="1">
      <c r="A159" t="s">
        <v>474</v>
      </c>
      <c r="B159" s="12" t="s">
        <v>475</v>
      </c>
      <c r="C159" s="12" t="s">
        <v>37</v>
      </c>
      <c r="D159" s="12" t="s">
        <v>173</v>
      </c>
      <c r="E159" s="12" t="s">
        <v>174</v>
      </c>
      <c r="F159" s="12" t="s">
        <v>476</v>
      </c>
      <c r="G159" s="19" t="s">
        <v>8283</v>
      </c>
      <c r="H159" s="8" t="s">
        <v>477</v>
      </c>
      <c r="I159" s="9"/>
      <c r="J159" s="9" t="s">
        <v>478</v>
      </c>
      <c r="K159" s="151"/>
      <c r="L159" s="150"/>
      <c r="M159" s="22">
        <v>2494</v>
      </c>
      <c r="N159" s="33"/>
      <c r="O159" s="22"/>
      <c r="P159" s="85">
        <v>14191.480000000001</v>
      </c>
      <c r="Q159" s="12">
        <v>2.84</v>
      </c>
      <c r="R159" s="12">
        <v>15.2</v>
      </c>
      <c r="S159" s="12">
        <v>35.5</v>
      </c>
      <c r="T159" s="12">
        <v>26.3</v>
      </c>
      <c r="U159" s="14" t="s">
        <v>56</v>
      </c>
      <c r="V159" s="14" t="s">
        <v>56</v>
      </c>
      <c r="W159" s="14" t="s">
        <v>56</v>
      </c>
      <c r="X159" s="16" t="s">
        <v>56</v>
      </c>
    </row>
    <row r="160" spans="1:37" ht="17.100000000000001" customHeight="1">
      <c r="A160" t="s">
        <v>479</v>
      </c>
      <c r="B160" s="12" t="s">
        <v>480</v>
      </c>
      <c r="C160" s="12" t="s">
        <v>37</v>
      </c>
      <c r="D160" s="12" t="s">
        <v>173</v>
      </c>
      <c r="E160" s="12" t="s">
        <v>174</v>
      </c>
      <c r="F160" s="12" t="s">
        <v>476</v>
      </c>
      <c r="G160" s="19" t="s">
        <v>8284</v>
      </c>
      <c r="H160" s="8" t="s">
        <v>481</v>
      </c>
      <c r="I160" s="9"/>
      <c r="J160" s="9"/>
      <c r="K160" s="151"/>
      <c r="L160" s="150"/>
      <c r="M160" s="22">
        <v>3950</v>
      </c>
      <c r="N160" s="33"/>
      <c r="O160" s="22"/>
      <c r="P160" s="85">
        <v>24804</v>
      </c>
      <c r="Q160" s="12">
        <v>2.25</v>
      </c>
      <c r="R160" s="12">
        <v>26.5</v>
      </c>
      <c r="S160" s="12">
        <v>36</v>
      </c>
      <c r="T160" s="12">
        <v>26</v>
      </c>
      <c r="U160" s="14" t="s">
        <v>56</v>
      </c>
      <c r="V160" s="14" t="s">
        <v>56</v>
      </c>
      <c r="W160" s="14" t="s">
        <v>56</v>
      </c>
      <c r="X160" s="16" t="s">
        <v>56</v>
      </c>
    </row>
    <row r="161" spans="1:25" ht="17.100000000000001" customHeight="1">
      <c r="A161" t="s">
        <v>482</v>
      </c>
      <c r="B161" s="12" t="s">
        <v>483</v>
      </c>
      <c r="C161" s="12" t="s">
        <v>37</v>
      </c>
      <c r="D161" s="12" t="s">
        <v>173</v>
      </c>
      <c r="E161" s="12" t="s">
        <v>174</v>
      </c>
      <c r="F161" s="12" t="s">
        <v>476</v>
      </c>
      <c r="G161" s="19" t="s">
        <v>8285</v>
      </c>
      <c r="H161" s="8" t="s">
        <v>484</v>
      </c>
      <c r="I161" s="9"/>
      <c r="J161" s="9"/>
      <c r="K161" s="151"/>
      <c r="L161" s="150"/>
      <c r="M161" s="22">
        <v>6413</v>
      </c>
      <c r="N161" s="33"/>
      <c r="O161" s="22"/>
      <c r="P161" s="85">
        <v>24804</v>
      </c>
      <c r="Q161" s="12">
        <v>2.25</v>
      </c>
      <c r="R161" s="12">
        <v>26.5</v>
      </c>
      <c r="S161" s="12">
        <v>36</v>
      </c>
      <c r="T161" s="12">
        <v>26</v>
      </c>
      <c r="U161" s="14" t="s">
        <v>56</v>
      </c>
      <c r="V161" s="14" t="s">
        <v>56</v>
      </c>
      <c r="W161" s="14" t="s">
        <v>56</v>
      </c>
      <c r="X161" s="16" t="s">
        <v>56</v>
      </c>
    </row>
    <row r="162" spans="1:25" ht="17.100000000000001" customHeight="1">
      <c r="A162" t="s">
        <v>485</v>
      </c>
      <c r="B162" s="12" t="s">
        <v>486</v>
      </c>
      <c r="C162" s="12" t="s">
        <v>37</v>
      </c>
      <c r="D162" s="12" t="s">
        <v>173</v>
      </c>
      <c r="E162" s="12" t="s">
        <v>174</v>
      </c>
      <c r="F162" s="12" t="s">
        <v>487</v>
      </c>
      <c r="G162" s="19" t="s">
        <v>8286</v>
      </c>
      <c r="H162" s="8" t="s">
        <v>488</v>
      </c>
      <c r="I162" s="9"/>
      <c r="J162" s="9"/>
      <c r="K162" s="10"/>
      <c r="L162" s="11"/>
      <c r="M162" s="22" t="s">
        <v>3506</v>
      </c>
      <c r="N162" s="33"/>
      <c r="O162" s="22"/>
      <c r="P162" s="85">
        <v>0</v>
      </c>
      <c r="Q162" s="12">
        <v>0</v>
      </c>
      <c r="R162" s="12">
        <v>0</v>
      </c>
      <c r="S162" s="12">
        <v>0</v>
      </c>
      <c r="T162" s="12">
        <v>0</v>
      </c>
      <c r="U162" s="14" t="s">
        <v>56</v>
      </c>
      <c r="V162" s="14" t="s">
        <v>56</v>
      </c>
      <c r="W162" s="14" t="s">
        <v>56</v>
      </c>
      <c r="X162" s="16" t="s">
        <v>56</v>
      </c>
    </row>
    <row r="163" spans="1:25" ht="17.100000000000001" customHeight="1">
      <c r="A163" t="s">
        <v>489</v>
      </c>
      <c r="B163" s="12" t="s">
        <v>490</v>
      </c>
      <c r="C163" s="12" t="s">
        <v>37</v>
      </c>
      <c r="D163" s="12" t="s">
        <v>173</v>
      </c>
      <c r="E163" s="12" t="s">
        <v>174</v>
      </c>
      <c r="F163" s="12" t="s">
        <v>487</v>
      </c>
      <c r="G163" s="19" t="s">
        <v>8287</v>
      </c>
      <c r="H163" s="8" t="s">
        <v>491</v>
      </c>
      <c r="I163" s="9"/>
      <c r="J163" s="9"/>
      <c r="K163" s="10"/>
      <c r="L163" s="11"/>
      <c r="M163" s="22" t="s">
        <v>3506</v>
      </c>
      <c r="N163" s="33"/>
      <c r="O163" s="22"/>
      <c r="P163" s="85">
        <v>0</v>
      </c>
      <c r="Q163" s="12">
        <v>0</v>
      </c>
      <c r="R163" s="12">
        <v>0</v>
      </c>
      <c r="S163" s="12">
        <v>0</v>
      </c>
      <c r="T163" s="12">
        <v>0</v>
      </c>
      <c r="U163" s="14" t="s">
        <v>56</v>
      </c>
      <c r="V163" s="14" t="s">
        <v>56</v>
      </c>
      <c r="W163" s="14" t="s">
        <v>56</v>
      </c>
      <c r="X163" s="16" t="s">
        <v>56</v>
      </c>
    </row>
    <row r="164" spans="1:25" ht="17.100000000000001" customHeight="1">
      <c r="A164" t="s">
        <v>492</v>
      </c>
      <c r="B164" s="12" t="s">
        <v>493</v>
      </c>
      <c r="C164" s="12" t="s">
        <v>37</v>
      </c>
      <c r="D164" s="12" t="s">
        <v>173</v>
      </c>
      <c r="E164" s="12" t="s">
        <v>174</v>
      </c>
      <c r="F164" s="12" t="s">
        <v>487</v>
      </c>
      <c r="G164" s="19" t="s">
        <v>8288</v>
      </c>
      <c r="H164" s="8" t="s">
        <v>494</v>
      </c>
      <c r="I164" s="9"/>
      <c r="J164" s="9"/>
      <c r="K164" s="10"/>
      <c r="L164" s="11"/>
      <c r="M164" s="22" t="s">
        <v>3506</v>
      </c>
      <c r="N164" s="33"/>
      <c r="O164" s="22"/>
      <c r="P164" s="85">
        <v>0</v>
      </c>
      <c r="Q164" s="12">
        <v>0</v>
      </c>
      <c r="R164" s="12">
        <v>0</v>
      </c>
      <c r="S164" s="12">
        <v>0</v>
      </c>
      <c r="T164" s="12">
        <v>0</v>
      </c>
      <c r="U164" s="14" t="s">
        <v>56</v>
      </c>
      <c r="V164" s="14" t="s">
        <v>56</v>
      </c>
      <c r="W164" s="14" t="s">
        <v>56</v>
      </c>
      <c r="X164" s="16" t="s">
        <v>56</v>
      </c>
    </row>
    <row r="165" spans="1:25" ht="17.100000000000001" customHeight="1">
      <c r="A165" t="s">
        <v>495</v>
      </c>
      <c r="B165" s="12" t="s">
        <v>496</v>
      </c>
      <c r="C165" s="12" t="s">
        <v>37</v>
      </c>
      <c r="D165" s="12" t="s">
        <v>173</v>
      </c>
      <c r="E165" s="12" t="s">
        <v>174</v>
      </c>
      <c r="F165" s="12" t="s">
        <v>487</v>
      </c>
      <c r="G165" s="19" t="s">
        <v>8289</v>
      </c>
      <c r="H165" s="8" t="s">
        <v>497</v>
      </c>
      <c r="I165" s="9"/>
      <c r="J165" s="9"/>
      <c r="K165" s="10"/>
      <c r="L165" s="11"/>
      <c r="M165" s="22" t="s">
        <v>3506</v>
      </c>
      <c r="N165" s="33"/>
      <c r="O165" s="22"/>
      <c r="P165" s="85">
        <v>0</v>
      </c>
      <c r="Q165" s="12">
        <v>0</v>
      </c>
      <c r="R165" s="12">
        <v>0</v>
      </c>
      <c r="S165" s="12">
        <v>0</v>
      </c>
      <c r="T165" s="12">
        <v>0</v>
      </c>
      <c r="U165" s="14" t="s">
        <v>56</v>
      </c>
      <c r="V165" s="14" t="s">
        <v>56</v>
      </c>
      <c r="W165" s="14" t="s">
        <v>56</v>
      </c>
      <c r="X165" s="16" t="s">
        <v>56</v>
      </c>
    </row>
    <row r="166" spans="1:25" ht="17.100000000000001" customHeight="1">
      <c r="A166" t="s">
        <v>498</v>
      </c>
      <c r="B166" s="12" t="s">
        <v>499</v>
      </c>
      <c r="C166" s="12" t="s">
        <v>37</v>
      </c>
      <c r="D166" s="12" t="s">
        <v>173</v>
      </c>
      <c r="E166" s="12" t="s">
        <v>174</v>
      </c>
      <c r="F166" s="12" t="s">
        <v>487</v>
      </c>
      <c r="G166" s="19" t="s">
        <v>8289</v>
      </c>
      <c r="H166" s="8" t="s">
        <v>497</v>
      </c>
      <c r="I166" s="9"/>
      <c r="J166" s="9"/>
      <c r="K166" s="10"/>
      <c r="L166" s="11"/>
      <c r="M166" s="22" t="s">
        <v>3506</v>
      </c>
      <c r="N166" s="33"/>
      <c r="O166" s="22"/>
      <c r="P166" s="85">
        <v>0</v>
      </c>
      <c r="Q166" s="12">
        <v>0</v>
      </c>
      <c r="R166" s="12">
        <v>0</v>
      </c>
      <c r="S166" s="12">
        <v>0</v>
      </c>
      <c r="T166" s="12">
        <v>0</v>
      </c>
      <c r="U166" s="14" t="s">
        <v>56</v>
      </c>
      <c r="V166" s="14" t="s">
        <v>56</v>
      </c>
      <c r="W166" s="14" t="s">
        <v>56</v>
      </c>
      <c r="X166" s="16" t="s">
        <v>56</v>
      </c>
    </row>
    <row r="167" spans="1:25" ht="17.100000000000001" customHeight="1">
      <c r="A167" t="s">
        <v>500</v>
      </c>
      <c r="B167" s="12" t="s">
        <v>501</v>
      </c>
      <c r="C167" s="12" t="s">
        <v>37</v>
      </c>
      <c r="D167" s="12" t="s">
        <v>173</v>
      </c>
      <c r="E167" s="12" t="s">
        <v>174</v>
      </c>
      <c r="F167" s="12" t="s">
        <v>487</v>
      </c>
      <c r="G167" s="19" t="s">
        <v>8290</v>
      </c>
      <c r="H167" s="8" t="s">
        <v>502</v>
      </c>
      <c r="I167" s="9"/>
      <c r="J167" s="9"/>
      <c r="K167" s="10"/>
      <c r="L167" s="11"/>
      <c r="M167" s="22">
        <v>211</v>
      </c>
      <c r="N167" s="33"/>
      <c r="O167" s="22"/>
      <c r="P167" s="85">
        <v>1979.64</v>
      </c>
      <c r="Q167" s="12">
        <v>0.56399999999999995</v>
      </c>
      <c r="R167" s="12">
        <v>14.099999999999998</v>
      </c>
      <c r="S167" s="12">
        <v>21.6</v>
      </c>
      <c r="T167" s="12">
        <v>6.5</v>
      </c>
      <c r="U167" s="14" t="s">
        <v>56</v>
      </c>
      <c r="V167" s="14" t="s">
        <v>56</v>
      </c>
      <c r="W167" s="14" t="s">
        <v>56</v>
      </c>
      <c r="X167" s="16" t="s">
        <v>56</v>
      </c>
    </row>
    <row r="168" spans="1:25" ht="17.100000000000001" customHeight="1">
      <c r="A168" t="s">
        <v>503</v>
      </c>
      <c r="B168" s="12" t="s">
        <v>504</v>
      </c>
      <c r="C168" s="12" t="s">
        <v>37</v>
      </c>
      <c r="D168" s="12" t="s">
        <v>173</v>
      </c>
      <c r="E168" s="12" t="s">
        <v>174</v>
      </c>
      <c r="F168" s="12" t="s">
        <v>487</v>
      </c>
      <c r="G168" s="19" t="s">
        <v>8291</v>
      </c>
      <c r="H168" s="8" t="s">
        <v>505</v>
      </c>
      <c r="I168" s="9"/>
      <c r="J168" s="9"/>
      <c r="K168" s="10"/>
      <c r="L168" s="11"/>
      <c r="M168" s="22" t="s">
        <v>3506</v>
      </c>
      <c r="N168" s="33"/>
      <c r="O168" s="22"/>
      <c r="P168" s="85">
        <v>2700</v>
      </c>
      <c r="Q168" s="12">
        <v>0.35</v>
      </c>
      <c r="R168" s="12">
        <v>3</v>
      </c>
      <c r="S168" s="12">
        <v>30</v>
      </c>
      <c r="T168" s="12">
        <v>30</v>
      </c>
      <c r="U168" s="14" t="s">
        <v>56</v>
      </c>
      <c r="V168" s="14" t="s">
        <v>56</v>
      </c>
      <c r="W168" s="14" t="s">
        <v>56</v>
      </c>
      <c r="X168" s="16" t="s">
        <v>56</v>
      </c>
    </row>
    <row r="169" spans="1:25" ht="17.100000000000001" customHeight="1">
      <c r="A169" t="s">
        <v>506</v>
      </c>
      <c r="B169" s="12" t="s">
        <v>507</v>
      </c>
      <c r="C169" s="12" t="s">
        <v>37</v>
      </c>
      <c r="D169" s="12" t="s">
        <v>173</v>
      </c>
      <c r="E169" s="12" t="s">
        <v>174</v>
      </c>
      <c r="F169" s="12" t="s">
        <v>487</v>
      </c>
      <c r="G169" s="19" t="s">
        <v>8292</v>
      </c>
      <c r="H169" s="8" t="s">
        <v>508</v>
      </c>
      <c r="I169" s="9"/>
      <c r="J169" s="9"/>
      <c r="K169" s="10"/>
      <c r="L169" s="11"/>
      <c r="M169" s="22">
        <v>84</v>
      </c>
      <c r="N169" s="33"/>
      <c r="O169" s="22"/>
      <c r="P169" s="85">
        <v>576</v>
      </c>
      <c r="Q169" s="12">
        <v>0.25</v>
      </c>
      <c r="R169" s="12">
        <v>6</v>
      </c>
      <c r="S169" s="12">
        <v>12</v>
      </c>
      <c r="T169" s="12">
        <v>8</v>
      </c>
      <c r="U169" s="14" t="s">
        <v>56</v>
      </c>
      <c r="V169" s="14" t="s">
        <v>56</v>
      </c>
      <c r="W169" s="14" t="s">
        <v>56</v>
      </c>
      <c r="X169" s="16" t="s">
        <v>56</v>
      </c>
    </row>
    <row r="170" spans="1:25" ht="17.100000000000001" customHeight="1">
      <c r="A170" t="s">
        <v>509</v>
      </c>
      <c r="B170" s="12" t="s">
        <v>510</v>
      </c>
      <c r="C170" s="12" t="s">
        <v>37</v>
      </c>
      <c r="D170" s="12" t="s">
        <v>173</v>
      </c>
      <c r="E170" s="12" t="s">
        <v>174</v>
      </c>
      <c r="F170" s="12" t="s">
        <v>487</v>
      </c>
      <c r="G170" s="19" t="s">
        <v>8293</v>
      </c>
      <c r="H170" s="8" t="s">
        <v>511</v>
      </c>
      <c r="I170" s="9"/>
      <c r="J170" s="9"/>
      <c r="K170" s="10"/>
      <c r="L170" s="11"/>
      <c r="M170" s="22">
        <v>135</v>
      </c>
      <c r="N170" s="33"/>
      <c r="O170" s="22"/>
      <c r="P170" s="85">
        <v>1250</v>
      </c>
      <c r="Q170" s="12">
        <v>0.45</v>
      </c>
      <c r="R170" s="12">
        <v>8</v>
      </c>
      <c r="S170" s="12">
        <v>12.5</v>
      </c>
      <c r="T170" s="12">
        <v>12.5</v>
      </c>
      <c r="U170" s="14" t="s">
        <v>56</v>
      </c>
      <c r="V170" s="14" t="s">
        <v>56</v>
      </c>
      <c r="W170" s="14" t="s">
        <v>56</v>
      </c>
      <c r="X170" s="16" t="s">
        <v>56</v>
      </c>
    </row>
    <row r="171" spans="1:25" ht="17.100000000000001" customHeight="1">
      <c r="A171" t="s">
        <v>512</v>
      </c>
      <c r="B171" s="12" t="s">
        <v>513</v>
      </c>
      <c r="C171" s="12" t="s">
        <v>37</v>
      </c>
      <c r="D171" s="12" t="s">
        <v>173</v>
      </c>
      <c r="E171" s="12" t="s">
        <v>174</v>
      </c>
      <c r="F171" s="12" t="s">
        <v>487</v>
      </c>
      <c r="G171" s="19" t="s">
        <v>8294</v>
      </c>
      <c r="H171" s="8" t="s">
        <v>514</v>
      </c>
      <c r="I171" s="9"/>
      <c r="J171" s="9"/>
      <c r="K171" s="10"/>
      <c r="L171" s="11"/>
      <c r="M171" s="22">
        <v>309</v>
      </c>
      <c r="N171" s="33"/>
      <c r="O171" s="22"/>
      <c r="P171" s="85">
        <v>2362.0409999999997</v>
      </c>
      <c r="Q171" s="12">
        <v>1</v>
      </c>
      <c r="R171" s="12">
        <v>12.1</v>
      </c>
      <c r="S171" s="12">
        <v>24.099999999999998</v>
      </c>
      <c r="T171" s="12">
        <v>8.1</v>
      </c>
      <c r="U171" s="14" t="s">
        <v>56</v>
      </c>
      <c r="V171" s="14" t="s">
        <v>56</v>
      </c>
      <c r="W171" s="14" t="s">
        <v>56</v>
      </c>
      <c r="X171" s="16" t="s">
        <v>56</v>
      </c>
    </row>
    <row r="172" spans="1:25" ht="17.100000000000001" customHeight="1">
      <c r="A172" t="s">
        <v>515</v>
      </c>
      <c r="B172" s="12" t="s">
        <v>516</v>
      </c>
      <c r="C172" s="12" t="s">
        <v>37</v>
      </c>
      <c r="D172" s="12" t="s">
        <v>173</v>
      </c>
      <c r="E172" s="12" t="s">
        <v>174</v>
      </c>
      <c r="F172" s="12" t="s">
        <v>487</v>
      </c>
      <c r="G172" s="19" t="s">
        <v>8295</v>
      </c>
      <c r="H172" s="8" t="s">
        <v>517</v>
      </c>
      <c r="I172" s="9"/>
      <c r="J172" s="9"/>
      <c r="K172" s="10"/>
      <c r="L172" s="11"/>
      <c r="M172" s="22">
        <v>113</v>
      </c>
      <c r="N172" s="33"/>
      <c r="O172" s="22"/>
      <c r="P172" s="85">
        <v>662.4</v>
      </c>
      <c r="Q172" s="12">
        <v>0.3</v>
      </c>
      <c r="R172" s="12">
        <v>4.5999999999999996</v>
      </c>
      <c r="S172" s="12">
        <v>12</v>
      </c>
      <c r="T172" s="12">
        <v>12</v>
      </c>
      <c r="U172" s="14" t="s">
        <v>56</v>
      </c>
      <c r="V172" s="14" t="s">
        <v>56</v>
      </c>
      <c r="W172" s="14" t="s">
        <v>56</v>
      </c>
      <c r="X172" s="16" t="s">
        <v>56</v>
      </c>
    </row>
    <row r="173" spans="1:25" ht="17.100000000000001" customHeight="1">
      <c r="A173" t="s">
        <v>518</v>
      </c>
      <c r="B173" s="12" t="s">
        <v>519</v>
      </c>
      <c r="C173" s="12" t="s">
        <v>37</v>
      </c>
      <c r="D173" s="12" t="s">
        <v>173</v>
      </c>
      <c r="E173" s="12" t="s">
        <v>174</v>
      </c>
      <c r="F173" s="12" t="s">
        <v>487</v>
      </c>
      <c r="G173" s="19" t="s">
        <v>8296</v>
      </c>
      <c r="H173" s="8" t="s">
        <v>520</v>
      </c>
      <c r="I173" s="9"/>
      <c r="J173" s="9"/>
      <c r="K173" s="10"/>
      <c r="L173" s="11"/>
      <c r="M173" s="22" t="s">
        <v>3506</v>
      </c>
      <c r="N173" s="33"/>
      <c r="O173" s="22"/>
      <c r="P173" s="85">
        <v>404.35199999999998</v>
      </c>
      <c r="Q173" s="12" t="s">
        <v>521</v>
      </c>
      <c r="R173" s="12">
        <v>9.6</v>
      </c>
      <c r="S173" s="12">
        <v>15.6</v>
      </c>
      <c r="T173" s="12">
        <v>2.7</v>
      </c>
      <c r="U173" s="14" t="s">
        <v>56</v>
      </c>
      <c r="V173" s="14" t="s">
        <v>56</v>
      </c>
      <c r="W173" s="14" t="s">
        <v>56</v>
      </c>
      <c r="X173" s="16" t="s">
        <v>56</v>
      </c>
      <c r="Y173" t="s">
        <v>56</v>
      </c>
    </row>
    <row r="174" spans="1:25" ht="17.100000000000001" customHeight="1">
      <c r="A174" t="s">
        <v>522</v>
      </c>
      <c r="B174" s="12" t="s">
        <v>523</v>
      </c>
      <c r="C174" s="12" t="s">
        <v>37</v>
      </c>
      <c r="D174" s="12" t="s">
        <v>173</v>
      </c>
      <c r="E174" s="12" t="s">
        <v>174</v>
      </c>
      <c r="F174" s="12" t="s">
        <v>487</v>
      </c>
      <c r="G174" s="19" t="s">
        <v>8297</v>
      </c>
      <c r="H174" s="8" t="s">
        <v>524</v>
      </c>
      <c r="I174" s="9"/>
      <c r="J174" s="9"/>
      <c r="K174" s="10"/>
      <c r="L174" s="11"/>
      <c r="M174" s="22">
        <v>167</v>
      </c>
      <c r="N174" s="33"/>
      <c r="O174" s="22"/>
      <c r="P174" s="85">
        <v>1650</v>
      </c>
      <c r="Q174" s="12">
        <v>0.5</v>
      </c>
      <c r="R174" s="12">
        <v>12.5</v>
      </c>
      <c r="S174" s="12">
        <v>12</v>
      </c>
      <c r="T174" s="12">
        <v>11</v>
      </c>
      <c r="U174" s="14" t="s">
        <v>56</v>
      </c>
      <c r="V174" s="14" t="s">
        <v>56</v>
      </c>
      <c r="W174" s="14" t="s">
        <v>56</v>
      </c>
      <c r="X174" s="16" t="s">
        <v>56</v>
      </c>
    </row>
    <row r="175" spans="1:25" ht="17.100000000000001" customHeight="1">
      <c r="A175" t="s">
        <v>525</v>
      </c>
      <c r="B175" s="12" t="s">
        <v>526</v>
      </c>
      <c r="C175" s="12" t="s">
        <v>37</v>
      </c>
      <c r="D175" s="12" t="s">
        <v>173</v>
      </c>
      <c r="E175" s="12" t="s">
        <v>174</v>
      </c>
      <c r="F175" s="12" t="s">
        <v>487</v>
      </c>
      <c r="G175" s="19" t="s">
        <v>8298</v>
      </c>
      <c r="H175" s="8" t="s">
        <v>527</v>
      </c>
      <c r="I175" s="9"/>
      <c r="J175" s="9"/>
      <c r="K175" s="10"/>
      <c r="L175" s="11"/>
      <c r="M175" s="22">
        <v>85</v>
      </c>
      <c r="N175" s="33"/>
      <c r="O175" s="22"/>
      <c r="P175" s="85">
        <v>679.05199999999979</v>
      </c>
      <c r="Q175" s="12">
        <v>0.25</v>
      </c>
      <c r="R175" s="12">
        <v>12.1</v>
      </c>
      <c r="S175" s="12">
        <v>12.2</v>
      </c>
      <c r="T175" s="12">
        <v>4.5999999999999996</v>
      </c>
      <c r="U175" s="14" t="s">
        <v>56</v>
      </c>
      <c r="V175" s="14" t="s">
        <v>56</v>
      </c>
      <c r="W175" s="14" t="s">
        <v>56</v>
      </c>
      <c r="X175" s="16" t="s">
        <v>56</v>
      </c>
    </row>
    <row r="176" spans="1:25" ht="17.100000000000001" customHeight="1">
      <c r="A176" t="s">
        <v>528</v>
      </c>
      <c r="B176" s="12" t="s">
        <v>529</v>
      </c>
      <c r="C176" s="12" t="s">
        <v>37</v>
      </c>
      <c r="D176" s="12" t="s">
        <v>173</v>
      </c>
      <c r="E176" s="12" t="s">
        <v>174</v>
      </c>
      <c r="F176" s="12" t="s">
        <v>487</v>
      </c>
      <c r="G176" s="19" t="s">
        <v>8299</v>
      </c>
      <c r="H176" s="8" t="s">
        <v>530</v>
      </c>
      <c r="I176" s="9"/>
      <c r="J176" s="9"/>
      <c r="K176" s="10"/>
      <c r="L176" s="11"/>
      <c r="M176" s="22">
        <v>292</v>
      </c>
      <c r="N176" s="33"/>
      <c r="O176" s="22"/>
      <c r="P176" s="85">
        <v>2968.75</v>
      </c>
      <c r="Q176" s="12">
        <v>0.95</v>
      </c>
      <c r="R176" s="12">
        <v>12.5</v>
      </c>
      <c r="S176" s="12">
        <v>19</v>
      </c>
      <c r="T176" s="12">
        <v>12.5</v>
      </c>
      <c r="U176" s="14" t="s">
        <v>56</v>
      </c>
      <c r="V176" s="14" t="s">
        <v>56</v>
      </c>
      <c r="W176" s="14" t="s">
        <v>56</v>
      </c>
      <c r="X176" s="16" t="s">
        <v>56</v>
      </c>
    </row>
    <row r="177" spans="1:24" ht="17.100000000000001" customHeight="1">
      <c r="A177" t="s">
        <v>531</v>
      </c>
      <c r="B177" s="12" t="s">
        <v>532</v>
      </c>
      <c r="C177" s="12" t="s">
        <v>37</v>
      </c>
      <c r="D177" s="12" t="s">
        <v>173</v>
      </c>
      <c r="E177" s="12" t="s">
        <v>174</v>
      </c>
      <c r="F177" s="12" t="s">
        <v>487</v>
      </c>
      <c r="G177" s="19" t="s">
        <v>8300</v>
      </c>
      <c r="H177" s="8" t="s">
        <v>533</v>
      </c>
      <c r="I177" s="9"/>
      <c r="J177" s="9"/>
      <c r="K177" s="10"/>
      <c r="L177" s="11"/>
      <c r="M177" s="22">
        <v>60</v>
      </c>
      <c r="N177" s="33"/>
      <c r="O177" s="22"/>
      <c r="P177" s="85">
        <v>576</v>
      </c>
      <c r="Q177" s="12">
        <v>0.191</v>
      </c>
      <c r="R177" s="12">
        <v>6</v>
      </c>
      <c r="S177" s="12">
        <v>12</v>
      </c>
      <c r="T177" s="12">
        <v>8</v>
      </c>
      <c r="U177" s="14" t="s">
        <v>56</v>
      </c>
      <c r="V177" s="14" t="s">
        <v>56</v>
      </c>
      <c r="W177" s="14" t="s">
        <v>56</v>
      </c>
      <c r="X177" s="16" t="s">
        <v>56</v>
      </c>
    </row>
    <row r="178" spans="1:24" ht="17.100000000000001" customHeight="1">
      <c r="A178" t="s">
        <v>534</v>
      </c>
      <c r="B178" s="12" t="s">
        <v>535</v>
      </c>
      <c r="C178" s="12" t="s">
        <v>37</v>
      </c>
      <c r="D178" s="12" t="s">
        <v>173</v>
      </c>
      <c r="E178" s="12" t="s">
        <v>174</v>
      </c>
      <c r="F178" s="12" t="s">
        <v>185</v>
      </c>
      <c r="G178" s="19" t="s">
        <v>8301</v>
      </c>
      <c r="H178" s="8" t="s">
        <v>536</v>
      </c>
      <c r="I178" s="9"/>
      <c r="J178" s="9"/>
      <c r="K178" s="10"/>
      <c r="L178" s="11"/>
      <c r="M178" s="22">
        <v>326</v>
      </c>
      <c r="N178" s="33"/>
      <c r="O178" s="22"/>
      <c r="P178" s="85">
        <v>1165.5000000000002</v>
      </c>
      <c r="Q178" s="12">
        <v>0.34599999999999997</v>
      </c>
      <c r="R178" s="12">
        <v>9</v>
      </c>
      <c r="S178" s="12">
        <v>18.5</v>
      </c>
      <c r="T178" s="12">
        <v>7.0000000000000009</v>
      </c>
      <c r="U178" s="14" t="s">
        <v>56</v>
      </c>
      <c r="V178" s="14" t="s">
        <v>56</v>
      </c>
      <c r="W178" s="14" t="s">
        <v>56</v>
      </c>
      <c r="X178" s="16" t="s">
        <v>56</v>
      </c>
    </row>
    <row r="179" spans="1:24" ht="17.100000000000001" customHeight="1">
      <c r="A179" t="s">
        <v>537</v>
      </c>
      <c r="B179" s="12" t="s">
        <v>538</v>
      </c>
      <c r="C179" s="12" t="s">
        <v>37</v>
      </c>
      <c r="D179" s="12" t="s">
        <v>173</v>
      </c>
      <c r="E179" s="12" t="s">
        <v>174</v>
      </c>
      <c r="F179" s="12" t="s">
        <v>185</v>
      </c>
      <c r="G179" s="19" t="s">
        <v>8302</v>
      </c>
      <c r="H179" s="8" t="s">
        <v>539</v>
      </c>
      <c r="I179" s="9"/>
      <c r="J179" s="9"/>
      <c r="K179" s="10"/>
      <c r="L179" s="11"/>
      <c r="M179" s="22">
        <v>177</v>
      </c>
      <c r="N179" s="33"/>
      <c r="O179" s="22"/>
      <c r="P179" s="85">
        <v>859.95</v>
      </c>
      <c r="Q179" s="12">
        <v>0.35</v>
      </c>
      <c r="R179" s="12">
        <v>13.5</v>
      </c>
      <c r="S179" s="12">
        <v>9.8000000000000007</v>
      </c>
      <c r="T179" s="12">
        <v>6.5</v>
      </c>
      <c r="U179" s="14" t="s">
        <v>56</v>
      </c>
      <c r="V179" s="14" t="s">
        <v>56</v>
      </c>
      <c r="W179" s="14" t="s">
        <v>56</v>
      </c>
      <c r="X179" s="16" t="s">
        <v>56</v>
      </c>
    </row>
    <row r="180" spans="1:24" ht="17.100000000000001" customHeight="1">
      <c r="A180" t="s">
        <v>540</v>
      </c>
      <c r="B180" s="12" t="s">
        <v>541</v>
      </c>
      <c r="C180" s="12" t="s">
        <v>37</v>
      </c>
      <c r="D180" s="12" t="s">
        <v>173</v>
      </c>
      <c r="E180" s="12" t="s">
        <v>174</v>
      </c>
      <c r="F180" s="12" t="s">
        <v>542</v>
      </c>
      <c r="G180" s="19" t="s">
        <v>8303</v>
      </c>
      <c r="H180" s="8" t="s">
        <v>543</v>
      </c>
      <c r="I180" s="9"/>
      <c r="J180" s="9"/>
      <c r="K180" s="10"/>
      <c r="L180" s="11"/>
      <c r="M180" s="22">
        <v>62</v>
      </c>
      <c r="N180" s="33"/>
      <c r="O180" s="22"/>
      <c r="P180" s="85">
        <v>831.04000000000019</v>
      </c>
      <c r="Q180" s="12">
        <v>0.16</v>
      </c>
      <c r="R180" s="12">
        <v>5.6000000000000005</v>
      </c>
      <c r="S180" s="12">
        <v>14.000000000000002</v>
      </c>
      <c r="T180" s="12">
        <v>10.6</v>
      </c>
      <c r="U180" s="14" t="s">
        <v>56</v>
      </c>
      <c r="V180" s="14" t="s">
        <v>56</v>
      </c>
      <c r="W180" s="14" t="s">
        <v>56</v>
      </c>
      <c r="X180" s="16" t="s">
        <v>56</v>
      </c>
    </row>
    <row r="181" spans="1:24" ht="17.100000000000001" customHeight="1">
      <c r="A181" t="s">
        <v>544</v>
      </c>
      <c r="B181" s="12" t="s">
        <v>545</v>
      </c>
      <c r="C181" s="12" t="s">
        <v>37</v>
      </c>
      <c r="D181" s="12" t="s">
        <v>173</v>
      </c>
      <c r="E181" s="12" t="s">
        <v>174</v>
      </c>
      <c r="F181" s="12" t="s">
        <v>542</v>
      </c>
      <c r="G181" s="19" t="s">
        <v>8304</v>
      </c>
      <c r="H181" s="8" t="s">
        <v>546</v>
      </c>
      <c r="I181" s="9"/>
      <c r="J181" s="9"/>
      <c r="K181" s="10"/>
      <c r="L181" s="11"/>
      <c r="M181" s="22">
        <v>50</v>
      </c>
      <c r="N181" s="33"/>
      <c r="O181" s="22"/>
      <c r="P181" s="85">
        <v>57.6</v>
      </c>
      <c r="Q181" s="12">
        <v>4.4999999999999998E-2</v>
      </c>
      <c r="R181" s="12">
        <v>1.7999999999999998</v>
      </c>
      <c r="S181" s="12">
        <v>10</v>
      </c>
      <c r="T181" s="12">
        <v>3.2</v>
      </c>
      <c r="U181" s="14" t="s">
        <v>56</v>
      </c>
      <c r="V181" s="14" t="s">
        <v>56</v>
      </c>
      <c r="W181" s="14" t="s">
        <v>56</v>
      </c>
      <c r="X181" s="16" t="s">
        <v>56</v>
      </c>
    </row>
    <row r="182" spans="1:24" ht="17.100000000000001" customHeight="1">
      <c r="A182" t="s">
        <v>547</v>
      </c>
      <c r="B182" s="12" t="s">
        <v>548</v>
      </c>
      <c r="C182" s="12" t="s">
        <v>37</v>
      </c>
      <c r="D182" s="12" t="s">
        <v>173</v>
      </c>
      <c r="E182" s="12" t="s">
        <v>174</v>
      </c>
      <c r="F182" s="12" t="s">
        <v>542</v>
      </c>
      <c r="G182" s="19" t="s">
        <v>549</v>
      </c>
      <c r="H182" s="8" t="s">
        <v>549</v>
      </c>
      <c r="I182" s="9"/>
      <c r="J182" s="9"/>
      <c r="K182" s="10"/>
      <c r="L182" s="11"/>
      <c r="M182" s="22">
        <v>50</v>
      </c>
      <c r="N182" s="33"/>
      <c r="O182" s="22"/>
      <c r="P182" s="85">
        <v>57.6</v>
      </c>
      <c r="Q182" s="12">
        <v>4.8000000000000001E-2</v>
      </c>
      <c r="R182" s="12">
        <v>1.7999999999999998</v>
      </c>
      <c r="S182" s="12">
        <v>10</v>
      </c>
      <c r="T182" s="12">
        <v>3.2</v>
      </c>
      <c r="U182" s="14" t="s">
        <v>56</v>
      </c>
      <c r="V182" s="14" t="s">
        <v>56</v>
      </c>
      <c r="W182" s="14" t="s">
        <v>56</v>
      </c>
      <c r="X182" s="16" t="s">
        <v>56</v>
      </c>
    </row>
    <row r="183" spans="1:24" ht="17.100000000000001" customHeight="1">
      <c r="A183" t="s">
        <v>550</v>
      </c>
      <c r="B183" s="12" t="s">
        <v>551</v>
      </c>
      <c r="C183" s="12" t="s">
        <v>37</v>
      </c>
      <c r="D183" s="12" t="s">
        <v>173</v>
      </c>
      <c r="E183" s="12" t="s">
        <v>174</v>
      </c>
      <c r="F183" s="12" t="s">
        <v>542</v>
      </c>
      <c r="G183" s="19" t="s">
        <v>552</v>
      </c>
      <c r="H183" s="8" t="s">
        <v>552</v>
      </c>
      <c r="I183" s="9"/>
      <c r="J183" s="9"/>
      <c r="K183" s="10"/>
      <c r="L183" s="11"/>
      <c r="M183" s="22">
        <v>62</v>
      </c>
      <c r="N183" s="33"/>
      <c r="O183" s="22"/>
      <c r="P183" s="85">
        <v>369.59999999999997</v>
      </c>
      <c r="Q183" s="12">
        <v>7.4999999999999997E-2</v>
      </c>
      <c r="R183" s="12">
        <v>10</v>
      </c>
      <c r="S183" s="12">
        <v>7.7</v>
      </c>
      <c r="T183" s="12">
        <v>4.8</v>
      </c>
      <c r="U183" s="14" t="s">
        <v>56</v>
      </c>
      <c r="V183" s="14" t="s">
        <v>56</v>
      </c>
      <c r="W183" s="14" t="s">
        <v>56</v>
      </c>
      <c r="X183" s="16" t="s">
        <v>56</v>
      </c>
    </row>
    <row r="184" spans="1:24" ht="17.100000000000001" customHeight="1">
      <c r="A184" t="s">
        <v>553</v>
      </c>
      <c r="B184" s="12" t="s">
        <v>554</v>
      </c>
      <c r="C184" s="12" t="s">
        <v>37</v>
      </c>
      <c r="D184" s="12" t="s">
        <v>173</v>
      </c>
      <c r="E184" s="12" t="s">
        <v>174</v>
      </c>
      <c r="F184" s="12" t="s">
        <v>542</v>
      </c>
      <c r="G184" s="19" t="s">
        <v>555</v>
      </c>
      <c r="H184" s="8" t="s">
        <v>555</v>
      </c>
      <c r="I184" s="9"/>
      <c r="J184" s="9"/>
      <c r="K184" s="10"/>
      <c r="L184" s="11"/>
      <c r="M184" s="22">
        <v>62</v>
      </c>
      <c r="N184" s="33"/>
      <c r="O184" s="22"/>
      <c r="P184" s="85">
        <v>321.81600000000003</v>
      </c>
      <c r="Q184" s="12">
        <v>8.5000000000000006E-2</v>
      </c>
      <c r="R184" s="12">
        <v>10.6</v>
      </c>
      <c r="S184" s="12">
        <v>9.1999999999999993</v>
      </c>
      <c r="T184" s="12">
        <v>3.3000000000000003</v>
      </c>
      <c r="U184" s="14" t="s">
        <v>56</v>
      </c>
      <c r="V184" s="14" t="s">
        <v>56</v>
      </c>
      <c r="W184" s="14" t="s">
        <v>56</v>
      </c>
      <c r="X184" s="16" t="s">
        <v>56</v>
      </c>
    </row>
    <row r="185" spans="1:24" ht="17.100000000000001" customHeight="1">
      <c r="A185" t="s">
        <v>556</v>
      </c>
      <c r="B185" s="12" t="s">
        <v>557</v>
      </c>
      <c r="C185" s="12" t="s">
        <v>37</v>
      </c>
      <c r="D185" s="12" t="s">
        <v>173</v>
      </c>
      <c r="E185" s="12" t="s">
        <v>174</v>
      </c>
      <c r="F185" s="12" t="s">
        <v>542</v>
      </c>
      <c r="G185" s="19" t="s">
        <v>558</v>
      </c>
      <c r="H185" s="8" t="s">
        <v>558</v>
      </c>
      <c r="I185" s="9"/>
      <c r="J185" s="9"/>
      <c r="K185" s="10"/>
      <c r="L185" s="11"/>
      <c r="M185" s="22">
        <v>62</v>
      </c>
      <c r="N185" s="33"/>
      <c r="O185" s="22"/>
      <c r="P185" s="85">
        <v>362.20800000000003</v>
      </c>
      <c r="Q185" s="12">
        <v>9.0999999999999998E-2</v>
      </c>
      <c r="R185" s="12">
        <v>9.8000000000000007</v>
      </c>
      <c r="S185" s="12">
        <v>7.7</v>
      </c>
      <c r="T185" s="12">
        <v>4.8</v>
      </c>
      <c r="U185" s="14" t="s">
        <v>56</v>
      </c>
      <c r="V185" s="14" t="s">
        <v>56</v>
      </c>
      <c r="W185" s="14" t="s">
        <v>56</v>
      </c>
      <c r="X185" s="16" t="s">
        <v>56</v>
      </c>
    </row>
    <row r="186" spans="1:24" ht="17.100000000000001" customHeight="1">
      <c r="A186" t="s">
        <v>559</v>
      </c>
      <c r="B186" s="12" t="s">
        <v>560</v>
      </c>
      <c r="C186" s="12" t="s">
        <v>37</v>
      </c>
      <c r="D186" s="12" t="s">
        <v>173</v>
      </c>
      <c r="E186" s="12" t="s">
        <v>174</v>
      </c>
      <c r="F186" s="12" t="s">
        <v>381</v>
      </c>
      <c r="G186" s="19" t="s">
        <v>8305</v>
      </c>
      <c r="H186" s="8" t="s">
        <v>561</v>
      </c>
      <c r="I186" s="9"/>
      <c r="J186" s="9"/>
      <c r="K186" s="10"/>
      <c r="L186" s="11"/>
      <c r="M186" s="22">
        <v>109</v>
      </c>
      <c r="N186" s="33"/>
      <c r="O186" s="22"/>
      <c r="P186" s="85">
        <v>294.00000000000011</v>
      </c>
      <c r="Q186" s="12">
        <v>7.0000000000000007E-2</v>
      </c>
      <c r="R186" s="12">
        <v>6</v>
      </c>
      <c r="S186" s="12">
        <v>7.0000000000000009</v>
      </c>
      <c r="T186" s="12">
        <v>7.0000000000000009</v>
      </c>
      <c r="U186" s="14" t="s">
        <v>56</v>
      </c>
      <c r="V186" s="14" t="s">
        <v>56</v>
      </c>
      <c r="W186" s="14" t="s">
        <v>56</v>
      </c>
      <c r="X186" s="16" t="s">
        <v>56</v>
      </c>
    </row>
    <row r="187" spans="1:24" ht="17.100000000000001" customHeight="1">
      <c r="A187" t="s">
        <v>562</v>
      </c>
      <c r="B187" s="12" t="s">
        <v>563</v>
      </c>
      <c r="C187" s="12" t="s">
        <v>37</v>
      </c>
      <c r="D187" s="12" t="s">
        <v>173</v>
      </c>
      <c r="E187" s="12" t="s">
        <v>564</v>
      </c>
      <c r="F187" s="12" t="s">
        <v>565</v>
      </c>
      <c r="G187" s="19" t="s">
        <v>8306</v>
      </c>
      <c r="H187" s="8" t="s">
        <v>566</v>
      </c>
      <c r="I187" s="9"/>
      <c r="J187" s="9"/>
      <c r="K187" s="10"/>
      <c r="L187" s="11"/>
      <c r="M187" s="22">
        <v>1222</v>
      </c>
      <c r="N187" s="33"/>
      <c r="O187" s="22"/>
      <c r="P187" s="85">
        <v>118818</v>
      </c>
      <c r="Q187" s="12">
        <v>18</v>
      </c>
      <c r="R187" s="12">
        <v>69</v>
      </c>
      <c r="S187" s="12">
        <v>82</v>
      </c>
      <c r="T187" s="12">
        <v>21</v>
      </c>
      <c r="U187" s="14" t="s">
        <v>56</v>
      </c>
      <c r="V187" s="14" t="s">
        <v>56</v>
      </c>
      <c r="W187" s="14" t="s">
        <v>56</v>
      </c>
      <c r="X187" s="16" t="s">
        <v>56</v>
      </c>
    </row>
    <row r="188" spans="1:24" ht="17.100000000000001" customHeight="1">
      <c r="A188" t="s">
        <v>567</v>
      </c>
      <c r="B188" s="12" t="s">
        <v>568</v>
      </c>
      <c r="C188" s="12" t="s">
        <v>37</v>
      </c>
      <c r="D188" s="12" t="s">
        <v>173</v>
      </c>
      <c r="E188" s="12" t="s">
        <v>564</v>
      </c>
      <c r="F188" s="12" t="s">
        <v>565</v>
      </c>
      <c r="G188" s="19" t="s">
        <v>8307</v>
      </c>
      <c r="H188" s="8" t="s">
        <v>566</v>
      </c>
      <c r="I188" s="9"/>
      <c r="J188" s="9"/>
      <c r="K188" s="10"/>
      <c r="L188" s="11"/>
      <c r="M188" s="22">
        <v>1160</v>
      </c>
      <c r="N188" s="33"/>
      <c r="O188" s="22"/>
      <c r="P188" s="85">
        <v>119395.5</v>
      </c>
      <c r="Q188" s="12">
        <v>18</v>
      </c>
      <c r="R188" s="12">
        <v>68.5</v>
      </c>
      <c r="S188" s="12">
        <v>83</v>
      </c>
      <c r="T188" s="12">
        <v>21</v>
      </c>
      <c r="U188" s="14" t="s">
        <v>56</v>
      </c>
      <c r="V188" s="14" t="s">
        <v>56</v>
      </c>
      <c r="W188" s="14" t="s">
        <v>56</v>
      </c>
      <c r="X188" s="16" t="s">
        <v>56</v>
      </c>
    </row>
    <row r="189" spans="1:24" ht="17.100000000000001" customHeight="1">
      <c r="A189" t="s">
        <v>569</v>
      </c>
      <c r="B189" s="12" t="s">
        <v>570</v>
      </c>
      <c r="C189" s="12" t="s">
        <v>37</v>
      </c>
      <c r="D189" s="12" t="s">
        <v>173</v>
      </c>
      <c r="E189" s="12" t="s">
        <v>564</v>
      </c>
      <c r="F189" s="12" t="s">
        <v>565</v>
      </c>
      <c r="G189" s="19" t="s">
        <v>8306</v>
      </c>
      <c r="H189" s="8" t="s">
        <v>566</v>
      </c>
      <c r="I189" s="9"/>
      <c r="J189" s="9"/>
      <c r="K189" s="10"/>
      <c r="L189" s="11"/>
      <c r="M189" s="22">
        <v>1288</v>
      </c>
      <c r="N189" s="33"/>
      <c r="O189" s="22"/>
      <c r="P189" s="85">
        <v>150696</v>
      </c>
      <c r="Q189" s="12">
        <v>21</v>
      </c>
      <c r="R189" s="12">
        <v>69</v>
      </c>
      <c r="S189" s="12">
        <v>104</v>
      </c>
      <c r="T189" s="12">
        <v>21</v>
      </c>
      <c r="U189" s="14" t="s">
        <v>56</v>
      </c>
      <c r="V189" s="14" t="s">
        <v>56</v>
      </c>
      <c r="W189" s="14" t="s">
        <v>56</v>
      </c>
      <c r="X189" s="16" t="s">
        <v>56</v>
      </c>
    </row>
    <row r="190" spans="1:24" ht="17.100000000000001" customHeight="1">
      <c r="A190" t="s">
        <v>571</v>
      </c>
      <c r="B190" s="12" t="s">
        <v>572</v>
      </c>
      <c r="C190" s="12" t="s">
        <v>37</v>
      </c>
      <c r="D190" s="12" t="s">
        <v>173</v>
      </c>
      <c r="E190" s="12" t="s">
        <v>564</v>
      </c>
      <c r="F190" s="12" t="s">
        <v>565</v>
      </c>
      <c r="G190" s="19" t="s">
        <v>8307</v>
      </c>
      <c r="H190" s="8" t="s">
        <v>566</v>
      </c>
      <c r="I190" s="9"/>
      <c r="J190" s="9"/>
      <c r="K190" s="10"/>
      <c r="L190" s="11"/>
      <c r="M190" s="22">
        <v>1222</v>
      </c>
      <c r="N190" s="33"/>
      <c r="O190" s="22"/>
      <c r="P190" s="85">
        <v>149971.49999999997</v>
      </c>
      <c r="Q190" s="12">
        <v>21</v>
      </c>
      <c r="R190" s="12">
        <v>69</v>
      </c>
      <c r="S190" s="12">
        <v>103.49999999999999</v>
      </c>
      <c r="T190" s="12">
        <v>21</v>
      </c>
      <c r="U190" s="14" t="s">
        <v>56</v>
      </c>
      <c r="V190" s="14" t="s">
        <v>56</v>
      </c>
      <c r="W190" s="14" t="s">
        <v>56</v>
      </c>
      <c r="X190" s="16" t="s">
        <v>56</v>
      </c>
    </row>
    <row r="191" spans="1:24" ht="17.100000000000001" customHeight="1">
      <c r="A191" t="s">
        <v>573</v>
      </c>
      <c r="B191" s="12" t="s">
        <v>574</v>
      </c>
      <c r="C191" s="12" t="s">
        <v>37</v>
      </c>
      <c r="D191" s="12" t="s">
        <v>173</v>
      </c>
      <c r="E191" s="12" t="s">
        <v>564</v>
      </c>
      <c r="F191" s="12" t="s">
        <v>565</v>
      </c>
      <c r="G191" s="19" t="s">
        <v>8306</v>
      </c>
      <c r="H191" s="8" t="s">
        <v>566</v>
      </c>
      <c r="I191" s="9"/>
      <c r="J191" s="9"/>
      <c r="K191" s="10"/>
      <c r="L191" s="11"/>
      <c r="M191" s="22">
        <v>1417</v>
      </c>
      <c r="N191" s="33"/>
      <c r="O191" s="22"/>
      <c r="P191" s="85">
        <v>178227</v>
      </c>
      <c r="Q191" s="12">
        <v>24</v>
      </c>
      <c r="R191" s="12">
        <v>69</v>
      </c>
      <c r="S191" s="12">
        <v>123</v>
      </c>
      <c r="T191" s="12">
        <v>21</v>
      </c>
      <c r="U191" s="14" t="s">
        <v>56</v>
      </c>
      <c r="V191" s="14" t="s">
        <v>56</v>
      </c>
      <c r="W191" s="14" t="s">
        <v>56</v>
      </c>
      <c r="X191" s="16" t="s">
        <v>56</v>
      </c>
    </row>
    <row r="192" spans="1:24" ht="17.100000000000001" customHeight="1">
      <c r="A192" t="s">
        <v>575</v>
      </c>
      <c r="B192" s="12" t="s">
        <v>576</v>
      </c>
      <c r="C192" s="12" t="s">
        <v>37</v>
      </c>
      <c r="D192" s="12" t="s">
        <v>173</v>
      </c>
      <c r="E192" s="12" t="s">
        <v>564</v>
      </c>
      <c r="F192" s="12" t="s">
        <v>565</v>
      </c>
      <c r="G192" s="19" t="s">
        <v>8307</v>
      </c>
      <c r="H192" s="8" t="s">
        <v>566</v>
      </c>
      <c r="I192" s="9"/>
      <c r="J192" s="9"/>
      <c r="K192" s="10"/>
      <c r="L192" s="11"/>
      <c r="M192" s="22">
        <v>1352</v>
      </c>
      <c r="N192" s="33"/>
      <c r="O192" s="22"/>
      <c r="P192" s="85">
        <v>178227</v>
      </c>
      <c r="Q192" s="12">
        <v>24</v>
      </c>
      <c r="R192" s="12">
        <v>69</v>
      </c>
      <c r="S192" s="12">
        <v>123</v>
      </c>
      <c r="T192" s="12">
        <v>21</v>
      </c>
      <c r="U192" s="14" t="s">
        <v>56</v>
      </c>
      <c r="V192" s="14" t="s">
        <v>56</v>
      </c>
      <c r="W192" s="14" t="s">
        <v>56</v>
      </c>
      <c r="X192" s="16" t="s">
        <v>56</v>
      </c>
    </row>
    <row r="193" spans="1:24" ht="17.100000000000001" customHeight="1">
      <c r="A193" t="s">
        <v>577</v>
      </c>
      <c r="B193" s="12" t="s">
        <v>578</v>
      </c>
      <c r="C193" s="12" t="s">
        <v>37</v>
      </c>
      <c r="D193" s="12" t="s">
        <v>173</v>
      </c>
      <c r="E193" s="12" t="s">
        <v>564</v>
      </c>
      <c r="F193" s="12" t="s">
        <v>565</v>
      </c>
      <c r="G193" s="19" t="s">
        <v>8306</v>
      </c>
      <c r="H193" s="8" t="s">
        <v>566</v>
      </c>
      <c r="I193" s="9"/>
      <c r="J193" s="9"/>
      <c r="K193" s="10"/>
      <c r="L193" s="11"/>
      <c r="M193" s="22">
        <v>1585</v>
      </c>
      <c r="N193" s="33"/>
      <c r="O193" s="22"/>
      <c r="P193" s="85">
        <v>203739.25</v>
      </c>
      <c r="Q193" s="12">
        <v>27</v>
      </c>
      <c r="R193" s="12">
        <v>69.5</v>
      </c>
      <c r="S193" s="12">
        <v>143</v>
      </c>
      <c r="T193" s="12">
        <v>20.5</v>
      </c>
      <c r="U193" s="14" t="s">
        <v>56</v>
      </c>
      <c r="V193" s="14" t="s">
        <v>56</v>
      </c>
      <c r="W193" s="14" t="s">
        <v>56</v>
      </c>
      <c r="X193" s="16" t="s">
        <v>56</v>
      </c>
    </row>
    <row r="194" spans="1:24" ht="17.100000000000001" customHeight="1">
      <c r="A194" t="s">
        <v>579</v>
      </c>
      <c r="B194" s="12" t="s">
        <v>580</v>
      </c>
      <c r="C194" s="12" t="s">
        <v>37</v>
      </c>
      <c r="D194" s="12" t="s">
        <v>173</v>
      </c>
      <c r="E194" s="12" t="s">
        <v>564</v>
      </c>
      <c r="F194" s="12" t="s">
        <v>565</v>
      </c>
      <c r="G194" s="19" t="s">
        <v>8307</v>
      </c>
      <c r="H194" s="8" t="s">
        <v>566</v>
      </c>
      <c r="I194" s="9"/>
      <c r="J194" s="9"/>
      <c r="K194" s="10"/>
      <c r="L194" s="11"/>
      <c r="M194" s="22">
        <v>1519</v>
      </c>
      <c r="N194" s="33"/>
      <c r="O194" s="22"/>
      <c r="P194" s="85">
        <v>207207</v>
      </c>
      <c r="Q194" s="12">
        <v>27</v>
      </c>
      <c r="R194" s="12">
        <v>69</v>
      </c>
      <c r="S194" s="12">
        <v>143</v>
      </c>
      <c r="T194" s="12">
        <v>21</v>
      </c>
      <c r="U194" s="14" t="s">
        <v>56</v>
      </c>
      <c r="V194" s="14" t="s">
        <v>56</v>
      </c>
      <c r="W194" s="14" t="s">
        <v>56</v>
      </c>
      <c r="X194" s="16" t="s">
        <v>56</v>
      </c>
    </row>
    <row r="195" spans="1:24" ht="17.100000000000001" customHeight="1">
      <c r="A195" t="s">
        <v>581</v>
      </c>
      <c r="B195" s="12" t="s">
        <v>582</v>
      </c>
      <c r="C195" s="12" t="s">
        <v>37</v>
      </c>
      <c r="D195" s="12" t="s">
        <v>173</v>
      </c>
      <c r="E195" s="12" t="s">
        <v>564</v>
      </c>
      <c r="F195" s="12" t="s">
        <v>565</v>
      </c>
      <c r="G195" s="19" t="s">
        <v>8306</v>
      </c>
      <c r="H195" s="8" t="s">
        <v>566</v>
      </c>
      <c r="I195" s="9"/>
      <c r="J195" s="9"/>
      <c r="K195" s="10"/>
      <c r="L195" s="11"/>
      <c r="M195" s="22">
        <v>1715</v>
      </c>
      <c r="N195" s="33"/>
      <c r="O195" s="22"/>
      <c r="P195" s="85">
        <v>239610</v>
      </c>
      <c r="Q195" s="12">
        <v>30</v>
      </c>
      <c r="R195" s="12">
        <v>70</v>
      </c>
      <c r="S195" s="12">
        <v>163</v>
      </c>
      <c r="T195" s="12">
        <v>21</v>
      </c>
      <c r="U195" s="14" t="s">
        <v>56</v>
      </c>
      <c r="V195" s="14" t="s">
        <v>56</v>
      </c>
      <c r="W195" s="14" t="s">
        <v>56</v>
      </c>
      <c r="X195" s="16" t="s">
        <v>56</v>
      </c>
    </row>
    <row r="196" spans="1:24" ht="17.100000000000001" customHeight="1">
      <c r="A196" t="s">
        <v>583</v>
      </c>
      <c r="B196" s="12" t="s">
        <v>584</v>
      </c>
      <c r="C196" s="12" t="s">
        <v>37</v>
      </c>
      <c r="D196" s="12" t="s">
        <v>173</v>
      </c>
      <c r="E196" s="12" t="s">
        <v>564</v>
      </c>
      <c r="F196" s="12" t="s">
        <v>565</v>
      </c>
      <c r="G196" s="19" t="s">
        <v>8307</v>
      </c>
      <c r="H196" s="8" t="s">
        <v>566</v>
      </c>
      <c r="I196" s="9"/>
      <c r="J196" s="9"/>
      <c r="K196" s="10"/>
      <c r="L196" s="11"/>
      <c r="M196" s="22">
        <v>1650</v>
      </c>
      <c r="N196" s="33"/>
      <c r="O196" s="22"/>
      <c r="P196" s="85">
        <v>236187</v>
      </c>
      <c r="Q196" s="12">
        <v>30</v>
      </c>
      <c r="R196" s="12">
        <v>69</v>
      </c>
      <c r="S196" s="12">
        <v>163</v>
      </c>
      <c r="T196" s="12">
        <v>21</v>
      </c>
      <c r="U196" s="14" t="s">
        <v>56</v>
      </c>
      <c r="V196" s="14" t="s">
        <v>56</v>
      </c>
      <c r="W196" s="14" t="s">
        <v>56</v>
      </c>
      <c r="X196" s="16" t="s">
        <v>56</v>
      </c>
    </row>
    <row r="197" spans="1:24" ht="17.100000000000001" customHeight="1">
      <c r="A197" t="s">
        <v>585</v>
      </c>
      <c r="B197" s="12" t="s">
        <v>586</v>
      </c>
      <c r="C197" s="12" t="s">
        <v>37</v>
      </c>
      <c r="D197" s="12" t="s">
        <v>173</v>
      </c>
      <c r="E197" s="12" t="s">
        <v>564</v>
      </c>
      <c r="F197" s="12" t="s">
        <v>565</v>
      </c>
      <c r="G197" s="19" t="s">
        <v>8308</v>
      </c>
      <c r="H197" s="8" t="s">
        <v>566</v>
      </c>
      <c r="I197" s="9"/>
      <c r="J197" s="9"/>
      <c r="K197" s="10"/>
      <c r="L197" s="11"/>
      <c r="M197" s="22">
        <v>692</v>
      </c>
      <c r="N197" s="33"/>
      <c r="O197" s="22"/>
      <c r="P197" s="85">
        <v>121716</v>
      </c>
      <c r="Q197" s="12">
        <v>18</v>
      </c>
      <c r="R197" s="12">
        <v>69</v>
      </c>
      <c r="S197" s="12">
        <v>84</v>
      </c>
      <c r="T197" s="12">
        <v>21</v>
      </c>
      <c r="U197" s="14" t="s">
        <v>56</v>
      </c>
      <c r="V197" s="14" t="s">
        <v>56</v>
      </c>
      <c r="W197" s="14" t="s">
        <v>56</v>
      </c>
      <c r="X197" s="16" t="s">
        <v>56</v>
      </c>
    </row>
    <row r="198" spans="1:24" ht="17.100000000000001" customHeight="1">
      <c r="A198" t="s">
        <v>587</v>
      </c>
      <c r="B198" s="12" t="s">
        <v>588</v>
      </c>
      <c r="C198" s="12" t="s">
        <v>37</v>
      </c>
      <c r="D198" s="12" t="s">
        <v>173</v>
      </c>
      <c r="E198" s="12" t="s">
        <v>564</v>
      </c>
      <c r="F198" s="12" t="s">
        <v>565</v>
      </c>
      <c r="G198" s="19" t="s">
        <v>8309</v>
      </c>
      <c r="H198" s="8" t="s">
        <v>566</v>
      </c>
      <c r="I198" s="9"/>
      <c r="J198" s="9"/>
      <c r="K198" s="10"/>
      <c r="L198" s="11"/>
      <c r="M198" s="22">
        <v>740</v>
      </c>
      <c r="N198" s="33"/>
      <c r="O198" s="22"/>
      <c r="P198" s="85">
        <v>122010</v>
      </c>
      <c r="Q198" s="12">
        <v>18</v>
      </c>
      <c r="R198" s="12">
        <v>70</v>
      </c>
      <c r="S198" s="12">
        <v>83</v>
      </c>
      <c r="T198" s="12">
        <v>21</v>
      </c>
      <c r="U198" s="14" t="s">
        <v>56</v>
      </c>
      <c r="V198" s="14" t="s">
        <v>56</v>
      </c>
      <c r="W198" s="14" t="s">
        <v>56</v>
      </c>
      <c r="X198" s="16" t="s">
        <v>56</v>
      </c>
    </row>
    <row r="199" spans="1:24" ht="17.100000000000001" customHeight="1">
      <c r="A199" t="s">
        <v>589</v>
      </c>
      <c r="B199" s="12" t="s">
        <v>590</v>
      </c>
      <c r="C199" s="12" t="s">
        <v>37</v>
      </c>
      <c r="D199" s="12" t="s">
        <v>173</v>
      </c>
      <c r="E199" s="12" t="s">
        <v>564</v>
      </c>
      <c r="F199" s="12" t="s">
        <v>565</v>
      </c>
      <c r="G199" s="19" t="s">
        <v>8308</v>
      </c>
      <c r="H199" s="8" t="s">
        <v>566</v>
      </c>
      <c r="I199" s="9"/>
      <c r="J199" s="9"/>
      <c r="K199" s="10"/>
      <c r="L199" s="11"/>
      <c r="M199" s="22">
        <v>757</v>
      </c>
      <c r="N199" s="33"/>
      <c r="O199" s="22"/>
      <c r="P199" s="85">
        <v>149247</v>
      </c>
      <c r="Q199" s="12">
        <v>21</v>
      </c>
      <c r="R199" s="12">
        <v>69</v>
      </c>
      <c r="S199" s="12">
        <v>103</v>
      </c>
      <c r="T199" s="12">
        <v>21</v>
      </c>
      <c r="U199" s="14" t="s">
        <v>56</v>
      </c>
      <c r="V199" s="14" t="s">
        <v>56</v>
      </c>
      <c r="W199" s="14" t="s">
        <v>56</v>
      </c>
      <c r="X199" s="16" t="s">
        <v>56</v>
      </c>
    </row>
    <row r="200" spans="1:24" ht="17.100000000000001" customHeight="1">
      <c r="A200" t="s">
        <v>591</v>
      </c>
      <c r="B200" s="12" t="s">
        <v>592</v>
      </c>
      <c r="C200" s="12" t="s">
        <v>37</v>
      </c>
      <c r="D200" s="12" t="s">
        <v>173</v>
      </c>
      <c r="E200" s="12" t="s">
        <v>564</v>
      </c>
      <c r="F200" s="12" t="s">
        <v>565</v>
      </c>
      <c r="G200" s="19" t="s">
        <v>8309</v>
      </c>
      <c r="H200" s="8" t="s">
        <v>566</v>
      </c>
      <c r="I200" s="9"/>
      <c r="J200" s="9"/>
      <c r="K200" s="10"/>
      <c r="L200" s="11"/>
      <c r="M200" s="22">
        <v>805</v>
      </c>
      <c r="N200" s="33"/>
      <c r="O200" s="22"/>
      <c r="P200" s="85">
        <v>152880</v>
      </c>
      <c r="Q200" s="12">
        <v>21</v>
      </c>
      <c r="R200" s="12">
        <v>70</v>
      </c>
      <c r="S200" s="12">
        <v>104</v>
      </c>
      <c r="T200" s="12">
        <v>21</v>
      </c>
      <c r="U200" s="14" t="s">
        <v>56</v>
      </c>
      <c r="V200" s="14" t="s">
        <v>56</v>
      </c>
      <c r="W200" s="14" t="s">
        <v>56</v>
      </c>
      <c r="X200" s="16" t="s">
        <v>56</v>
      </c>
    </row>
    <row r="201" spans="1:24" ht="17.100000000000001" customHeight="1">
      <c r="A201" t="s">
        <v>593</v>
      </c>
      <c r="B201" s="12" t="s">
        <v>594</v>
      </c>
      <c r="C201" s="12" t="s">
        <v>37</v>
      </c>
      <c r="D201" s="12" t="s">
        <v>173</v>
      </c>
      <c r="E201" s="12" t="s">
        <v>564</v>
      </c>
      <c r="F201" s="12" t="s">
        <v>565</v>
      </c>
      <c r="G201" s="19" t="s">
        <v>8308</v>
      </c>
      <c r="H201" s="8" t="s">
        <v>566</v>
      </c>
      <c r="I201" s="9"/>
      <c r="J201" s="9"/>
      <c r="K201" s="10"/>
      <c r="L201" s="11"/>
      <c r="M201" s="22">
        <v>888</v>
      </c>
      <c r="N201" s="33"/>
      <c r="O201" s="22"/>
      <c r="P201" s="85">
        <v>178227</v>
      </c>
      <c r="Q201" s="12">
        <v>24</v>
      </c>
      <c r="R201" s="12">
        <v>69</v>
      </c>
      <c r="S201" s="12">
        <v>123</v>
      </c>
      <c r="T201" s="12">
        <v>21</v>
      </c>
      <c r="U201" s="14" t="s">
        <v>56</v>
      </c>
      <c r="V201" s="14" t="s">
        <v>56</v>
      </c>
      <c r="W201" s="14" t="s">
        <v>56</v>
      </c>
      <c r="X201" s="16" t="s">
        <v>56</v>
      </c>
    </row>
    <row r="202" spans="1:24" ht="17.100000000000001" customHeight="1">
      <c r="A202" t="s">
        <v>595</v>
      </c>
      <c r="B202" s="12" t="s">
        <v>596</v>
      </c>
      <c r="C202" s="12" t="s">
        <v>37</v>
      </c>
      <c r="D202" s="12" t="s">
        <v>173</v>
      </c>
      <c r="E202" s="12" t="s">
        <v>564</v>
      </c>
      <c r="F202" s="12" t="s">
        <v>565</v>
      </c>
      <c r="G202" s="19" t="s">
        <v>8309</v>
      </c>
      <c r="H202" s="8" t="s">
        <v>566</v>
      </c>
      <c r="I202" s="9"/>
      <c r="J202" s="9"/>
      <c r="K202" s="10"/>
      <c r="L202" s="11"/>
      <c r="M202" s="22">
        <v>933</v>
      </c>
      <c r="N202" s="33"/>
      <c r="O202" s="22"/>
      <c r="P202" s="85">
        <v>169740</v>
      </c>
      <c r="Q202" s="12">
        <v>24</v>
      </c>
      <c r="R202" s="12">
        <v>69</v>
      </c>
      <c r="S202" s="12">
        <v>123</v>
      </c>
      <c r="T202" s="12">
        <v>20</v>
      </c>
      <c r="U202" s="14" t="s">
        <v>56</v>
      </c>
      <c r="V202" s="14" t="s">
        <v>56</v>
      </c>
      <c r="W202" s="14" t="s">
        <v>56</v>
      </c>
      <c r="X202" s="16" t="s">
        <v>56</v>
      </c>
    </row>
    <row r="203" spans="1:24" ht="17.100000000000001" customHeight="1">
      <c r="A203" t="s">
        <v>597</v>
      </c>
      <c r="B203" s="12" t="s">
        <v>598</v>
      </c>
      <c r="C203" s="12" t="s">
        <v>37</v>
      </c>
      <c r="D203" s="12" t="s">
        <v>173</v>
      </c>
      <c r="E203" s="12" t="s">
        <v>564</v>
      </c>
      <c r="F203" s="12" t="s">
        <v>565</v>
      </c>
      <c r="G203" s="19" t="s">
        <v>8308</v>
      </c>
      <c r="H203" s="8" t="s">
        <v>566</v>
      </c>
      <c r="I203" s="9"/>
      <c r="J203" s="9"/>
      <c r="K203" s="10"/>
      <c r="L203" s="11"/>
      <c r="M203" s="22">
        <v>1055</v>
      </c>
      <c r="N203" s="33"/>
      <c r="O203" s="22"/>
      <c r="P203" s="85">
        <v>210210</v>
      </c>
      <c r="Q203" s="12">
        <v>27</v>
      </c>
      <c r="R203" s="12">
        <v>70</v>
      </c>
      <c r="S203" s="12">
        <v>143</v>
      </c>
      <c r="T203" s="12">
        <v>21</v>
      </c>
      <c r="U203" s="14" t="s">
        <v>56</v>
      </c>
      <c r="V203" s="14" t="s">
        <v>56</v>
      </c>
      <c r="W203" s="14" t="s">
        <v>56</v>
      </c>
      <c r="X203" s="16" t="s">
        <v>56</v>
      </c>
    </row>
    <row r="204" spans="1:24" ht="17.100000000000001" customHeight="1">
      <c r="A204" t="s">
        <v>599</v>
      </c>
      <c r="B204" s="12" t="s">
        <v>600</v>
      </c>
      <c r="C204" s="12" t="s">
        <v>37</v>
      </c>
      <c r="D204" s="12" t="s">
        <v>173</v>
      </c>
      <c r="E204" s="12" t="s">
        <v>564</v>
      </c>
      <c r="F204" s="12" t="s">
        <v>565</v>
      </c>
      <c r="G204" s="19" t="s">
        <v>8309</v>
      </c>
      <c r="H204" s="8" t="s">
        <v>566</v>
      </c>
      <c r="I204" s="9"/>
      <c r="J204" s="9"/>
      <c r="K204" s="10"/>
      <c r="L204" s="11"/>
      <c r="M204" s="22">
        <v>1100</v>
      </c>
      <c r="N204" s="33"/>
      <c r="O204" s="22"/>
      <c r="P204" s="85">
        <v>201600</v>
      </c>
      <c r="Q204" s="12">
        <v>27</v>
      </c>
      <c r="R204" s="12">
        <v>70</v>
      </c>
      <c r="S204" s="12">
        <v>144</v>
      </c>
      <c r="T204" s="12">
        <v>20</v>
      </c>
      <c r="U204" s="14" t="s">
        <v>56</v>
      </c>
      <c r="V204" s="14" t="s">
        <v>56</v>
      </c>
      <c r="W204" s="14" t="s">
        <v>56</v>
      </c>
      <c r="X204" s="16" t="s">
        <v>56</v>
      </c>
    </row>
    <row r="205" spans="1:24" ht="17.100000000000001" customHeight="1">
      <c r="A205" t="s">
        <v>601</v>
      </c>
      <c r="B205" s="12" t="s">
        <v>602</v>
      </c>
      <c r="C205" s="12" t="s">
        <v>37</v>
      </c>
      <c r="D205" s="12" t="s">
        <v>173</v>
      </c>
      <c r="E205" s="12" t="s">
        <v>564</v>
      </c>
      <c r="F205" s="12" t="s">
        <v>565</v>
      </c>
      <c r="G205" s="19" t="s">
        <v>8308</v>
      </c>
      <c r="H205" s="8" t="s">
        <v>566</v>
      </c>
      <c r="I205" s="9"/>
      <c r="J205" s="9"/>
      <c r="K205" s="10"/>
      <c r="L205" s="11"/>
      <c r="M205" s="22">
        <v>1186</v>
      </c>
      <c r="N205" s="33"/>
      <c r="O205" s="22"/>
      <c r="P205" s="85">
        <v>236187</v>
      </c>
      <c r="Q205" s="12">
        <v>30</v>
      </c>
      <c r="R205" s="12">
        <v>69</v>
      </c>
      <c r="S205" s="12">
        <v>163</v>
      </c>
      <c r="T205" s="12">
        <v>21</v>
      </c>
      <c r="U205" s="14" t="s">
        <v>56</v>
      </c>
      <c r="V205" s="14" t="s">
        <v>56</v>
      </c>
      <c r="W205" s="14" t="s">
        <v>56</v>
      </c>
      <c r="X205" s="16" t="s">
        <v>56</v>
      </c>
    </row>
    <row r="206" spans="1:24" ht="17.100000000000001" customHeight="1">
      <c r="A206" t="s">
        <v>603</v>
      </c>
      <c r="B206" s="12" t="s">
        <v>604</v>
      </c>
      <c r="C206" s="12" t="s">
        <v>37</v>
      </c>
      <c r="D206" s="12" t="s">
        <v>173</v>
      </c>
      <c r="E206" s="12" t="s">
        <v>564</v>
      </c>
      <c r="F206" s="12" t="s">
        <v>565</v>
      </c>
      <c r="G206" s="19" t="s">
        <v>8309</v>
      </c>
      <c r="H206" s="8" t="s">
        <v>566</v>
      </c>
      <c r="I206" s="9"/>
      <c r="J206" s="9"/>
      <c r="K206" s="10"/>
      <c r="L206" s="11"/>
      <c r="M206" s="22">
        <v>1231</v>
      </c>
      <c r="N206" s="33"/>
      <c r="O206" s="22"/>
      <c r="P206" s="85">
        <v>237636</v>
      </c>
      <c r="Q206" s="12">
        <v>30</v>
      </c>
      <c r="R206" s="12">
        <v>69</v>
      </c>
      <c r="S206" s="12">
        <v>164</v>
      </c>
      <c r="T206" s="12">
        <v>21</v>
      </c>
      <c r="U206" s="14" t="s">
        <v>56</v>
      </c>
      <c r="V206" s="14" t="s">
        <v>56</v>
      </c>
      <c r="W206" s="14" t="s">
        <v>56</v>
      </c>
      <c r="X206" s="16" t="s">
        <v>56</v>
      </c>
    </row>
    <row r="207" spans="1:24" ht="17.100000000000001" customHeight="1">
      <c r="A207" t="s">
        <v>605</v>
      </c>
      <c r="B207" s="12" t="s">
        <v>606</v>
      </c>
      <c r="C207" s="12" t="s">
        <v>37</v>
      </c>
      <c r="D207" s="12" t="s">
        <v>173</v>
      </c>
      <c r="E207" s="12" t="s">
        <v>564</v>
      </c>
      <c r="F207" s="12" t="s">
        <v>607</v>
      </c>
      <c r="G207" s="19" t="s">
        <v>8310</v>
      </c>
      <c r="H207" s="8" t="s">
        <v>608</v>
      </c>
      <c r="I207" s="9"/>
      <c r="J207" s="9"/>
      <c r="K207" s="10"/>
      <c r="L207" s="11"/>
      <c r="M207" s="22">
        <v>1301</v>
      </c>
      <c r="N207" s="33"/>
      <c r="O207" s="22"/>
      <c r="P207" s="85">
        <v>34947.200000000004</v>
      </c>
      <c r="Q207" s="12">
        <v>15</v>
      </c>
      <c r="R207" s="12">
        <v>33.5</v>
      </c>
      <c r="S207" s="12">
        <v>81.5</v>
      </c>
      <c r="T207" s="12">
        <v>12.8</v>
      </c>
      <c r="U207" s="14" t="s">
        <v>56</v>
      </c>
      <c r="V207" s="14" t="s">
        <v>56</v>
      </c>
      <c r="W207" s="14" t="s">
        <v>56</v>
      </c>
      <c r="X207" s="16" t="s">
        <v>56</v>
      </c>
    </row>
    <row r="208" spans="1:24" ht="17.100000000000001" customHeight="1">
      <c r="A208" t="s">
        <v>609</v>
      </c>
      <c r="B208" s="12" t="s">
        <v>610</v>
      </c>
      <c r="C208" s="12" t="s">
        <v>37</v>
      </c>
      <c r="D208" s="12" t="s">
        <v>173</v>
      </c>
      <c r="E208" s="12" t="s">
        <v>564</v>
      </c>
      <c r="F208" s="12" t="s">
        <v>607</v>
      </c>
      <c r="G208" s="19" t="s">
        <v>8310</v>
      </c>
      <c r="H208" s="8" t="s">
        <v>608</v>
      </c>
      <c r="I208" s="9"/>
      <c r="J208" s="9"/>
      <c r="K208" s="10"/>
      <c r="L208" s="11"/>
      <c r="M208" s="22">
        <v>1403</v>
      </c>
      <c r="N208" s="33"/>
      <c r="O208" s="22"/>
      <c r="P208" s="85">
        <v>43523.199999999997</v>
      </c>
      <c r="Q208" s="12">
        <v>17</v>
      </c>
      <c r="R208" s="12">
        <v>33.5</v>
      </c>
      <c r="S208" s="12">
        <v>101.49999999999999</v>
      </c>
      <c r="T208" s="12">
        <v>12.8</v>
      </c>
      <c r="U208" s="14" t="s">
        <v>56</v>
      </c>
      <c r="V208" s="14" t="s">
        <v>56</v>
      </c>
      <c r="W208" s="14" t="s">
        <v>56</v>
      </c>
      <c r="X208" s="16" t="s">
        <v>56</v>
      </c>
    </row>
    <row r="209" spans="1:24" ht="17.100000000000001" customHeight="1">
      <c r="A209" t="s">
        <v>611</v>
      </c>
      <c r="B209" s="12" t="s">
        <v>612</v>
      </c>
      <c r="C209" s="12" t="s">
        <v>37</v>
      </c>
      <c r="D209" s="12" t="s">
        <v>173</v>
      </c>
      <c r="E209" s="12" t="s">
        <v>564</v>
      </c>
      <c r="F209" s="12" t="s">
        <v>607</v>
      </c>
      <c r="G209" s="19" t="s">
        <v>8310</v>
      </c>
      <c r="H209" s="8" t="s">
        <v>608</v>
      </c>
      <c r="I209" s="9"/>
      <c r="J209" s="9"/>
      <c r="K209" s="10"/>
      <c r="L209" s="11"/>
      <c r="M209" s="22">
        <v>1519</v>
      </c>
      <c r="N209" s="33"/>
      <c r="O209" s="22"/>
      <c r="P209" s="85">
        <v>121044</v>
      </c>
      <c r="Q209" s="12">
        <v>20</v>
      </c>
      <c r="R209" s="12">
        <v>44</v>
      </c>
      <c r="S209" s="12">
        <v>131</v>
      </c>
      <c r="T209" s="12">
        <v>21</v>
      </c>
      <c r="U209" s="14" t="s">
        <v>56</v>
      </c>
      <c r="V209" s="14" t="s">
        <v>56</v>
      </c>
      <c r="W209" s="14" t="s">
        <v>56</v>
      </c>
      <c r="X209" s="16" t="s">
        <v>56</v>
      </c>
    </row>
    <row r="210" spans="1:24" ht="17.100000000000001" customHeight="1">
      <c r="A210" t="s">
        <v>613</v>
      </c>
      <c r="B210" s="12" t="s">
        <v>614</v>
      </c>
      <c r="C210" s="12" t="s">
        <v>37</v>
      </c>
      <c r="D210" s="12" t="s">
        <v>173</v>
      </c>
      <c r="E210" s="12" t="s">
        <v>564</v>
      </c>
      <c r="F210" s="12" t="s">
        <v>607</v>
      </c>
      <c r="G210" s="19" t="s">
        <v>8311</v>
      </c>
      <c r="H210" s="8" t="s">
        <v>608</v>
      </c>
      <c r="I210" s="9"/>
      <c r="J210" s="9"/>
      <c r="K210" s="10"/>
      <c r="L210" s="11"/>
      <c r="M210" s="22">
        <v>1275</v>
      </c>
      <c r="N210" s="33"/>
      <c r="O210" s="22"/>
      <c r="P210" s="85">
        <v>34947.200000000004</v>
      </c>
      <c r="Q210" s="12">
        <v>15</v>
      </c>
      <c r="R210" s="12">
        <v>33.5</v>
      </c>
      <c r="S210" s="12">
        <v>81.5</v>
      </c>
      <c r="T210" s="12">
        <v>12.8</v>
      </c>
      <c r="U210" s="14" t="s">
        <v>56</v>
      </c>
      <c r="V210" s="14" t="s">
        <v>56</v>
      </c>
      <c r="W210" s="14" t="s">
        <v>56</v>
      </c>
      <c r="X210" s="16" t="s">
        <v>56</v>
      </c>
    </row>
    <row r="211" spans="1:24" ht="17.100000000000001" customHeight="1">
      <c r="A211" t="s">
        <v>615</v>
      </c>
      <c r="B211" s="12" t="s">
        <v>616</v>
      </c>
      <c r="C211" s="12" t="s">
        <v>37</v>
      </c>
      <c r="D211" s="12" t="s">
        <v>173</v>
      </c>
      <c r="E211" s="12" t="s">
        <v>564</v>
      </c>
      <c r="F211" s="12" t="s">
        <v>607</v>
      </c>
      <c r="G211" s="19" t="s">
        <v>8311</v>
      </c>
      <c r="H211" s="8" t="s">
        <v>608</v>
      </c>
      <c r="I211" s="9"/>
      <c r="J211" s="9"/>
      <c r="K211" s="10"/>
      <c r="L211" s="11"/>
      <c r="M211" s="22">
        <v>1377</v>
      </c>
      <c r="N211" s="33"/>
      <c r="O211" s="22"/>
      <c r="P211" s="85">
        <v>43523.199999999997</v>
      </c>
      <c r="Q211" s="12">
        <v>17</v>
      </c>
      <c r="R211" s="12">
        <v>33.5</v>
      </c>
      <c r="S211" s="12">
        <v>101.49999999999999</v>
      </c>
      <c r="T211" s="12">
        <v>12.8</v>
      </c>
      <c r="U211" s="14" t="s">
        <v>56</v>
      </c>
      <c r="V211" s="14" t="s">
        <v>56</v>
      </c>
      <c r="W211" s="14" t="s">
        <v>56</v>
      </c>
      <c r="X211" s="16" t="s">
        <v>56</v>
      </c>
    </row>
    <row r="212" spans="1:24" ht="17.100000000000001" customHeight="1">
      <c r="A212" t="s">
        <v>617</v>
      </c>
      <c r="B212" s="12" t="s">
        <v>618</v>
      </c>
      <c r="C212" s="12" t="s">
        <v>37</v>
      </c>
      <c r="D212" s="12" t="s">
        <v>173</v>
      </c>
      <c r="E212" s="12" t="s">
        <v>564</v>
      </c>
      <c r="F212" s="12" t="s">
        <v>607</v>
      </c>
      <c r="G212" s="19" t="s">
        <v>8311</v>
      </c>
      <c r="H212" s="8" t="s">
        <v>608</v>
      </c>
      <c r="I212" s="9"/>
      <c r="J212" s="9"/>
      <c r="K212" s="10"/>
      <c r="L212" s="11"/>
      <c r="M212" s="22">
        <v>1494</v>
      </c>
      <c r="N212" s="33"/>
      <c r="O212" s="22"/>
      <c r="P212" s="85">
        <v>123795</v>
      </c>
      <c r="Q212" s="12">
        <v>19.600000000000001</v>
      </c>
      <c r="R212" s="12">
        <v>45</v>
      </c>
      <c r="S212" s="12">
        <v>131</v>
      </c>
      <c r="T212" s="12">
        <v>21</v>
      </c>
      <c r="U212" s="14" t="s">
        <v>56</v>
      </c>
      <c r="V212" s="14" t="s">
        <v>56</v>
      </c>
      <c r="W212" s="14" t="s">
        <v>56</v>
      </c>
      <c r="X212" s="16" t="s">
        <v>56</v>
      </c>
    </row>
    <row r="213" spans="1:24" ht="17.100000000000001" customHeight="1">
      <c r="A213" t="s">
        <v>619</v>
      </c>
      <c r="B213" s="12" t="s">
        <v>620</v>
      </c>
      <c r="C213" s="12" t="s">
        <v>37</v>
      </c>
      <c r="D213" s="12" t="s">
        <v>173</v>
      </c>
      <c r="E213" s="12" t="s">
        <v>564</v>
      </c>
      <c r="F213" s="12" t="s">
        <v>607</v>
      </c>
      <c r="G213" s="19" t="s">
        <v>8312</v>
      </c>
      <c r="H213" s="8" t="s">
        <v>608</v>
      </c>
      <c r="I213" s="9"/>
      <c r="J213" s="9"/>
      <c r="K213" s="10"/>
      <c r="L213" s="11"/>
      <c r="M213" s="22">
        <v>1035</v>
      </c>
      <c r="N213" s="33"/>
      <c r="O213" s="22"/>
      <c r="P213" s="85">
        <v>88182</v>
      </c>
      <c r="Q213" s="12">
        <v>13.6</v>
      </c>
      <c r="R213" s="12">
        <v>45</v>
      </c>
      <c r="S213" s="12">
        <v>92</v>
      </c>
      <c r="T213" s="12">
        <v>21.3</v>
      </c>
      <c r="U213" s="14" t="s">
        <v>56</v>
      </c>
      <c r="V213" s="14" t="s">
        <v>56</v>
      </c>
      <c r="W213" s="14" t="s">
        <v>56</v>
      </c>
      <c r="X213" s="16" t="s">
        <v>56</v>
      </c>
    </row>
    <row r="214" spans="1:24" ht="17.100000000000001" customHeight="1">
      <c r="A214" t="s">
        <v>621</v>
      </c>
      <c r="B214" s="12" t="s">
        <v>622</v>
      </c>
      <c r="C214" s="12" t="s">
        <v>37</v>
      </c>
      <c r="D214" s="12" t="s">
        <v>173</v>
      </c>
      <c r="E214" s="12" t="s">
        <v>564</v>
      </c>
      <c r="F214" s="12" t="s">
        <v>607</v>
      </c>
      <c r="G214" s="19" t="s">
        <v>8312</v>
      </c>
      <c r="H214" s="8" t="s">
        <v>608</v>
      </c>
      <c r="I214" s="9"/>
      <c r="J214" s="9"/>
      <c r="K214" s="10"/>
      <c r="L214" s="11"/>
      <c r="M214" s="22">
        <v>1140</v>
      </c>
      <c r="N214" s="33"/>
      <c r="O214" s="22"/>
      <c r="P214" s="85">
        <v>105840.00000000001</v>
      </c>
      <c r="Q214" s="12">
        <v>17</v>
      </c>
      <c r="R214" s="12">
        <v>45</v>
      </c>
      <c r="S214" s="12">
        <v>112.00000000000001</v>
      </c>
      <c r="T214" s="12">
        <v>21</v>
      </c>
      <c r="U214" s="14" t="s">
        <v>56</v>
      </c>
      <c r="V214" s="14" t="s">
        <v>56</v>
      </c>
      <c r="W214" s="14" t="s">
        <v>56</v>
      </c>
      <c r="X214" s="16" t="s">
        <v>56</v>
      </c>
    </row>
    <row r="215" spans="1:24" ht="17.100000000000001" customHeight="1">
      <c r="A215" t="s">
        <v>623</v>
      </c>
      <c r="B215" s="12" t="s">
        <v>624</v>
      </c>
      <c r="C215" s="12" t="s">
        <v>37</v>
      </c>
      <c r="D215" s="12" t="s">
        <v>173</v>
      </c>
      <c r="E215" s="12" t="s">
        <v>564</v>
      </c>
      <c r="F215" s="12" t="s">
        <v>607</v>
      </c>
      <c r="G215" s="19" t="s">
        <v>8312</v>
      </c>
      <c r="H215" s="8" t="s">
        <v>608</v>
      </c>
      <c r="I215" s="9"/>
      <c r="J215" s="9"/>
      <c r="K215" s="10"/>
      <c r="L215" s="11"/>
      <c r="M215" s="22">
        <v>1256</v>
      </c>
      <c r="N215" s="33"/>
      <c r="O215" s="22"/>
      <c r="P215" s="85">
        <v>52099.200000000012</v>
      </c>
      <c r="Q215" s="12">
        <v>20</v>
      </c>
      <c r="R215" s="12">
        <v>33.5</v>
      </c>
      <c r="S215" s="12">
        <v>121.50000000000001</v>
      </c>
      <c r="T215" s="12">
        <v>12.8</v>
      </c>
      <c r="U215" s="14" t="s">
        <v>56</v>
      </c>
      <c r="V215" s="14" t="s">
        <v>56</v>
      </c>
      <c r="W215" s="14" t="s">
        <v>56</v>
      </c>
      <c r="X215" s="16" t="s">
        <v>56</v>
      </c>
    </row>
    <row r="216" spans="1:24" ht="17.100000000000001" customHeight="1">
      <c r="A216" t="s">
        <v>625</v>
      </c>
      <c r="B216" s="12" t="s">
        <v>626</v>
      </c>
      <c r="C216" s="12" t="s">
        <v>37</v>
      </c>
      <c r="D216" s="12" t="s">
        <v>173</v>
      </c>
      <c r="E216" s="12" t="s">
        <v>564</v>
      </c>
      <c r="F216" s="12" t="s">
        <v>607</v>
      </c>
      <c r="G216" s="19" t="s">
        <v>8313</v>
      </c>
      <c r="H216" s="8" t="s">
        <v>608</v>
      </c>
      <c r="I216" s="9"/>
      <c r="J216" s="9"/>
      <c r="K216" s="10"/>
      <c r="L216" s="11"/>
      <c r="M216" s="22">
        <v>1009</v>
      </c>
      <c r="N216" s="33"/>
      <c r="O216" s="22"/>
      <c r="P216" s="85">
        <v>34947.200000000004</v>
      </c>
      <c r="Q216" s="12">
        <v>15</v>
      </c>
      <c r="R216" s="12">
        <v>33.5</v>
      </c>
      <c r="S216" s="12">
        <v>81.5</v>
      </c>
      <c r="T216" s="12">
        <v>12.8</v>
      </c>
      <c r="U216" s="14" t="s">
        <v>56</v>
      </c>
      <c r="V216" s="14" t="s">
        <v>56</v>
      </c>
      <c r="W216" s="14" t="s">
        <v>56</v>
      </c>
      <c r="X216" s="16" t="s">
        <v>56</v>
      </c>
    </row>
    <row r="217" spans="1:24" ht="17.100000000000001" customHeight="1">
      <c r="A217" t="s">
        <v>627</v>
      </c>
      <c r="B217" s="12" t="s">
        <v>628</v>
      </c>
      <c r="C217" s="12" t="s">
        <v>37</v>
      </c>
      <c r="D217" s="12" t="s">
        <v>173</v>
      </c>
      <c r="E217" s="12" t="s">
        <v>564</v>
      </c>
      <c r="F217" s="12" t="s">
        <v>607</v>
      </c>
      <c r="G217" s="19" t="s">
        <v>8313</v>
      </c>
      <c r="H217" s="8" t="s">
        <v>608</v>
      </c>
      <c r="I217" s="9"/>
      <c r="J217" s="9"/>
      <c r="K217" s="10"/>
      <c r="L217" s="11"/>
      <c r="M217" s="22">
        <v>1114</v>
      </c>
      <c r="N217" s="33"/>
      <c r="O217" s="22"/>
      <c r="P217" s="85">
        <v>43523.199999999997</v>
      </c>
      <c r="Q217" s="12">
        <v>17</v>
      </c>
      <c r="R217" s="12">
        <v>33.5</v>
      </c>
      <c r="S217" s="12">
        <v>101.49999999999999</v>
      </c>
      <c r="T217" s="12">
        <v>12.8</v>
      </c>
      <c r="U217" s="14" t="s">
        <v>56</v>
      </c>
      <c r="V217" s="14" t="s">
        <v>56</v>
      </c>
      <c r="W217" s="14" t="s">
        <v>56</v>
      </c>
      <c r="X217" s="16" t="s">
        <v>56</v>
      </c>
    </row>
    <row r="218" spans="1:24" ht="17.100000000000001" customHeight="1">
      <c r="A218" t="s">
        <v>629</v>
      </c>
      <c r="B218" s="12" t="s">
        <v>630</v>
      </c>
      <c r="C218" s="12" t="s">
        <v>37</v>
      </c>
      <c r="D218" s="12" t="s">
        <v>173</v>
      </c>
      <c r="E218" s="12" t="s">
        <v>564</v>
      </c>
      <c r="F218" s="12" t="s">
        <v>607</v>
      </c>
      <c r="G218" s="19" t="s">
        <v>8313</v>
      </c>
      <c r="H218" s="8" t="s">
        <v>608</v>
      </c>
      <c r="I218" s="9"/>
      <c r="J218" s="9"/>
      <c r="K218" s="10"/>
      <c r="L218" s="11"/>
      <c r="M218" s="22">
        <v>1231</v>
      </c>
      <c r="N218" s="33"/>
      <c r="O218" s="22"/>
      <c r="P218" s="85">
        <v>126522</v>
      </c>
      <c r="Q218" s="12">
        <v>18.399999999999999</v>
      </c>
      <c r="R218" s="12">
        <v>45</v>
      </c>
      <c r="S218" s="12">
        <v>132</v>
      </c>
      <c r="T218" s="12">
        <v>21.3</v>
      </c>
      <c r="U218" s="14" t="s">
        <v>56</v>
      </c>
      <c r="V218" s="14" t="s">
        <v>56</v>
      </c>
      <c r="W218" s="14" t="s">
        <v>56</v>
      </c>
      <c r="X218" s="16" t="s">
        <v>56</v>
      </c>
    </row>
    <row r="219" spans="1:24" ht="17.100000000000001" customHeight="1">
      <c r="A219" t="s">
        <v>631</v>
      </c>
      <c r="B219" s="12" t="s">
        <v>632</v>
      </c>
      <c r="C219" s="12" t="s">
        <v>37</v>
      </c>
      <c r="D219" s="12" t="s">
        <v>173</v>
      </c>
      <c r="E219" s="12" t="s">
        <v>564</v>
      </c>
      <c r="F219" s="12" t="s">
        <v>607</v>
      </c>
      <c r="G219" s="19" t="s">
        <v>8314</v>
      </c>
      <c r="H219" s="8" t="s">
        <v>608</v>
      </c>
      <c r="I219" s="9"/>
      <c r="J219" s="9"/>
      <c r="K219" s="10"/>
      <c r="L219" s="11"/>
      <c r="M219" s="22">
        <v>1009</v>
      </c>
      <c r="N219" s="33"/>
      <c r="O219" s="22"/>
      <c r="P219" s="85">
        <v>34947.200000000004</v>
      </c>
      <c r="Q219" s="12">
        <v>15</v>
      </c>
      <c r="R219" s="12">
        <v>33.5</v>
      </c>
      <c r="S219" s="12">
        <v>81.5</v>
      </c>
      <c r="T219" s="12">
        <v>12.8</v>
      </c>
      <c r="U219" s="14" t="s">
        <v>56</v>
      </c>
      <c r="V219" s="14" t="s">
        <v>56</v>
      </c>
      <c r="W219" s="14" t="s">
        <v>56</v>
      </c>
      <c r="X219" s="16" t="s">
        <v>56</v>
      </c>
    </row>
    <row r="220" spans="1:24" ht="17.100000000000001" customHeight="1">
      <c r="A220" t="s">
        <v>633</v>
      </c>
      <c r="B220" s="12" t="s">
        <v>634</v>
      </c>
      <c r="C220" s="12" t="s">
        <v>37</v>
      </c>
      <c r="D220" s="12" t="s">
        <v>173</v>
      </c>
      <c r="E220" s="12" t="s">
        <v>564</v>
      </c>
      <c r="F220" s="12" t="s">
        <v>607</v>
      </c>
      <c r="G220" s="19" t="s">
        <v>8314</v>
      </c>
      <c r="H220" s="8" t="s">
        <v>608</v>
      </c>
      <c r="I220" s="9"/>
      <c r="J220" s="9"/>
      <c r="K220" s="10"/>
      <c r="L220" s="11"/>
      <c r="M220" s="22">
        <v>1114</v>
      </c>
      <c r="N220" s="33"/>
      <c r="O220" s="22"/>
      <c r="P220" s="85">
        <v>109157.99999999999</v>
      </c>
      <c r="Q220" s="12">
        <v>17</v>
      </c>
      <c r="R220" s="12">
        <v>46</v>
      </c>
      <c r="S220" s="12">
        <v>112.99999999999999</v>
      </c>
      <c r="T220" s="12">
        <v>21</v>
      </c>
      <c r="U220" s="14" t="s">
        <v>56</v>
      </c>
      <c r="V220" s="14" t="s">
        <v>56</v>
      </c>
      <c r="W220" s="14" t="s">
        <v>56</v>
      </c>
      <c r="X220" s="16" t="s">
        <v>56</v>
      </c>
    </row>
    <row r="221" spans="1:24" ht="17.100000000000001" customHeight="1">
      <c r="A221" t="s">
        <v>635</v>
      </c>
      <c r="B221" s="12" t="s">
        <v>636</v>
      </c>
      <c r="C221" s="12" t="s">
        <v>37</v>
      </c>
      <c r="D221" s="12" t="s">
        <v>173</v>
      </c>
      <c r="E221" s="12" t="s">
        <v>564</v>
      </c>
      <c r="F221" s="12" t="s">
        <v>607</v>
      </c>
      <c r="G221" s="19" t="s">
        <v>8314</v>
      </c>
      <c r="H221" s="8" t="s">
        <v>608</v>
      </c>
      <c r="I221" s="9"/>
      <c r="J221" s="9"/>
      <c r="K221" s="10"/>
      <c r="L221" s="11"/>
      <c r="M221" s="22">
        <v>1231</v>
      </c>
      <c r="N221" s="33"/>
      <c r="O221" s="22"/>
      <c r="P221" s="85">
        <v>52099.200000000012</v>
      </c>
      <c r="Q221" s="12">
        <v>20</v>
      </c>
      <c r="R221" s="12">
        <v>33.5</v>
      </c>
      <c r="S221" s="12">
        <v>121.50000000000001</v>
      </c>
      <c r="T221" s="12">
        <v>12.8</v>
      </c>
      <c r="U221" s="14" t="s">
        <v>56</v>
      </c>
      <c r="V221" s="14" t="s">
        <v>56</v>
      </c>
      <c r="W221" s="14" t="s">
        <v>56</v>
      </c>
      <c r="X221" s="16" t="s">
        <v>56</v>
      </c>
    </row>
    <row r="222" spans="1:24" ht="17.100000000000001" customHeight="1">
      <c r="A222" t="s">
        <v>637</v>
      </c>
      <c r="B222" s="12" t="s">
        <v>638</v>
      </c>
      <c r="C222" s="12" t="s">
        <v>37</v>
      </c>
      <c r="D222" s="12" t="s">
        <v>173</v>
      </c>
      <c r="E222" s="12" t="s">
        <v>564</v>
      </c>
      <c r="F222" s="12" t="s">
        <v>607</v>
      </c>
      <c r="G222" s="19" t="s">
        <v>8315</v>
      </c>
      <c r="H222" s="8" t="s">
        <v>608</v>
      </c>
      <c r="I222" s="9"/>
      <c r="J222" s="9"/>
      <c r="K222" s="10"/>
      <c r="L222" s="11"/>
      <c r="M222" s="22">
        <v>1084</v>
      </c>
      <c r="N222" s="33"/>
      <c r="O222" s="22"/>
      <c r="P222" s="85">
        <v>34947.200000000004</v>
      </c>
      <c r="Q222" s="12">
        <v>15</v>
      </c>
      <c r="R222" s="12">
        <v>33.5</v>
      </c>
      <c r="S222" s="12">
        <v>81.5</v>
      </c>
      <c r="T222" s="12">
        <v>12.8</v>
      </c>
      <c r="U222" s="14" t="s">
        <v>56</v>
      </c>
      <c r="V222" s="14" t="s">
        <v>56</v>
      </c>
      <c r="W222" s="14" t="s">
        <v>56</v>
      </c>
      <c r="X222" s="16" t="s">
        <v>56</v>
      </c>
    </row>
    <row r="223" spans="1:24" ht="17.100000000000001" customHeight="1">
      <c r="A223" t="s">
        <v>639</v>
      </c>
      <c r="B223" s="12" t="s">
        <v>640</v>
      </c>
      <c r="C223" s="12" t="s">
        <v>37</v>
      </c>
      <c r="D223" s="12" t="s">
        <v>173</v>
      </c>
      <c r="E223" s="12" t="s">
        <v>564</v>
      </c>
      <c r="F223" s="12" t="s">
        <v>607</v>
      </c>
      <c r="G223" s="19" t="s">
        <v>8315</v>
      </c>
      <c r="H223" s="8" t="s">
        <v>608</v>
      </c>
      <c r="I223" s="9"/>
      <c r="J223" s="9"/>
      <c r="K223" s="10"/>
      <c r="L223" s="11"/>
      <c r="M223" s="22">
        <v>1186</v>
      </c>
      <c r="N223" s="33"/>
      <c r="O223" s="22"/>
      <c r="P223" s="85">
        <v>43523.199999999997</v>
      </c>
      <c r="Q223" s="12">
        <v>17</v>
      </c>
      <c r="R223" s="12">
        <v>33.5</v>
      </c>
      <c r="S223" s="12">
        <v>101.49999999999999</v>
      </c>
      <c r="T223" s="12">
        <v>12.8</v>
      </c>
      <c r="U223" s="14" t="s">
        <v>56</v>
      </c>
      <c r="V223" s="14" t="s">
        <v>56</v>
      </c>
      <c r="W223" s="14" t="s">
        <v>56</v>
      </c>
      <c r="X223" s="16" t="s">
        <v>56</v>
      </c>
    </row>
    <row r="224" spans="1:24" ht="17.100000000000001" customHeight="1">
      <c r="A224" t="s">
        <v>641</v>
      </c>
      <c r="B224" s="12" t="s">
        <v>642</v>
      </c>
      <c r="C224" s="12" t="s">
        <v>37</v>
      </c>
      <c r="D224" s="12" t="s">
        <v>173</v>
      </c>
      <c r="E224" s="12" t="s">
        <v>564</v>
      </c>
      <c r="F224" s="12" t="s">
        <v>607</v>
      </c>
      <c r="G224" s="19" t="s">
        <v>8315</v>
      </c>
      <c r="H224" s="8" t="s">
        <v>608</v>
      </c>
      <c r="I224" s="9"/>
      <c r="J224" s="9"/>
      <c r="K224" s="10"/>
      <c r="L224" s="11"/>
      <c r="M224" s="22">
        <v>1301</v>
      </c>
      <c r="N224" s="33"/>
      <c r="O224" s="22"/>
      <c r="P224" s="85">
        <v>121044</v>
      </c>
      <c r="Q224" s="12">
        <v>20</v>
      </c>
      <c r="R224" s="12">
        <v>44</v>
      </c>
      <c r="S224" s="12">
        <v>131</v>
      </c>
      <c r="T224" s="12">
        <v>21</v>
      </c>
      <c r="U224" s="14" t="s">
        <v>56</v>
      </c>
      <c r="V224" s="14" t="s">
        <v>56</v>
      </c>
      <c r="W224" s="14" t="s">
        <v>56</v>
      </c>
      <c r="X224" s="16" t="s">
        <v>56</v>
      </c>
    </row>
    <row r="225" spans="1:24" ht="17.100000000000001" customHeight="1">
      <c r="A225" t="s">
        <v>643</v>
      </c>
      <c r="B225" s="12" t="s">
        <v>644</v>
      </c>
      <c r="C225" s="12" t="s">
        <v>37</v>
      </c>
      <c r="D225" s="12" t="s">
        <v>173</v>
      </c>
      <c r="E225" s="12" t="s">
        <v>564</v>
      </c>
      <c r="F225" s="12" t="s">
        <v>607</v>
      </c>
      <c r="G225" s="19" t="s">
        <v>8316</v>
      </c>
      <c r="H225" s="8" t="s">
        <v>608</v>
      </c>
      <c r="I225" s="9"/>
      <c r="J225" s="9"/>
      <c r="K225" s="10"/>
      <c r="L225" s="11"/>
      <c r="M225" s="22">
        <v>1055</v>
      </c>
      <c r="N225" s="33"/>
      <c r="O225" s="22"/>
      <c r="P225" s="85">
        <v>34947.200000000004</v>
      </c>
      <c r="Q225" s="12">
        <v>15</v>
      </c>
      <c r="R225" s="12">
        <v>33.5</v>
      </c>
      <c r="S225" s="12">
        <v>81.5</v>
      </c>
      <c r="T225" s="12">
        <v>12.8</v>
      </c>
      <c r="U225" s="14" t="s">
        <v>56</v>
      </c>
      <c r="V225" s="14" t="s">
        <v>56</v>
      </c>
      <c r="W225" s="14" t="s">
        <v>56</v>
      </c>
      <c r="X225" s="16" t="s">
        <v>56</v>
      </c>
    </row>
    <row r="226" spans="1:24" ht="17.100000000000001" customHeight="1">
      <c r="A226" t="s">
        <v>645</v>
      </c>
      <c r="B226" s="12" t="s">
        <v>646</v>
      </c>
      <c r="C226" s="12" t="s">
        <v>37</v>
      </c>
      <c r="D226" s="12" t="s">
        <v>173</v>
      </c>
      <c r="E226" s="12" t="s">
        <v>564</v>
      </c>
      <c r="F226" s="12" t="s">
        <v>607</v>
      </c>
      <c r="G226" s="19" t="s">
        <v>8316</v>
      </c>
      <c r="H226" s="8" t="s">
        <v>608</v>
      </c>
      <c r="I226" s="9"/>
      <c r="J226" s="9"/>
      <c r="K226" s="10"/>
      <c r="L226" s="11"/>
      <c r="M226" s="22">
        <v>1160</v>
      </c>
      <c r="N226" s="33"/>
      <c r="O226" s="22"/>
      <c r="P226" s="85">
        <v>43523.199999999997</v>
      </c>
      <c r="Q226" s="12">
        <v>17</v>
      </c>
      <c r="R226" s="12">
        <v>33.5</v>
      </c>
      <c r="S226" s="12">
        <v>101.49999999999999</v>
      </c>
      <c r="T226" s="12">
        <v>12.8</v>
      </c>
      <c r="U226" s="14" t="s">
        <v>56</v>
      </c>
      <c r="V226" s="14" t="s">
        <v>56</v>
      </c>
      <c r="W226" s="14" t="s">
        <v>56</v>
      </c>
      <c r="X226" s="16" t="s">
        <v>56</v>
      </c>
    </row>
    <row r="227" spans="1:24" ht="17.100000000000001" customHeight="1">
      <c r="A227" t="s">
        <v>647</v>
      </c>
      <c r="B227" s="12" t="s">
        <v>648</v>
      </c>
      <c r="C227" s="12" t="s">
        <v>37</v>
      </c>
      <c r="D227" s="12" t="s">
        <v>173</v>
      </c>
      <c r="E227" s="12" t="s">
        <v>564</v>
      </c>
      <c r="F227" s="12" t="s">
        <v>607</v>
      </c>
      <c r="G227" s="19" t="s">
        <v>8316</v>
      </c>
      <c r="H227" s="8" t="s">
        <v>608</v>
      </c>
      <c r="I227" s="9"/>
      <c r="J227" s="9"/>
      <c r="K227" s="10"/>
      <c r="L227" s="11"/>
      <c r="M227" s="22">
        <v>1275</v>
      </c>
      <c r="N227" s="33"/>
      <c r="O227" s="22"/>
      <c r="P227" s="85">
        <v>121044</v>
      </c>
      <c r="Q227" s="12">
        <v>20</v>
      </c>
      <c r="R227" s="12">
        <v>44</v>
      </c>
      <c r="S227" s="12">
        <v>131</v>
      </c>
      <c r="T227" s="12">
        <v>21</v>
      </c>
      <c r="U227" s="14" t="s">
        <v>56</v>
      </c>
      <c r="V227" s="14" t="s">
        <v>56</v>
      </c>
      <c r="W227" s="14" t="s">
        <v>56</v>
      </c>
      <c r="X227" s="16" t="s">
        <v>56</v>
      </c>
    </row>
    <row r="228" spans="1:24" ht="17.100000000000001" customHeight="1">
      <c r="A228" t="s">
        <v>649</v>
      </c>
      <c r="B228" s="12" t="s">
        <v>650</v>
      </c>
      <c r="C228" s="12" t="s">
        <v>37</v>
      </c>
      <c r="D228" s="12" t="s">
        <v>173</v>
      </c>
      <c r="E228" s="12" t="s">
        <v>564</v>
      </c>
      <c r="F228" s="12" t="s">
        <v>607</v>
      </c>
      <c r="G228" s="19" t="s">
        <v>8317</v>
      </c>
      <c r="H228" s="8" t="s">
        <v>608</v>
      </c>
      <c r="I228" s="9"/>
      <c r="J228" s="9"/>
      <c r="K228" s="10"/>
      <c r="L228" s="11"/>
      <c r="M228" s="22">
        <v>1055</v>
      </c>
      <c r="N228" s="33"/>
      <c r="O228" s="22"/>
      <c r="P228" s="85">
        <v>88182</v>
      </c>
      <c r="Q228" s="12">
        <v>15</v>
      </c>
      <c r="R228" s="12">
        <v>45</v>
      </c>
      <c r="S228" s="12">
        <v>92</v>
      </c>
      <c r="T228" s="12">
        <v>21.3</v>
      </c>
      <c r="U228" s="14" t="s">
        <v>56</v>
      </c>
      <c r="V228" s="14" t="s">
        <v>56</v>
      </c>
      <c r="W228" s="14" t="s">
        <v>56</v>
      </c>
      <c r="X228" s="16" t="s">
        <v>56</v>
      </c>
    </row>
    <row r="229" spans="1:24" ht="17.100000000000001" customHeight="1">
      <c r="A229" t="s">
        <v>651</v>
      </c>
      <c r="B229" s="12" t="s">
        <v>652</v>
      </c>
      <c r="C229" s="12" t="s">
        <v>37</v>
      </c>
      <c r="D229" s="12" t="s">
        <v>173</v>
      </c>
      <c r="E229" s="12" t="s">
        <v>564</v>
      </c>
      <c r="F229" s="12" t="s">
        <v>607</v>
      </c>
      <c r="G229" s="19" t="s">
        <v>8317</v>
      </c>
      <c r="H229" s="8" t="s">
        <v>608</v>
      </c>
      <c r="I229" s="9"/>
      <c r="J229" s="9"/>
      <c r="K229" s="10"/>
      <c r="L229" s="11"/>
      <c r="M229" s="22">
        <v>1160</v>
      </c>
      <c r="N229" s="33"/>
      <c r="O229" s="22"/>
      <c r="P229" s="85">
        <v>103040.00000000001</v>
      </c>
      <c r="Q229" s="12">
        <v>17</v>
      </c>
      <c r="R229" s="12">
        <v>46</v>
      </c>
      <c r="S229" s="12">
        <v>112.00000000000001</v>
      </c>
      <c r="T229" s="12">
        <v>20</v>
      </c>
      <c r="U229" s="14" t="s">
        <v>56</v>
      </c>
      <c r="V229" s="14" t="s">
        <v>56</v>
      </c>
      <c r="W229" s="14" t="s">
        <v>56</v>
      </c>
      <c r="X229" s="16" t="s">
        <v>56</v>
      </c>
    </row>
    <row r="230" spans="1:24" ht="17.100000000000001" customHeight="1">
      <c r="A230" t="s">
        <v>653</v>
      </c>
      <c r="B230" s="12" t="s">
        <v>654</v>
      </c>
      <c r="C230" s="12" t="s">
        <v>37</v>
      </c>
      <c r="D230" s="12" t="s">
        <v>173</v>
      </c>
      <c r="E230" s="12" t="s">
        <v>564</v>
      </c>
      <c r="F230" s="12" t="s">
        <v>607</v>
      </c>
      <c r="G230" s="19" t="s">
        <v>8317</v>
      </c>
      <c r="H230" s="8" t="s">
        <v>608</v>
      </c>
      <c r="I230" s="9"/>
      <c r="J230" s="9"/>
      <c r="K230" s="10"/>
      <c r="L230" s="11"/>
      <c r="M230" s="22">
        <v>1275</v>
      </c>
      <c r="N230" s="33"/>
      <c r="O230" s="22"/>
      <c r="P230" s="85">
        <v>126720</v>
      </c>
      <c r="Q230" s="12">
        <v>20</v>
      </c>
      <c r="R230" s="12">
        <v>48</v>
      </c>
      <c r="S230" s="12">
        <v>132</v>
      </c>
      <c r="T230" s="12">
        <v>20</v>
      </c>
      <c r="U230" s="14" t="s">
        <v>56</v>
      </c>
      <c r="V230" s="14" t="s">
        <v>56</v>
      </c>
      <c r="W230" s="14" t="s">
        <v>56</v>
      </c>
      <c r="X230" s="16" t="s">
        <v>56</v>
      </c>
    </row>
    <row r="231" spans="1:24" ht="17.100000000000001" customHeight="1">
      <c r="A231" t="s">
        <v>655</v>
      </c>
      <c r="B231" s="12" t="s">
        <v>656</v>
      </c>
      <c r="C231" s="12" t="s">
        <v>37</v>
      </c>
      <c r="D231" s="12" t="s">
        <v>173</v>
      </c>
      <c r="E231" s="12" t="s">
        <v>564</v>
      </c>
      <c r="F231" s="12" t="s">
        <v>607</v>
      </c>
      <c r="G231" s="19" t="s">
        <v>8310</v>
      </c>
      <c r="H231" s="8" t="s">
        <v>608</v>
      </c>
      <c r="I231" s="9"/>
      <c r="J231" s="9"/>
      <c r="K231" s="10"/>
      <c r="L231" s="11"/>
      <c r="M231" s="22">
        <v>1785</v>
      </c>
      <c r="N231" s="33"/>
      <c r="O231" s="22"/>
      <c r="P231" s="85">
        <v>190960</v>
      </c>
      <c r="Q231" s="12">
        <v>20</v>
      </c>
      <c r="R231" s="12">
        <v>44</v>
      </c>
      <c r="S231" s="12">
        <v>140</v>
      </c>
      <c r="T231" s="12">
        <v>31</v>
      </c>
      <c r="U231" s="14" t="s">
        <v>56</v>
      </c>
      <c r="V231" s="14" t="s">
        <v>56</v>
      </c>
      <c r="W231" s="14" t="s">
        <v>56</v>
      </c>
      <c r="X231" s="16" t="s">
        <v>56</v>
      </c>
    </row>
    <row r="232" spans="1:24" ht="17.100000000000001" customHeight="1">
      <c r="A232" t="s">
        <v>657</v>
      </c>
      <c r="B232" s="12" t="s">
        <v>658</v>
      </c>
      <c r="C232" s="12" t="s">
        <v>37</v>
      </c>
      <c r="D232" s="12" t="s">
        <v>173</v>
      </c>
      <c r="E232" s="12" t="s">
        <v>564</v>
      </c>
      <c r="F232" s="12" t="s">
        <v>607</v>
      </c>
      <c r="G232" s="19" t="s">
        <v>8311</v>
      </c>
      <c r="H232" s="8" t="s">
        <v>608</v>
      </c>
      <c r="I232" s="9"/>
      <c r="J232" s="9"/>
      <c r="K232" s="10"/>
      <c r="L232" s="11"/>
      <c r="M232" s="22">
        <v>1656</v>
      </c>
      <c r="N232" s="33"/>
      <c r="O232" s="22"/>
      <c r="P232" s="85">
        <v>187922</v>
      </c>
      <c r="Q232" s="12">
        <v>20</v>
      </c>
      <c r="R232" s="12">
        <v>43.3</v>
      </c>
      <c r="S232" s="12">
        <v>140</v>
      </c>
      <c r="T232" s="12">
        <v>31</v>
      </c>
      <c r="U232" s="14" t="s">
        <v>56</v>
      </c>
      <c r="V232" s="14" t="s">
        <v>56</v>
      </c>
      <c r="W232" s="14" t="s">
        <v>56</v>
      </c>
      <c r="X232" s="16" t="s">
        <v>56</v>
      </c>
    </row>
    <row r="233" spans="1:24" ht="17.100000000000001" customHeight="1">
      <c r="A233" t="s">
        <v>659</v>
      </c>
      <c r="B233" s="12" t="s">
        <v>660</v>
      </c>
      <c r="C233" s="12" t="s">
        <v>37</v>
      </c>
      <c r="D233" s="12" t="s">
        <v>173</v>
      </c>
      <c r="E233" s="12" t="s">
        <v>564</v>
      </c>
      <c r="F233" s="12" t="s">
        <v>607</v>
      </c>
      <c r="G233" s="19" t="s">
        <v>8312</v>
      </c>
      <c r="H233" s="8" t="s">
        <v>608</v>
      </c>
      <c r="I233" s="9"/>
      <c r="J233" s="9"/>
      <c r="K233" s="10"/>
      <c r="L233" s="11"/>
      <c r="M233" s="22">
        <v>1554</v>
      </c>
      <c r="N233" s="33"/>
      <c r="O233" s="22"/>
      <c r="P233" s="85">
        <v>195300</v>
      </c>
      <c r="Q233" s="12">
        <v>20</v>
      </c>
      <c r="R233" s="12">
        <v>45</v>
      </c>
      <c r="S233" s="12">
        <v>140</v>
      </c>
      <c r="T233" s="12">
        <v>31</v>
      </c>
      <c r="U233" s="14" t="s">
        <v>56</v>
      </c>
      <c r="V233" s="14" t="s">
        <v>56</v>
      </c>
      <c r="W233" s="14" t="s">
        <v>56</v>
      </c>
      <c r="X233" s="16" t="s">
        <v>56</v>
      </c>
    </row>
    <row r="234" spans="1:24" ht="17.100000000000001" customHeight="1">
      <c r="A234" t="s">
        <v>661</v>
      </c>
      <c r="B234" s="12" t="s">
        <v>662</v>
      </c>
      <c r="C234" s="12" t="s">
        <v>37</v>
      </c>
      <c r="D234" s="12" t="s">
        <v>173</v>
      </c>
      <c r="E234" s="12" t="s">
        <v>564</v>
      </c>
      <c r="F234" s="12" t="s">
        <v>607</v>
      </c>
      <c r="G234" s="19" t="s">
        <v>8313</v>
      </c>
      <c r="H234" s="8" t="s">
        <v>608</v>
      </c>
      <c r="I234" s="9"/>
      <c r="J234" s="9"/>
      <c r="K234" s="10"/>
      <c r="L234" s="11"/>
      <c r="M234" s="22">
        <v>1423</v>
      </c>
      <c r="N234" s="33"/>
      <c r="O234" s="22"/>
      <c r="P234" s="85">
        <v>192520.125</v>
      </c>
      <c r="Q234" s="12">
        <v>20</v>
      </c>
      <c r="R234" s="12">
        <v>43.5</v>
      </c>
      <c r="S234" s="12">
        <v>140.5</v>
      </c>
      <c r="T234" s="12">
        <v>31.5</v>
      </c>
      <c r="U234" s="14" t="s">
        <v>56</v>
      </c>
      <c r="V234" s="14" t="s">
        <v>56</v>
      </c>
      <c r="W234" s="14" t="s">
        <v>56</v>
      </c>
      <c r="X234" s="16" t="s">
        <v>56</v>
      </c>
    </row>
    <row r="235" spans="1:24" ht="17.100000000000001" customHeight="1">
      <c r="A235" t="s">
        <v>663</v>
      </c>
      <c r="B235" s="12" t="s">
        <v>664</v>
      </c>
      <c r="C235" s="12" t="s">
        <v>37</v>
      </c>
      <c r="D235" s="12" t="s">
        <v>173</v>
      </c>
      <c r="E235" s="12" t="s">
        <v>564</v>
      </c>
      <c r="F235" s="12" t="s">
        <v>607</v>
      </c>
      <c r="G235" s="19" t="s">
        <v>8314</v>
      </c>
      <c r="H235" s="8" t="s">
        <v>608</v>
      </c>
      <c r="I235" s="9"/>
      <c r="J235" s="9"/>
      <c r="K235" s="10"/>
      <c r="L235" s="11"/>
      <c r="M235" s="22">
        <v>1423</v>
      </c>
      <c r="N235" s="33"/>
      <c r="O235" s="22"/>
      <c r="P235" s="85">
        <v>89671.125000000015</v>
      </c>
      <c r="Q235" s="12">
        <v>25</v>
      </c>
      <c r="R235" s="12">
        <v>33.5</v>
      </c>
      <c r="S235" s="12">
        <v>124.50000000000001</v>
      </c>
      <c r="T235" s="12">
        <v>21.5</v>
      </c>
      <c r="U235" s="14" t="s">
        <v>56</v>
      </c>
      <c r="V235" s="14" t="s">
        <v>56</v>
      </c>
      <c r="W235" s="14" t="s">
        <v>56</v>
      </c>
      <c r="X235" s="16" t="s">
        <v>56</v>
      </c>
    </row>
    <row r="236" spans="1:24" ht="17.100000000000001" customHeight="1">
      <c r="A236" t="s">
        <v>665</v>
      </c>
      <c r="B236" s="12" t="s">
        <v>666</v>
      </c>
      <c r="C236" s="12" t="s">
        <v>37</v>
      </c>
      <c r="D236" s="12" t="s">
        <v>173</v>
      </c>
      <c r="E236" s="12" t="s">
        <v>564</v>
      </c>
      <c r="F236" s="12" t="s">
        <v>667</v>
      </c>
      <c r="G236" s="19" t="s">
        <v>8318</v>
      </c>
      <c r="H236" s="8" t="s">
        <v>668</v>
      </c>
      <c r="I236" s="9"/>
      <c r="J236" s="9"/>
      <c r="K236" s="10"/>
      <c r="L236" s="11"/>
      <c r="M236" s="22">
        <v>1231</v>
      </c>
      <c r="N236" s="33"/>
      <c r="O236" s="22"/>
      <c r="P236" s="85">
        <v>192974.25</v>
      </c>
      <c r="Q236" s="12">
        <v>20.6</v>
      </c>
      <c r="R236" s="12">
        <v>29.5</v>
      </c>
      <c r="S236" s="12">
        <v>89</v>
      </c>
      <c r="T236" s="12">
        <v>73.5</v>
      </c>
      <c r="U236" s="14" t="s">
        <v>56</v>
      </c>
      <c r="V236" s="14" t="s">
        <v>56</v>
      </c>
      <c r="W236" s="14" t="s">
        <v>56</v>
      </c>
      <c r="X236" s="16" t="s">
        <v>56</v>
      </c>
    </row>
    <row r="237" spans="1:24" ht="17.100000000000001" customHeight="1">
      <c r="A237" t="s">
        <v>669</v>
      </c>
      <c r="B237" s="12" t="s">
        <v>670</v>
      </c>
      <c r="C237" s="12" t="s">
        <v>37</v>
      </c>
      <c r="D237" s="12" t="s">
        <v>173</v>
      </c>
      <c r="E237" s="12" t="s">
        <v>564</v>
      </c>
      <c r="F237" s="12" t="s">
        <v>667</v>
      </c>
      <c r="G237" s="19" t="s">
        <v>8318</v>
      </c>
      <c r="H237" s="8" t="s">
        <v>668</v>
      </c>
      <c r="I237" s="9"/>
      <c r="J237" s="9"/>
      <c r="K237" s="10"/>
      <c r="L237" s="11"/>
      <c r="M237" s="22">
        <v>1384</v>
      </c>
      <c r="N237" s="33"/>
      <c r="O237" s="22"/>
      <c r="P237" s="85">
        <v>234569.24999999997</v>
      </c>
      <c r="Q237" s="12">
        <v>24.4</v>
      </c>
      <c r="R237" s="12">
        <v>28.499999999999996</v>
      </c>
      <c r="S237" s="12">
        <v>93</v>
      </c>
      <c r="T237" s="12">
        <v>88.5</v>
      </c>
      <c r="U237" s="14" t="s">
        <v>56</v>
      </c>
      <c r="V237" s="14" t="s">
        <v>56</v>
      </c>
      <c r="W237" s="14" t="s">
        <v>56</v>
      </c>
      <c r="X237" s="16" t="s">
        <v>56</v>
      </c>
    </row>
    <row r="238" spans="1:24" ht="17.100000000000001" customHeight="1">
      <c r="A238" t="s">
        <v>671</v>
      </c>
      <c r="B238" s="12" t="s">
        <v>672</v>
      </c>
      <c r="C238" s="12" t="s">
        <v>37</v>
      </c>
      <c r="D238" s="12" t="s">
        <v>173</v>
      </c>
      <c r="E238" s="12" t="s">
        <v>564</v>
      </c>
      <c r="F238" s="12" t="s">
        <v>667</v>
      </c>
      <c r="G238" s="19" t="s">
        <v>8318</v>
      </c>
      <c r="H238" s="8" t="s">
        <v>668</v>
      </c>
      <c r="I238" s="9"/>
      <c r="J238" s="9"/>
      <c r="K238" s="10"/>
      <c r="L238" s="11"/>
      <c r="M238" s="22">
        <v>1785</v>
      </c>
      <c r="N238" s="33"/>
      <c r="O238" s="22"/>
      <c r="P238" s="85">
        <v>301709.99999999994</v>
      </c>
      <c r="Q238" s="12">
        <v>35.6</v>
      </c>
      <c r="R238" s="12">
        <v>30</v>
      </c>
      <c r="S238" s="12">
        <v>112.99999999999999</v>
      </c>
      <c r="T238" s="12">
        <v>89</v>
      </c>
      <c r="U238" s="14" t="s">
        <v>56</v>
      </c>
      <c r="V238" s="14" t="s">
        <v>56</v>
      </c>
      <c r="W238" s="14" t="s">
        <v>56</v>
      </c>
      <c r="X238" s="16" t="s">
        <v>56</v>
      </c>
    </row>
    <row r="239" spans="1:24" ht="17.100000000000001" customHeight="1">
      <c r="A239" t="s">
        <v>673</v>
      </c>
      <c r="B239" s="12" t="s">
        <v>674</v>
      </c>
      <c r="C239" s="12" t="s">
        <v>37</v>
      </c>
      <c r="D239" s="12" t="s">
        <v>173</v>
      </c>
      <c r="E239" s="12" t="s">
        <v>564</v>
      </c>
      <c r="F239" s="12" t="s">
        <v>667</v>
      </c>
      <c r="G239" s="19" t="s">
        <v>8318</v>
      </c>
      <c r="H239" s="8" t="s">
        <v>668</v>
      </c>
      <c r="I239" s="9"/>
      <c r="J239" s="9"/>
      <c r="K239" s="10"/>
      <c r="L239" s="11"/>
      <c r="M239" s="22">
        <v>1913</v>
      </c>
      <c r="N239" s="33"/>
      <c r="O239" s="22"/>
      <c r="P239" s="85">
        <v>362385.75</v>
      </c>
      <c r="Q239" s="12">
        <v>35.6</v>
      </c>
      <c r="R239" s="12">
        <v>30.5</v>
      </c>
      <c r="S239" s="12">
        <v>133.5</v>
      </c>
      <c r="T239" s="12">
        <v>89</v>
      </c>
      <c r="U239" s="14" t="s">
        <v>56</v>
      </c>
      <c r="V239" s="14" t="s">
        <v>56</v>
      </c>
      <c r="W239" s="14" t="s">
        <v>56</v>
      </c>
      <c r="X239" s="16" t="s">
        <v>56</v>
      </c>
    </row>
    <row r="240" spans="1:24" ht="17.100000000000001" customHeight="1">
      <c r="A240" t="s">
        <v>675</v>
      </c>
      <c r="B240" s="12" t="s">
        <v>676</v>
      </c>
      <c r="C240" s="12" t="s">
        <v>37</v>
      </c>
      <c r="D240" s="12" t="s">
        <v>173</v>
      </c>
      <c r="E240" s="12" t="s">
        <v>564</v>
      </c>
      <c r="F240" s="12" t="s">
        <v>667</v>
      </c>
      <c r="G240" s="19" t="s">
        <v>8318</v>
      </c>
      <c r="H240" s="8" t="s">
        <v>668</v>
      </c>
      <c r="I240" s="9"/>
      <c r="J240" s="9"/>
      <c r="K240" s="10"/>
      <c r="L240" s="11"/>
      <c r="M240" s="22">
        <v>2458</v>
      </c>
      <c r="N240" s="33"/>
      <c r="O240" s="22"/>
      <c r="P240" s="85">
        <v>380305.99999999994</v>
      </c>
      <c r="Q240" s="12">
        <v>46</v>
      </c>
      <c r="R240" s="12">
        <v>28.999999999999996</v>
      </c>
      <c r="S240" s="12">
        <v>166</v>
      </c>
      <c r="T240" s="12">
        <v>79</v>
      </c>
      <c r="U240" s="14" t="s">
        <v>56</v>
      </c>
      <c r="V240" s="14" t="s">
        <v>56</v>
      </c>
      <c r="W240" s="14" t="s">
        <v>56</v>
      </c>
      <c r="X240" s="16" t="s">
        <v>56</v>
      </c>
    </row>
    <row r="241" spans="1:24" ht="17.100000000000001" customHeight="1">
      <c r="A241" t="s">
        <v>677</v>
      </c>
      <c r="B241" s="12" t="s">
        <v>678</v>
      </c>
      <c r="C241" s="12" t="s">
        <v>37</v>
      </c>
      <c r="D241" s="12" t="s">
        <v>173</v>
      </c>
      <c r="E241" s="12" t="s">
        <v>564</v>
      </c>
      <c r="F241" s="12" t="s">
        <v>667</v>
      </c>
      <c r="G241" s="19" t="s">
        <v>8319</v>
      </c>
      <c r="H241" s="8" t="s">
        <v>668</v>
      </c>
      <c r="I241" s="9"/>
      <c r="J241" s="9"/>
      <c r="K241" s="10"/>
      <c r="L241" s="11"/>
      <c r="M241" s="22">
        <v>1126</v>
      </c>
      <c r="N241" s="33"/>
      <c r="O241" s="22"/>
      <c r="P241" s="85">
        <v>190993.99999999997</v>
      </c>
      <c r="Q241" s="12">
        <v>24</v>
      </c>
      <c r="R241" s="12">
        <v>28.999999999999996</v>
      </c>
      <c r="S241" s="12">
        <v>89</v>
      </c>
      <c r="T241" s="12">
        <v>74</v>
      </c>
      <c r="U241" s="14" t="s">
        <v>56</v>
      </c>
      <c r="V241" s="14" t="s">
        <v>56</v>
      </c>
      <c r="W241" s="14" t="s">
        <v>56</v>
      </c>
      <c r="X241" s="16" t="s">
        <v>56</v>
      </c>
    </row>
    <row r="242" spans="1:24" ht="17.100000000000001" customHeight="1">
      <c r="A242" t="s">
        <v>679</v>
      </c>
      <c r="B242" s="12" t="s">
        <v>680</v>
      </c>
      <c r="C242" s="12" t="s">
        <v>37</v>
      </c>
      <c r="D242" s="12" t="s">
        <v>173</v>
      </c>
      <c r="E242" s="12" t="s">
        <v>564</v>
      </c>
      <c r="F242" s="12" t="s">
        <v>667</v>
      </c>
      <c r="G242" s="19" t="s">
        <v>8319</v>
      </c>
      <c r="H242" s="8" t="s">
        <v>668</v>
      </c>
      <c r="I242" s="9"/>
      <c r="J242" s="9"/>
      <c r="K242" s="10"/>
      <c r="L242" s="11"/>
      <c r="M242" s="22">
        <v>1267</v>
      </c>
      <c r="N242" s="33"/>
      <c r="O242" s="22"/>
      <c r="P242" s="85">
        <v>242613.99999999997</v>
      </c>
      <c r="Q242" s="12">
        <v>29</v>
      </c>
      <c r="R242" s="12">
        <v>28.999999999999996</v>
      </c>
      <c r="S242" s="12">
        <v>94</v>
      </c>
      <c r="T242" s="12">
        <v>89</v>
      </c>
      <c r="U242" s="14" t="s">
        <v>56</v>
      </c>
      <c r="V242" s="14" t="s">
        <v>56</v>
      </c>
      <c r="W242" s="14" t="s">
        <v>56</v>
      </c>
      <c r="X242" s="16" t="s">
        <v>56</v>
      </c>
    </row>
    <row r="243" spans="1:24" ht="17.100000000000001" customHeight="1">
      <c r="A243" t="s">
        <v>681</v>
      </c>
      <c r="B243" s="12" t="s">
        <v>682</v>
      </c>
      <c r="C243" s="12" t="s">
        <v>37</v>
      </c>
      <c r="D243" s="12" t="s">
        <v>173</v>
      </c>
      <c r="E243" s="12" t="s">
        <v>564</v>
      </c>
      <c r="F243" s="12" t="s">
        <v>667</v>
      </c>
      <c r="G243" s="19" t="s">
        <v>8319</v>
      </c>
      <c r="H243" s="8" t="s">
        <v>668</v>
      </c>
      <c r="I243" s="9"/>
      <c r="J243" s="9"/>
      <c r="K243" s="10"/>
      <c r="L243" s="11"/>
      <c r="M243" s="22">
        <v>1707</v>
      </c>
      <c r="N243" s="33"/>
      <c r="O243" s="22"/>
      <c r="P243" s="85">
        <v>302400.00000000006</v>
      </c>
      <c r="Q243" s="12">
        <v>34</v>
      </c>
      <c r="R243" s="12">
        <v>30</v>
      </c>
      <c r="S243" s="12">
        <v>112.00000000000001</v>
      </c>
      <c r="T243" s="12">
        <v>90</v>
      </c>
      <c r="U243" s="14" t="s">
        <v>56</v>
      </c>
      <c r="V243" s="14" t="s">
        <v>56</v>
      </c>
      <c r="W243" s="14" t="s">
        <v>56</v>
      </c>
      <c r="X243" s="16" t="s">
        <v>56</v>
      </c>
    </row>
    <row r="244" spans="1:24" ht="17.100000000000001" customHeight="1">
      <c r="A244" t="s">
        <v>683</v>
      </c>
      <c r="B244" s="12" t="s">
        <v>684</v>
      </c>
      <c r="C244" s="12" t="s">
        <v>37</v>
      </c>
      <c r="D244" s="12" t="s">
        <v>173</v>
      </c>
      <c r="E244" s="12" t="s">
        <v>564</v>
      </c>
      <c r="F244" s="12" t="s">
        <v>667</v>
      </c>
      <c r="G244" s="19" t="s">
        <v>8319</v>
      </c>
      <c r="H244" s="8" t="s">
        <v>668</v>
      </c>
      <c r="I244" s="9"/>
      <c r="J244" s="9"/>
      <c r="K244" s="10"/>
      <c r="L244" s="11"/>
      <c r="M244" s="22">
        <v>1862</v>
      </c>
      <c r="N244" s="33"/>
      <c r="O244" s="22"/>
      <c r="P244" s="85">
        <v>126586.24999999999</v>
      </c>
      <c r="Q244" s="12">
        <v>54</v>
      </c>
      <c r="R244" s="12">
        <v>57.499999999999993</v>
      </c>
      <c r="S244" s="12">
        <v>119</v>
      </c>
      <c r="T244" s="12">
        <v>18.5</v>
      </c>
      <c r="U244" s="14" t="s">
        <v>56</v>
      </c>
      <c r="V244" s="14" t="s">
        <v>56</v>
      </c>
      <c r="W244" s="14" t="s">
        <v>56</v>
      </c>
      <c r="X244" s="16" t="s">
        <v>56</v>
      </c>
    </row>
    <row r="245" spans="1:24" ht="17.100000000000001" customHeight="1">
      <c r="A245" t="s">
        <v>685</v>
      </c>
      <c r="B245" s="12" t="s">
        <v>686</v>
      </c>
      <c r="C245" s="12" t="s">
        <v>37</v>
      </c>
      <c r="D245" s="12" t="s">
        <v>173</v>
      </c>
      <c r="E245" s="12" t="s">
        <v>564</v>
      </c>
      <c r="F245" s="12" t="s">
        <v>667</v>
      </c>
      <c r="G245" s="19" t="s">
        <v>8319</v>
      </c>
      <c r="H245" s="8" t="s">
        <v>668</v>
      </c>
      <c r="I245" s="9"/>
      <c r="J245" s="9"/>
      <c r="K245" s="10"/>
      <c r="L245" s="11"/>
      <c r="M245" s="22">
        <v>2404</v>
      </c>
      <c r="N245" s="33"/>
      <c r="O245" s="22"/>
      <c r="P245" s="85">
        <v>393600</v>
      </c>
      <c r="Q245" s="12">
        <v>46</v>
      </c>
      <c r="R245" s="12">
        <v>30</v>
      </c>
      <c r="S245" s="12">
        <v>164</v>
      </c>
      <c r="T245" s="12">
        <v>80</v>
      </c>
      <c r="U245" s="14" t="s">
        <v>56</v>
      </c>
      <c r="V245" s="14" t="s">
        <v>56</v>
      </c>
      <c r="W245" s="14" t="s">
        <v>56</v>
      </c>
      <c r="X245" s="16" t="s">
        <v>56</v>
      </c>
    </row>
    <row r="246" spans="1:24" ht="17.100000000000001" customHeight="1">
      <c r="A246" t="s">
        <v>687</v>
      </c>
      <c r="B246" s="12" t="s">
        <v>688</v>
      </c>
      <c r="C246" s="12" t="s">
        <v>37</v>
      </c>
      <c r="D246" s="12" t="s">
        <v>173</v>
      </c>
      <c r="E246" s="12" t="s">
        <v>564</v>
      </c>
      <c r="F246" s="12" t="s">
        <v>667</v>
      </c>
      <c r="G246" s="19" t="s">
        <v>8320</v>
      </c>
      <c r="H246" s="8" t="s">
        <v>668</v>
      </c>
      <c r="I246" s="9"/>
      <c r="J246" s="9"/>
      <c r="K246" s="10"/>
      <c r="L246" s="11"/>
      <c r="M246" s="22">
        <v>1275</v>
      </c>
      <c r="N246" s="33"/>
      <c r="O246" s="22"/>
      <c r="P246" s="85">
        <v>191890.125</v>
      </c>
      <c r="Q246" s="12">
        <v>20.6</v>
      </c>
      <c r="R246" s="12">
        <v>29.5</v>
      </c>
      <c r="S246" s="12">
        <v>88.5</v>
      </c>
      <c r="T246" s="12">
        <v>73.5</v>
      </c>
      <c r="U246" s="14" t="s">
        <v>56</v>
      </c>
      <c r="V246" s="14" t="s">
        <v>56</v>
      </c>
      <c r="W246" s="14" t="s">
        <v>56</v>
      </c>
      <c r="X246" s="16" t="s">
        <v>56</v>
      </c>
    </row>
    <row r="247" spans="1:24" ht="17.100000000000001" customHeight="1">
      <c r="A247" t="s">
        <v>689</v>
      </c>
      <c r="B247" s="12" t="s">
        <v>690</v>
      </c>
      <c r="C247" s="12" t="s">
        <v>37</v>
      </c>
      <c r="D247" s="12" t="s">
        <v>173</v>
      </c>
      <c r="E247" s="12" t="s">
        <v>564</v>
      </c>
      <c r="F247" s="12" t="s">
        <v>667</v>
      </c>
      <c r="G247" s="19" t="s">
        <v>8320</v>
      </c>
      <c r="H247" s="8" t="s">
        <v>668</v>
      </c>
      <c r="I247" s="9"/>
      <c r="J247" s="9"/>
      <c r="K247" s="10"/>
      <c r="L247" s="11"/>
      <c r="M247" s="22">
        <v>1432</v>
      </c>
      <c r="N247" s="33"/>
      <c r="O247" s="22"/>
      <c r="P247" s="85">
        <v>235751.99999999997</v>
      </c>
      <c r="Q247" s="12">
        <v>24.2</v>
      </c>
      <c r="R247" s="12">
        <v>28.499999999999996</v>
      </c>
      <c r="S247" s="12">
        <v>94</v>
      </c>
      <c r="T247" s="12">
        <v>88</v>
      </c>
      <c r="U247" s="14" t="s">
        <v>56</v>
      </c>
      <c r="V247" s="14" t="s">
        <v>56</v>
      </c>
      <c r="W247" s="14" t="s">
        <v>56</v>
      </c>
      <c r="X247" s="16" t="s">
        <v>56</v>
      </c>
    </row>
    <row r="248" spans="1:24" ht="17.100000000000001" customHeight="1">
      <c r="A248" t="s">
        <v>691</v>
      </c>
      <c r="B248" s="12" t="s">
        <v>692</v>
      </c>
      <c r="C248" s="12" t="s">
        <v>37</v>
      </c>
      <c r="D248" s="12" t="s">
        <v>173</v>
      </c>
      <c r="E248" s="12" t="s">
        <v>564</v>
      </c>
      <c r="F248" s="12" t="s">
        <v>667</v>
      </c>
      <c r="G248" s="19" t="s">
        <v>8320</v>
      </c>
      <c r="H248" s="8" t="s">
        <v>668</v>
      </c>
      <c r="I248" s="9"/>
      <c r="J248" s="9"/>
      <c r="K248" s="10"/>
      <c r="L248" s="11"/>
      <c r="M248" s="22">
        <v>1831</v>
      </c>
      <c r="N248" s="33"/>
      <c r="O248" s="22"/>
      <c r="P248" s="85">
        <v>291652.99999999994</v>
      </c>
      <c r="Q248" s="12">
        <v>30.8</v>
      </c>
      <c r="R248" s="12">
        <v>28.999999999999996</v>
      </c>
      <c r="S248" s="12">
        <v>112.99999999999999</v>
      </c>
      <c r="T248" s="12">
        <v>89</v>
      </c>
      <c r="U248" s="14" t="s">
        <v>56</v>
      </c>
      <c r="V248" s="14" t="s">
        <v>56</v>
      </c>
      <c r="W248" s="14" t="s">
        <v>56</v>
      </c>
      <c r="X248" s="16" t="s">
        <v>56</v>
      </c>
    </row>
    <row r="249" spans="1:24" ht="17.100000000000001" customHeight="1">
      <c r="A249" t="s">
        <v>693</v>
      </c>
      <c r="B249" s="12" t="s">
        <v>694</v>
      </c>
      <c r="C249" s="12" t="s">
        <v>37</v>
      </c>
      <c r="D249" s="12" t="s">
        <v>695</v>
      </c>
      <c r="E249" s="12" t="s">
        <v>564</v>
      </c>
      <c r="F249" s="12" t="s">
        <v>667</v>
      </c>
      <c r="G249" s="19" t="s">
        <v>8320</v>
      </c>
      <c r="H249" s="8" t="s">
        <v>668</v>
      </c>
      <c r="I249" s="9"/>
      <c r="J249" s="9"/>
      <c r="K249" s="10"/>
      <c r="L249" s="11"/>
      <c r="M249" s="22">
        <v>1962</v>
      </c>
      <c r="N249" s="33"/>
      <c r="O249" s="22"/>
      <c r="P249" s="85">
        <v>345853.99999999994</v>
      </c>
      <c r="Q249" s="12">
        <v>35.6</v>
      </c>
      <c r="R249" s="12">
        <v>28.999999999999996</v>
      </c>
      <c r="S249" s="12">
        <v>134</v>
      </c>
      <c r="T249" s="12">
        <v>89</v>
      </c>
      <c r="U249" s="14" t="s">
        <v>56</v>
      </c>
      <c r="V249" s="14" t="s">
        <v>56</v>
      </c>
      <c r="W249" s="14" t="s">
        <v>56</v>
      </c>
      <c r="X249" s="16" t="s">
        <v>56</v>
      </c>
    </row>
    <row r="250" spans="1:24" ht="17.100000000000001" customHeight="1">
      <c r="A250" t="s">
        <v>696</v>
      </c>
      <c r="B250" s="12" t="s">
        <v>697</v>
      </c>
      <c r="C250" s="12" t="s">
        <v>37</v>
      </c>
      <c r="D250" s="12" t="s">
        <v>695</v>
      </c>
      <c r="E250" s="12" t="s">
        <v>564</v>
      </c>
      <c r="F250" s="12" t="s">
        <v>667</v>
      </c>
      <c r="G250" s="19" t="s">
        <v>8320</v>
      </c>
      <c r="H250" s="8" t="s">
        <v>668</v>
      </c>
      <c r="I250" s="9"/>
      <c r="J250" s="9"/>
      <c r="K250" s="10"/>
      <c r="L250" s="11"/>
      <c r="M250" s="22">
        <v>2503</v>
      </c>
      <c r="N250" s="33"/>
      <c r="O250" s="22"/>
      <c r="P250" s="85">
        <v>385119.99999999994</v>
      </c>
      <c r="Q250" s="12">
        <v>45</v>
      </c>
      <c r="R250" s="12">
        <v>28.999999999999996</v>
      </c>
      <c r="S250" s="12">
        <v>166</v>
      </c>
      <c r="T250" s="12">
        <v>80</v>
      </c>
      <c r="U250" s="14" t="s">
        <v>56</v>
      </c>
      <c r="V250" s="14" t="s">
        <v>56</v>
      </c>
      <c r="W250" s="14" t="s">
        <v>56</v>
      </c>
      <c r="X250" s="16" t="s">
        <v>56</v>
      </c>
    </row>
    <row r="251" spans="1:24" ht="17.100000000000001" customHeight="1">
      <c r="A251" t="s">
        <v>698</v>
      </c>
      <c r="B251" s="12" t="s">
        <v>699</v>
      </c>
      <c r="C251" s="12" t="s">
        <v>37</v>
      </c>
      <c r="D251" s="12" t="s">
        <v>695</v>
      </c>
      <c r="E251" s="12" t="s">
        <v>564</v>
      </c>
      <c r="F251" s="12" t="s">
        <v>667</v>
      </c>
      <c r="G251" s="19" t="s">
        <v>8321</v>
      </c>
      <c r="H251" s="8" t="s">
        <v>668</v>
      </c>
      <c r="I251" s="9"/>
      <c r="J251" s="9"/>
      <c r="K251" s="10"/>
      <c r="L251" s="11"/>
      <c r="M251" s="22">
        <v>1173</v>
      </c>
      <c r="N251" s="33"/>
      <c r="O251" s="22"/>
      <c r="P251" s="85">
        <v>197580</v>
      </c>
      <c r="Q251" s="12">
        <v>24</v>
      </c>
      <c r="R251" s="12">
        <v>30</v>
      </c>
      <c r="S251" s="12">
        <v>89</v>
      </c>
      <c r="T251" s="12">
        <v>74</v>
      </c>
      <c r="U251" s="14" t="s">
        <v>56</v>
      </c>
      <c r="V251" s="14" t="s">
        <v>56</v>
      </c>
      <c r="W251" s="14" t="s">
        <v>56</v>
      </c>
      <c r="X251" s="16" t="s">
        <v>56</v>
      </c>
    </row>
    <row r="252" spans="1:24" ht="17.100000000000001" customHeight="1">
      <c r="A252" t="s">
        <v>700</v>
      </c>
      <c r="B252" s="12" t="s">
        <v>701</v>
      </c>
      <c r="C252" s="12" t="s">
        <v>37</v>
      </c>
      <c r="D252" s="12" t="s">
        <v>695</v>
      </c>
      <c r="E252" s="12" t="s">
        <v>564</v>
      </c>
      <c r="F252" s="12" t="s">
        <v>667</v>
      </c>
      <c r="G252" s="19" t="s">
        <v>8321</v>
      </c>
      <c r="H252" s="8" t="s">
        <v>668</v>
      </c>
      <c r="I252" s="9"/>
      <c r="J252" s="9"/>
      <c r="K252" s="10"/>
      <c r="L252" s="11"/>
      <c r="M252" s="22">
        <v>1315</v>
      </c>
      <c r="N252" s="33"/>
      <c r="O252" s="22"/>
      <c r="P252" s="85">
        <v>253800</v>
      </c>
      <c r="Q252" s="12">
        <v>29</v>
      </c>
      <c r="R252" s="12">
        <v>30</v>
      </c>
      <c r="S252" s="12">
        <v>94</v>
      </c>
      <c r="T252" s="12">
        <v>90</v>
      </c>
      <c r="U252" s="14" t="s">
        <v>56</v>
      </c>
      <c r="V252" s="14" t="s">
        <v>56</v>
      </c>
      <c r="W252" s="14" t="s">
        <v>56</v>
      </c>
      <c r="X252" s="16" t="s">
        <v>56</v>
      </c>
    </row>
    <row r="253" spans="1:24" ht="17.100000000000001" customHeight="1">
      <c r="A253" t="s">
        <v>702</v>
      </c>
      <c r="B253" s="12" t="s">
        <v>703</v>
      </c>
      <c r="C253" s="12" t="s">
        <v>37</v>
      </c>
      <c r="D253" s="12" t="s">
        <v>695</v>
      </c>
      <c r="E253" s="12" t="s">
        <v>564</v>
      </c>
      <c r="F253" s="12" t="s">
        <v>667</v>
      </c>
      <c r="G253" s="19" t="s">
        <v>8321</v>
      </c>
      <c r="H253" s="8" t="s">
        <v>668</v>
      </c>
      <c r="I253" s="9"/>
      <c r="J253" s="9"/>
      <c r="K253" s="10"/>
      <c r="L253" s="11"/>
      <c r="M253" s="22">
        <v>1755</v>
      </c>
      <c r="N253" s="33"/>
      <c r="O253" s="22"/>
      <c r="P253" s="85">
        <v>305099.99999999994</v>
      </c>
      <c r="Q253" s="12">
        <v>34</v>
      </c>
      <c r="R253" s="12">
        <v>30</v>
      </c>
      <c r="S253" s="12">
        <v>112.99999999999999</v>
      </c>
      <c r="T253" s="12">
        <v>90</v>
      </c>
      <c r="U253" s="14" t="s">
        <v>56</v>
      </c>
      <c r="V253" s="14" t="s">
        <v>56</v>
      </c>
      <c r="W253" s="14" t="s">
        <v>56</v>
      </c>
      <c r="X253" s="16" t="s">
        <v>56</v>
      </c>
    </row>
    <row r="254" spans="1:24" ht="17.100000000000001" customHeight="1">
      <c r="A254" t="s">
        <v>704</v>
      </c>
      <c r="B254" s="12" t="s">
        <v>705</v>
      </c>
      <c r="C254" s="12" t="s">
        <v>37</v>
      </c>
      <c r="D254" s="12" t="s">
        <v>695</v>
      </c>
      <c r="E254" s="12" t="s">
        <v>564</v>
      </c>
      <c r="F254" s="12" t="s">
        <v>667</v>
      </c>
      <c r="G254" s="19" t="s">
        <v>8321</v>
      </c>
      <c r="H254" s="8" t="s">
        <v>668</v>
      </c>
      <c r="I254" s="9"/>
      <c r="J254" s="9"/>
      <c r="K254" s="10"/>
      <c r="L254" s="11"/>
      <c r="M254" s="22">
        <v>1908</v>
      </c>
      <c r="N254" s="33"/>
      <c r="O254" s="22"/>
      <c r="P254" s="85">
        <v>126586.24999999999</v>
      </c>
      <c r="Q254" s="12">
        <v>54</v>
      </c>
      <c r="R254" s="12">
        <v>57.499999999999993</v>
      </c>
      <c r="S254" s="12">
        <v>119</v>
      </c>
      <c r="T254" s="12">
        <v>18.5</v>
      </c>
      <c r="U254" s="14" t="s">
        <v>56</v>
      </c>
      <c r="V254" s="14" t="s">
        <v>56</v>
      </c>
      <c r="W254" s="14" t="s">
        <v>56</v>
      </c>
      <c r="X254" s="16" t="s">
        <v>56</v>
      </c>
    </row>
    <row r="255" spans="1:24" ht="17.100000000000001" customHeight="1">
      <c r="A255" t="s">
        <v>706</v>
      </c>
      <c r="B255" s="12" t="s">
        <v>707</v>
      </c>
      <c r="C255" s="12" t="s">
        <v>37</v>
      </c>
      <c r="D255" s="12" t="s">
        <v>695</v>
      </c>
      <c r="E255" s="12" t="s">
        <v>564</v>
      </c>
      <c r="F255" s="12" t="s">
        <v>667</v>
      </c>
      <c r="G255" s="19" t="s">
        <v>8321</v>
      </c>
      <c r="H255" s="8" t="s">
        <v>668</v>
      </c>
      <c r="I255" s="9"/>
      <c r="J255" s="9"/>
      <c r="K255" s="10"/>
      <c r="L255" s="11"/>
      <c r="M255" s="22">
        <v>2452</v>
      </c>
      <c r="N255" s="33"/>
      <c r="O255" s="22"/>
      <c r="P255" s="85">
        <v>153179.99999999997</v>
      </c>
      <c r="Q255" s="12">
        <v>65</v>
      </c>
      <c r="R255" s="12">
        <v>57.499999999999993</v>
      </c>
      <c r="S255" s="12">
        <v>144</v>
      </c>
      <c r="T255" s="12">
        <v>18.5</v>
      </c>
      <c r="U255" s="14" t="s">
        <v>56</v>
      </c>
      <c r="V255" s="14" t="s">
        <v>56</v>
      </c>
      <c r="W255" s="14" t="s">
        <v>56</v>
      </c>
      <c r="X255" s="16" t="s">
        <v>56</v>
      </c>
    </row>
    <row r="256" spans="1:24" ht="17.100000000000001" customHeight="1">
      <c r="A256" t="s">
        <v>708</v>
      </c>
      <c r="B256" s="12" t="s">
        <v>709</v>
      </c>
      <c r="C256" s="12" t="s">
        <v>37</v>
      </c>
      <c r="D256" s="12" t="s">
        <v>695</v>
      </c>
      <c r="E256" s="12" t="s">
        <v>564</v>
      </c>
      <c r="F256" s="12" t="s">
        <v>667</v>
      </c>
      <c r="G256" s="19" t="s">
        <v>8322</v>
      </c>
      <c r="H256" s="8" t="s">
        <v>710</v>
      </c>
      <c r="I256" s="9"/>
      <c r="J256" s="9"/>
      <c r="K256" s="151"/>
      <c r="L256" s="150"/>
      <c r="M256" s="22">
        <v>1377</v>
      </c>
      <c r="N256" s="33"/>
      <c r="O256" s="22"/>
      <c r="P256" s="85">
        <v>186432.74999999997</v>
      </c>
      <c r="Q256" s="12">
        <v>23</v>
      </c>
      <c r="R256" s="12">
        <v>28.499999999999996</v>
      </c>
      <c r="S256" s="12">
        <v>89</v>
      </c>
      <c r="T256" s="12">
        <v>73.5</v>
      </c>
      <c r="U256" s="14" t="s">
        <v>56</v>
      </c>
      <c r="V256" s="14" t="s">
        <v>56</v>
      </c>
      <c r="W256" s="14" t="s">
        <v>56</v>
      </c>
      <c r="X256" s="16" t="s">
        <v>56</v>
      </c>
    </row>
    <row r="257" spans="1:24" ht="17.100000000000001" customHeight="1">
      <c r="A257" t="s">
        <v>711</v>
      </c>
      <c r="B257" s="12" t="s">
        <v>712</v>
      </c>
      <c r="C257" s="12" t="s">
        <v>37</v>
      </c>
      <c r="D257" s="12" t="s">
        <v>695</v>
      </c>
      <c r="E257" s="12" t="s">
        <v>564</v>
      </c>
      <c r="F257" s="12" t="s">
        <v>667</v>
      </c>
      <c r="G257" s="19" t="s">
        <v>8322</v>
      </c>
      <c r="H257" s="8" t="s">
        <v>710</v>
      </c>
      <c r="I257" s="9"/>
      <c r="J257" s="9"/>
      <c r="K257" s="151"/>
      <c r="L257" s="150"/>
      <c r="M257" s="22">
        <v>1530</v>
      </c>
      <c r="N257" s="33"/>
      <c r="O257" s="22"/>
      <c r="P257" s="85">
        <v>237162.74999999997</v>
      </c>
      <c r="Q257" s="12">
        <v>27</v>
      </c>
      <c r="R257" s="12">
        <v>28.499999999999996</v>
      </c>
      <c r="S257" s="12">
        <v>93.5</v>
      </c>
      <c r="T257" s="12">
        <v>89</v>
      </c>
      <c r="U257" s="14" t="s">
        <v>56</v>
      </c>
      <c r="V257" s="14" t="s">
        <v>56</v>
      </c>
      <c r="W257" s="14" t="s">
        <v>56</v>
      </c>
      <c r="X257" s="16" t="s">
        <v>56</v>
      </c>
    </row>
    <row r="258" spans="1:24" ht="17.100000000000001" customHeight="1">
      <c r="A258" t="s">
        <v>713</v>
      </c>
      <c r="B258" s="12" t="s">
        <v>714</v>
      </c>
      <c r="C258" s="12" t="s">
        <v>37</v>
      </c>
      <c r="D258" s="12" t="s">
        <v>695</v>
      </c>
      <c r="E258" s="12" t="s">
        <v>564</v>
      </c>
      <c r="F258" s="12" t="s">
        <v>667</v>
      </c>
      <c r="G258" s="19" t="s">
        <v>8322</v>
      </c>
      <c r="H258" s="8" t="s">
        <v>710</v>
      </c>
      <c r="I258" s="9"/>
      <c r="J258" s="9"/>
      <c r="K258" s="151"/>
      <c r="L258" s="150"/>
      <c r="M258" s="22">
        <v>1857</v>
      </c>
      <c r="N258" s="33"/>
      <c r="O258" s="22"/>
      <c r="P258" s="85">
        <v>287892.74999999994</v>
      </c>
      <c r="Q258" s="12">
        <v>35</v>
      </c>
      <c r="R258" s="12">
        <v>28.499999999999996</v>
      </c>
      <c r="S258" s="12">
        <v>113.5</v>
      </c>
      <c r="T258" s="12">
        <v>89</v>
      </c>
      <c r="U258" s="14" t="s">
        <v>56</v>
      </c>
      <c r="V258" s="14" t="s">
        <v>56</v>
      </c>
      <c r="W258" s="14" t="s">
        <v>56</v>
      </c>
      <c r="X258" s="16" t="s">
        <v>56</v>
      </c>
    </row>
    <row r="259" spans="1:24" ht="17.100000000000001" customHeight="1">
      <c r="A259" t="s">
        <v>715</v>
      </c>
      <c r="B259" s="12" t="s">
        <v>716</v>
      </c>
      <c r="C259" s="12" t="s">
        <v>37</v>
      </c>
      <c r="D259" s="12" t="s">
        <v>695</v>
      </c>
      <c r="E259" s="12" t="s">
        <v>564</v>
      </c>
      <c r="F259" s="12" t="s">
        <v>667</v>
      </c>
      <c r="G259" s="19" t="s">
        <v>8322</v>
      </c>
      <c r="H259" s="8" t="s">
        <v>710</v>
      </c>
      <c r="I259" s="9"/>
      <c r="J259" s="9"/>
      <c r="K259" s="151"/>
      <c r="L259" s="150"/>
      <c r="M259" s="22">
        <v>2000</v>
      </c>
      <c r="N259" s="33"/>
      <c r="O259" s="22"/>
      <c r="P259" s="85">
        <v>338622.74999999994</v>
      </c>
      <c r="Q259" s="12">
        <v>39</v>
      </c>
      <c r="R259" s="12">
        <v>28.499999999999996</v>
      </c>
      <c r="S259" s="12">
        <v>133.5</v>
      </c>
      <c r="T259" s="12">
        <v>89</v>
      </c>
      <c r="U259" s="14" t="s">
        <v>56</v>
      </c>
      <c r="V259" s="14" t="s">
        <v>56</v>
      </c>
      <c r="W259" s="14" t="s">
        <v>56</v>
      </c>
      <c r="X259" s="16" t="s">
        <v>56</v>
      </c>
    </row>
    <row r="260" spans="1:24" ht="17.100000000000001" customHeight="1">
      <c r="A260" t="s">
        <v>717</v>
      </c>
      <c r="B260" s="12" t="s">
        <v>718</v>
      </c>
      <c r="C260" s="12" t="s">
        <v>37</v>
      </c>
      <c r="D260" s="12" t="s">
        <v>695</v>
      </c>
      <c r="E260" s="12" t="s">
        <v>564</v>
      </c>
      <c r="F260" s="12" t="s">
        <v>667</v>
      </c>
      <c r="G260" s="19" t="s">
        <v>8322</v>
      </c>
      <c r="H260" s="8" t="s">
        <v>710</v>
      </c>
      <c r="I260" s="9"/>
      <c r="J260" s="9"/>
      <c r="K260" s="10"/>
      <c r="L260" s="11"/>
      <c r="M260" s="22">
        <v>2520</v>
      </c>
      <c r="N260" s="33"/>
      <c r="O260" s="22"/>
      <c r="P260" s="85">
        <v>391760</v>
      </c>
      <c r="Q260" s="12">
        <v>49</v>
      </c>
      <c r="R260" s="12">
        <v>29.5</v>
      </c>
      <c r="S260" s="12">
        <v>166</v>
      </c>
      <c r="T260" s="12">
        <v>80</v>
      </c>
      <c r="U260" s="14" t="s">
        <v>56</v>
      </c>
      <c r="V260" s="14" t="s">
        <v>56</v>
      </c>
      <c r="W260" s="14" t="s">
        <v>56</v>
      </c>
      <c r="X260" s="16" t="s">
        <v>56</v>
      </c>
    </row>
    <row r="261" spans="1:24" ht="17.100000000000001" customHeight="1">
      <c r="A261" t="s">
        <v>719</v>
      </c>
      <c r="B261" s="12" t="s">
        <v>720</v>
      </c>
      <c r="C261" s="12" t="s">
        <v>37</v>
      </c>
      <c r="D261" s="12" t="s">
        <v>695</v>
      </c>
      <c r="E261" s="12" t="s">
        <v>564</v>
      </c>
      <c r="F261" s="12" t="s">
        <v>667</v>
      </c>
      <c r="G261" s="19" t="s">
        <v>8323</v>
      </c>
      <c r="H261" s="8" t="s">
        <v>710</v>
      </c>
      <c r="I261" s="9"/>
      <c r="J261" s="9"/>
      <c r="K261" s="151"/>
      <c r="L261" s="150"/>
      <c r="M261" s="22">
        <v>1204</v>
      </c>
      <c r="N261" s="33"/>
      <c r="O261" s="22"/>
      <c r="P261" s="85">
        <v>186432.74999999997</v>
      </c>
      <c r="Q261" s="12">
        <v>23</v>
      </c>
      <c r="R261" s="12">
        <v>28.499999999999996</v>
      </c>
      <c r="S261" s="12">
        <v>89</v>
      </c>
      <c r="T261" s="12">
        <v>73.5</v>
      </c>
      <c r="U261" s="14" t="s">
        <v>56</v>
      </c>
      <c r="V261" s="14" t="s">
        <v>56</v>
      </c>
      <c r="W261" s="14" t="s">
        <v>56</v>
      </c>
      <c r="X261" s="16" t="s">
        <v>56</v>
      </c>
    </row>
    <row r="262" spans="1:24" ht="17.100000000000001" customHeight="1">
      <c r="A262" t="s">
        <v>721</v>
      </c>
      <c r="B262" s="12" t="s">
        <v>722</v>
      </c>
      <c r="C262" s="12" t="s">
        <v>37</v>
      </c>
      <c r="D262" s="12" t="s">
        <v>695</v>
      </c>
      <c r="E262" s="12" t="s">
        <v>564</v>
      </c>
      <c r="F262" s="12" t="s">
        <v>667</v>
      </c>
      <c r="G262" s="19" t="s">
        <v>8323</v>
      </c>
      <c r="H262" s="8" t="s">
        <v>710</v>
      </c>
      <c r="I262" s="9"/>
      <c r="J262" s="9"/>
      <c r="K262" s="151"/>
      <c r="L262" s="150"/>
      <c r="M262" s="22">
        <v>1403</v>
      </c>
      <c r="N262" s="33"/>
      <c r="O262" s="22"/>
      <c r="P262" s="85">
        <v>237162.74999999997</v>
      </c>
      <c r="Q262" s="12">
        <v>27</v>
      </c>
      <c r="R262" s="12">
        <v>28.499999999999996</v>
      </c>
      <c r="S262" s="12">
        <v>93.5</v>
      </c>
      <c r="T262" s="12">
        <v>89</v>
      </c>
      <c r="U262" s="14" t="s">
        <v>56</v>
      </c>
      <c r="V262" s="14" t="s">
        <v>56</v>
      </c>
      <c r="W262" s="14" t="s">
        <v>56</v>
      </c>
      <c r="X262" s="16" t="s">
        <v>56</v>
      </c>
    </row>
    <row r="263" spans="1:24" ht="17.100000000000001" customHeight="1">
      <c r="A263" t="s">
        <v>723</v>
      </c>
      <c r="B263" s="12" t="s">
        <v>724</v>
      </c>
      <c r="C263" s="12" t="s">
        <v>37</v>
      </c>
      <c r="D263" s="12" t="s">
        <v>695</v>
      </c>
      <c r="E263" s="12" t="s">
        <v>564</v>
      </c>
      <c r="F263" s="12" t="s">
        <v>667</v>
      </c>
      <c r="G263" s="19" t="s">
        <v>8323</v>
      </c>
      <c r="H263" s="8" t="s">
        <v>710</v>
      </c>
      <c r="I263" s="9"/>
      <c r="J263" s="9"/>
      <c r="K263" s="151"/>
      <c r="L263" s="150"/>
      <c r="M263" s="22">
        <v>1755</v>
      </c>
      <c r="N263" s="33"/>
      <c r="O263" s="22"/>
      <c r="P263" s="85">
        <v>287892.74999999994</v>
      </c>
      <c r="Q263" s="12">
        <v>35</v>
      </c>
      <c r="R263" s="12">
        <v>28.499999999999996</v>
      </c>
      <c r="S263" s="12">
        <v>113.5</v>
      </c>
      <c r="T263" s="12">
        <v>89</v>
      </c>
      <c r="U263" s="14" t="s">
        <v>56</v>
      </c>
      <c r="V263" s="14" t="s">
        <v>56</v>
      </c>
      <c r="W263" s="14" t="s">
        <v>56</v>
      </c>
      <c r="X263" s="16" t="s">
        <v>56</v>
      </c>
    </row>
    <row r="264" spans="1:24" ht="17.100000000000001" customHeight="1">
      <c r="A264" t="s">
        <v>725</v>
      </c>
      <c r="B264" s="12" t="s">
        <v>726</v>
      </c>
      <c r="C264" s="12" t="s">
        <v>37</v>
      </c>
      <c r="D264" s="12" t="s">
        <v>695</v>
      </c>
      <c r="E264" s="12" t="s">
        <v>564</v>
      </c>
      <c r="F264" s="12" t="s">
        <v>667</v>
      </c>
      <c r="G264" s="19" t="s">
        <v>8323</v>
      </c>
      <c r="H264" s="8" t="s">
        <v>710</v>
      </c>
      <c r="I264" s="9"/>
      <c r="J264" s="9"/>
      <c r="K264" s="151"/>
      <c r="L264" s="150"/>
      <c r="M264" s="22">
        <v>1949</v>
      </c>
      <c r="N264" s="33"/>
      <c r="O264" s="22"/>
      <c r="P264" s="85">
        <v>338622.74999999994</v>
      </c>
      <c r="Q264" s="12">
        <v>39</v>
      </c>
      <c r="R264" s="12">
        <v>28.499999999999996</v>
      </c>
      <c r="S264" s="12">
        <v>133.5</v>
      </c>
      <c r="T264" s="12">
        <v>89</v>
      </c>
      <c r="U264" s="14" t="s">
        <v>56</v>
      </c>
      <c r="V264" s="14" t="s">
        <v>56</v>
      </c>
      <c r="W264" s="14" t="s">
        <v>56</v>
      </c>
      <c r="X264" s="16" t="s">
        <v>56</v>
      </c>
    </row>
    <row r="265" spans="1:24" ht="17.100000000000001" customHeight="1">
      <c r="A265" t="s">
        <v>727</v>
      </c>
      <c r="B265" s="12" t="s">
        <v>728</v>
      </c>
      <c r="C265" s="12" t="s">
        <v>37</v>
      </c>
      <c r="D265" s="12" t="s">
        <v>695</v>
      </c>
      <c r="E265" s="12" t="s">
        <v>564</v>
      </c>
      <c r="F265" s="12" t="s">
        <v>667</v>
      </c>
      <c r="G265" s="19" t="s">
        <v>8323</v>
      </c>
      <c r="H265" s="8" t="s">
        <v>710</v>
      </c>
      <c r="I265" s="9"/>
      <c r="J265" s="9"/>
      <c r="K265" s="10"/>
      <c r="L265" s="11"/>
      <c r="M265" s="22">
        <v>2418</v>
      </c>
      <c r="N265" s="33"/>
      <c r="O265" s="22"/>
      <c r="P265" s="85">
        <v>382799.99999999994</v>
      </c>
      <c r="Q265" s="12">
        <v>49</v>
      </c>
      <c r="R265" s="12">
        <v>80</v>
      </c>
      <c r="S265" s="12">
        <v>165</v>
      </c>
      <c r="T265" s="12">
        <v>28.999999999999996</v>
      </c>
      <c r="U265" s="14" t="s">
        <v>56</v>
      </c>
      <c r="V265" s="14" t="s">
        <v>56</v>
      </c>
      <c r="W265" s="14" t="s">
        <v>56</v>
      </c>
      <c r="X265" s="16" t="s">
        <v>56</v>
      </c>
    </row>
    <row r="266" spans="1:24" ht="17.100000000000001" customHeight="1">
      <c r="A266" t="s">
        <v>729</v>
      </c>
      <c r="B266" s="12" t="s">
        <v>730</v>
      </c>
      <c r="C266" s="12" t="s">
        <v>37</v>
      </c>
      <c r="D266" s="12" t="s">
        <v>695</v>
      </c>
      <c r="E266" s="12" t="s">
        <v>564</v>
      </c>
      <c r="F266" s="12" t="s">
        <v>667</v>
      </c>
      <c r="G266" s="19" t="s">
        <v>8324</v>
      </c>
      <c r="H266" s="8" t="s">
        <v>710</v>
      </c>
      <c r="I266" s="9"/>
      <c r="J266" s="9"/>
      <c r="K266" s="151"/>
      <c r="L266" s="150"/>
      <c r="M266" s="22">
        <v>1423</v>
      </c>
      <c r="N266" s="33"/>
      <c r="O266" s="22"/>
      <c r="P266" s="85">
        <v>186432.74999999997</v>
      </c>
      <c r="Q266" s="12">
        <v>23</v>
      </c>
      <c r="R266" s="12">
        <v>28.499999999999996</v>
      </c>
      <c r="S266" s="12">
        <v>89</v>
      </c>
      <c r="T266" s="12">
        <v>73.5</v>
      </c>
      <c r="U266" s="14" t="s">
        <v>56</v>
      </c>
      <c r="V266" s="14" t="s">
        <v>56</v>
      </c>
      <c r="W266" s="14" t="s">
        <v>56</v>
      </c>
      <c r="X266" s="16" t="s">
        <v>56</v>
      </c>
    </row>
    <row r="267" spans="1:24" ht="17.100000000000001" customHeight="1">
      <c r="A267" t="s">
        <v>731</v>
      </c>
      <c r="B267" s="12" t="s">
        <v>732</v>
      </c>
      <c r="C267" s="12" t="s">
        <v>37</v>
      </c>
      <c r="D267" s="12" t="s">
        <v>695</v>
      </c>
      <c r="E267" s="12" t="s">
        <v>564</v>
      </c>
      <c r="F267" s="12" t="s">
        <v>667</v>
      </c>
      <c r="G267" s="19" t="s">
        <v>8324</v>
      </c>
      <c r="H267" s="8" t="s">
        <v>710</v>
      </c>
      <c r="I267" s="9"/>
      <c r="J267" s="9"/>
      <c r="K267" s="151"/>
      <c r="L267" s="150"/>
      <c r="M267" s="22">
        <v>1576</v>
      </c>
      <c r="N267" s="33"/>
      <c r="O267" s="22"/>
      <c r="P267" s="85">
        <v>237162.74999999997</v>
      </c>
      <c r="Q267" s="12">
        <v>27</v>
      </c>
      <c r="R267" s="12">
        <v>28.499999999999996</v>
      </c>
      <c r="S267" s="12">
        <v>93.5</v>
      </c>
      <c r="T267" s="12">
        <v>89</v>
      </c>
      <c r="U267" s="14" t="s">
        <v>56</v>
      </c>
      <c r="V267" s="14" t="s">
        <v>56</v>
      </c>
      <c r="W267" s="14" t="s">
        <v>56</v>
      </c>
      <c r="X267" s="16" t="s">
        <v>56</v>
      </c>
    </row>
    <row r="268" spans="1:24" ht="17.100000000000001" customHeight="1">
      <c r="A268" t="s">
        <v>733</v>
      </c>
      <c r="B268" s="12" t="s">
        <v>734</v>
      </c>
      <c r="C268" s="12" t="s">
        <v>37</v>
      </c>
      <c r="D268" s="12" t="s">
        <v>695</v>
      </c>
      <c r="E268" s="12" t="s">
        <v>564</v>
      </c>
      <c r="F268" s="12" t="s">
        <v>667</v>
      </c>
      <c r="G268" s="19" t="s">
        <v>8324</v>
      </c>
      <c r="H268" s="8" t="s">
        <v>710</v>
      </c>
      <c r="I268" s="9"/>
      <c r="J268" s="9"/>
      <c r="K268" s="151"/>
      <c r="L268" s="150"/>
      <c r="M268" s="22">
        <v>1903</v>
      </c>
      <c r="N268" s="33"/>
      <c r="O268" s="22"/>
      <c r="P268" s="85">
        <v>287892.74999999994</v>
      </c>
      <c r="Q268" s="12">
        <v>35</v>
      </c>
      <c r="R268" s="12">
        <v>28.499999999999996</v>
      </c>
      <c r="S268" s="12">
        <v>113.5</v>
      </c>
      <c r="T268" s="12">
        <v>89</v>
      </c>
      <c r="U268" s="14" t="s">
        <v>56</v>
      </c>
      <c r="V268" s="14" t="s">
        <v>56</v>
      </c>
      <c r="W268" s="14" t="s">
        <v>56</v>
      </c>
      <c r="X268" s="16" t="s">
        <v>56</v>
      </c>
    </row>
    <row r="269" spans="1:24" ht="17.100000000000001" customHeight="1">
      <c r="A269" t="s">
        <v>735</v>
      </c>
      <c r="B269" s="12" t="s">
        <v>736</v>
      </c>
      <c r="C269" s="12" t="s">
        <v>37</v>
      </c>
      <c r="D269" s="12" t="s">
        <v>695</v>
      </c>
      <c r="E269" s="12" t="s">
        <v>564</v>
      </c>
      <c r="F269" s="12" t="s">
        <v>667</v>
      </c>
      <c r="G269" s="19" t="s">
        <v>8324</v>
      </c>
      <c r="H269" s="8" t="s">
        <v>710</v>
      </c>
      <c r="I269" s="9"/>
      <c r="J269" s="9"/>
      <c r="K269" s="151"/>
      <c r="L269" s="150"/>
      <c r="M269" s="22">
        <v>2046</v>
      </c>
      <c r="N269" s="33"/>
      <c r="O269" s="22"/>
      <c r="P269" s="85">
        <v>338622.74999999994</v>
      </c>
      <c r="Q269" s="12">
        <v>39</v>
      </c>
      <c r="R269" s="12">
        <v>28.499999999999996</v>
      </c>
      <c r="S269" s="12">
        <v>133.5</v>
      </c>
      <c r="T269" s="12">
        <v>89</v>
      </c>
      <c r="U269" s="14" t="s">
        <v>56</v>
      </c>
      <c r="V269" s="14" t="s">
        <v>56</v>
      </c>
      <c r="W269" s="14" t="s">
        <v>56</v>
      </c>
      <c r="X269" s="16" t="s">
        <v>56</v>
      </c>
    </row>
    <row r="270" spans="1:24" ht="17.100000000000001" customHeight="1">
      <c r="A270" t="s">
        <v>737</v>
      </c>
      <c r="B270" s="12" t="s">
        <v>738</v>
      </c>
      <c r="C270" s="12" t="s">
        <v>37</v>
      </c>
      <c r="D270" s="12" t="s">
        <v>695</v>
      </c>
      <c r="E270" s="12" t="s">
        <v>564</v>
      </c>
      <c r="F270" s="12" t="s">
        <v>667</v>
      </c>
      <c r="G270" s="19" t="s">
        <v>8324</v>
      </c>
      <c r="H270" s="8" t="s">
        <v>710</v>
      </c>
      <c r="I270" s="9"/>
      <c r="J270" s="9"/>
      <c r="K270" s="10"/>
      <c r="L270" s="11"/>
      <c r="M270" s="22">
        <v>2568</v>
      </c>
      <c r="N270" s="33"/>
      <c r="O270" s="22"/>
      <c r="P270" s="85">
        <v>240192</v>
      </c>
      <c r="Q270" s="12">
        <v>67</v>
      </c>
      <c r="R270" s="12">
        <v>69.5</v>
      </c>
      <c r="S270" s="12">
        <v>144</v>
      </c>
      <c r="T270" s="12">
        <v>24</v>
      </c>
      <c r="U270" s="14" t="s">
        <v>56</v>
      </c>
      <c r="V270" s="14" t="s">
        <v>56</v>
      </c>
      <c r="W270" s="14" t="s">
        <v>56</v>
      </c>
      <c r="X270" s="16" t="s">
        <v>56</v>
      </c>
    </row>
    <row r="271" spans="1:24" ht="17.100000000000001" customHeight="1">
      <c r="A271" t="s">
        <v>739</v>
      </c>
      <c r="B271" s="12" t="s">
        <v>740</v>
      </c>
      <c r="C271" s="12" t="s">
        <v>37</v>
      </c>
      <c r="D271" s="12" t="s">
        <v>695</v>
      </c>
      <c r="E271" s="12" t="s">
        <v>564</v>
      </c>
      <c r="F271" s="12" t="s">
        <v>667</v>
      </c>
      <c r="G271" s="19" t="s">
        <v>8325</v>
      </c>
      <c r="H271" s="8" t="s">
        <v>710</v>
      </c>
      <c r="I271" s="9"/>
      <c r="J271" s="9"/>
      <c r="K271" s="151"/>
      <c r="L271" s="150"/>
      <c r="M271" s="22">
        <v>1250</v>
      </c>
      <c r="N271" s="33"/>
      <c r="O271" s="22"/>
      <c r="P271" s="85">
        <v>186432.74999999997</v>
      </c>
      <c r="Q271" s="12">
        <v>23</v>
      </c>
      <c r="R271" s="12">
        <v>28.499999999999996</v>
      </c>
      <c r="S271" s="12">
        <v>89</v>
      </c>
      <c r="T271" s="12">
        <v>73.5</v>
      </c>
      <c r="U271" s="14" t="s">
        <v>56</v>
      </c>
      <c r="V271" s="14" t="s">
        <v>56</v>
      </c>
      <c r="W271" s="14" t="s">
        <v>56</v>
      </c>
      <c r="X271" s="16" t="s">
        <v>56</v>
      </c>
    </row>
    <row r="272" spans="1:24" ht="17.100000000000001" customHeight="1">
      <c r="A272" t="s">
        <v>741</v>
      </c>
      <c r="B272" s="12" t="s">
        <v>742</v>
      </c>
      <c r="C272" s="12" t="s">
        <v>37</v>
      </c>
      <c r="D272" s="12" t="s">
        <v>695</v>
      </c>
      <c r="E272" s="12" t="s">
        <v>564</v>
      </c>
      <c r="F272" s="12" t="s">
        <v>667</v>
      </c>
      <c r="G272" s="19" t="s">
        <v>8325</v>
      </c>
      <c r="H272" s="8" t="s">
        <v>710</v>
      </c>
      <c r="I272" s="9"/>
      <c r="J272" s="9"/>
      <c r="K272" s="151"/>
      <c r="L272" s="150"/>
      <c r="M272" s="22">
        <v>1449</v>
      </c>
      <c r="N272" s="33"/>
      <c r="O272" s="22"/>
      <c r="P272" s="85">
        <v>237162.74999999997</v>
      </c>
      <c r="Q272" s="12">
        <v>27</v>
      </c>
      <c r="R272" s="12">
        <v>28.499999999999996</v>
      </c>
      <c r="S272" s="12">
        <v>93.5</v>
      </c>
      <c r="T272" s="12">
        <v>89</v>
      </c>
      <c r="U272" s="14" t="s">
        <v>56</v>
      </c>
      <c r="V272" s="14" t="s">
        <v>56</v>
      </c>
      <c r="W272" s="14" t="s">
        <v>56</v>
      </c>
      <c r="X272" s="16" t="s">
        <v>56</v>
      </c>
    </row>
    <row r="273" spans="1:24" ht="17.100000000000001" customHeight="1">
      <c r="A273" t="s">
        <v>743</v>
      </c>
      <c r="B273" s="12" t="s">
        <v>744</v>
      </c>
      <c r="C273" s="12" t="s">
        <v>37</v>
      </c>
      <c r="D273" s="12" t="s">
        <v>695</v>
      </c>
      <c r="E273" s="12" t="s">
        <v>564</v>
      </c>
      <c r="F273" s="12" t="s">
        <v>667</v>
      </c>
      <c r="G273" s="19" t="s">
        <v>8325</v>
      </c>
      <c r="H273" s="8" t="s">
        <v>710</v>
      </c>
      <c r="I273" s="9"/>
      <c r="J273" s="9"/>
      <c r="K273" s="151"/>
      <c r="L273" s="150"/>
      <c r="M273" s="22">
        <v>1801</v>
      </c>
      <c r="N273" s="33"/>
      <c r="O273" s="22"/>
      <c r="P273" s="85">
        <v>287892.74999999994</v>
      </c>
      <c r="Q273" s="12">
        <v>35</v>
      </c>
      <c r="R273" s="12">
        <v>28.499999999999996</v>
      </c>
      <c r="S273" s="12">
        <v>113.5</v>
      </c>
      <c r="T273" s="12">
        <v>89</v>
      </c>
      <c r="U273" s="14" t="s">
        <v>56</v>
      </c>
      <c r="V273" s="14" t="s">
        <v>56</v>
      </c>
      <c r="W273" s="14" t="s">
        <v>56</v>
      </c>
      <c r="X273" s="16" t="s">
        <v>56</v>
      </c>
    </row>
    <row r="274" spans="1:24" ht="17.100000000000001" customHeight="1">
      <c r="A274" t="s">
        <v>745</v>
      </c>
      <c r="B274" s="12" t="s">
        <v>746</v>
      </c>
      <c r="C274" s="12" t="s">
        <v>37</v>
      </c>
      <c r="D274" s="12" t="s">
        <v>695</v>
      </c>
      <c r="E274" s="12" t="s">
        <v>564</v>
      </c>
      <c r="F274" s="12" t="s">
        <v>667</v>
      </c>
      <c r="G274" s="19" t="s">
        <v>8325</v>
      </c>
      <c r="H274" s="8" t="s">
        <v>710</v>
      </c>
      <c r="I274" s="9"/>
      <c r="J274" s="9"/>
      <c r="K274" s="151"/>
      <c r="L274" s="150"/>
      <c r="M274" s="22">
        <v>1995</v>
      </c>
      <c r="N274" s="33"/>
      <c r="O274" s="22"/>
      <c r="P274" s="85">
        <v>338622.74999999994</v>
      </c>
      <c r="Q274" s="12">
        <v>39</v>
      </c>
      <c r="R274" s="12">
        <v>28.499999999999996</v>
      </c>
      <c r="S274" s="12">
        <v>133.5</v>
      </c>
      <c r="T274" s="12">
        <v>89</v>
      </c>
      <c r="U274" s="14" t="s">
        <v>56</v>
      </c>
      <c r="V274" s="14" t="s">
        <v>56</v>
      </c>
      <c r="W274" s="14" t="s">
        <v>56</v>
      </c>
      <c r="X274" s="16" t="s">
        <v>56</v>
      </c>
    </row>
    <row r="275" spans="1:24" ht="17.100000000000001" customHeight="1">
      <c r="A275" t="s">
        <v>747</v>
      </c>
      <c r="B275" s="12" t="s">
        <v>748</v>
      </c>
      <c r="C275" s="12" t="s">
        <v>37</v>
      </c>
      <c r="D275" s="12" t="s">
        <v>695</v>
      </c>
      <c r="E275" s="12" t="s">
        <v>564</v>
      </c>
      <c r="F275" s="12" t="s">
        <v>667</v>
      </c>
      <c r="G275" s="19" t="s">
        <v>8325</v>
      </c>
      <c r="H275" s="8" t="s">
        <v>710</v>
      </c>
      <c r="I275" s="9"/>
      <c r="J275" s="9"/>
      <c r="K275" s="10"/>
      <c r="L275" s="11"/>
      <c r="M275" s="22">
        <v>2463</v>
      </c>
      <c r="N275" s="33"/>
      <c r="O275" s="22"/>
      <c r="P275" s="85">
        <v>396000</v>
      </c>
      <c r="Q275" s="12">
        <v>49</v>
      </c>
      <c r="R275" s="12">
        <v>30</v>
      </c>
      <c r="S275" s="12">
        <v>165</v>
      </c>
      <c r="T275" s="12">
        <v>80</v>
      </c>
      <c r="U275" s="14" t="s">
        <v>56</v>
      </c>
      <c r="V275" s="14" t="s">
        <v>56</v>
      </c>
      <c r="W275" s="14" t="s">
        <v>56</v>
      </c>
      <c r="X275" s="16" t="s">
        <v>56</v>
      </c>
    </row>
    <row r="276" spans="1:24" ht="17.100000000000001" customHeight="1">
      <c r="A276" t="s">
        <v>749</v>
      </c>
      <c r="B276" s="12" t="s">
        <v>750</v>
      </c>
      <c r="C276" s="12" t="s">
        <v>37</v>
      </c>
      <c r="D276" s="12" t="s">
        <v>695</v>
      </c>
      <c r="E276" s="12" t="s">
        <v>564</v>
      </c>
      <c r="F276" s="12" t="s">
        <v>667</v>
      </c>
      <c r="G276" s="19" t="s">
        <v>8326</v>
      </c>
      <c r="H276" s="8" t="s">
        <v>751</v>
      </c>
      <c r="I276" s="9"/>
      <c r="J276" s="9"/>
      <c r="K276" s="10"/>
      <c r="L276" s="11"/>
      <c r="M276" s="22">
        <v>2029</v>
      </c>
      <c r="N276" s="33"/>
      <c r="O276" s="22"/>
      <c r="P276" s="85">
        <v>242613.99999999997</v>
      </c>
      <c r="Q276" s="12">
        <v>31</v>
      </c>
      <c r="R276" s="12">
        <v>28.999999999999996</v>
      </c>
      <c r="S276" s="12">
        <v>94</v>
      </c>
      <c r="T276" s="12">
        <v>89</v>
      </c>
      <c r="U276" s="14" t="s">
        <v>56</v>
      </c>
      <c r="V276" s="14" t="s">
        <v>56</v>
      </c>
      <c r="W276" s="14" t="s">
        <v>56</v>
      </c>
      <c r="X276" s="16" t="s">
        <v>56</v>
      </c>
    </row>
    <row r="277" spans="1:24" ht="17.100000000000001" customHeight="1">
      <c r="A277" t="s">
        <v>752</v>
      </c>
      <c r="B277" s="12" t="s">
        <v>753</v>
      </c>
      <c r="C277" s="12" t="s">
        <v>37</v>
      </c>
      <c r="D277" s="12" t="s">
        <v>695</v>
      </c>
      <c r="E277" s="12" t="s">
        <v>564</v>
      </c>
      <c r="F277" s="12" t="s">
        <v>667</v>
      </c>
      <c r="G277" s="19" t="s">
        <v>8326</v>
      </c>
      <c r="H277" s="8" t="s">
        <v>751</v>
      </c>
      <c r="I277" s="9"/>
      <c r="J277" s="9"/>
      <c r="K277" s="10"/>
      <c r="L277" s="11"/>
      <c r="M277" s="22">
        <v>3049</v>
      </c>
      <c r="N277" s="33"/>
      <c r="O277" s="22"/>
      <c r="P277" s="85">
        <v>291652.99999999994</v>
      </c>
      <c r="Q277" s="12">
        <v>42</v>
      </c>
      <c r="R277" s="12">
        <v>28.999999999999996</v>
      </c>
      <c r="S277" s="12">
        <v>112.99999999999999</v>
      </c>
      <c r="T277" s="12">
        <v>89</v>
      </c>
      <c r="U277" s="14" t="s">
        <v>56</v>
      </c>
      <c r="V277" s="14" t="s">
        <v>56</v>
      </c>
      <c r="W277" s="14" t="s">
        <v>56</v>
      </c>
      <c r="X277" s="16" t="s">
        <v>56</v>
      </c>
    </row>
    <row r="278" spans="1:24" ht="17.100000000000001" customHeight="1">
      <c r="A278" t="s">
        <v>754</v>
      </c>
      <c r="B278" s="12" t="s">
        <v>755</v>
      </c>
      <c r="C278" s="12" t="s">
        <v>37</v>
      </c>
      <c r="D278" s="12" t="s">
        <v>695</v>
      </c>
      <c r="E278" s="12" t="s">
        <v>564</v>
      </c>
      <c r="F278" s="12" t="s">
        <v>667</v>
      </c>
      <c r="G278" s="19" t="s">
        <v>8326</v>
      </c>
      <c r="H278" s="8" t="s">
        <v>751</v>
      </c>
      <c r="I278" s="9"/>
      <c r="J278" s="9"/>
      <c r="K278" s="10"/>
      <c r="L278" s="11"/>
      <c r="M278" s="22">
        <v>3427</v>
      </c>
      <c r="N278" s="33"/>
      <c r="O278" s="22"/>
      <c r="P278" s="85">
        <v>198492</v>
      </c>
      <c r="Q278" s="12">
        <v>56</v>
      </c>
      <c r="R278" s="12">
        <v>69.5</v>
      </c>
      <c r="S278" s="12">
        <v>119</v>
      </c>
      <c r="T278" s="12">
        <v>24</v>
      </c>
      <c r="U278" s="14" t="s">
        <v>56</v>
      </c>
      <c r="V278" s="14" t="s">
        <v>56</v>
      </c>
      <c r="W278" s="14" t="s">
        <v>56</v>
      </c>
      <c r="X278" s="16" t="s">
        <v>56</v>
      </c>
    </row>
    <row r="279" spans="1:24" ht="17.100000000000001" customHeight="1">
      <c r="A279" t="s">
        <v>756</v>
      </c>
      <c r="B279" s="12" t="s">
        <v>757</v>
      </c>
      <c r="C279" s="12" t="s">
        <v>37</v>
      </c>
      <c r="D279" s="12" t="s">
        <v>695</v>
      </c>
      <c r="E279" s="12" t="s">
        <v>564</v>
      </c>
      <c r="F279" s="12" t="s">
        <v>667</v>
      </c>
      <c r="G279" s="19" t="s">
        <v>8326</v>
      </c>
      <c r="H279" s="8" t="s">
        <v>751</v>
      </c>
      <c r="I279" s="9"/>
      <c r="J279" s="9"/>
      <c r="K279" s="10"/>
      <c r="L279" s="11"/>
      <c r="M279" s="22">
        <v>4730</v>
      </c>
      <c r="N279" s="33"/>
      <c r="O279" s="22"/>
      <c r="P279" s="85">
        <v>382799.99999999994</v>
      </c>
      <c r="Q279" s="12">
        <v>61</v>
      </c>
      <c r="R279" s="12">
        <v>28.999999999999996</v>
      </c>
      <c r="S279" s="12">
        <v>165</v>
      </c>
      <c r="T279" s="12">
        <v>80</v>
      </c>
      <c r="U279" s="14" t="s">
        <v>56</v>
      </c>
      <c r="V279" s="14" t="s">
        <v>56</v>
      </c>
      <c r="W279" s="14" t="s">
        <v>56</v>
      </c>
      <c r="X279" s="16" t="s">
        <v>56</v>
      </c>
    </row>
    <row r="280" spans="1:24" ht="17.100000000000001" customHeight="1">
      <c r="A280" t="s">
        <v>758</v>
      </c>
      <c r="B280" s="12" t="s">
        <v>759</v>
      </c>
      <c r="C280" s="12" t="s">
        <v>37</v>
      </c>
      <c r="D280" s="12" t="s">
        <v>695</v>
      </c>
      <c r="E280" s="12" t="s">
        <v>564</v>
      </c>
      <c r="F280" s="12" t="s">
        <v>667</v>
      </c>
      <c r="G280" s="19" t="s">
        <v>8327</v>
      </c>
      <c r="H280" s="8" t="s">
        <v>751</v>
      </c>
      <c r="I280" s="9"/>
      <c r="J280" s="9"/>
      <c r="K280" s="10"/>
      <c r="L280" s="11"/>
      <c r="M280" s="22">
        <v>1732</v>
      </c>
      <c r="N280" s="33"/>
      <c r="O280" s="22"/>
      <c r="P280" s="85">
        <v>131772</v>
      </c>
      <c r="Q280" s="12">
        <v>43</v>
      </c>
      <c r="R280" s="12">
        <v>69.5</v>
      </c>
      <c r="S280" s="12">
        <v>79</v>
      </c>
      <c r="T280" s="12">
        <v>24</v>
      </c>
      <c r="U280" s="14" t="s">
        <v>56</v>
      </c>
      <c r="V280" s="14" t="s">
        <v>56</v>
      </c>
      <c r="W280" s="14" t="s">
        <v>56</v>
      </c>
      <c r="X280" s="16" t="s">
        <v>56</v>
      </c>
    </row>
    <row r="281" spans="1:24" ht="17.100000000000001" customHeight="1">
      <c r="A281" t="s">
        <v>760</v>
      </c>
      <c r="B281" s="12" t="s">
        <v>761</v>
      </c>
      <c r="C281" s="12" t="s">
        <v>37</v>
      </c>
      <c r="D281" s="12" t="s">
        <v>695</v>
      </c>
      <c r="E281" s="12" t="s">
        <v>564</v>
      </c>
      <c r="F281" s="12" t="s">
        <v>667</v>
      </c>
      <c r="G281" s="19" t="s">
        <v>8327</v>
      </c>
      <c r="H281" s="8" t="s">
        <v>751</v>
      </c>
      <c r="I281" s="9"/>
      <c r="J281" s="9"/>
      <c r="K281" s="10"/>
      <c r="L281" s="11"/>
      <c r="M281" s="22">
        <v>2585</v>
      </c>
      <c r="N281" s="33"/>
      <c r="O281" s="22"/>
      <c r="P281" s="85">
        <v>165132</v>
      </c>
      <c r="Q281" s="12">
        <v>47</v>
      </c>
      <c r="R281" s="12">
        <v>69.5</v>
      </c>
      <c r="S281" s="12">
        <v>99</v>
      </c>
      <c r="T281" s="12">
        <v>24</v>
      </c>
      <c r="U281" s="14" t="s">
        <v>56</v>
      </c>
      <c r="V281" s="14" t="s">
        <v>56</v>
      </c>
      <c r="W281" s="14" t="s">
        <v>56</v>
      </c>
      <c r="X281" s="16" t="s">
        <v>56</v>
      </c>
    </row>
    <row r="282" spans="1:24" ht="17.100000000000001" customHeight="1">
      <c r="A282" t="s">
        <v>762</v>
      </c>
      <c r="B282" s="12" t="s">
        <v>763</v>
      </c>
      <c r="C282" s="12" t="s">
        <v>37</v>
      </c>
      <c r="D282" s="12" t="s">
        <v>695</v>
      </c>
      <c r="E282" s="12" t="s">
        <v>564</v>
      </c>
      <c r="F282" s="12" t="s">
        <v>667</v>
      </c>
      <c r="G282" s="19" t="s">
        <v>8327</v>
      </c>
      <c r="H282" s="8" t="s">
        <v>751</v>
      </c>
      <c r="I282" s="9"/>
      <c r="J282" s="9"/>
      <c r="K282" s="10"/>
      <c r="L282" s="11"/>
      <c r="M282" s="22">
        <v>2871</v>
      </c>
      <c r="N282" s="33"/>
      <c r="O282" s="22"/>
      <c r="P282" s="85">
        <v>198492</v>
      </c>
      <c r="Q282" s="12">
        <v>56</v>
      </c>
      <c r="R282" s="12">
        <v>69.5</v>
      </c>
      <c r="S282" s="12">
        <v>119</v>
      </c>
      <c r="T282" s="12">
        <v>24</v>
      </c>
      <c r="U282" s="14" t="s">
        <v>56</v>
      </c>
      <c r="V282" s="14" t="s">
        <v>56</v>
      </c>
      <c r="W282" s="14" t="s">
        <v>56</v>
      </c>
      <c r="X282" s="16" t="s">
        <v>56</v>
      </c>
    </row>
    <row r="283" spans="1:24" ht="17.100000000000001" customHeight="1">
      <c r="A283" t="s">
        <v>764</v>
      </c>
      <c r="B283" s="12" t="s">
        <v>765</v>
      </c>
      <c r="C283" s="12" t="s">
        <v>37</v>
      </c>
      <c r="D283" s="12" t="s">
        <v>695</v>
      </c>
      <c r="E283" s="12" t="s">
        <v>564</v>
      </c>
      <c r="F283" s="12" t="s">
        <v>667</v>
      </c>
      <c r="G283" s="19" t="s">
        <v>8327</v>
      </c>
      <c r="H283" s="8" t="s">
        <v>751</v>
      </c>
      <c r="I283" s="9"/>
      <c r="J283" s="9"/>
      <c r="K283" s="10"/>
      <c r="L283" s="11"/>
      <c r="M283" s="22">
        <v>4069</v>
      </c>
      <c r="N283" s="33"/>
      <c r="O283" s="22"/>
      <c r="P283" s="85">
        <v>240192</v>
      </c>
      <c r="Q283" s="12">
        <v>67</v>
      </c>
      <c r="R283" s="12">
        <v>69.5</v>
      </c>
      <c r="S283" s="12">
        <v>144</v>
      </c>
      <c r="T283" s="12">
        <v>24</v>
      </c>
      <c r="U283" s="14" t="s">
        <v>56</v>
      </c>
      <c r="V283" s="14" t="s">
        <v>56</v>
      </c>
      <c r="W283" s="14" t="s">
        <v>56</v>
      </c>
      <c r="X283" s="16" t="s">
        <v>56</v>
      </c>
    </row>
    <row r="284" spans="1:24" ht="17.100000000000001" customHeight="1">
      <c r="A284" t="s">
        <v>766</v>
      </c>
      <c r="B284" s="12" t="s">
        <v>767</v>
      </c>
      <c r="C284" s="12" t="s">
        <v>37</v>
      </c>
      <c r="D284" s="12" t="s">
        <v>695</v>
      </c>
      <c r="E284" s="12" t="s">
        <v>564</v>
      </c>
      <c r="F284" s="12" t="s">
        <v>667</v>
      </c>
      <c r="G284" s="19" t="s">
        <v>8328</v>
      </c>
      <c r="H284" s="8" t="s">
        <v>751</v>
      </c>
      <c r="I284" s="9"/>
      <c r="J284" s="9"/>
      <c r="K284" s="10"/>
      <c r="L284" s="11"/>
      <c r="M284" s="22">
        <v>1964</v>
      </c>
      <c r="N284" s="33"/>
      <c r="O284" s="22"/>
      <c r="P284" s="85">
        <v>253800</v>
      </c>
      <c r="Q284" s="12">
        <v>28</v>
      </c>
      <c r="R284" s="12">
        <v>30</v>
      </c>
      <c r="S284" s="12">
        <v>94</v>
      </c>
      <c r="T284" s="12">
        <v>90</v>
      </c>
      <c r="U284" s="14" t="s">
        <v>56</v>
      </c>
      <c r="V284" s="14" t="s">
        <v>56</v>
      </c>
      <c r="W284" s="14" t="s">
        <v>56</v>
      </c>
      <c r="X284" s="16" t="s">
        <v>56</v>
      </c>
    </row>
    <row r="285" spans="1:24" ht="17.100000000000001" customHeight="1">
      <c r="A285" t="s">
        <v>768</v>
      </c>
      <c r="B285" s="12" t="s">
        <v>769</v>
      </c>
      <c r="C285" s="12" t="s">
        <v>37</v>
      </c>
      <c r="D285" s="12" t="s">
        <v>695</v>
      </c>
      <c r="E285" s="12" t="s">
        <v>564</v>
      </c>
      <c r="F285" s="12" t="s">
        <v>667</v>
      </c>
      <c r="G285" s="19" t="s">
        <v>8328</v>
      </c>
      <c r="H285" s="8" t="s">
        <v>751</v>
      </c>
      <c r="I285" s="9"/>
      <c r="J285" s="9"/>
      <c r="K285" s="10"/>
      <c r="L285" s="11"/>
      <c r="M285" s="22">
        <v>2987</v>
      </c>
      <c r="N285" s="33"/>
      <c r="O285" s="22"/>
      <c r="P285" s="85">
        <v>291652.99999999994</v>
      </c>
      <c r="Q285" s="12">
        <v>36</v>
      </c>
      <c r="R285" s="12">
        <v>28.999999999999996</v>
      </c>
      <c r="S285" s="12">
        <v>112.99999999999999</v>
      </c>
      <c r="T285" s="12">
        <v>89</v>
      </c>
      <c r="U285" s="14" t="s">
        <v>56</v>
      </c>
      <c r="V285" s="14" t="s">
        <v>56</v>
      </c>
      <c r="W285" s="14" t="s">
        <v>56</v>
      </c>
      <c r="X285" s="16" t="s">
        <v>56</v>
      </c>
    </row>
    <row r="286" spans="1:24" ht="17.100000000000001" customHeight="1">
      <c r="A286" t="s">
        <v>770</v>
      </c>
      <c r="B286" s="12" t="s">
        <v>771</v>
      </c>
      <c r="C286" s="12" t="s">
        <v>37</v>
      </c>
      <c r="D286" s="12" t="s">
        <v>695</v>
      </c>
      <c r="E286" s="12" t="s">
        <v>564</v>
      </c>
      <c r="F286" s="12" t="s">
        <v>667</v>
      </c>
      <c r="G286" s="19" t="s">
        <v>8328</v>
      </c>
      <c r="H286" s="8" t="s">
        <v>751</v>
      </c>
      <c r="I286" s="9"/>
      <c r="J286" s="9"/>
      <c r="K286" s="10"/>
      <c r="L286" s="11"/>
      <c r="M286" s="22">
        <v>3361</v>
      </c>
      <c r="N286" s="33"/>
      <c r="O286" s="22"/>
      <c r="P286" s="85">
        <v>343272.99999999994</v>
      </c>
      <c r="Q286" s="12">
        <v>44</v>
      </c>
      <c r="R286" s="12">
        <v>28.999999999999996</v>
      </c>
      <c r="S286" s="12">
        <v>133</v>
      </c>
      <c r="T286" s="12">
        <v>89</v>
      </c>
      <c r="U286" s="14" t="s">
        <v>56</v>
      </c>
      <c r="V286" s="14" t="s">
        <v>56</v>
      </c>
      <c r="W286" s="14" t="s">
        <v>56</v>
      </c>
      <c r="X286" s="16" t="s">
        <v>56</v>
      </c>
    </row>
    <row r="287" spans="1:24" ht="17.100000000000001" customHeight="1">
      <c r="A287" t="s">
        <v>772</v>
      </c>
      <c r="B287" s="12" t="s">
        <v>773</v>
      </c>
      <c r="C287" s="12" t="s">
        <v>37</v>
      </c>
      <c r="D287" s="12" t="s">
        <v>695</v>
      </c>
      <c r="E287" s="12" t="s">
        <v>564</v>
      </c>
      <c r="F287" s="12" t="s">
        <v>667</v>
      </c>
      <c r="G287" s="19" t="s">
        <v>8328</v>
      </c>
      <c r="H287" s="8" t="s">
        <v>751</v>
      </c>
      <c r="I287" s="9"/>
      <c r="J287" s="9"/>
      <c r="K287" s="10"/>
      <c r="L287" s="11"/>
      <c r="M287" s="22">
        <v>4654</v>
      </c>
      <c r="N287" s="33"/>
      <c r="O287" s="22"/>
      <c r="P287" s="85">
        <v>380305.99999999994</v>
      </c>
      <c r="Q287" s="12">
        <v>52</v>
      </c>
      <c r="R287" s="12">
        <v>28.999999999999996</v>
      </c>
      <c r="S287" s="12">
        <v>166</v>
      </c>
      <c r="T287" s="12">
        <v>79</v>
      </c>
      <c r="U287" s="14" t="s">
        <v>56</v>
      </c>
      <c r="V287" s="14" t="s">
        <v>56</v>
      </c>
      <c r="W287" s="14" t="s">
        <v>56</v>
      </c>
      <c r="X287" s="16" t="s">
        <v>56</v>
      </c>
    </row>
    <row r="288" spans="1:24" ht="17.100000000000001" customHeight="1">
      <c r="A288" t="s">
        <v>774</v>
      </c>
      <c r="B288" s="12" t="s">
        <v>775</v>
      </c>
      <c r="C288" s="12" t="s">
        <v>37</v>
      </c>
      <c r="D288" s="12" t="s">
        <v>695</v>
      </c>
      <c r="E288" s="12" t="s">
        <v>564</v>
      </c>
      <c r="F288" s="12" t="s">
        <v>667</v>
      </c>
      <c r="G288" s="19" t="s">
        <v>8329</v>
      </c>
      <c r="H288" s="8" t="s">
        <v>751</v>
      </c>
      <c r="I288" s="9"/>
      <c r="J288" s="9"/>
      <c r="K288" s="10"/>
      <c r="L288" s="11"/>
      <c r="M288" s="22">
        <v>1670</v>
      </c>
      <c r="N288" s="33"/>
      <c r="O288" s="22"/>
      <c r="P288" s="85">
        <v>245339.99999999997</v>
      </c>
      <c r="Q288" s="12">
        <v>29</v>
      </c>
      <c r="R288" s="12">
        <v>28.999999999999996</v>
      </c>
      <c r="S288" s="12">
        <v>94</v>
      </c>
      <c r="T288" s="12">
        <v>90</v>
      </c>
      <c r="U288" s="14" t="s">
        <v>56</v>
      </c>
      <c r="V288" s="14" t="s">
        <v>56</v>
      </c>
      <c r="W288" s="14" t="s">
        <v>56</v>
      </c>
      <c r="X288" s="16" t="s">
        <v>56</v>
      </c>
    </row>
    <row r="289" spans="1:24" ht="17.100000000000001" customHeight="1">
      <c r="A289" t="s">
        <v>776</v>
      </c>
      <c r="B289" s="12" t="s">
        <v>777</v>
      </c>
      <c r="C289" s="12" t="s">
        <v>37</v>
      </c>
      <c r="D289" s="12" t="s">
        <v>695</v>
      </c>
      <c r="E289" s="12" t="s">
        <v>564</v>
      </c>
      <c r="F289" s="12" t="s">
        <v>667</v>
      </c>
      <c r="G289" s="19" t="s">
        <v>8329</v>
      </c>
      <c r="H289" s="8" t="s">
        <v>751</v>
      </c>
      <c r="I289" s="9"/>
      <c r="J289" s="9"/>
      <c r="K289" s="10"/>
      <c r="L289" s="11"/>
      <c r="M289" s="22">
        <v>2520</v>
      </c>
      <c r="N289" s="33"/>
      <c r="O289" s="22"/>
      <c r="P289" s="85">
        <v>388752.00000000006</v>
      </c>
      <c r="Q289" s="12">
        <v>39</v>
      </c>
      <c r="R289" s="12">
        <v>39</v>
      </c>
      <c r="S289" s="12">
        <v>112.00000000000001</v>
      </c>
      <c r="T289" s="12">
        <v>89</v>
      </c>
      <c r="U289" s="14" t="s">
        <v>56</v>
      </c>
      <c r="V289" s="14" t="s">
        <v>56</v>
      </c>
      <c r="W289" s="14" t="s">
        <v>56</v>
      </c>
      <c r="X289" s="16" t="s">
        <v>56</v>
      </c>
    </row>
    <row r="290" spans="1:24" ht="17.100000000000001" customHeight="1">
      <c r="A290" t="s">
        <v>778</v>
      </c>
      <c r="B290" s="12" t="s">
        <v>779</v>
      </c>
      <c r="C290" s="12" t="s">
        <v>37</v>
      </c>
      <c r="D290" s="12" t="s">
        <v>695</v>
      </c>
      <c r="E290" s="12" t="s">
        <v>564</v>
      </c>
      <c r="F290" s="12" t="s">
        <v>667</v>
      </c>
      <c r="G290" s="19" t="s">
        <v>8329</v>
      </c>
      <c r="H290" s="8" t="s">
        <v>751</v>
      </c>
      <c r="I290" s="9"/>
      <c r="J290" s="9"/>
      <c r="K290" s="10"/>
      <c r="L290" s="11"/>
      <c r="M290" s="22">
        <v>2805</v>
      </c>
      <c r="N290" s="33"/>
      <c r="O290" s="22"/>
      <c r="P290" s="85">
        <v>343272.99999999994</v>
      </c>
      <c r="Q290" s="12">
        <v>44</v>
      </c>
      <c r="R290" s="12">
        <v>28.999999999999996</v>
      </c>
      <c r="S290" s="12">
        <v>133</v>
      </c>
      <c r="T290" s="12">
        <v>89</v>
      </c>
      <c r="U290" s="14" t="s">
        <v>56</v>
      </c>
      <c r="V290" s="14" t="s">
        <v>56</v>
      </c>
      <c r="W290" s="14" t="s">
        <v>56</v>
      </c>
      <c r="X290" s="16" t="s">
        <v>56</v>
      </c>
    </row>
    <row r="291" spans="1:24" ht="17.100000000000001" customHeight="1">
      <c r="A291" t="s">
        <v>780</v>
      </c>
      <c r="B291" s="12" t="s">
        <v>781</v>
      </c>
      <c r="C291" s="12" t="s">
        <v>37</v>
      </c>
      <c r="D291" s="12" t="s">
        <v>695</v>
      </c>
      <c r="E291" s="12" t="s">
        <v>564</v>
      </c>
      <c r="F291" s="12" t="s">
        <v>667</v>
      </c>
      <c r="G291" s="19" t="s">
        <v>8329</v>
      </c>
      <c r="H291" s="8" t="s">
        <v>751</v>
      </c>
      <c r="I291" s="9"/>
      <c r="J291" s="9"/>
      <c r="K291" s="10"/>
      <c r="L291" s="11"/>
      <c r="M291" s="22">
        <v>4007</v>
      </c>
      <c r="N291" s="33"/>
      <c r="O291" s="22"/>
      <c r="P291" s="85">
        <v>382799.99999999994</v>
      </c>
      <c r="Q291" s="12">
        <v>52</v>
      </c>
      <c r="R291" s="12">
        <v>28.999999999999996</v>
      </c>
      <c r="S291" s="12">
        <v>165</v>
      </c>
      <c r="T291" s="12">
        <v>80</v>
      </c>
      <c r="U291" s="14" t="s">
        <v>56</v>
      </c>
      <c r="V291" s="14" t="s">
        <v>56</v>
      </c>
      <c r="W291" s="14" t="s">
        <v>56</v>
      </c>
      <c r="X291" s="16" t="s">
        <v>56</v>
      </c>
    </row>
    <row r="292" spans="1:24" ht="17.100000000000001" customHeight="1">
      <c r="A292" t="s">
        <v>782</v>
      </c>
      <c r="B292" s="12" t="s">
        <v>783</v>
      </c>
      <c r="C292" s="12" t="s">
        <v>37</v>
      </c>
      <c r="D292" s="12" t="s">
        <v>695</v>
      </c>
      <c r="E292" s="12" t="s">
        <v>564</v>
      </c>
      <c r="F292" s="12" t="s">
        <v>667</v>
      </c>
      <c r="G292" s="19" t="s">
        <v>8330</v>
      </c>
      <c r="H292" s="8" t="s">
        <v>751</v>
      </c>
      <c r="I292" s="9"/>
      <c r="J292" s="9"/>
      <c r="K292" s="10"/>
      <c r="L292" s="11"/>
      <c r="M292" s="22">
        <v>2078</v>
      </c>
      <c r="N292" s="33"/>
      <c r="O292" s="22"/>
      <c r="P292" s="85">
        <v>236740.00000000003</v>
      </c>
      <c r="Q292" s="12">
        <v>31</v>
      </c>
      <c r="R292" s="12">
        <v>28.000000000000004</v>
      </c>
      <c r="S292" s="12">
        <v>95</v>
      </c>
      <c r="T292" s="12">
        <v>89</v>
      </c>
      <c r="U292" s="14" t="s">
        <v>56</v>
      </c>
      <c r="V292" s="14" t="s">
        <v>56</v>
      </c>
      <c r="W292" s="14" t="s">
        <v>56</v>
      </c>
      <c r="X292" s="16" t="s">
        <v>56</v>
      </c>
    </row>
    <row r="293" spans="1:24" ht="17.100000000000001" customHeight="1">
      <c r="A293" t="s">
        <v>784</v>
      </c>
      <c r="B293" s="12" t="s">
        <v>785</v>
      </c>
      <c r="C293" s="12" t="s">
        <v>37</v>
      </c>
      <c r="D293" s="12" t="s">
        <v>695</v>
      </c>
      <c r="E293" s="12" t="s">
        <v>564</v>
      </c>
      <c r="F293" s="12" t="s">
        <v>667</v>
      </c>
      <c r="G293" s="19" t="s">
        <v>8330</v>
      </c>
      <c r="H293" s="8" t="s">
        <v>751</v>
      </c>
      <c r="I293" s="9"/>
      <c r="J293" s="9"/>
      <c r="K293" s="10"/>
      <c r="L293" s="11"/>
      <c r="M293" s="22">
        <v>3098</v>
      </c>
      <c r="N293" s="33"/>
      <c r="O293" s="22"/>
      <c r="P293" s="85">
        <v>291652.99999999994</v>
      </c>
      <c r="Q293" s="12">
        <v>42</v>
      </c>
      <c r="R293" s="12">
        <v>28.999999999999996</v>
      </c>
      <c r="S293" s="12">
        <v>112.99999999999999</v>
      </c>
      <c r="T293" s="12">
        <v>89</v>
      </c>
      <c r="U293" s="14" t="s">
        <v>56</v>
      </c>
      <c r="V293" s="14" t="s">
        <v>56</v>
      </c>
      <c r="W293" s="14" t="s">
        <v>56</v>
      </c>
      <c r="X293" s="16" t="s">
        <v>56</v>
      </c>
    </row>
    <row r="294" spans="1:24" ht="17.100000000000001" customHeight="1">
      <c r="A294" t="s">
        <v>786</v>
      </c>
      <c r="B294" s="12" t="s">
        <v>787</v>
      </c>
      <c r="C294" s="12" t="s">
        <v>37</v>
      </c>
      <c r="D294" s="12" t="s">
        <v>695</v>
      </c>
      <c r="E294" s="12" t="s">
        <v>564</v>
      </c>
      <c r="F294" s="12" t="s">
        <v>667</v>
      </c>
      <c r="G294" s="19" t="s">
        <v>8330</v>
      </c>
      <c r="H294" s="8" t="s">
        <v>751</v>
      </c>
      <c r="I294" s="9"/>
      <c r="J294" s="9"/>
      <c r="K294" s="10"/>
      <c r="L294" s="11"/>
      <c r="M294" s="22">
        <v>3472</v>
      </c>
      <c r="N294" s="33"/>
      <c r="O294" s="22"/>
      <c r="P294" s="85">
        <v>357780</v>
      </c>
      <c r="Q294" s="12">
        <v>51</v>
      </c>
      <c r="R294" s="12">
        <v>30</v>
      </c>
      <c r="S294" s="12">
        <v>134</v>
      </c>
      <c r="T294" s="12">
        <v>89</v>
      </c>
      <c r="U294" s="14" t="s">
        <v>56</v>
      </c>
      <c r="V294" s="14" t="s">
        <v>56</v>
      </c>
      <c r="W294" s="14" t="s">
        <v>56</v>
      </c>
      <c r="X294" s="16" t="s">
        <v>56</v>
      </c>
    </row>
    <row r="295" spans="1:24" ht="17.100000000000001" customHeight="1">
      <c r="A295" t="s">
        <v>788</v>
      </c>
      <c r="B295" s="12" t="s">
        <v>789</v>
      </c>
      <c r="C295" s="12" t="s">
        <v>37</v>
      </c>
      <c r="D295" s="12" t="s">
        <v>695</v>
      </c>
      <c r="E295" s="12" t="s">
        <v>564</v>
      </c>
      <c r="F295" s="12" t="s">
        <v>667</v>
      </c>
      <c r="G295" s="19" t="s">
        <v>8330</v>
      </c>
      <c r="H295" s="8" t="s">
        <v>751</v>
      </c>
      <c r="I295" s="9"/>
      <c r="J295" s="9"/>
      <c r="K295" s="10"/>
      <c r="L295" s="11"/>
      <c r="M295" s="22">
        <v>4775</v>
      </c>
      <c r="N295" s="33"/>
      <c r="O295" s="22"/>
      <c r="P295" s="85">
        <v>382799.99999999994</v>
      </c>
      <c r="Q295" s="12">
        <v>61</v>
      </c>
      <c r="R295" s="12">
        <v>28.999999999999996</v>
      </c>
      <c r="S295" s="12">
        <v>165</v>
      </c>
      <c r="T295" s="12">
        <v>80</v>
      </c>
      <c r="U295" s="14" t="s">
        <v>56</v>
      </c>
      <c r="V295" s="14" t="s">
        <v>56</v>
      </c>
      <c r="W295" s="14" t="s">
        <v>56</v>
      </c>
      <c r="X295" s="16" t="s">
        <v>56</v>
      </c>
    </row>
    <row r="296" spans="1:24" ht="17.100000000000001" customHeight="1">
      <c r="A296" t="s">
        <v>790</v>
      </c>
      <c r="B296" s="12" t="s">
        <v>791</v>
      </c>
      <c r="C296" s="12" t="s">
        <v>37</v>
      </c>
      <c r="D296" s="12" t="s">
        <v>695</v>
      </c>
      <c r="E296" s="12" t="s">
        <v>564</v>
      </c>
      <c r="F296" s="12" t="s">
        <v>667</v>
      </c>
      <c r="G296" s="19" t="s">
        <v>8331</v>
      </c>
      <c r="H296" s="8" t="s">
        <v>751</v>
      </c>
      <c r="I296" s="9"/>
      <c r="J296" s="9"/>
      <c r="K296" s="10"/>
      <c r="L296" s="11"/>
      <c r="M296" s="22">
        <v>1780</v>
      </c>
      <c r="N296" s="33"/>
      <c r="O296" s="22"/>
      <c r="P296" s="85">
        <v>245640</v>
      </c>
      <c r="Q296" s="12">
        <v>31</v>
      </c>
      <c r="R296" s="12">
        <v>30</v>
      </c>
      <c r="S296" s="12">
        <v>92</v>
      </c>
      <c r="T296" s="12">
        <v>89</v>
      </c>
      <c r="U296" s="14" t="s">
        <v>56</v>
      </c>
      <c r="V296" s="14" t="s">
        <v>56</v>
      </c>
      <c r="W296" s="14" t="s">
        <v>56</v>
      </c>
      <c r="X296" s="16" t="s">
        <v>56</v>
      </c>
    </row>
    <row r="297" spans="1:24" ht="17.100000000000001" customHeight="1">
      <c r="A297" t="s">
        <v>792</v>
      </c>
      <c r="B297" s="12" t="s">
        <v>793</v>
      </c>
      <c r="C297" s="12" t="s">
        <v>37</v>
      </c>
      <c r="D297" s="12" t="s">
        <v>695</v>
      </c>
      <c r="E297" s="12" t="s">
        <v>564</v>
      </c>
      <c r="F297" s="12" t="s">
        <v>667</v>
      </c>
      <c r="G297" s="19" t="s">
        <v>8331</v>
      </c>
      <c r="H297" s="8" t="s">
        <v>751</v>
      </c>
      <c r="I297" s="9"/>
      <c r="J297" s="9"/>
      <c r="K297" s="10"/>
      <c r="L297" s="11"/>
      <c r="M297" s="22">
        <v>2633</v>
      </c>
      <c r="N297" s="33"/>
      <c r="O297" s="22"/>
      <c r="P297" s="85">
        <v>300959.99999999994</v>
      </c>
      <c r="Q297" s="12">
        <v>42</v>
      </c>
      <c r="R297" s="12">
        <v>30</v>
      </c>
      <c r="S297" s="12">
        <v>113.99999999999999</v>
      </c>
      <c r="T297" s="12">
        <v>88</v>
      </c>
      <c r="U297" s="14" t="s">
        <v>56</v>
      </c>
      <c r="V297" s="14" t="s">
        <v>56</v>
      </c>
      <c r="W297" s="14" t="s">
        <v>56</v>
      </c>
      <c r="X297" s="16" t="s">
        <v>56</v>
      </c>
    </row>
    <row r="298" spans="1:24" ht="17.100000000000001" customHeight="1">
      <c r="A298" t="s">
        <v>794</v>
      </c>
      <c r="B298" s="12" t="s">
        <v>795</v>
      </c>
      <c r="C298" s="12" t="s">
        <v>37</v>
      </c>
      <c r="D298" s="12" t="s">
        <v>695</v>
      </c>
      <c r="E298" s="12" t="s">
        <v>564</v>
      </c>
      <c r="F298" s="12" t="s">
        <v>667</v>
      </c>
      <c r="G298" s="19" t="s">
        <v>8331</v>
      </c>
      <c r="H298" s="8" t="s">
        <v>751</v>
      </c>
      <c r="I298" s="9"/>
      <c r="J298" s="9"/>
      <c r="K298" s="10"/>
      <c r="L298" s="11"/>
      <c r="M298" s="22">
        <v>2917</v>
      </c>
      <c r="N298" s="33"/>
      <c r="O298" s="22"/>
      <c r="P298" s="85">
        <v>347129.99999999994</v>
      </c>
      <c r="Q298" s="12">
        <v>51</v>
      </c>
      <c r="R298" s="12">
        <v>28.999999999999996</v>
      </c>
      <c r="S298" s="12">
        <v>133</v>
      </c>
      <c r="T298" s="12">
        <v>90</v>
      </c>
      <c r="U298" s="14" t="s">
        <v>56</v>
      </c>
      <c r="V298" s="14" t="s">
        <v>56</v>
      </c>
      <c r="W298" s="14" t="s">
        <v>56</v>
      </c>
      <c r="X298" s="16" t="s">
        <v>56</v>
      </c>
    </row>
    <row r="299" spans="1:24" ht="17.100000000000001" customHeight="1">
      <c r="A299" t="s">
        <v>796</v>
      </c>
      <c r="B299" s="12" t="s">
        <v>797</v>
      </c>
      <c r="C299" s="12" t="s">
        <v>37</v>
      </c>
      <c r="D299" s="12" t="s">
        <v>695</v>
      </c>
      <c r="E299" s="12" t="s">
        <v>564</v>
      </c>
      <c r="F299" s="12" t="s">
        <v>667</v>
      </c>
      <c r="G299" s="19" t="s">
        <v>8331</v>
      </c>
      <c r="H299" s="8" t="s">
        <v>751</v>
      </c>
      <c r="I299" s="9"/>
      <c r="J299" s="9"/>
      <c r="K299" s="10"/>
      <c r="L299" s="11"/>
      <c r="M299" s="22">
        <v>4118</v>
      </c>
      <c r="N299" s="33"/>
      <c r="O299" s="22"/>
      <c r="P299" s="85">
        <v>404085</v>
      </c>
      <c r="Q299" s="12">
        <v>61</v>
      </c>
      <c r="R299" s="12">
        <v>31</v>
      </c>
      <c r="S299" s="12">
        <v>165</v>
      </c>
      <c r="T299" s="12">
        <v>79</v>
      </c>
      <c r="U299" s="14" t="s">
        <v>56</v>
      </c>
      <c r="V299" s="14" t="s">
        <v>56</v>
      </c>
      <c r="W299" s="14" t="s">
        <v>56</v>
      </c>
      <c r="X299" s="16" t="s">
        <v>56</v>
      </c>
    </row>
    <row r="300" spans="1:24" ht="17.100000000000001" customHeight="1">
      <c r="A300" t="s">
        <v>798</v>
      </c>
      <c r="B300" s="12" t="s">
        <v>799</v>
      </c>
      <c r="C300" s="12" t="s">
        <v>37</v>
      </c>
      <c r="D300" s="12" t="s">
        <v>695</v>
      </c>
      <c r="E300" s="12" t="s">
        <v>564</v>
      </c>
      <c r="F300" s="12" t="s">
        <v>667</v>
      </c>
      <c r="G300" s="19" t="s">
        <v>8332</v>
      </c>
      <c r="H300" s="8" t="s">
        <v>751</v>
      </c>
      <c r="I300" s="9"/>
      <c r="J300" s="9"/>
      <c r="K300" s="10"/>
      <c r="L300" s="11"/>
      <c r="M300" s="22">
        <v>2013</v>
      </c>
      <c r="N300" s="33"/>
      <c r="O300" s="22"/>
      <c r="P300" s="85">
        <v>253800</v>
      </c>
      <c r="Q300" s="12">
        <v>28</v>
      </c>
      <c r="R300" s="12">
        <v>30</v>
      </c>
      <c r="S300" s="12">
        <v>94</v>
      </c>
      <c r="T300" s="12">
        <v>90</v>
      </c>
      <c r="U300" s="14" t="s">
        <v>56</v>
      </c>
      <c r="V300" s="14" t="s">
        <v>56</v>
      </c>
      <c r="W300" s="14" t="s">
        <v>56</v>
      </c>
      <c r="X300" s="16" t="s">
        <v>56</v>
      </c>
    </row>
    <row r="301" spans="1:24" ht="17.100000000000001" customHeight="1">
      <c r="A301" t="s">
        <v>800</v>
      </c>
      <c r="B301" s="12" t="s">
        <v>801</v>
      </c>
      <c r="C301" s="12" t="s">
        <v>37</v>
      </c>
      <c r="D301" s="12" t="s">
        <v>695</v>
      </c>
      <c r="E301" s="12" t="s">
        <v>564</v>
      </c>
      <c r="F301" s="12" t="s">
        <v>667</v>
      </c>
      <c r="G301" s="19" t="s">
        <v>8332</v>
      </c>
      <c r="H301" s="8" t="s">
        <v>751</v>
      </c>
      <c r="I301" s="9"/>
      <c r="J301" s="9"/>
      <c r="K301" s="10"/>
      <c r="L301" s="11"/>
      <c r="M301" s="22">
        <v>3033</v>
      </c>
      <c r="N301" s="33"/>
      <c r="O301" s="22"/>
      <c r="P301" s="85">
        <v>291652.99999999994</v>
      </c>
      <c r="Q301" s="12">
        <v>36</v>
      </c>
      <c r="R301" s="12">
        <v>28.999999999999996</v>
      </c>
      <c r="S301" s="12">
        <v>112.99999999999999</v>
      </c>
      <c r="T301" s="12">
        <v>89</v>
      </c>
      <c r="U301" s="14" t="s">
        <v>56</v>
      </c>
      <c r="V301" s="14" t="s">
        <v>56</v>
      </c>
      <c r="W301" s="14" t="s">
        <v>56</v>
      </c>
      <c r="X301" s="16" t="s">
        <v>56</v>
      </c>
    </row>
    <row r="302" spans="1:24" ht="17.100000000000001" customHeight="1">
      <c r="A302" t="s">
        <v>802</v>
      </c>
      <c r="B302" s="12" t="s">
        <v>803</v>
      </c>
      <c r="C302" s="12" t="s">
        <v>37</v>
      </c>
      <c r="D302" s="12" t="s">
        <v>695</v>
      </c>
      <c r="E302" s="12" t="s">
        <v>564</v>
      </c>
      <c r="F302" s="12" t="s">
        <v>667</v>
      </c>
      <c r="G302" s="19" t="s">
        <v>8332</v>
      </c>
      <c r="H302" s="8" t="s">
        <v>751</v>
      </c>
      <c r="I302" s="9"/>
      <c r="J302" s="9"/>
      <c r="K302" s="10"/>
      <c r="L302" s="11"/>
      <c r="M302" s="22">
        <v>3406</v>
      </c>
      <c r="N302" s="33"/>
      <c r="O302" s="22"/>
      <c r="P302" s="85">
        <v>345853.99999999994</v>
      </c>
      <c r="Q302" s="12">
        <v>44</v>
      </c>
      <c r="R302" s="12">
        <v>28.999999999999996</v>
      </c>
      <c r="S302" s="12">
        <v>134</v>
      </c>
      <c r="T302" s="12">
        <v>89</v>
      </c>
      <c r="U302" s="14" t="s">
        <v>56</v>
      </c>
      <c r="V302" s="14" t="s">
        <v>56</v>
      </c>
      <c r="W302" s="14" t="s">
        <v>56</v>
      </c>
      <c r="X302" s="16" t="s">
        <v>56</v>
      </c>
    </row>
    <row r="303" spans="1:24" ht="17.100000000000001" customHeight="1">
      <c r="A303" t="s">
        <v>804</v>
      </c>
      <c r="B303" s="12" t="s">
        <v>805</v>
      </c>
      <c r="C303" s="12" t="s">
        <v>37</v>
      </c>
      <c r="D303" s="12" t="s">
        <v>695</v>
      </c>
      <c r="E303" s="12" t="s">
        <v>564</v>
      </c>
      <c r="F303" s="12" t="s">
        <v>667</v>
      </c>
      <c r="G303" s="19" t="s">
        <v>8332</v>
      </c>
      <c r="H303" s="8" t="s">
        <v>751</v>
      </c>
      <c r="I303" s="9"/>
      <c r="J303" s="9"/>
      <c r="K303" s="10"/>
      <c r="L303" s="11"/>
      <c r="M303" s="22">
        <v>4699</v>
      </c>
      <c r="N303" s="33"/>
      <c r="O303" s="22"/>
      <c r="P303" s="85">
        <v>396000</v>
      </c>
      <c r="Q303" s="12">
        <v>53.2</v>
      </c>
      <c r="R303" s="12">
        <v>30</v>
      </c>
      <c r="S303" s="12">
        <v>165</v>
      </c>
      <c r="T303" s="12">
        <v>80</v>
      </c>
      <c r="U303" s="14" t="s">
        <v>56</v>
      </c>
      <c r="V303" s="14" t="s">
        <v>56</v>
      </c>
      <c r="W303" s="14" t="s">
        <v>56</v>
      </c>
      <c r="X303" s="16" t="s">
        <v>56</v>
      </c>
    </row>
    <row r="304" spans="1:24" ht="17.100000000000001" customHeight="1">
      <c r="A304" t="s">
        <v>806</v>
      </c>
      <c r="B304" s="12" t="s">
        <v>807</v>
      </c>
      <c r="C304" s="12" t="s">
        <v>37</v>
      </c>
      <c r="D304" s="12" t="s">
        <v>695</v>
      </c>
      <c r="E304" s="12" t="s">
        <v>564</v>
      </c>
      <c r="F304" s="12" t="s">
        <v>667</v>
      </c>
      <c r="G304" s="19" t="s">
        <v>8333</v>
      </c>
      <c r="H304" s="8" t="s">
        <v>751</v>
      </c>
      <c r="I304" s="9"/>
      <c r="J304" s="9"/>
      <c r="K304" s="10"/>
      <c r="L304" s="11"/>
      <c r="M304" s="22">
        <v>1715</v>
      </c>
      <c r="N304" s="33"/>
      <c r="O304" s="22"/>
      <c r="P304" s="85">
        <v>84036.249999999985</v>
      </c>
      <c r="Q304" s="12">
        <v>41</v>
      </c>
      <c r="R304" s="12">
        <v>57.499999999999993</v>
      </c>
      <c r="S304" s="12">
        <v>79</v>
      </c>
      <c r="T304" s="12">
        <v>18.5</v>
      </c>
      <c r="U304" s="14" t="s">
        <v>56</v>
      </c>
      <c r="V304" s="14" t="s">
        <v>56</v>
      </c>
      <c r="W304" s="14" t="s">
        <v>56</v>
      </c>
      <c r="X304" s="16" t="s">
        <v>56</v>
      </c>
    </row>
    <row r="305" spans="1:24" ht="17.100000000000001" customHeight="1">
      <c r="A305" t="s">
        <v>808</v>
      </c>
      <c r="B305" s="12" t="s">
        <v>809</v>
      </c>
      <c r="C305" s="12" t="s">
        <v>37</v>
      </c>
      <c r="D305" s="12" t="s">
        <v>695</v>
      </c>
      <c r="E305" s="12" t="s">
        <v>564</v>
      </c>
      <c r="F305" s="12" t="s">
        <v>667</v>
      </c>
      <c r="G305" s="19" t="s">
        <v>8333</v>
      </c>
      <c r="H305" s="8" t="s">
        <v>751</v>
      </c>
      <c r="I305" s="9"/>
      <c r="J305" s="9"/>
      <c r="K305" s="10"/>
      <c r="L305" s="11"/>
      <c r="M305" s="22">
        <v>2568</v>
      </c>
      <c r="N305" s="33"/>
      <c r="O305" s="22"/>
      <c r="P305" s="85">
        <v>301709.99999999994</v>
      </c>
      <c r="Q305" s="12">
        <v>36</v>
      </c>
      <c r="R305" s="12">
        <v>30</v>
      </c>
      <c r="S305" s="12">
        <v>112.99999999999999</v>
      </c>
      <c r="T305" s="12">
        <v>89</v>
      </c>
      <c r="U305" s="14" t="s">
        <v>56</v>
      </c>
      <c r="V305" s="14" t="s">
        <v>56</v>
      </c>
      <c r="W305" s="14" t="s">
        <v>56</v>
      </c>
      <c r="X305" s="16" t="s">
        <v>56</v>
      </c>
    </row>
    <row r="306" spans="1:24" ht="17.100000000000001" customHeight="1">
      <c r="A306" t="s">
        <v>810</v>
      </c>
      <c r="B306" s="12" t="s">
        <v>811</v>
      </c>
      <c r="C306" s="12" t="s">
        <v>37</v>
      </c>
      <c r="D306" s="12" t="s">
        <v>695</v>
      </c>
      <c r="E306" s="12" t="s">
        <v>564</v>
      </c>
      <c r="F306" s="12" t="s">
        <v>667</v>
      </c>
      <c r="G306" s="19" t="s">
        <v>8333</v>
      </c>
      <c r="H306" s="8" t="s">
        <v>751</v>
      </c>
      <c r="I306" s="9"/>
      <c r="J306" s="9"/>
      <c r="K306" s="10"/>
      <c r="L306" s="11"/>
      <c r="M306" s="22">
        <v>2851</v>
      </c>
      <c r="N306" s="33"/>
      <c r="O306" s="22"/>
      <c r="P306" s="85">
        <v>343272.99999999994</v>
      </c>
      <c r="Q306" s="12">
        <v>44</v>
      </c>
      <c r="R306" s="12">
        <v>28.999999999999996</v>
      </c>
      <c r="S306" s="12">
        <v>133</v>
      </c>
      <c r="T306" s="12">
        <v>89</v>
      </c>
      <c r="U306" s="14" t="s">
        <v>56</v>
      </c>
      <c r="V306" s="14" t="s">
        <v>56</v>
      </c>
      <c r="W306" s="14" t="s">
        <v>56</v>
      </c>
      <c r="X306" s="16" t="s">
        <v>56</v>
      </c>
    </row>
    <row r="307" spans="1:24" ht="17.100000000000001" customHeight="1">
      <c r="A307" t="s">
        <v>812</v>
      </c>
      <c r="B307" s="12" t="s">
        <v>813</v>
      </c>
      <c r="C307" s="12" t="s">
        <v>37</v>
      </c>
      <c r="D307" s="12" t="s">
        <v>695</v>
      </c>
      <c r="E307" s="12" t="s">
        <v>564</v>
      </c>
      <c r="F307" s="12" t="s">
        <v>667</v>
      </c>
      <c r="G307" s="19" t="s">
        <v>8333</v>
      </c>
      <c r="H307" s="8" t="s">
        <v>751</v>
      </c>
      <c r="I307" s="9"/>
      <c r="J307" s="9"/>
      <c r="K307" s="10"/>
      <c r="L307" s="11"/>
      <c r="M307" s="22">
        <v>4053</v>
      </c>
      <c r="N307" s="33"/>
      <c r="O307" s="22"/>
      <c r="P307" s="85">
        <v>153179.99999999997</v>
      </c>
      <c r="Q307" s="12">
        <v>56</v>
      </c>
      <c r="R307" s="12">
        <v>57.499999999999993</v>
      </c>
      <c r="S307" s="12">
        <v>144</v>
      </c>
      <c r="T307" s="12">
        <v>18.5</v>
      </c>
      <c r="U307" s="14" t="s">
        <v>56</v>
      </c>
      <c r="V307" s="14" t="s">
        <v>56</v>
      </c>
      <c r="W307" s="14" t="s">
        <v>56</v>
      </c>
      <c r="X307" s="16" t="s">
        <v>56</v>
      </c>
    </row>
    <row r="308" spans="1:24" ht="17.100000000000001" customHeight="1">
      <c r="A308" t="s">
        <v>814</v>
      </c>
      <c r="B308" s="12" t="s">
        <v>815</v>
      </c>
      <c r="C308" s="12" t="s">
        <v>37</v>
      </c>
      <c r="D308" s="12" t="s">
        <v>173</v>
      </c>
      <c r="E308" s="12" t="s">
        <v>174</v>
      </c>
      <c r="F308" s="12" t="s">
        <v>816</v>
      </c>
      <c r="G308" s="19" t="s">
        <v>8334</v>
      </c>
      <c r="H308" s="8" t="s">
        <v>817</v>
      </c>
      <c r="I308" s="9"/>
      <c r="J308" s="9"/>
      <c r="K308" s="10"/>
      <c r="L308" s="11"/>
      <c r="M308" s="22">
        <v>1026</v>
      </c>
      <c r="N308" s="33"/>
      <c r="O308" s="22"/>
      <c r="P308" s="85">
        <v>3375</v>
      </c>
      <c r="Q308" s="12">
        <v>10</v>
      </c>
      <c r="R308" s="12">
        <v>15</v>
      </c>
      <c r="S308" s="12">
        <v>15</v>
      </c>
      <c r="T308" s="12">
        <v>15</v>
      </c>
      <c r="U308" s="14" t="s">
        <v>56</v>
      </c>
      <c r="V308" s="14" t="s">
        <v>56</v>
      </c>
      <c r="W308" s="14" t="s">
        <v>56</v>
      </c>
      <c r="X308" s="16" t="s">
        <v>56</v>
      </c>
    </row>
    <row r="309" spans="1:24" ht="17.100000000000001" customHeight="1">
      <c r="A309" t="s">
        <v>818</v>
      </c>
      <c r="B309" s="12" t="s">
        <v>819</v>
      </c>
      <c r="C309" s="12" t="s">
        <v>37</v>
      </c>
      <c r="D309" s="12" t="s">
        <v>173</v>
      </c>
      <c r="E309" s="12" t="s">
        <v>564</v>
      </c>
      <c r="F309" s="12" t="s">
        <v>175</v>
      </c>
      <c r="G309" s="19" t="s">
        <v>8335</v>
      </c>
      <c r="H309" s="8" t="s">
        <v>820</v>
      </c>
      <c r="I309" s="9"/>
      <c r="J309" s="9"/>
      <c r="K309" s="10"/>
      <c r="L309" s="11"/>
      <c r="M309" s="22">
        <v>217</v>
      </c>
      <c r="N309" s="33"/>
      <c r="O309" s="22"/>
      <c r="P309" s="85">
        <v>4042.5</v>
      </c>
      <c r="Q309" s="12">
        <v>0.35</v>
      </c>
      <c r="R309" s="12">
        <v>10</v>
      </c>
      <c r="S309" s="12">
        <v>24.5</v>
      </c>
      <c r="T309" s="12">
        <v>16.5</v>
      </c>
      <c r="U309" s="14" t="s">
        <v>56</v>
      </c>
      <c r="V309" s="14" t="s">
        <v>56</v>
      </c>
      <c r="W309" s="14" t="s">
        <v>56</v>
      </c>
      <c r="X309" s="16" t="s">
        <v>56</v>
      </c>
    </row>
    <row r="310" spans="1:24" ht="17.100000000000001" customHeight="1">
      <c r="A310" t="s">
        <v>821</v>
      </c>
      <c r="B310" s="12" t="s">
        <v>822</v>
      </c>
      <c r="C310" s="12" t="s">
        <v>37</v>
      </c>
      <c r="D310" s="12" t="s">
        <v>173</v>
      </c>
      <c r="E310" s="12" t="s">
        <v>564</v>
      </c>
      <c r="F310" s="12" t="s">
        <v>175</v>
      </c>
      <c r="G310" s="19" t="s">
        <v>8336</v>
      </c>
      <c r="H310" s="8" t="s">
        <v>820</v>
      </c>
      <c r="I310" s="9"/>
      <c r="J310" s="9"/>
      <c r="K310" s="10"/>
      <c r="L310" s="11"/>
      <c r="M310" s="22">
        <v>262</v>
      </c>
      <c r="N310" s="33"/>
      <c r="O310" s="22"/>
      <c r="P310" s="85">
        <v>4042.5</v>
      </c>
      <c r="Q310" s="12">
        <v>0.35</v>
      </c>
      <c r="R310" s="12">
        <v>10</v>
      </c>
      <c r="S310" s="12">
        <v>24.5</v>
      </c>
      <c r="T310" s="12">
        <v>16.5</v>
      </c>
      <c r="U310" s="14" t="s">
        <v>56</v>
      </c>
      <c r="V310" s="14" t="s">
        <v>56</v>
      </c>
      <c r="W310" s="14" t="s">
        <v>56</v>
      </c>
      <c r="X310" s="16" t="s">
        <v>56</v>
      </c>
    </row>
    <row r="311" spans="1:24" ht="17.100000000000001" customHeight="1">
      <c r="A311" t="s">
        <v>823</v>
      </c>
      <c r="B311" s="12" t="s">
        <v>824</v>
      </c>
      <c r="C311" s="12" t="s">
        <v>37</v>
      </c>
      <c r="D311" s="12" t="s">
        <v>173</v>
      </c>
      <c r="E311" s="12" t="s">
        <v>564</v>
      </c>
      <c r="F311" s="12" t="s">
        <v>175</v>
      </c>
      <c r="G311" s="19" t="s">
        <v>8337</v>
      </c>
      <c r="H311" s="8" t="s">
        <v>825</v>
      </c>
      <c r="I311" s="9"/>
      <c r="J311" s="9"/>
      <c r="K311" s="10"/>
      <c r="L311" s="11"/>
      <c r="M311" s="22">
        <v>104</v>
      </c>
      <c r="N311" s="33"/>
      <c r="O311" s="22"/>
      <c r="P311" s="85">
        <v>3833.76</v>
      </c>
      <c r="Q311" s="12">
        <v>0.8</v>
      </c>
      <c r="R311" s="12">
        <v>9.8000000000000007</v>
      </c>
      <c r="S311" s="12">
        <v>24</v>
      </c>
      <c r="T311" s="12">
        <v>16.3</v>
      </c>
      <c r="U311" s="14" t="s">
        <v>56</v>
      </c>
      <c r="V311" s="14" t="s">
        <v>56</v>
      </c>
      <c r="W311" s="14" t="s">
        <v>56</v>
      </c>
      <c r="X311" s="16" t="s">
        <v>56</v>
      </c>
    </row>
    <row r="312" spans="1:24" ht="17.100000000000001" customHeight="1">
      <c r="A312" t="s">
        <v>826</v>
      </c>
      <c r="B312" s="12" t="s">
        <v>827</v>
      </c>
      <c r="C312" s="12" t="s">
        <v>37</v>
      </c>
      <c r="D312" s="12" t="s">
        <v>173</v>
      </c>
      <c r="E312" s="12" t="s">
        <v>564</v>
      </c>
      <c r="F312" s="12" t="s">
        <v>175</v>
      </c>
      <c r="G312" s="19" t="s">
        <v>8338</v>
      </c>
      <c r="H312" s="8" t="s">
        <v>828</v>
      </c>
      <c r="I312" s="9"/>
      <c r="J312" s="9"/>
      <c r="K312" s="10"/>
      <c r="L312" s="11"/>
      <c r="M312" s="22">
        <v>281</v>
      </c>
      <c r="N312" s="33"/>
      <c r="O312" s="22"/>
      <c r="P312" s="85">
        <v>9240.0000000000036</v>
      </c>
      <c r="Q312" s="12">
        <v>1.1000000000000001</v>
      </c>
      <c r="R312" s="12">
        <v>14.000000000000002</v>
      </c>
      <c r="S312" s="12">
        <v>27.500000000000004</v>
      </c>
      <c r="T312" s="12">
        <v>24</v>
      </c>
      <c r="U312" s="14" t="s">
        <v>56</v>
      </c>
      <c r="V312" s="14" t="s">
        <v>56</v>
      </c>
      <c r="W312" s="14" t="s">
        <v>56</v>
      </c>
      <c r="X312" s="16" t="s">
        <v>56</v>
      </c>
    </row>
    <row r="313" spans="1:24" ht="17.100000000000001" customHeight="1">
      <c r="A313" t="s">
        <v>829</v>
      </c>
      <c r="B313" s="12" t="s">
        <v>830</v>
      </c>
      <c r="C313" s="12" t="s">
        <v>37</v>
      </c>
      <c r="D313" s="12" t="s">
        <v>173</v>
      </c>
      <c r="E313" s="12" t="s">
        <v>564</v>
      </c>
      <c r="F313" s="12" t="s">
        <v>175</v>
      </c>
      <c r="G313" s="19" t="s">
        <v>8339</v>
      </c>
      <c r="H313" s="8" t="s">
        <v>828</v>
      </c>
      <c r="I313" s="9"/>
      <c r="J313" s="9"/>
      <c r="K313" s="10"/>
      <c r="L313" s="11"/>
      <c r="M313" s="22">
        <v>313</v>
      </c>
      <c r="N313" s="33"/>
      <c r="O313" s="22"/>
      <c r="P313" s="85">
        <v>8248.5</v>
      </c>
      <c r="Q313" s="12">
        <v>1.3</v>
      </c>
      <c r="R313" s="12">
        <v>13</v>
      </c>
      <c r="S313" s="12">
        <v>27</v>
      </c>
      <c r="T313" s="12">
        <v>23.5</v>
      </c>
      <c r="U313" s="14" t="s">
        <v>56</v>
      </c>
      <c r="V313" s="14" t="s">
        <v>56</v>
      </c>
      <c r="W313" s="14" t="s">
        <v>56</v>
      </c>
      <c r="X313" s="16" t="s">
        <v>56</v>
      </c>
    </row>
    <row r="314" spans="1:24" ht="17.100000000000001" customHeight="1">
      <c r="A314" t="s">
        <v>831</v>
      </c>
      <c r="B314" s="12" t="s">
        <v>832</v>
      </c>
      <c r="C314" s="12" t="s">
        <v>37</v>
      </c>
      <c r="D314" s="12" t="s">
        <v>173</v>
      </c>
      <c r="E314" s="12" t="s">
        <v>564</v>
      </c>
      <c r="F314" s="12" t="s">
        <v>175</v>
      </c>
      <c r="G314" s="19" t="s">
        <v>8340</v>
      </c>
      <c r="H314" s="8" t="s">
        <v>828</v>
      </c>
      <c r="I314" s="9"/>
      <c r="J314" s="9"/>
      <c r="K314" s="10"/>
      <c r="L314" s="11"/>
      <c r="M314" s="22">
        <v>217</v>
      </c>
      <c r="N314" s="33"/>
      <c r="O314" s="22"/>
      <c r="P314" s="85">
        <v>8848.5560000000005</v>
      </c>
      <c r="Q314" s="12">
        <v>1.77</v>
      </c>
      <c r="R314" s="12">
        <v>13.4</v>
      </c>
      <c r="S314" s="12">
        <v>27.400000000000002</v>
      </c>
      <c r="T314" s="12">
        <v>24.099999999999998</v>
      </c>
      <c r="U314" s="14" t="s">
        <v>56</v>
      </c>
      <c r="V314" s="14" t="s">
        <v>56</v>
      </c>
      <c r="W314" s="14" t="s">
        <v>56</v>
      </c>
      <c r="X314" s="16" t="s">
        <v>56</v>
      </c>
    </row>
    <row r="315" spans="1:24" ht="17.100000000000001" customHeight="1">
      <c r="A315" t="s">
        <v>833</v>
      </c>
      <c r="B315" s="12" t="s">
        <v>834</v>
      </c>
      <c r="C315" s="12" t="s">
        <v>37</v>
      </c>
      <c r="D315" s="12" t="s">
        <v>173</v>
      </c>
      <c r="E315" s="12" t="s">
        <v>564</v>
      </c>
      <c r="F315" s="12" t="s">
        <v>175</v>
      </c>
      <c r="G315" s="19" t="s">
        <v>8341</v>
      </c>
      <c r="H315" s="8" t="s">
        <v>828</v>
      </c>
      <c r="I315" s="9"/>
      <c r="J315" s="9"/>
      <c r="K315" s="10"/>
      <c r="L315" s="11"/>
      <c r="M315" s="22">
        <v>151</v>
      </c>
      <c r="N315" s="33"/>
      <c r="O315" s="22"/>
      <c r="P315" s="85">
        <v>8073</v>
      </c>
      <c r="Q315" s="12">
        <v>0.6</v>
      </c>
      <c r="R315" s="12">
        <v>13</v>
      </c>
      <c r="S315" s="12">
        <v>27</v>
      </c>
      <c r="T315" s="12">
        <v>23</v>
      </c>
      <c r="U315" s="14" t="s">
        <v>56</v>
      </c>
      <c r="V315" s="14" t="s">
        <v>56</v>
      </c>
      <c r="W315" s="14" t="s">
        <v>56</v>
      </c>
      <c r="X315" s="16" t="s">
        <v>56</v>
      </c>
    </row>
    <row r="316" spans="1:24" ht="17.100000000000001" customHeight="1">
      <c r="A316" t="s">
        <v>835</v>
      </c>
      <c r="B316" s="12" t="s">
        <v>836</v>
      </c>
      <c r="C316" s="12" t="s">
        <v>37</v>
      </c>
      <c r="D316" s="12" t="s">
        <v>173</v>
      </c>
      <c r="E316" s="12" t="s">
        <v>564</v>
      </c>
      <c r="F316" s="12" t="s">
        <v>175</v>
      </c>
      <c r="G316" s="19" t="s">
        <v>8342</v>
      </c>
      <c r="H316" s="8" t="s">
        <v>828</v>
      </c>
      <c r="I316" s="9"/>
      <c r="J316" s="9"/>
      <c r="K316" s="10"/>
      <c r="L316" s="11"/>
      <c r="M316" s="22">
        <v>253</v>
      </c>
      <c r="N316" s="33"/>
      <c r="O316" s="22"/>
      <c r="P316" s="85">
        <v>3825.7920000000004</v>
      </c>
      <c r="Q316" s="12">
        <v>0.8</v>
      </c>
      <c r="R316" s="12">
        <v>9.6</v>
      </c>
      <c r="S316" s="12">
        <v>24.3</v>
      </c>
      <c r="T316" s="12">
        <v>16.400000000000002</v>
      </c>
      <c r="U316" s="14" t="s">
        <v>56</v>
      </c>
      <c r="V316" s="14" t="s">
        <v>56</v>
      </c>
      <c r="W316" s="14" t="s">
        <v>56</v>
      </c>
      <c r="X316" s="16" t="s">
        <v>56</v>
      </c>
    </row>
    <row r="317" spans="1:24" ht="17.100000000000001" customHeight="1">
      <c r="A317" t="s">
        <v>837</v>
      </c>
      <c r="B317" s="12" t="s">
        <v>838</v>
      </c>
      <c r="C317" s="12" t="s">
        <v>37</v>
      </c>
      <c r="D317" s="12" t="s">
        <v>173</v>
      </c>
      <c r="E317" s="12" t="s">
        <v>564</v>
      </c>
      <c r="F317" s="12" t="s">
        <v>175</v>
      </c>
      <c r="G317" s="19" t="s">
        <v>8343</v>
      </c>
      <c r="H317" s="8" t="s">
        <v>828</v>
      </c>
      <c r="I317" s="9"/>
      <c r="J317" s="9"/>
      <c r="K317" s="10"/>
      <c r="L317" s="11"/>
      <c r="M317" s="22">
        <v>208</v>
      </c>
      <c r="N317" s="33"/>
      <c r="O317" s="22"/>
      <c r="P317" s="85">
        <v>3826.116</v>
      </c>
      <c r="Q317" s="12">
        <v>0.8</v>
      </c>
      <c r="R317" s="12">
        <v>9.8000000000000007</v>
      </c>
      <c r="S317" s="12">
        <v>24.099999999999998</v>
      </c>
      <c r="T317" s="12">
        <v>16.2</v>
      </c>
      <c r="U317" s="14" t="s">
        <v>56</v>
      </c>
      <c r="V317" s="14" t="s">
        <v>56</v>
      </c>
      <c r="W317" s="14" t="s">
        <v>56</v>
      </c>
      <c r="X317" s="16" t="s">
        <v>56</v>
      </c>
    </row>
    <row r="318" spans="1:24" ht="17.100000000000001" customHeight="1">
      <c r="A318" t="s">
        <v>839</v>
      </c>
      <c r="B318" s="12" t="s">
        <v>840</v>
      </c>
      <c r="C318" s="12" t="s">
        <v>37</v>
      </c>
      <c r="D318" s="12" t="s">
        <v>173</v>
      </c>
      <c r="E318" s="12" t="s">
        <v>564</v>
      </c>
      <c r="F318" s="12" t="s">
        <v>175</v>
      </c>
      <c r="G318" s="19" t="s">
        <v>8344</v>
      </c>
      <c r="H318" s="8" t="s">
        <v>828</v>
      </c>
      <c r="I318" s="9"/>
      <c r="J318" s="9"/>
      <c r="K318" s="10"/>
      <c r="L318" s="11"/>
      <c r="M318" s="22">
        <v>268</v>
      </c>
      <c r="N318" s="33"/>
      <c r="O318" s="22"/>
      <c r="P318" s="85">
        <v>3794.3039999999996</v>
      </c>
      <c r="Q318" s="12">
        <v>0.8</v>
      </c>
      <c r="R318" s="12">
        <v>9.6</v>
      </c>
      <c r="S318" s="12">
        <v>24.099999999999998</v>
      </c>
      <c r="T318" s="12">
        <v>16.400000000000002</v>
      </c>
      <c r="U318" s="14" t="s">
        <v>56</v>
      </c>
      <c r="V318" s="14" t="s">
        <v>56</v>
      </c>
      <c r="W318" s="14" t="s">
        <v>56</v>
      </c>
      <c r="X318" s="16" t="s">
        <v>56</v>
      </c>
    </row>
    <row r="319" spans="1:24" ht="17.100000000000001" customHeight="1">
      <c r="A319" t="s">
        <v>841</v>
      </c>
      <c r="B319" s="12" t="s">
        <v>842</v>
      </c>
      <c r="C319" s="12" t="s">
        <v>37</v>
      </c>
      <c r="D319" s="12" t="s">
        <v>173</v>
      </c>
      <c r="E319" s="12" t="s">
        <v>564</v>
      </c>
      <c r="F319" s="12" t="s">
        <v>175</v>
      </c>
      <c r="G319" s="19" t="s">
        <v>8345</v>
      </c>
      <c r="H319" s="8" t="s">
        <v>828</v>
      </c>
      <c r="I319" s="9"/>
      <c r="J319" s="9"/>
      <c r="K319" s="10"/>
      <c r="L319" s="11"/>
      <c r="M319" s="22">
        <v>222</v>
      </c>
      <c r="N319" s="33"/>
      <c r="O319" s="22"/>
      <c r="P319" s="85">
        <v>3857.8679999999999</v>
      </c>
      <c r="Q319" s="12">
        <v>0.8</v>
      </c>
      <c r="R319" s="12">
        <v>9.8000000000000007</v>
      </c>
      <c r="S319" s="12">
        <v>24.3</v>
      </c>
      <c r="T319" s="12">
        <v>16.2</v>
      </c>
      <c r="U319" s="14" t="s">
        <v>56</v>
      </c>
      <c r="V319" s="14" t="s">
        <v>56</v>
      </c>
      <c r="W319" s="14" t="s">
        <v>56</v>
      </c>
      <c r="X319" s="16" t="s">
        <v>56</v>
      </c>
    </row>
    <row r="320" spans="1:24" ht="17.100000000000001" customHeight="1">
      <c r="A320" t="s">
        <v>843</v>
      </c>
      <c r="B320" s="12" t="s">
        <v>844</v>
      </c>
      <c r="C320" s="12" t="s">
        <v>37</v>
      </c>
      <c r="D320" s="12" t="s">
        <v>173</v>
      </c>
      <c r="E320" s="12" t="s">
        <v>564</v>
      </c>
      <c r="F320" s="12" t="s">
        <v>175</v>
      </c>
      <c r="G320" s="19" t="s">
        <v>8346</v>
      </c>
      <c r="H320" s="8" t="s">
        <v>828</v>
      </c>
      <c r="I320" s="9"/>
      <c r="J320" s="9"/>
      <c r="K320" s="10"/>
      <c r="L320" s="11"/>
      <c r="M320" s="22">
        <v>236</v>
      </c>
      <c r="N320" s="33"/>
      <c r="O320" s="22"/>
      <c r="P320" s="85">
        <v>3826.116</v>
      </c>
      <c r="Q320" s="12">
        <v>0.8</v>
      </c>
      <c r="R320" s="12">
        <v>9.8000000000000007</v>
      </c>
      <c r="S320" s="12">
        <v>24.099999999999998</v>
      </c>
      <c r="T320" s="12">
        <v>16.2</v>
      </c>
      <c r="U320" s="14" t="s">
        <v>56</v>
      </c>
      <c r="V320" s="14" t="s">
        <v>56</v>
      </c>
      <c r="W320" s="14" t="s">
        <v>56</v>
      </c>
      <c r="X320" s="16" t="s">
        <v>56</v>
      </c>
    </row>
    <row r="321" spans="1:24" ht="17.100000000000001" customHeight="1">
      <c r="A321" t="s">
        <v>845</v>
      </c>
      <c r="B321" s="12" t="s">
        <v>846</v>
      </c>
      <c r="C321" s="12" t="s">
        <v>37</v>
      </c>
      <c r="D321" s="12" t="s">
        <v>173</v>
      </c>
      <c r="E321" s="12" t="s">
        <v>564</v>
      </c>
      <c r="F321" s="12" t="s">
        <v>175</v>
      </c>
      <c r="G321" s="19" t="s">
        <v>8347</v>
      </c>
      <c r="H321" s="8" t="s">
        <v>828</v>
      </c>
      <c r="I321" s="9"/>
      <c r="J321" s="9"/>
      <c r="K321" s="10"/>
      <c r="L321" s="11"/>
      <c r="M321" s="22">
        <v>253</v>
      </c>
      <c r="N321" s="33"/>
      <c r="O321" s="22"/>
      <c r="P321" s="85">
        <v>3881.6820000000002</v>
      </c>
      <c r="Q321" s="12">
        <v>0.77</v>
      </c>
      <c r="R321" s="12">
        <v>9.8000000000000007</v>
      </c>
      <c r="S321" s="12">
        <v>24.3</v>
      </c>
      <c r="T321" s="12">
        <v>16.3</v>
      </c>
      <c r="U321" s="14" t="s">
        <v>56</v>
      </c>
      <c r="V321" s="14" t="s">
        <v>56</v>
      </c>
      <c r="W321" s="14" t="s">
        <v>56</v>
      </c>
      <c r="X321" s="16" t="s">
        <v>56</v>
      </c>
    </row>
    <row r="322" spans="1:24" ht="17.100000000000001" customHeight="1">
      <c r="A322" t="s">
        <v>847</v>
      </c>
      <c r="B322" s="12" t="s">
        <v>848</v>
      </c>
      <c r="C322" s="12" t="s">
        <v>37</v>
      </c>
      <c r="D322" s="12" t="s">
        <v>173</v>
      </c>
      <c r="E322" s="12" t="s">
        <v>564</v>
      </c>
      <c r="F322" s="12" t="s">
        <v>175</v>
      </c>
      <c r="G322" s="19" t="s">
        <v>8348</v>
      </c>
      <c r="H322" s="8" t="s">
        <v>828</v>
      </c>
      <c r="I322" s="9"/>
      <c r="J322" s="9"/>
      <c r="K322" s="10"/>
      <c r="L322" s="11"/>
      <c r="M322" s="22">
        <v>86</v>
      </c>
      <c r="N322" s="33"/>
      <c r="O322" s="22"/>
      <c r="P322" s="85">
        <v>12084</v>
      </c>
      <c r="Q322" s="12">
        <v>1.2</v>
      </c>
      <c r="R322" s="12">
        <v>6</v>
      </c>
      <c r="S322" s="12">
        <v>53</v>
      </c>
      <c r="T322" s="12">
        <v>38</v>
      </c>
      <c r="U322" s="14" t="s">
        <v>56</v>
      </c>
      <c r="V322" s="14" t="s">
        <v>56</v>
      </c>
      <c r="W322" s="14" t="s">
        <v>56</v>
      </c>
      <c r="X322" s="16" t="s">
        <v>56</v>
      </c>
    </row>
    <row r="323" spans="1:24" ht="17.100000000000001" customHeight="1">
      <c r="A323" t="s">
        <v>849</v>
      </c>
      <c r="B323" s="12" t="s">
        <v>850</v>
      </c>
      <c r="C323" s="12" t="s">
        <v>37</v>
      </c>
      <c r="D323" s="12" t="s">
        <v>173</v>
      </c>
      <c r="E323" s="12" t="s">
        <v>564</v>
      </c>
      <c r="F323" s="12" t="s">
        <v>175</v>
      </c>
      <c r="G323" s="19" t="s">
        <v>8349</v>
      </c>
      <c r="H323" s="8" t="s">
        <v>828</v>
      </c>
      <c r="I323" s="9"/>
      <c r="J323" s="9"/>
      <c r="K323" s="10"/>
      <c r="L323" s="11"/>
      <c r="M323" s="22">
        <v>100</v>
      </c>
      <c r="N323" s="33"/>
      <c r="O323" s="22"/>
      <c r="P323" s="85">
        <v>8103</v>
      </c>
      <c r="Q323" s="12">
        <v>1.6</v>
      </c>
      <c r="R323" s="12">
        <v>3</v>
      </c>
      <c r="S323" s="12">
        <v>73</v>
      </c>
      <c r="T323" s="12">
        <v>37</v>
      </c>
      <c r="U323" s="14" t="s">
        <v>56</v>
      </c>
      <c r="V323" s="14" t="s">
        <v>56</v>
      </c>
      <c r="W323" s="14" t="s">
        <v>56</v>
      </c>
      <c r="X323" s="16" t="s">
        <v>56</v>
      </c>
    </row>
    <row r="324" spans="1:24" ht="17.100000000000001" customHeight="1">
      <c r="A324" t="s">
        <v>851</v>
      </c>
      <c r="B324" s="12" t="s">
        <v>852</v>
      </c>
      <c r="C324" s="12" t="s">
        <v>37</v>
      </c>
      <c r="D324" s="12" t="s">
        <v>173</v>
      </c>
      <c r="E324" s="12" t="s">
        <v>564</v>
      </c>
      <c r="F324" s="12" t="s">
        <v>175</v>
      </c>
      <c r="G324" s="19" t="s">
        <v>8350</v>
      </c>
      <c r="H324" s="8" t="s">
        <v>828</v>
      </c>
      <c r="I324" s="9"/>
      <c r="J324" s="9"/>
      <c r="K324" s="10"/>
      <c r="L324" s="11"/>
      <c r="M324" s="22">
        <v>106</v>
      </c>
      <c r="N324" s="33"/>
      <c r="O324" s="22"/>
      <c r="P324" s="85">
        <v>18620</v>
      </c>
      <c r="Q324" s="12">
        <v>1.6</v>
      </c>
      <c r="R324" s="12">
        <v>5</v>
      </c>
      <c r="S324" s="12">
        <v>98</v>
      </c>
      <c r="T324" s="12">
        <v>38</v>
      </c>
      <c r="U324" s="14" t="s">
        <v>56</v>
      </c>
      <c r="V324" s="14" t="s">
        <v>56</v>
      </c>
      <c r="W324" s="14" t="s">
        <v>56</v>
      </c>
      <c r="X324" s="16" t="s">
        <v>56</v>
      </c>
    </row>
    <row r="325" spans="1:24" ht="17.100000000000001" customHeight="1">
      <c r="A325" t="s">
        <v>853</v>
      </c>
      <c r="B325" s="12" t="s">
        <v>854</v>
      </c>
      <c r="C325" s="12" t="s">
        <v>37</v>
      </c>
      <c r="D325" s="12" t="s">
        <v>173</v>
      </c>
      <c r="E325" s="12" t="s">
        <v>564</v>
      </c>
      <c r="F325" s="12" t="s">
        <v>175</v>
      </c>
      <c r="G325" s="19" t="s">
        <v>8351</v>
      </c>
      <c r="H325" s="8" t="s">
        <v>828</v>
      </c>
      <c r="I325" s="9"/>
      <c r="J325" s="9"/>
      <c r="K325" s="10"/>
      <c r="L325" s="11"/>
      <c r="M325" s="22">
        <v>131</v>
      </c>
      <c r="N325" s="33"/>
      <c r="O325" s="22"/>
      <c r="P325" s="85">
        <v>17860</v>
      </c>
      <c r="Q325" s="12">
        <v>1.8</v>
      </c>
      <c r="R325" s="12">
        <v>5</v>
      </c>
      <c r="S325" s="12">
        <v>94</v>
      </c>
      <c r="T325" s="12">
        <v>38</v>
      </c>
      <c r="U325" s="14" t="s">
        <v>56</v>
      </c>
      <c r="V325" s="14" t="s">
        <v>56</v>
      </c>
      <c r="W325" s="14" t="s">
        <v>56</v>
      </c>
      <c r="X325" s="16" t="s">
        <v>56</v>
      </c>
    </row>
    <row r="326" spans="1:24" ht="17.100000000000001" customHeight="1">
      <c r="A326" t="s">
        <v>855</v>
      </c>
      <c r="B326" s="12" t="s">
        <v>856</v>
      </c>
      <c r="C326" s="12" t="s">
        <v>37</v>
      </c>
      <c r="D326" s="12" t="s">
        <v>173</v>
      </c>
      <c r="E326" s="12" t="s">
        <v>564</v>
      </c>
      <c r="F326" s="12" t="s">
        <v>175</v>
      </c>
      <c r="G326" s="19" t="s">
        <v>8352</v>
      </c>
      <c r="H326" s="8" t="s">
        <v>828</v>
      </c>
      <c r="I326" s="9"/>
      <c r="J326" s="9"/>
      <c r="K326" s="10"/>
      <c r="L326" s="11"/>
      <c r="M326" s="22">
        <v>137</v>
      </c>
      <c r="N326" s="33"/>
      <c r="O326" s="22"/>
      <c r="P326" s="85">
        <v>19536</v>
      </c>
      <c r="Q326" s="12">
        <v>2</v>
      </c>
      <c r="R326" s="12">
        <v>4</v>
      </c>
      <c r="S326" s="12">
        <v>132</v>
      </c>
      <c r="T326" s="12">
        <v>37</v>
      </c>
      <c r="U326" s="14" t="s">
        <v>56</v>
      </c>
      <c r="V326" s="14" t="s">
        <v>56</v>
      </c>
      <c r="W326" s="14" t="s">
        <v>56</v>
      </c>
      <c r="X326" s="16" t="s">
        <v>56</v>
      </c>
    </row>
    <row r="327" spans="1:24" ht="17.100000000000001" customHeight="1">
      <c r="A327" t="s">
        <v>857</v>
      </c>
      <c r="B327" s="12" t="s">
        <v>858</v>
      </c>
      <c r="C327" s="12" t="s">
        <v>37</v>
      </c>
      <c r="D327" s="12" t="s">
        <v>173</v>
      </c>
      <c r="E327" s="12" t="s">
        <v>564</v>
      </c>
      <c r="F327" s="12" t="s">
        <v>175</v>
      </c>
      <c r="G327" s="19" t="s">
        <v>8353</v>
      </c>
      <c r="H327" s="8" t="s">
        <v>828</v>
      </c>
      <c r="I327" s="9"/>
      <c r="J327" s="9"/>
      <c r="K327" s="10"/>
      <c r="L327" s="11"/>
      <c r="M327" s="22">
        <v>80</v>
      </c>
      <c r="N327" s="33"/>
      <c r="O327" s="22"/>
      <c r="P327" s="85">
        <v>3841.9919999999997</v>
      </c>
      <c r="Q327" s="12">
        <v>0.8</v>
      </c>
      <c r="R327" s="12">
        <v>9.8000000000000007</v>
      </c>
      <c r="S327" s="12">
        <v>24.2</v>
      </c>
      <c r="T327" s="12">
        <v>16.2</v>
      </c>
      <c r="U327" s="14" t="s">
        <v>56</v>
      </c>
      <c r="V327" s="14" t="s">
        <v>56</v>
      </c>
      <c r="W327" s="14" t="s">
        <v>56</v>
      </c>
      <c r="X327" s="16" t="s">
        <v>56</v>
      </c>
    </row>
    <row r="328" spans="1:24" ht="17.100000000000001" customHeight="1">
      <c r="A328" t="s">
        <v>859</v>
      </c>
      <c r="B328" s="12" t="s">
        <v>860</v>
      </c>
      <c r="C328" s="12" t="s">
        <v>37</v>
      </c>
      <c r="D328" s="12" t="s">
        <v>173</v>
      </c>
      <c r="E328" s="12" t="s">
        <v>564</v>
      </c>
      <c r="F328" s="12" t="s">
        <v>175</v>
      </c>
      <c r="G328" s="19" t="s">
        <v>8354</v>
      </c>
      <c r="H328" s="8" t="s">
        <v>828</v>
      </c>
      <c r="I328" s="9"/>
      <c r="J328" s="9"/>
      <c r="K328" s="10"/>
      <c r="L328" s="11"/>
      <c r="M328" s="22">
        <v>131</v>
      </c>
      <c r="N328" s="33"/>
      <c r="O328" s="22"/>
      <c r="P328" s="85">
        <v>8759.848</v>
      </c>
      <c r="Q328" s="12">
        <v>1.8</v>
      </c>
      <c r="R328" s="12">
        <v>13.4</v>
      </c>
      <c r="S328" s="12">
        <v>27.700000000000003</v>
      </c>
      <c r="T328" s="12">
        <v>23.599999999999998</v>
      </c>
      <c r="U328" s="14" t="s">
        <v>56</v>
      </c>
      <c r="V328" s="14" t="s">
        <v>56</v>
      </c>
      <c r="W328" s="14" t="s">
        <v>56</v>
      </c>
      <c r="X328" s="16" t="s">
        <v>56</v>
      </c>
    </row>
    <row r="329" spans="1:24" ht="17.100000000000001" customHeight="1">
      <c r="A329" s="58" t="s">
        <v>861</v>
      </c>
      <c r="B329" s="12" t="s">
        <v>862</v>
      </c>
      <c r="C329" s="12" t="s">
        <v>37</v>
      </c>
      <c r="D329" s="12" t="s">
        <v>173</v>
      </c>
      <c r="E329" s="12" t="s">
        <v>564</v>
      </c>
      <c r="F329" s="12" t="s">
        <v>175</v>
      </c>
      <c r="G329" s="19" t="s">
        <v>8355</v>
      </c>
      <c r="H329" s="8" t="s">
        <v>828</v>
      </c>
      <c r="I329" s="9"/>
      <c r="J329" s="9"/>
      <c r="K329" s="10"/>
      <c r="L329" s="11"/>
      <c r="M329" s="22">
        <v>65</v>
      </c>
      <c r="N329" s="33"/>
      <c r="O329" s="22"/>
      <c r="P329" s="85">
        <v>24050</v>
      </c>
      <c r="Q329" s="12">
        <v>1.2</v>
      </c>
      <c r="R329" s="12">
        <v>13</v>
      </c>
      <c r="S329" s="12">
        <v>74</v>
      </c>
      <c r="T329" s="12">
        <v>25</v>
      </c>
      <c r="U329" s="14" t="s">
        <v>56</v>
      </c>
      <c r="V329" s="14" t="s">
        <v>56</v>
      </c>
      <c r="W329" s="14" t="s">
        <v>56</v>
      </c>
      <c r="X329" s="16" t="s">
        <v>56</v>
      </c>
    </row>
    <row r="330" spans="1:24" ht="17.100000000000001" customHeight="1">
      <c r="A330" s="58" t="s">
        <v>863</v>
      </c>
      <c r="B330" s="12" t="s">
        <v>864</v>
      </c>
      <c r="C330" s="12" t="s">
        <v>37</v>
      </c>
      <c r="D330" s="12" t="s">
        <v>173</v>
      </c>
      <c r="E330" s="12" t="s">
        <v>564</v>
      </c>
      <c r="F330" s="12" t="s">
        <v>175</v>
      </c>
      <c r="G330" s="19" t="s">
        <v>8356</v>
      </c>
      <c r="H330" s="8" t="s">
        <v>828</v>
      </c>
      <c r="I330" s="9"/>
      <c r="J330" s="9"/>
      <c r="K330" s="10"/>
      <c r="L330" s="11"/>
      <c r="M330" s="22">
        <v>86</v>
      </c>
      <c r="N330" s="33"/>
      <c r="O330" s="22"/>
      <c r="P330" s="85">
        <v>21456</v>
      </c>
      <c r="Q330" s="12">
        <v>1</v>
      </c>
      <c r="R330" s="12">
        <v>24</v>
      </c>
      <c r="S330" s="12">
        <v>74.5</v>
      </c>
      <c r="T330" s="12">
        <v>12</v>
      </c>
      <c r="U330" s="14" t="s">
        <v>56</v>
      </c>
      <c r="V330" s="14" t="s">
        <v>56</v>
      </c>
      <c r="W330" s="14" t="s">
        <v>56</v>
      </c>
      <c r="X330" s="16" t="s">
        <v>56</v>
      </c>
    </row>
    <row r="331" spans="1:24" ht="17.100000000000001" customHeight="1">
      <c r="A331" s="58" t="s">
        <v>865</v>
      </c>
      <c r="B331" s="12" t="s">
        <v>866</v>
      </c>
      <c r="C331" s="12" t="s">
        <v>37</v>
      </c>
      <c r="D331" s="12" t="s">
        <v>173</v>
      </c>
      <c r="E331" s="12" t="s">
        <v>564</v>
      </c>
      <c r="F331" s="12" t="s">
        <v>175</v>
      </c>
      <c r="G331" s="19" t="s">
        <v>8357</v>
      </c>
      <c r="H331" s="8" t="s">
        <v>828</v>
      </c>
      <c r="I331" s="9"/>
      <c r="J331" s="9"/>
      <c r="K331" s="10"/>
      <c r="L331" s="11"/>
      <c r="M331" s="22">
        <v>110</v>
      </c>
      <c r="N331" s="33"/>
      <c r="O331" s="22"/>
      <c r="P331" s="85">
        <v>40896</v>
      </c>
      <c r="Q331" s="12">
        <v>2</v>
      </c>
      <c r="R331" s="12">
        <v>24</v>
      </c>
      <c r="S331" s="12">
        <v>142</v>
      </c>
      <c r="T331" s="12">
        <v>12</v>
      </c>
      <c r="U331" s="14" t="s">
        <v>56</v>
      </c>
      <c r="V331" s="14" t="s">
        <v>56</v>
      </c>
      <c r="W331" s="14" t="s">
        <v>56</v>
      </c>
      <c r="X331" s="16" t="s">
        <v>56</v>
      </c>
    </row>
    <row r="332" spans="1:24" ht="17.100000000000001" customHeight="1">
      <c r="A332" s="58" t="s">
        <v>867</v>
      </c>
      <c r="B332" s="12" t="s">
        <v>868</v>
      </c>
      <c r="C332" s="12" t="s">
        <v>37</v>
      </c>
      <c r="D332" s="12" t="s">
        <v>173</v>
      </c>
      <c r="E332" s="12" t="s">
        <v>564</v>
      </c>
      <c r="F332" s="12" t="s">
        <v>175</v>
      </c>
      <c r="G332" s="19" t="s">
        <v>8358</v>
      </c>
      <c r="H332" s="8" t="s">
        <v>828</v>
      </c>
      <c r="I332" s="9"/>
      <c r="J332" s="9"/>
      <c r="K332" s="10"/>
      <c r="L332" s="11"/>
      <c r="M332" s="22">
        <v>137</v>
      </c>
      <c r="N332" s="33"/>
      <c r="O332" s="22"/>
      <c r="P332" s="85">
        <v>40896</v>
      </c>
      <c r="Q332" s="12">
        <v>2</v>
      </c>
      <c r="R332" s="12">
        <v>24</v>
      </c>
      <c r="S332" s="12">
        <v>142</v>
      </c>
      <c r="T332" s="12">
        <v>12</v>
      </c>
      <c r="U332" s="14" t="s">
        <v>56</v>
      </c>
      <c r="V332" s="14" t="s">
        <v>56</v>
      </c>
      <c r="W332" s="14" t="s">
        <v>56</v>
      </c>
      <c r="X332" s="16" t="s">
        <v>56</v>
      </c>
    </row>
    <row r="333" spans="1:24" ht="17.100000000000001" customHeight="1">
      <c r="A333" s="58" t="s">
        <v>869</v>
      </c>
      <c r="B333" s="12" t="s">
        <v>870</v>
      </c>
      <c r="C333" s="12" t="s">
        <v>37</v>
      </c>
      <c r="D333" s="12" t="s">
        <v>173</v>
      </c>
      <c r="E333" s="12" t="s">
        <v>564</v>
      </c>
      <c r="F333" s="12" t="s">
        <v>175</v>
      </c>
      <c r="G333" s="19" t="s">
        <v>8359</v>
      </c>
      <c r="H333" s="8" t="s">
        <v>828</v>
      </c>
      <c r="I333" s="9"/>
      <c r="J333" s="9"/>
      <c r="K333" s="10"/>
      <c r="L333" s="11"/>
      <c r="M333" s="22">
        <v>161</v>
      </c>
      <c r="N333" s="33"/>
      <c r="O333" s="22"/>
      <c r="P333" s="85">
        <v>40896</v>
      </c>
      <c r="Q333" s="12">
        <v>3</v>
      </c>
      <c r="R333" s="12">
        <v>24</v>
      </c>
      <c r="S333" s="12">
        <v>142</v>
      </c>
      <c r="T333" s="12">
        <v>12</v>
      </c>
      <c r="U333" s="14" t="s">
        <v>56</v>
      </c>
      <c r="V333" s="14" t="s">
        <v>56</v>
      </c>
      <c r="W333" s="14" t="s">
        <v>56</v>
      </c>
      <c r="X333" s="16" t="s">
        <v>56</v>
      </c>
    </row>
    <row r="334" spans="1:24" ht="17.100000000000001" customHeight="1">
      <c r="A334" t="s">
        <v>871</v>
      </c>
      <c r="B334" s="12" t="s">
        <v>872</v>
      </c>
      <c r="C334" s="12" t="s">
        <v>37</v>
      </c>
      <c r="D334" s="12" t="s">
        <v>173</v>
      </c>
      <c r="E334" s="12" t="s">
        <v>564</v>
      </c>
      <c r="F334" s="12" t="s">
        <v>175</v>
      </c>
      <c r="G334" s="19" t="s">
        <v>8360</v>
      </c>
      <c r="H334" s="8" t="s">
        <v>828</v>
      </c>
      <c r="I334" s="9"/>
      <c r="J334" s="9"/>
      <c r="K334" s="10"/>
      <c r="L334" s="11"/>
      <c r="M334" s="22">
        <v>58</v>
      </c>
      <c r="N334" s="33"/>
      <c r="O334" s="22"/>
      <c r="P334" s="85">
        <v>24050</v>
      </c>
      <c r="Q334" s="12">
        <v>1</v>
      </c>
      <c r="R334" s="12">
        <v>13</v>
      </c>
      <c r="S334" s="12">
        <v>74</v>
      </c>
      <c r="T334" s="12">
        <v>25</v>
      </c>
      <c r="U334" s="14" t="s">
        <v>56</v>
      </c>
      <c r="V334" s="14" t="s">
        <v>56</v>
      </c>
      <c r="W334" s="14" t="s">
        <v>56</v>
      </c>
      <c r="X334" s="16" t="s">
        <v>56</v>
      </c>
    </row>
    <row r="335" spans="1:24" ht="17.100000000000001" customHeight="1">
      <c r="A335" t="s">
        <v>873</v>
      </c>
      <c r="B335" s="12" t="s">
        <v>874</v>
      </c>
      <c r="C335" s="12" t="s">
        <v>37</v>
      </c>
      <c r="D335" s="12" t="s">
        <v>173</v>
      </c>
      <c r="E335" s="12" t="s">
        <v>564</v>
      </c>
      <c r="F335" s="12" t="s">
        <v>175</v>
      </c>
      <c r="G335" s="19" t="s">
        <v>8361</v>
      </c>
      <c r="H335" s="8" t="s">
        <v>828</v>
      </c>
      <c r="I335" s="9"/>
      <c r="J335" s="9"/>
      <c r="K335" s="10"/>
      <c r="L335" s="11"/>
      <c r="M335" s="22">
        <v>81</v>
      </c>
      <c r="N335" s="33"/>
      <c r="O335" s="22"/>
      <c r="P335" s="85">
        <v>24375</v>
      </c>
      <c r="Q335" s="12">
        <v>1.2</v>
      </c>
      <c r="R335" s="12">
        <v>13</v>
      </c>
      <c r="S335" s="12">
        <v>75</v>
      </c>
      <c r="T335" s="12">
        <v>25</v>
      </c>
      <c r="U335" s="14" t="s">
        <v>56</v>
      </c>
      <c r="V335" s="14" t="s">
        <v>56</v>
      </c>
      <c r="W335" s="14" t="s">
        <v>56</v>
      </c>
      <c r="X335" s="16" t="s">
        <v>56</v>
      </c>
    </row>
    <row r="336" spans="1:24" ht="17.100000000000001" customHeight="1">
      <c r="A336" t="s">
        <v>875</v>
      </c>
      <c r="B336" s="12" t="s">
        <v>876</v>
      </c>
      <c r="C336" s="12" t="s">
        <v>37</v>
      </c>
      <c r="D336" s="12" t="s">
        <v>173</v>
      </c>
      <c r="E336" s="12" t="s">
        <v>564</v>
      </c>
      <c r="F336" s="12" t="s">
        <v>175</v>
      </c>
      <c r="G336" s="19" t="s">
        <v>8362</v>
      </c>
      <c r="H336" s="8" t="s">
        <v>828</v>
      </c>
      <c r="I336" s="9"/>
      <c r="J336" s="9"/>
      <c r="K336" s="10"/>
      <c r="L336" s="11"/>
      <c r="M336" s="22">
        <v>104</v>
      </c>
      <c r="N336" s="33"/>
      <c r="O336" s="22"/>
      <c r="P336" s="85">
        <v>30550</v>
      </c>
      <c r="Q336" s="12">
        <v>1.6</v>
      </c>
      <c r="R336" s="12">
        <v>13</v>
      </c>
      <c r="S336" s="12">
        <v>94</v>
      </c>
      <c r="T336" s="12">
        <v>25</v>
      </c>
      <c r="U336" s="14" t="s">
        <v>56</v>
      </c>
      <c r="V336" s="14" t="s">
        <v>56</v>
      </c>
      <c r="W336" s="14" t="s">
        <v>56</v>
      </c>
      <c r="X336" s="16" t="s">
        <v>56</v>
      </c>
    </row>
    <row r="337" spans="1:24" ht="17.100000000000001" customHeight="1">
      <c r="A337" t="s">
        <v>877</v>
      </c>
      <c r="B337" s="12" t="s">
        <v>878</v>
      </c>
      <c r="C337" s="12" t="s">
        <v>37</v>
      </c>
      <c r="D337" s="12" t="s">
        <v>173</v>
      </c>
      <c r="E337" s="12" t="s">
        <v>564</v>
      </c>
      <c r="F337" s="12" t="s">
        <v>175</v>
      </c>
      <c r="G337" s="19" t="s">
        <v>8363</v>
      </c>
      <c r="H337" s="8" t="s">
        <v>828</v>
      </c>
      <c r="I337" s="9"/>
      <c r="J337" s="9"/>
      <c r="K337" s="10"/>
      <c r="L337" s="11"/>
      <c r="M337" s="22">
        <v>126</v>
      </c>
      <c r="N337" s="33"/>
      <c r="O337" s="22"/>
      <c r="P337" s="85">
        <v>35567.999999999993</v>
      </c>
      <c r="Q337" s="12">
        <v>1.8</v>
      </c>
      <c r="R337" s="12">
        <v>13</v>
      </c>
      <c r="S337" s="12">
        <v>113.99999999999999</v>
      </c>
      <c r="T337" s="12">
        <v>24</v>
      </c>
      <c r="U337" s="14" t="s">
        <v>56</v>
      </c>
      <c r="V337" s="14" t="s">
        <v>56</v>
      </c>
      <c r="W337" s="14" t="s">
        <v>56</v>
      </c>
      <c r="X337" s="16" t="s">
        <v>56</v>
      </c>
    </row>
    <row r="338" spans="1:24" ht="17.100000000000001" customHeight="1">
      <c r="A338" t="s">
        <v>879</v>
      </c>
      <c r="B338" s="12" t="s">
        <v>880</v>
      </c>
      <c r="C338" s="12" t="s">
        <v>37</v>
      </c>
      <c r="D338" s="12" t="s">
        <v>173</v>
      </c>
      <c r="E338" s="12" t="s">
        <v>564</v>
      </c>
      <c r="F338" s="12" t="s">
        <v>175</v>
      </c>
      <c r="G338" s="19" t="s">
        <v>8364</v>
      </c>
      <c r="H338" s="8" t="s">
        <v>828</v>
      </c>
      <c r="I338" s="9"/>
      <c r="J338" s="9"/>
      <c r="K338" s="10"/>
      <c r="L338" s="11"/>
      <c r="M338" s="22">
        <v>149</v>
      </c>
      <c r="N338" s="33"/>
      <c r="O338" s="22"/>
      <c r="P338" s="85">
        <v>46150</v>
      </c>
      <c r="Q338" s="12">
        <v>2.2000000000000002</v>
      </c>
      <c r="R338" s="12">
        <v>13</v>
      </c>
      <c r="S338" s="12">
        <v>142</v>
      </c>
      <c r="T338" s="12">
        <v>25</v>
      </c>
      <c r="U338" s="14" t="s">
        <v>56</v>
      </c>
      <c r="V338" s="14" t="s">
        <v>56</v>
      </c>
      <c r="W338" s="14" t="s">
        <v>56</v>
      </c>
      <c r="X338" s="16" t="s">
        <v>56</v>
      </c>
    </row>
    <row r="339" spans="1:24" ht="17.100000000000001" customHeight="1">
      <c r="A339" t="s">
        <v>881</v>
      </c>
      <c r="B339" s="12" t="s">
        <v>882</v>
      </c>
      <c r="C339" s="12" t="s">
        <v>37</v>
      </c>
      <c r="D339" s="12" t="s">
        <v>173</v>
      </c>
      <c r="E339" s="12" t="s">
        <v>564</v>
      </c>
      <c r="F339" s="12" t="s">
        <v>175</v>
      </c>
      <c r="G339" s="19" t="s">
        <v>8365</v>
      </c>
      <c r="H339" s="8" t="s">
        <v>828</v>
      </c>
      <c r="I339" s="9"/>
      <c r="J339" s="9"/>
      <c r="K339" s="10"/>
      <c r="L339" s="11"/>
      <c r="M339" s="22">
        <v>189</v>
      </c>
      <c r="N339" s="33"/>
      <c r="O339" s="22"/>
      <c r="P339" s="85">
        <v>24375</v>
      </c>
      <c r="Q339" s="12">
        <v>2.4</v>
      </c>
      <c r="R339" s="12">
        <v>13</v>
      </c>
      <c r="S339" s="12">
        <v>75</v>
      </c>
      <c r="T339" s="12">
        <v>25</v>
      </c>
      <c r="U339" s="14" t="s">
        <v>56</v>
      </c>
      <c r="V339" s="14" t="s">
        <v>56</v>
      </c>
      <c r="W339" s="14" t="s">
        <v>56</v>
      </c>
      <c r="X339" s="16" t="s">
        <v>56</v>
      </c>
    </row>
    <row r="340" spans="1:24" ht="17.100000000000001" customHeight="1">
      <c r="A340" t="s">
        <v>883</v>
      </c>
      <c r="B340" s="12" t="s">
        <v>884</v>
      </c>
      <c r="C340" s="12" t="s">
        <v>37</v>
      </c>
      <c r="D340" s="12" t="s">
        <v>173</v>
      </c>
      <c r="E340" s="12" t="s">
        <v>564</v>
      </c>
      <c r="F340" s="12" t="s">
        <v>175</v>
      </c>
      <c r="G340" s="19" t="s">
        <v>8366</v>
      </c>
      <c r="H340" s="8" t="s">
        <v>828</v>
      </c>
      <c r="I340" s="9"/>
      <c r="J340" s="9"/>
      <c r="K340" s="10"/>
      <c r="L340" s="11"/>
      <c r="M340" s="22">
        <v>194</v>
      </c>
      <c r="N340" s="33"/>
      <c r="O340" s="22"/>
      <c r="P340" s="85">
        <v>21456</v>
      </c>
      <c r="Q340" s="12">
        <v>1.5</v>
      </c>
      <c r="R340" s="12">
        <v>24</v>
      </c>
      <c r="S340" s="12">
        <v>74.5</v>
      </c>
      <c r="T340" s="12">
        <v>12</v>
      </c>
      <c r="U340" s="14" t="s">
        <v>56</v>
      </c>
      <c r="V340" s="14" t="s">
        <v>56</v>
      </c>
      <c r="W340" s="14" t="s">
        <v>56</v>
      </c>
      <c r="X340" s="16" t="s">
        <v>56</v>
      </c>
    </row>
    <row r="341" spans="1:24" ht="17.100000000000001" customHeight="1">
      <c r="A341" t="s">
        <v>885</v>
      </c>
      <c r="B341" s="12" t="s">
        <v>886</v>
      </c>
      <c r="C341" s="12" t="s">
        <v>37</v>
      </c>
      <c r="D341" s="12" t="s">
        <v>173</v>
      </c>
      <c r="E341" s="12" t="s">
        <v>564</v>
      </c>
      <c r="F341" s="12" t="s">
        <v>175</v>
      </c>
      <c r="G341" s="19" t="s">
        <v>8367</v>
      </c>
      <c r="H341" s="8" t="s">
        <v>828</v>
      </c>
      <c r="I341" s="9"/>
      <c r="J341" s="9"/>
      <c r="K341" s="10"/>
      <c r="L341" s="11"/>
      <c r="M341" s="22">
        <v>245</v>
      </c>
      <c r="N341" s="33"/>
      <c r="O341" s="22"/>
      <c r="P341" s="85">
        <v>40896</v>
      </c>
      <c r="Q341" s="12">
        <v>2.5</v>
      </c>
      <c r="R341" s="12">
        <v>24</v>
      </c>
      <c r="S341" s="12">
        <v>142</v>
      </c>
      <c r="T341" s="12">
        <v>12</v>
      </c>
      <c r="U341" s="14" t="s">
        <v>56</v>
      </c>
      <c r="V341" s="14" t="s">
        <v>56</v>
      </c>
      <c r="W341" s="14" t="s">
        <v>56</v>
      </c>
      <c r="X341" s="16" t="s">
        <v>56</v>
      </c>
    </row>
    <row r="342" spans="1:24" ht="17.100000000000001" customHeight="1">
      <c r="A342" t="s">
        <v>887</v>
      </c>
      <c r="B342" s="12" t="s">
        <v>888</v>
      </c>
      <c r="C342" s="12" t="s">
        <v>37</v>
      </c>
      <c r="D342" s="12" t="s">
        <v>173</v>
      </c>
      <c r="E342" s="12" t="s">
        <v>564</v>
      </c>
      <c r="F342" s="12" t="s">
        <v>175</v>
      </c>
      <c r="G342" s="19" t="s">
        <v>8368</v>
      </c>
      <c r="H342" s="8" t="s">
        <v>828</v>
      </c>
      <c r="I342" s="9"/>
      <c r="J342" s="9"/>
      <c r="K342" s="10"/>
      <c r="L342" s="11"/>
      <c r="M342" s="22">
        <v>258</v>
      </c>
      <c r="N342" s="33"/>
      <c r="O342" s="22"/>
      <c r="P342" s="85">
        <v>40896</v>
      </c>
      <c r="Q342" s="12">
        <v>2.5</v>
      </c>
      <c r="R342" s="12">
        <v>24</v>
      </c>
      <c r="S342" s="12">
        <v>142</v>
      </c>
      <c r="T342" s="12">
        <v>12</v>
      </c>
      <c r="U342" s="14" t="s">
        <v>56</v>
      </c>
      <c r="V342" s="14" t="s">
        <v>56</v>
      </c>
      <c r="W342" s="14" t="s">
        <v>56</v>
      </c>
      <c r="X342" s="16" t="s">
        <v>56</v>
      </c>
    </row>
    <row r="343" spans="1:24" ht="17.100000000000001" customHeight="1">
      <c r="A343" t="s">
        <v>889</v>
      </c>
      <c r="B343" s="12" t="s">
        <v>890</v>
      </c>
      <c r="C343" s="12" t="s">
        <v>37</v>
      </c>
      <c r="D343" s="12" t="s">
        <v>173</v>
      </c>
      <c r="E343" s="12" t="s">
        <v>564</v>
      </c>
      <c r="F343" s="12" t="s">
        <v>175</v>
      </c>
      <c r="G343" s="19" t="s">
        <v>8369</v>
      </c>
      <c r="H343" s="8" t="s">
        <v>828</v>
      </c>
      <c r="I343" s="9"/>
      <c r="J343" s="9"/>
      <c r="K343" s="10"/>
      <c r="L343" s="11"/>
      <c r="M343" s="22">
        <v>297</v>
      </c>
      <c r="N343" s="33"/>
      <c r="O343" s="22"/>
      <c r="P343" s="85">
        <v>50400.000000000007</v>
      </c>
      <c r="Q343" s="12">
        <v>4.9000000000000004</v>
      </c>
      <c r="R343" s="12">
        <v>25</v>
      </c>
      <c r="S343" s="12">
        <v>144</v>
      </c>
      <c r="T343" s="12">
        <v>14.000000000000002</v>
      </c>
      <c r="U343" s="14" t="s">
        <v>56</v>
      </c>
      <c r="V343" s="14" t="s">
        <v>56</v>
      </c>
      <c r="W343" s="14" t="s">
        <v>56</v>
      </c>
      <c r="X343" s="16" t="s">
        <v>56</v>
      </c>
    </row>
    <row r="344" spans="1:24" ht="17.100000000000001" customHeight="1">
      <c r="A344" t="s">
        <v>891</v>
      </c>
      <c r="B344" s="12" t="s">
        <v>892</v>
      </c>
      <c r="C344" s="12" t="s">
        <v>37</v>
      </c>
      <c r="D344" s="12" t="s">
        <v>173</v>
      </c>
      <c r="E344" s="12" t="s">
        <v>564</v>
      </c>
      <c r="F344" s="12" t="s">
        <v>175</v>
      </c>
      <c r="G344" s="19" t="s">
        <v>8370</v>
      </c>
      <c r="H344" s="8" t="s">
        <v>828</v>
      </c>
      <c r="I344" s="9"/>
      <c r="J344" s="9"/>
      <c r="K344" s="10"/>
      <c r="L344" s="11"/>
      <c r="M344" s="22">
        <v>172</v>
      </c>
      <c r="N344" s="33"/>
      <c r="O344" s="22"/>
      <c r="P344" s="85">
        <v>24375</v>
      </c>
      <c r="Q344" s="12">
        <v>2.4</v>
      </c>
      <c r="R344" s="12">
        <v>13</v>
      </c>
      <c r="S344" s="12">
        <v>75</v>
      </c>
      <c r="T344" s="12">
        <v>25</v>
      </c>
      <c r="U344" s="14" t="s">
        <v>56</v>
      </c>
      <c r="V344" s="14" t="s">
        <v>56</v>
      </c>
      <c r="W344" s="14" t="s">
        <v>56</v>
      </c>
      <c r="X344" s="16" t="s">
        <v>56</v>
      </c>
    </row>
    <row r="345" spans="1:24" ht="17.100000000000001" customHeight="1">
      <c r="A345" t="s">
        <v>893</v>
      </c>
      <c r="B345" s="12" t="s">
        <v>894</v>
      </c>
      <c r="C345" s="12" t="s">
        <v>37</v>
      </c>
      <c r="D345" s="12" t="s">
        <v>173</v>
      </c>
      <c r="E345" s="12" t="s">
        <v>564</v>
      </c>
      <c r="F345" s="12" t="s">
        <v>175</v>
      </c>
      <c r="G345" s="19" t="s">
        <v>8371</v>
      </c>
      <c r="H345" s="8" t="s">
        <v>828</v>
      </c>
      <c r="I345" s="9"/>
      <c r="J345" s="9"/>
      <c r="K345" s="10"/>
      <c r="L345" s="11"/>
      <c r="M345" s="22">
        <v>183</v>
      </c>
      <c r="N345" s="33"/>
      <c r="O345" s="22"/>
      <c r="P345" s="85">
        <v>3375</v>
      </c>
      <c r="Q345" s="12">
        <v>10</v>
      </c>
      <c r="R345" s="12">
        <v>15</v>
      </c>
      <c r="S345" s="12">
        <v>15</v>
      </c>
      <c r="T345" s="12">
        <v>15</v>
      </c>
      <c r="U345" s="14" t="s">
        <v>56</v>
      </c>
      <c r="V345" s="14" t="s">
        <v>56</v>
      </c>
      <c r="W345" s="14" t="s">
        <v>56</v>
      </c>
      <c r="X345" s="16" t="s">
        <v>56</v>
      </c>
    </row>
    <row r="346" spans="1:24" ht="17.100000000000001" customHeight="1">
      <c r="A346" t="s">
        <v>895</v>
      </c>
      <c r="B346" s="12" t="s">
        <v>896</v>
      </c>
      <c r="C346" s="12" t="s">
        <v>37</v>
      </c>
      <c r="D346" s="12" t="s">
        <v>173</v>
      </c>
      <c r="E346" s="12" t="s">
        <v>564</v>
      </c>
      <c r="F346" s="12" t="s">
        <v>175</v>
      </c>
      <c r="G346" s="19" t="s">
        <v>8372</v>
      </c>
      <c r="H346" s="8" t="s">
        <v>828</v>
      </c>
      <c r="I346" s="9"/>
      <c r="J346" s="9"/>
      <c r="K346" s="10"/>
      <c r="L346" s="11"/>
      <c r="M346" s="22">
        <v>229</v>
      </c>
      <c r="N346" s="33"/>
      <c r="O346" s="22"/>
      <c r="P346" s="85">
        <v>3375</v>
      </c>
      <c r="Q346" s="12">
        <v>10</v>
      </c>
      <c r="R346" s="12">
        <v>15</v>
      </c>
      <c r="S346" s="12">
        <v>15</v>
      </c>
      <c r="T346" s="12">
        <v>15</v>
      </c>
      <c r="U346" s="14" t="s">
        <v>56</v>
      </c>
      <c r="V346" s="14" t="s">
        <v>56</v>
      </c>
      <c r="W346" s="14" t="s">
        <v>56</v>
      </c>
      <c r="X346" s="16" t="s">
        <v>56</v>
      </c>
    </row>
    <row r="347" spans="1:24" ht="17.100000000000001" customHeight="1">
      <c r="A347" t="s">
        <v>897</v>
      </c>
      <c r="B347" s="12" t="s">
        <v>898</v>
      </c>
      <c r="C347" s="12" t="s">
        <v>37</v>
      </c>
      <c r="D347" s="12" t="s">
        <v>173</v>
      </c>
      <c r="E347" s="12" t="s">
        <v>564</v>
      </c>
      <c r="F347" s="12" t="s">
        <v>175</v>
      </c>
      <c r="G347" s="19" t="s">
        <v>8373</v>
      </c>
      <c r="H347" s="8" t="s">
        <v>828</v>
      </c>
      <c r="I347" s="9"/>
      <c r="J347" s="9"/>
      <c r="K347" s="10"/>
      <c r="L347" s="11"/>
      <c r="M347" s="22">
        <v>240</v>
      </c>
      <c r="N347" s="33"/>
      <c r="O347" s="22"/>
      <c r="P347" s="85">
        <v>3375</v>
      </c>
      <c r="Q347" s="12">
        <v>10</v>
      </c>
      <c r="R347" s="12">
        <v>15</v>
      </c>
      <c r="S347" s="12">
        <v>15</v>
      </c>
      <c r="T347" s="12">
        <v>15</v>
      </c>
      <c r="U347" s="14" t="s">
        <v>56</v>
      </c>
      <c r="V347" s="14" t="s">
        <v>56</v>
      </c>
      <c r="W347" s="14" t="s">
        <v>56</v>
      </c>
      <c r="X347" s="16" t="s">
        <v>56</v>
      </c>
    </row>
    <row r="348" spans="1:24" ht="17.100000000000001" customHeight="1">
      <c r="A348" t="s">
        <v>899</v>
      </c>
      <c r="B348" s="12" t="s">
        <v>900</v>
      </c>
      <c r="C348" s="12" t="s">
        <v>37</v>
      </c>
      <c r="D348" s="12" t="s">
        <v>173</v>
      </c>
      <c r="E348" s="12" t="s">
        <v>564</v>
      </c>
      <c r="F348" s="12" t="s">
        <v>175</v>
      </c>
      <c r="G348" s="19" t="s">
        <v>8374</v>
      </c>
      <c r="H348" s="8" t="s">
        <v>828</v>
      </c>
      <c r="I348" s="9"/>
      <c r="J348" s="9"/>
      <c r="K348" s="10"/>
      <c r="L348" s="11"/>
      <c r="M348" s="22">
        <v>274</v>
      </c>
      <c r="N348" s="33"/>
      <c r="O348" s="22"/>
      <c r="P348" s="85">
        <v>3375</v>
      </c>
      <c r="Q348" s="12">
        <v>10</v>
      </c>
      <c r="R348" s="12">
        <v>15</v>
      </c>
      <c r="S348" s="12">
        <v>15</v>
      </c>
      <c r="T348" s="12">
        <v>15</v>
      </c>
      <c r="U348" s="14" t="s">
        <v>56</v>
      </c>
      <c r="V348" s="14" t="s">
        <v>56</v>
      </c>
      <c r="W348" s="14" t="s">
        <v>56</v>
      </c>
      <c r="X348" s="16" t="s">
        <v>56</v>
      </c>
    </row>
    <row r="349" spans="1:24" ht="17.100000000000001" customHeight="1">
      <c r="A349" t="s">
        <v>901</v>
      </c>
      <c r="B349" s="12" t="s">
        <v>902</v>
      </c>
      <c r="C349" s="12" t="s">
        <v>37</v>
      </c>
      <c r="D349" s="12" t="s">
        <v>173</v>
      </c>
      <c r="E349" s="12" t="s">
        <v>564</v>
      </c>
      <c r="F349" s="12" t="s">
        <v>175</v>
      </c>
      <c r="G349" s="19" t="s">
        <v>8375</v>
      </c>
      <c r="H349" s="8" t="s">
        <v>828</v>
      </c>
      <c r="I349" s="9"/>
      <c r="J349" s="9"/>
      <c r="K349" s="10"/>
      <c r="L349" s="11"/>
      <c r="M349" s="22">
        <v>194</v>
      </c>
      <c r="N349" s="33"/>
      <c r="O349" s="22"/>
      <c r="P349" s="85">
        <v>21456</v>
      </c>
      <c r="Q349" s="12">
        <v>1.5</v>
      </c>
      <c r="R349" s="12">
        <v>24</v>
      </c>
      <c r="S349" s="12">
        <v>74.5</v>
      </c>
      <c r="T349" s="12">
        <v>12</v>
      </c>
      <c r="U349" s="14" t="s">
        <v>56</v>
      </c>
      <c r="V349" s="14" t="s">
        <v>56</v>
      </c>
      <c r="W349" s="14" t="s">
        <v>56</v>
      </c>
      <c r="X349" s="16" t="s">
        <v>56</v>
      </c>
    </row>
    <row r="350" spans="1:24" ht="17.100000000000001" customHeight="1">
      <c r="A350" t="s">
        <v>903</v>
      </c>
      <c r="B350" s="12" t="s">
        <v>904</v>
      </c>
      <c r="C350" s="12" t="s">
        <v>37</v>
      </c>
      <c r="D350" s="12" t="s">
        <v>173</v>
      </c>
      <c r="E350" s="12" t="s">
        <v>564</v>
      </c>
      <c r="F350" s="12" t="s">
        <v>175</v>
      </c>
      <c r="G350" s="19" t="s">
        <v>8376</v>
      </c>
      <c r="H350" s="8" t="s">
        <v>828</v>
      </c>
      <c r="I350" s="9"/>
      <c r="J350" s="9"/>
      <c r="K350" s="10"/>
      <c r="L350" s="11"/>
      <c r="M350" s="22">
        <v>245</v>
      </c>
      <c r="N350" s="33"/>
      <c r="O350" s="22"/>
      <c r="P350" s="85">
        <v>40896</v>
      </c>
      <c r="Q350" s="12">
        <v>2.5</v>
      </c>
      <c r="R350" s="12">
        <v>24</v>
      </c>
      <c r="S350" s="12">
        <v>142</v>
      </c>
      <c r="T350" s="12">
        <v>12</v>
      </c>
      <c r="U350" s="14" t="s">
        <v>56</v>
      </c>
      <c r="V350" s="14" t="s">
        <v>56</v>
      </c>
      <c r="W350" s="14" t="s">
        <v>56</v>
      </c>
      <c r="X350" s="16" t="s">
        <v>56</v>
      </c>
    </row>
    <row r="351" spans="1:24" ht="17.100000000000001" customHeight="1">
      <c r="A351" t="s">
        <v>905</v>
      </c>
      <c r="B351" s="12" t="s">
        <v>906</v>
      </c>
      <c r="C351" s="12" t="s">
        <v>37</v>
      </c>
      <c r="D351" s="12" t="s">
        <v>173</v>
      </c>
      <c r="E351" s="12" t="s">
        <v>564</v>
      </c>
      <c r="F351" s="12" t="s">
        <v>175</v>
      </c>
      <c r="G351" s="19" t="s">
        <v>8377</v>
      </c>
      <c r="H351" s="8" t="s">
        <v>828</v>
      </c>
      <c r="I351" s="9"/>
      <c r="J351" s="9"/>
      <c r="K351" s="10"/>
      <c r="L351" s="11"/>
      <c r="M351" s="22">
        <v>258</v>
      </c>
      <c r="N351" s="33"/>
      <c r="O351" s="22"/>
      <c r="P351" s="85">
        <v>78000</v>
      </c>
      <c r="Q351" s="12">
        <v>4.2</v>
      </c>
      <c r="R351" s="12">
        <v>26</v>
      </c>
      <c r="S351" s="12">
        <v>120</v>
      </c>
      <c r="T351" s="12">
        <v>25</v>
      </c>
      <c r="U351" s="14" t="s">
        <v>56</v>
      </c>
      <c r="V351" s="14" t="s">
        <v>56</v>
      </c>
      <c r="W351" s="14" t="s">
        <v>56</v>
      </c>
      <c r="X351" s="16" t="s">
        <v>56</v>
      </c>
    </row>
    <row r="352" spans="1:24" ht="17.100000000000001" customHeight="1">
      <c r="A352" t="s">
        <v>907</v>
      </c>
      <c r="B352" s="12" t="s">
        <v>908</v>
      </c>
      <c r="C352" s="12" t="s">
        <v>37</v>
      </c>
      <c r="D352" s="12" t="s">
        <v>173</v>
      </c>
      <c r="E352" s="12" t="s">
        <v>564</v>
      </c>
      <c r="F352" s="12" t="s">
        <v>175</v>
      </c>
      <c r="G352" s="19" t="s">
        <v>8378</v>
      </c>
      <c r="H352" s="8" t="s">
        <v>828</v>
      </c>
      <c r="I352" s="9"/>
      <c r="J352" s="9"/>
      <c r="K352" s="10"/>
      <c r="L352" s="11"/>
      <c r="M352" s="22">
        <v>297</v>
      </c>
      <c r="N352" s="33"/>
      <c r="O352" s="22"/>
      <c r="P352" s="85">
        <v>40896</v>
      </c>
      <c r="Q352" s="12">
        <v>3.5</v>
      </c>
      <c r="R352" s="12">
        <v>24</v>
      </c>
      <c r="S352" s="12">
        <v>142</v>
      </c>
      <c r="T352" s="12">
        <v>12</v>
      </c>
      <c r="U352" s="14" t="s">
        <v>56</v>
      </c>
      <c r="V352" s="14" t="s">
        <v>56</v>
      </c>
      <c r="W352" s="14" t="s">
        <v>56</v>
      </c>
      <c r="X352" s="16" t="s">
        <v>56</v>
      </c>
    </row>
    <row r="353" spans="1:24" ht="17.100000000000001" customHeight="1">
      <c r="A353" t="s">
        <v>909</v>
      </c>
      <c r="B353" s="12" t="s">
        <v>910</v>
      </c>
      <c r="C353" s="12" t="s">
        <v>37</v>
      </c>
      <c r="D353" s="12" t="s">
        <v>173</v>
      </c>
      <c r="E353" s="12" t="s">
        <v>564</v>
      </c>
      <c r="F353" s="12" t="s">
        <v>175</v>
      </c>
      <c r="G353" s="19" t="s">
        <v>8379</v>
      </c>
      <c r="H353" s="8" t="s">
        <v>828</v>
      </c>
      <c r="I353" s="9"/>
      <c r="J353" s="9"/>
      <c r="K353" s="10"/>
      <c r="L353" s="11"/>
      <c r="M353" s="22">
        <v>183</v>
      </c>
      <c r="N353" s="33"/>
      <c r="O353" s="22"/>
      <c r="P353" s="85">
        <v>24050</v>
      </c>
      <c r="Q353" s="12">
        <v>2.8</v>
      </c>
      <c r="R353" s="12">
        <v>13</v>
      </c>
      <c r="S353" s="12">
        <v>74</v>
      </c>
      <c r="T353" s="12">
        <v>25</v>
      </c>
      <c r="U353" s="14" t="s">
        <v>56</v>
      </c>
      <c r="V353" s="14" t="s">
        <v>56</v>
      </c>
      <c r="W353" s="14" t="s">
        <v>56</v>
      </c>
      <c r="X353" s="16" t="s">
        <v>56</v>
      </c>
    </row>
    <row r="354" spans="1:24" ht="17.100000000000001" customHeight="1">
      <c r="A354" t="s">
        <v>911</v>
      </c>
      <c r="B354" s="12" t="s">
        <v>912</v>
      </c>
      <c r="C354" s="12" t="s">
        <v>37</v>
      </c>
      <c r="D354" s="12" t="s">
        <v>173</v>
      </c>
      <c r="E354" s="12" t="s">
        <v>564</v>
      </c>
      <c r="F354" s="12" t="s">
        <v>175</v>
      </c>
      <c r="G354" s="19" t="s">
        <v>8380</v>
      </c>
      <c r="H354" s="8" t="s">
        <v>828</v>
      </c>
      <c r="I354" s="9"/>
      <c r="J354" s="9"/>
      <c r="K354" s="10"/>
      <c r="L354" s="11"/>
      <c r="M354" s="22">
        <v>229</v>
      </c>
      <c r="N354" s="33"/>
      <c r="O354" s="22"/>
      <c r="P354" s="85">
        <v>81796</v>
      </c>
      <c r="Q354" s="12">
        <v>4</v>
      </c>
      <c r="R354" s="12">
        <v>26</v>
      </c>
      <c r="S354" s="12">
        <v>121</v>
      </c>
      <c r="T354" s="12">
        <v>26</v>
      </c>
      <c r="U354" s="14" t="s">
        <v>56</v>
      </c>
      <c r="V354" s="14" t="s">
        <v>56</v>
      </c>
      <c r="W354" s="14" t="s">
        <v>56</v>
      </c>
      <c r="X354" s="16" t="s">
        <v>56</v>
      </c>
    </row>
    <row r="355" spans="1:24" ht="17.100000000000001" customHeight="1">
      <c r="A355" t="s">
        <v>913</v>
      </c>
      <c r="B355" s="12" t="s">
        <v>914</v>
      </c>
      <c r="C355" s="12" t="s">
        <v>37</v>
      </c>
      <c r="D355" s="12" t="s">
        <v>173</v>
      </c>
      <c r="E355" s="12" t="s">
        <v>564</v>
      </c>
      <c r="F355" s="12" t="s">
        <v>175</v>
      </c>
      <c r="G355" s="19" t="s">
        <v>8381</v>
      </c>
      <c r="H355" s="8" t="s">
        <v>828</v>
      </c>
      <c r="I355" s="9"/>
      <c r="J355" s="9"/>
      <c r="K355" s="10"/>
      <c r="L355" s="11"/>
      <c r="M355" s="22">
        <v>240</v>
      </c>
      <c r="N355" s="33"/>
      <c r="O355" s="22"/>
      <c r="P355" s="85">
        <v>36400.000000000007</v>
      </c>
      <c r="Q355" s="12">
        <v>4.4000000000000004</v>
      </c>
      <c r="R355" s="12">
        <v>13</v>
      </c>
      <c r="S355" s="12">
        <v>112.00000000000001</v>
      </c>
      <c r="T355" s="12">
        <v>25</v>
      </c>
      <c r="U355" s="14" t="s">
        <v>56</v>
      </c>
      <c r="V355" s="14" t="s">
        <v>56</v>
      </c>
      <c r="W355" s="14" t="s">
        <v>56</v>
      </c>
      <c r="X355" s="16" t="s">
        <v>56</v>
      </c>
    </row>
    <row r="356" spans="1:24" ht="17.100000000000001" customHeight="1">
      <c r="A356" t="s">
        <v>915</v>
      </c>
      <c r="B356" s="12" t="s">
        <v>916</v>
      </c>
      <c r="C356" s="12" t="s">
        <v>37</v>
      </c>
      <c r="D356" s="12" t="s">
        <v>173</v>
      </c>
      <c r="E356" s="12" t="s">
        <v>564</v>
      </c>
      <c r="F356" s="12" t="s">
        <v>175</v>
      </c>
      <c r="G356" s="19" t="s">
        <v>8382</v>
      </c>
      <c r="H356" s="8" t="s">
        <v>828</v>
      </c>
      <c r="I356" s="9"/>
      <c r="J356" s="9"/>
      <c r="K356" s="10"/>
      <c r="L356" s="11"/>
      <c r="M356" s="22">
        <v>274</v>
      </c>
      <c r="N356" s="33"/>
      <c r="O356" s="22"/>
      <c r="P356" s="85">
        <v>3375</v>
      </c>
      <c r="Q356" s="12">
        <v>10</v>
      </c>
      <c r="R356" s="12">
        <v>15</v>
      </c>
      <c r="S356" s="12">
        <v>15</v>
      </c>
      <c r="T356" s="12">
        <v>15</v>
      </c>
      <c r="U356" s="14" t="s">
        <v>56</v>
      </c>
      <c r="V356" s="14" t="s">
        <v>56</v>
      </c>
      <c r="W356" s="14" t="s">
        <v>56</v>
      </c>
      <c r="X356" s="16" t="s">
        <v>56</v>
      </c>
    </row>
    <row r="357" spans="1:24" ht="17.100000000000001" customHeight="1">
      <c r="A357" t="s">
        <v>917</v>
      </c>
      <c r="B357" s="12" t="s">
        <v>918</v>
      </c>
      <c r="C357" s="12" t="s">
        <v>37</v>
      </c>
      <c r="D357" s="12" t="s">
        <v>173</v>
      </c>
      <c r="E357" s="12" t="s">
        <v>564</v>
      </c>
      <c r="F357" s="12" t="s">
        <v>175</v>
      </c>
      <c r="G357" s="19" t="s">
        <v>8383</v>
      </c>
      <c r="H357" s="8" t="s">
        <v>828</v>
      </c>
      <c r="I357" s="9"/>
      <c r="J357" s="9"/>
      <c r="K357" s="10"/>
      <c r="L357" s="11"/>
      <c r="M357" s="22">
        <v>41</v>
      </c>
      <c r="N357" s="33"/>
      <c r="O357" s="22"/>
      <c r="P357" s="85">
        <v>860.25</v>
      </c>
      <c r="Q357" s="12">
        <v>0.2</v>
      </c>
      <c r="R357" s="12">
        <v>1</v>
      </c>
      <c r="S357" s="12">
        <v>46.5</v>
      </c>
      <c r="T357" s="12">
        <v>18.5</v>
      </c>
      <c r="U357" s="14" t="s">
        <v>56</v>
      </c>
      <c r="V357" s="14" t="s">
        <v>56</v>
      </c>
      <c r="W357" s="14" t="s">
        <v>56</v>
      </c>
      <c r="X357" s="16" t="s">
        <v>56</v>
      </c>
    </row>
    <row r="358" spans="1:24" ht="17.100000000000001" customHeight="1">
      <c r="A358" t="s">
        <v>919</v>
      </c>
      <c r="B358" s="12" t="s">
        <v>920</v>
      </c>
      <c r="C358" s="12" t="s">
        <v>37</v>
      </c>
      <c r="D358" s="12" t="s">
        <v>173</v>
      </c>
      <c r="E358" s="12" t="s">
        <v>564</v>
      </c>
      <c r="F358" s="12" t="s">
        <v>175</v>
      </c>
      <c r="G358" s="19" t="s">
        <v>8384</v>
      </c>
      <c r="H358" s="8" t="s">
        <v>828</v>
      </c>
      <c r="I358" s="9"/>
      <c r="J358" s="9"/>
      <c r="K358" s="10"/>
      <c r="L358" s="11"/>
      <c r="M358" s="22">
        <v>53</v>
      </c>
      <c r="N358" s="33"/>
      <c r="O358" s="22"/>
      <c r="P358" s="85">
        <v>12540</v>
      </c>
      <c r="Q358" s="12">
        <v>0.3</v>
      </c>
      <c r="R358" s="12">
        <v>19</v>
      </c>
      <c r="S358" s="12">
        <v>66</v>
      </c>
      <c r="T358" s="12">
        <v>10</v>
      </c>
      <c r="U358" s="14" t="s">
        <v>56</v>
      </c>
      <c r="V358" s="14" t="s">
        <v>56</v>
      </c>
      <c r="W358" s="14" t="s">
        <v>56</v>
      </c>
      <c r="X358" s="16" t="s">
        <v>56</v>
      </c>
    </row>
    <row r="359" spans="1:24" ht="17.100000000000001" customHeight="1">
      <c r="A359" t="s">
        <v>921</v>
      </c>
      <c r="B359" s="12" t="s">
        <v>922</v>
      </c>
      <c r="C359" s="12" t="s">
        <v>37</v>
      </c>
      <c r="D359" s="12" t="s">
        <v>173</v>
      </c>
      <c r="E359" s="12" t="s">
        <v>564</v>
      </c>
      <c r="F359" s="12" t="s">
        <v>175</v>
      </c>
      <c r="G359" s="19" t="s">
        <v>8385</v>
      </c>
      <c r="H359" s="8" t="s">
        <v>828</v>
      </c>
      <c r="I359" s="9"/>
      <c r="J359" s="9"/>
      <c r="K359" s="10"/>
      <c r="L359" s="11"/>
      <c r="M359" s="22">
        <v>69</v>
      </c>
      <c r="N359" s="33"/>
      <c r="O359" s="22"/>
      <c r="P359" s="85">
        <v>16340</v>
      </c>
      <c r="Q359" s="12">
        <v>0.6</v>
      </c>
      <c r="R359" s="12">
        <v>19</v>
      </c>
      <c r="S359" s="12">
        <v>86</v>
      </c>
      <c r="T359" s="12">
        <v>10</v>
      </c>
      <c r="U359" s="14" t="s">
        <v>56</v>
      </c>
      <c r="V359" s="14" t="s">
        <v>56</v>
      </c>
      <c r="W359" s="14" t="s">
        <v>56</v>
      </c>
      <c r="X359" s="16" t="s">
        <v>56</v>
      </c>
    </row>
    <row r="360" spans="1:24" ht="17.100000000000001" customHeight="1">
      <c r="A360" t="s">
        <v>923</v>
      </c>
      <c r="B360" s="12" t="s">
        <v>924</v>
      </c>
      <c r="C360" s="12" t="s">
        <v>37</v>
      </c>
      <c r="D360" s="12" t="s">
        <v>173</v>
      </c>
      <c r="E360" s="12" t="s">
        <v>564</v>
      </c>
      <c r="F360" s="12" t="s">
        <v>175</v>
      </c>
      <c r="G360" s="19" t="s">
        <v>8386</v>
      </c>
      <c r="H360" s="8" t="s">
        <v>828</v>
      </c>
      <c r="I360" s="9"/>
      <c r="J360" s="9"/>
      <c r="K360" s="10"/>
      <c r="L360" s="11"/>
      <c r="M360" s="22">
        <v>86</v>
      </c>
      <c r="N360" s="33"/>
      <c r="O360" s="22"/>
      <c r="P360" s="85">
        <v>20140</v>
      </c>
      <c r="Q360" s="12">
        <v>0.7</v>
      </c>
      <c r="R360" s="12">
        <v>19</v>
      </c>
      <c r="S360" s="12">
        <v>106</v>
      </c>
      <c r="T360" s="12">
        <v>10</v>
      </c>
      <c r="U360" s="14" t="s">
        <v>56</v>
      </c>
      <c r="V360" s="14" t="s">
        <v>56</v>
      </c>
      <c r="W360" s="14" t="s">
        <v>56</v>
      </c>
      <c r="X360" s="16" t="s">
        <v>56</v>
      </c>
    </row>
    <row r="361" spans="1:24" ht="17.100000000000001" customHeight="1">
      <c r="A361" t="s">
        <v>925</v>
      </c>
      <c r="B361" s="12" t="s">
        <v>926</v>
      </c>
      <c r="C361" s="12" t="s">
        <v>37</v>
      </c>
      <c r="D361" s="12" t="s">
        <v>173</v>
      </c>
      <c r="E361" s="12" t="s">
        <v>564</v>
      </c>
      <c r="F361" s="12" t="s">
        <v>175</v>
      </c>
      <c r="G361" s="19" t="s">
        <v>8387</v>
      </c>
      <c r="H361" s="8" t="s">
        <v>828</v>
      </c>
      <c r="I361" s="9"/>
      <c r="J361" s="9"/>
      <c r="K361" s="10"/>
      <c r="L361" s="11"/>
      <c r="M361" s="22">
        <v>92</v>
      </c>
      <c r="N361" s="33"/>
      <c r="O361" s="22"/>
      <c r="P361" s="85">
        <v>47658</v>
      </c>
      <c r="Q361" s="12">
        <v>1.2</v>
      </c>
      <c r="R361" s="12">
        <v>13</v>
      </c>
      <c r="S361" s="12">
        <v>141</v>
      </c>
      <c r="T361" s="12">
        <v>26</v>
      </c>
      <c r="U361" s="14" t="s">
        <v>56</v>
      </c>
      <c r="V361" s="14" t="s">
        <v>56</v>
      </c>
      <c r="W361" s="14" t="s">
        <v>56</v>
      </c>
      <c r="X361" s="16" t="s">
        <v>56</v>
      </c>
    </row>
    <row r="362" spans="1:24" ht="17.100000000000001" customHeight="1">
      <c r="A362" t="s">
        <v>927</v>
      </c>
      <c r="B362" s="12" t="s">
        <v>928</v>
      </c>
      <c r="C362" s="12" t="s">
        <v>37</v>
      </c>
      <c r="D362" s="12" t="s">
        <v>173</v>
      </c>
      <c r="E362" s="12" t="s">
        <v>564</v>
      </c>
      <c r="F362" s="12" t="s">
        <v>175</v>
      </c>
      <c r="G362" s="19" t="s">
        <v>8388</v>
      </c>
      <c r="H362" s="8" t="s">
        <v>828</v>
      </c>
      <c r="I362" s="9"/>
      <c r="J362" s="9"/>
      <c r="K362" s="10"/>
      <c r="L362" s="11"/>
      <c r="M362" s="22">
        <v>97</v>
      </c>
      <c r="N362" s="33"/>
      <c r="O362" s="22"/>
      <c r="P362" s="85">
        <v>54000</v>
      </c>
      <c r="Q362" s="12">
        <v>1.5</v>
      </c>
      <c r="R362" s="12">
        <v>60</v>
      </c>
      <c r="S362" s="12">
        <v>30</v>
      </c>
      <c r="T362" s="12">
        <v>30</v>
      </c>
      <c r="U362" s="14" t="s">
        <v>56</v>
      </c>
      <c r="V362" s="14" t="s">
        <v>56</v>
      </c>
      <c r="W362" s="14" t="s">
        <v>56</v>
      </c>
      <c r="X362" s="16" t="s">
        <v>56</v>
      </c>
    </row>
    <row r="363" spans="1:24" ht="17.100000000000001" customHeight="1">
      <c r="A363" t="s">
        <v>929</v>
      </c>
      <c r="B363" s="12" t="s">
        <v>930</v>
      </c>
      <c r="C363" s="12" t="s">
        <v>37</v>
      </c>
      <c r="D363" s="12" t="s">
        <v>173</v>
      </c>
      <c r="E363" s="12" t="s">
        <v>564</v>
      </c>
      <c r="F363" s="12" t="s">
        <v>175</v>
      </c>
      <c r="G363" s="19" t="s">
        <v>8389</v>
      </c>
      <c r="H363" s="8" t="s">
        <v>828</v>
      </c>
      <c r="I363" s="9"/>
      <c r="J363" s="9"/>
      <c r="K363" s="10"/>
      <c r="L363" s="11"/>
      <c r="M363" s="22">
        <v>115</v>
      </c>
      <c r="N363" s="33"/>
      <c r="O363" s="22"/>
      <c r="P363" s="85">
        <v>75000</v>
      </c>
      <c r="Q363" s="12">
        <v>1.5</v>
      </c>
      <c r="R363" s="12">
        <v>120</v>
      </c>
      <c r="S363" s="12">
        <v>25</v>
      </c>
      <c r="T363" s="12">
        <v>25</v>
      </c>
      <c r="U363" s="14" t="s">
        <v>56</v>
      </c>
      <c r="V363" s="14" t="s">
        <v>56</v>
      </c>
      <c r="W363" s="14" t="s">
        <v>56</v>
      </c>
      <c r="X363" s="16" t="s">
        <v>56</v>
      </c>
    </row>
    <row r="364" spans="1:24" ht="17.100000000000001" customHeight="1">
      <c r="A364" t="s">
        <v>931</v>
      </c>
      <c r="B364" s="12" t="s">
        <v>932</v>
      </c>
      <c r="C364" s="12" t="s">
        <v>37</v>
      </c>
      <c r="D364" s="12" t="s">
        <v>173</v>
      </c>
      <c r="E364" s="12" t="s">
        <v>564</v>
      </c>
      <c r="F364" s="12" t="s">
        <v>175</v>
      </c>
      <c r="G364" s="19" t="s">
        <v>8390</v>
      </c>
      <c r="H364" s="8" t="s">
        <v>828</v>
      </c>
      <c r="I364" s="9"/>
      <c r="J364" s="9"/>
      <c r="K364" s="10"/>
      <c r="L364" s="11"/>
      <c r="M364" s="22">
        <v>132</v>
      </c>
      <c r="N364" s="33"/>
      <c r="O364" s="22"/>
      <c r="P364" s="85">
        <v>75000</v>
      </c>
      <c r="Q364" s="12">
        <v>2.5</v>
      </c>
      <c r="R364" s="12">
        <v>120</v>
      </c>
      <c r="S364" s="12">
        <v>25</v>
      </c>
      <c r="T364" s="12">
        <v>25</v>
      </c>
      <c r="U364" s="14" t="s">
        <v>56</v>
      </c>
      <c r="V364" s="14" t="s">
        <v>56</v>
      </c>
      <c r="W364" s="14" t="s">
        <v>56</v>
      </c>
      <c r="X364" s="16" t="s">
        <v>56</v>
      </c>
    </row>
    <row r="365" spans="1:24" ht="17.100000000000001" customHeight="1">
      <c r="A365" t="s">
        <v>933</v>
      </c>
      <c r="B365" s="12" t="s">
        <v>934</v>
      </c>
      <c r="C365" s="12" t="s">
        <v>37</v>
      </c>
      <c r="D365" s="12" t="s">
        <v>173</v>
      </c>
      <c r="E365" s="12" t="s">
        <v>564</v>
      </c>
      <c r="F365" s="12" t="s">
        <v>175</v>
      </c>
      <c r="G365" s="19" t="s">
        <v>8391</v>
      </c>
      <c r="H365" s="8" t="s">
        <v>828</v>
      </c>
      <c r="I365" s="9"/>
      <c r="J365" s="9"/>
      <c r="K365" s="10"/>
      <c r="L365" s="11"/>
      <c r="M365" s="22">
        <v>155</v>
      </c>
      <c r="N365" s="33"/>
      <c r="O365" s="22"/>
      <c r="P365" s="85">
        <v>81796</v>
      </c>
      <c r="Q365" s="12">
        <v>5.6</v>
      </c>
      <c r="R365" s="12">
        <v>26</v>
      </c>
      <c r="S365" s="12">
        <v>121</v>
      </c>
      <c r="T365" s="12">
        <v>26</v>
      </c>
      <c r="U365" s="14" t="s">
        <v>56</v>
      </c>
      <c r="V365" s="14" t="s">
        <v>56</v>
      </c>
      <c r="W365" s="14" t="s">
        <v>56</v>
      </c>
      <c r="X365" s="16" t="s">
        <v>56</v>
      </c>
    </row>
    <row r="366" spans="1:24" ht="17.100000000000001" customHeight="1">
      <c r="A366" t="s">
        <v>935</v>
      </c>
      <c r="B366" s="12" t="s">
        <v>936</v>
      </c>
      <c r="C366" s="12" t="s">
        <v>37</v>
      </c>
      <c r="D366" s="12" t="s">
        <v>173</v>
      </c>
      <c r="E366" s="12" t="s">
        <v>564</v>
      </c>
      <c r="F366" s="12" t="s">
        <v>175</v>
      </c>
      <c r="G366" s="19" t="s">
        <v>8392</v>
      </c>
      <c r="H366" s="8" t="s">
        <v>828</v>
      </c>
      <c r="I366" s="9"/>
      <c r="J366" s="9"/>
      <c r="K366" s="10"/>
      <c r="L366" s="11"/>
      <c r="M366" s="22">
        <v>178</v>
      </c>
      <c r="N366" s="33"/>
      <c r="O366" s="22"/>
      <c r="P366" s="85">
        <v>103518</v>
      </c>
      <c r="Q366" s="12">
        <v>7</v>
      </c>
      <c r="R366" s="12">
        <v>142</v>
      </c>
      <c r="S366" s="12">
        <v>27</v>
      </c>
      <c r="T366" s="12">
        <v>27</v>
      </c>
      <c r="U366" s="14" t="s">
        <v>56</v>
      </c>
      <c r="V366" s="14" t="s">
        <v>56</v>
      </c>
      <c r="W366" s="14" t="s">
        <v>56</v>
      </c>
      <c r="X366" s="16" t="s">
        <v>56</v>
      </c>
    </row>
    <row r="367" spans="1:24" ht="17.100000000000001" customHeight="1">
      <c r="A367" t="s">
        <v>937</v>
      </c>
      <c r="B367" s="12" t="s">
        <v>938</v>
      </c>
      <c r="C367" s="12" t="s">
        <v>37</v>
      </c>
      <c r="D367" s="12" t="s">
        <v>173</v>
      </c>
      <c r="E367" s="12" t="s">
        <v>564</v>
      </c>
      <c r="F367" s="12" t="s">
        <v>175</v>
      </c>
      <c r="G367" s="19" t="s">
        <v>8393</v>
      </c>
      <c r="H367" s="8" t="s">
        <v>828</v>
      </c>
      <c r="I367" s="9"/>
      <c r="J367" s="9"/>
      <c r="K367" s="10"/>
      <c r="L367" s="11"/>
      <c r="M367" s="22">
        <v>92</v>
      </c>
      <c r="N367" s="33"/>
      <c r="O367" s="22"/>
      <c r="P367" s="85">
        <v>3375</v>
      </c>
      <c r="Q367" s="12">
        <v>10</v>
      </c>
      <c r="R367" s="12">
        <v>15</v>
      </c>
      <c r="S367" s="12">
        <v>15</v>
      </c>
      <c r="T367" s="12">
        <v>15</v>
      </c>
      <c r="U367" s="14" t="s">
        <v>56</v>
      </c>
      <c r="V367" s="14" t="s">
        <v>56</v>
      </c>
      <c r="W367" s="14" t="s">
        <v>56</v>
      </c>
      <c r="X367" s="16" t="s">
        <v>56</v>
      </c>
    </row>
    <row r="368" spans="1:24" ht="17.100000000000001" customHeight="1">
      <c r="A368" t="s">
        <v>939</v>
      </c>
      <c r="B368" s="12" t="s">
        <v>940</v>
      </c>
      <c r="C368" s="12" t="s">
        <v>37</v>
      </c>
      <c r="D368" s="12" t="s">
        <v>173</v>
      </c>
      <c r="E368" s="12" t="s">
        <v>564</v>
      </c>
      <c r="F368" s="12" t="s">
        <v>175</v>
      </c>
      <c r="G368" s="19" t="s">
        <v>8394</v>
      </c>
      <c r="H368" s="8" t="s">
        <v>828</v>
      </c>
      <c r="I368" s="9"/>
      <c r="J368" s="9"/>
      <c r="K368" s="10"/>
      <c r="L368" s="11"/>
      <c r="M368" s="22">
        <v>115</v>
      </c>
      <c r="N368" s="33"/>
      <c r="O368" s="22"/>
      <c r="P368" s="85">
        <v>3375</v>
      </c>
      <c r="Q368" s="12">
        <v>10</v>
      </c>
      <c r="R368" s="12">
        <v>15</v>
      </c>
      <c r="S368" s="12">
        <v>15</v>
      </c>
      <c r="T368" s="12">
        <v>15</v>
      </c>
      <c r="U368" s="14" t="s">
        <v>56</v>
      </c>
      <c r="V368" s="14" t="s">
        <v>56</v>
      </c>
      <c r="W368" s="14" t="s">
        <v>56</v>
      </c>
      <c r="X368" s="16" t="s">
        <v>56</v>
      </c>
    </row>
    <row r="369" spans="1:24" ht="17.100000000000001" customHeight="1">
      <c r="A369" t="s">
        <v>941</v>
      </c>
      <c r="B369" s="12" t="s">
        <v>942</v>
      </c>
      <c r="C369" s="12" t="s">
        <v>37</v>
      </c>
      <c r="D369" s="12" t="s">
        <v>173</v>
      </c>
      <c r="E369" s="12" t="s">
        <v>564</v>
      </c>
      <c r="F369" s="12" t="s">
        <v>175</v>
      </c>
      <c r="G369" s="19" t="s">
        <v>8395</v>
      </c>
      <c r="H369" s="8" t="s">
        <v>828</v>
      </c>
      <c r="I369" s="9"/>
      <c r="J369" s="9"/>
      <c r="K369" s="10"/>
      <c r="L369" s="11"/>
      <c r="M369" s="22">
        <v>132</v>
      </c>
      <c r="N369" s="33"/>
      <c r="O369" s="22"/>
      <c r="P369" s="85">
        <v>3375</v>
      </c>
      <c r="Q369" s="12">
        <v>10</v>
      </c>
      <c r="R369" s="12">
        <v>15</v>
      </c>
      <c r="S369" s="12">
        <v>15</v>
      </c>
      <c r="T369" s="12">
        <v>15</v>
      </c>
      <c r="U369" s="14" t="s">
        <v>56</v>
      </c>
      <c r="V369" s="14" t="s">
        <v>56</v>
      </c>
      <c r="W369" s="14" t="s">
        <v>56</v>
      </c>
      <c r="X369" s="16" t="s">
        <v>56</v>
      </c>
    </row>
    <row r="370" spans="1:24" ht="17.100000000000001" customHeight="1">
      <c r="A370" t="s">
        <v>943</v>
      </c>
      <c r="B370" s="12" t="s">
        <v>944</v>
      </c>
      <c r="C370" s="12" t="s">
        <v>37</v>
      </c>
      <c r="D370" s="12" t="s">
        <v>173</v>
      </c>
      <c r="E370" s="12" t="s">
        <v>564</v>
      </c>
      <c r="F370" s="12" t="s">
        <v>175</v>
      </c>
      <c r="G370" s="19" t="s">
        <v>8396</v>
      </c>
      <c r="H370" s="8" t="s">
        <v>828</v>
      </c>
      <c r="I370" s="9"/>
      <c r="J370" s="9"/>
      <c r="K370" s="10"/>
      <c r="L370" s="11"/>
      <c r="M370" s="22">
        <v>155</v>
      </c>
      <c r="N370" s="33"/>
      <c r="O370" s="22"/>
      <c r="P370" s="85">
        <v>3375</v>
      </c>
      <c r="Q370" s="12">
        <v>10</v>
      </c>
      <c r="R370" s="12">
        <v>15</v>
      </c>
      <c r="S370" s="12">
        <v>15</v>
      </c>
      <c r="T370" s="12">
        <v>15</v>
      </c>
      <c r="U370" s="14" t="s">
        <v>56</v>
      </c>
      <c r="V370" s="14" t="s">
        <v>56</v>
      </c>
      <c r="W370" s="14" t="s">
        <v>56</v>
      </c>
      <c r="X370" s="16" t="s">
        <v>56</v>
      </c>
    </row>
    <row r="371" spans="1:24" ht="17.100000000000001" customHeight="1">
      <c r="A371" t="s">
        <v>945</v>
      </c>
      <c r="B371" s="12" t="s">
        <v>946</v>
      </c>
      <c r="C371" s="12" t="s">
        <v>37</v>
      </c>
      <c r="D371" s="12" t="s">
        <v>173</v>
      </c>
      <c r="E371" s="12" t="s">
        <v>564</v>
      </c>
      <c r="F371" s="12" t="s">
        <v>175</v>
      </c>
      <c r="G371" s="19" t="s">
        <v>8397</v>
      </c>
      <c r="H371" s="8" t="s">
        <v>828</v>
      </c>
      <c r="I371" s="9"/>
      <c r="J371" s="9"/>
      <c r="K371" s="10"/>
      <c r="L371" s="11"/>
      <c r="M371" s="22">
        <v>178</v>
      </c>
      <c r="N371" s="33"/>
      <c r="O371" s="22"/>
      <c r="P371" s="85">
        <v>3375</v>
      </c>
      <c r="Q371" s="12">
        <v>10</v>
      </c>
      <c r="R371" s="12">
        <v>15</v>
      </c>
      <c r="S371" s="12">
        <v>15</v>
      </c>
      <c r="T371" s="12">
        <v>15</v>
      </c>
      <c r="U371" s="14" t="s">
        <v>56</v>
      </c>
      <c r="V371" s="14" t="s">
        <v>56</v>
      </c>
      <c r="W371" s="14" t="s">
        <v>56</v>
      </c>
      <c r="X371" s="16" t="s">
        <v>56</v>
      </c>
    </row>
    <row r="372" spans="1:24" ht="17.100000000000001" customHeight="1">
      <c r="A372" t="s">
        <v>947</v>
      </c>
      <c r="B372" s="12" t="s">
        <v>948</v>
      </c>
      <c r="C372" s="12" t="s">
        <v>37</v>
      </c>
      <c r="D372" s="12" t="s">
        <v>173</v>
      </c>
      <c r="E372" s="12" t="s">
        <v>564</v>
      </c>
      <c r="F372" s="12" t="s">
        <v>175</v>
      </c>
      <c r="G372" s="19" t="s">
        <v>8398</v>
      </c>
      <c r="H372" s="8" t="s">
        <v>828</v>
      </c>
      <c r="I372" s="9"/>
      <c r="J372" s="9"/>
      <c r="K372" s="10"/>
      <c r="L372" s="11"/>
      <c r="M372" s="22">
        <v>166</v>
      </c>
      <c r="N372" s="33"/>
      <c r="O372" s="22"/>
      <c r="P372" s="85">
        <v>54000</v>
      </c>
      <c r="Q372" s="12">
        <v>1.5</v>
      </c>
      <c r="R372" s="12">
        <v>60</v>
      </c>
      <c r="S372" s="12">
        <v>30</v>
      </c>
      <c r="T372" s="12">
        <v>30</v>
      </c>
      <c r="U372" s="14" t="s">
        <v>56</v>
      </c>
      <c r="V372" s="14" t="s">
        <v>56</v>
      </c>
      <c r="W372" s="14" t="s">
        <v>56</v>
      </c>
      <c r="X372" s="16" t="s">
        <v>56</v>
      </c>
    </row>
    <row r="373" spans="1:24" ht="17.100000000000001" customHeight="1">
      <c r="A373" t="s">
        <v>949</v>
      </c>
      <c r="B373" s="12" t="s">
        <v>950</v>
      </c>
      <c r="C373" s="12" t="s">
        <v>37</v>
      </c>
      <c r="D373" s="12" t="s">
        <v>173</v>
      </c>
      <c r="E373" s="12" t="s">
        <v>564</v>
      </c>
      <c r="F373" s="12" t="s">
        <v>175</v>
      </c>
      <c r="G373" s="19" t="s">
        <v>8399</v>
      </c>
      <c r="H373" s="8" t="s">
        <v>828</v>
      </c>
      <c r="I373" s="9"/>
      <c r="J373" s="9"/>
      <c r="K373" s="10"/>
      <c r="L373" s="11"/>
      <c r="M373" s="22">
        <v>178</v>
      </c>
      <c r="N373" s="33"/>
      <c r="O373" s="22"/>
      <c r="P373" s="85">
        <v>75000</v>
      </c>
      <c r="Q373" s="12">
        <v>1.5</v>
      </c>
      <c r="R373" s="12">
        <v>120</v>
      </c>
      <c r="S373" s="12">
        <v>25</v>
      </c>
      <c r="T373" s="12">
        <v>25</v>
      </c>
      <c r="U373" s="14" t="s">
        <v>56</v>
      </c>
      <c r="V373" s="14" t="s">
        <v>56</v>
      </c>
      <c r="W373" s="14" t="s">
        <v>56</v>
      </c>
      <c r="X373" s="16" t="s">
        <v>56</v>
      </c>
    </row>
    <row r="374" spans="1:24" ht="17.100000000000001" customHeight="1">
      <c r="A374" t="s">
        <v>951</v>
      </c>
      <c r="B374" s="12" t="s">
        <v>952</v>
      </c>
      <c r="C374" s="12" t="s">
        <v>37</v>
      </c>
      <c r="D374" s="12" t="s">
        <v>173</v>
      </c>
      <c r="E374" s="12" t="s">
        <v>564</v>
      </c>
      <c r="F374" s="12" t="s">
        <v>175</v>
      </c>
      <c r="G374" s="19" t="s">
        <v>8400</v>
      </c>
      <c r="H374" s="8" t="s">
        <v>828</v>
      </c>
      <c r="I374" s="9"/>
      <c r="J374" s="9"/>
      <c r="K374" s="10"/>
      <c r="L374" s="11"/>
      <c r="M374" s="22">
        <v>212</v>
      </c>
      <c r="N374" s="33"/>
      <c r="O374" s="22"/>
      <c r="P374" s="85">
        <v>75000</v>
      </c>
      <c r="Q374" s="12">
        <v>2.5</v>
      </c>
      <c r="R374" s="12">
        <v>120</v>
      </c>
      <c r="S374" s="12">
        <v>25</v>
      </c>
      <c r="T374" s="12">
        <v>25</v>
      </c>
      <c r="U374" s="14" t="s">
        <v>56</v>
      </c>
      <c r="V374" s="14" t="s">
        <v>56</v>
      </c>
      <c r="W374" s="14" t="s">
        <v>56</v>
      </c>
      <c r="X374" s="16" t="s">
        <v>56</v>
      </c>
    </row>
    <row r="375" spans="1:24" ht="17.100000000000001" customHeight="1">
      <c r="A375" t="s">
        <v>953</v>
      </c>
      <c r="B375" s="12" t="s">
        <v>954</v>
      </c>
      <c r="C375" s="12" t="s">
        <v>37</v>
      </c>
      <c r="D375" s="12" t="s">
        <v>173</v>
      </c>
      <c r="E375" s="12" t="s">
        <v>564</v>
      </c>
      <c r="F375" s="12" t="s">
        <v>175</v>
      </c>
      <c r="G375" s="19" t="s">
        <v>8401</v>
      </c>
      <c r="H375" s="8" t="s">
        <v>828</v>
      </c>
      <c r="I375" s="9"/>
      <c r="J375" s="9"/>
      <c r="K375" s="10"/>
      <c r="L375" s="11"/>
      <c r="M375" s="22">
        <v>229</v>
      </c>
      <c r="N375" s="33"/>
      <c r="O375" s="22"/>
      <c r="P375" s="85">
        <v>75000</v>
      </c>
      <c r="Q375" s="12">
        <v>2.5</v>
      </c>
      <c r="R375" s="12">
        <v>120</v>
      </c>
      <c r="S375" s="12">
        <v>25</v>
      </c>
      <c r="T375" s="12">
        <v>25</v>
      </c>
      <c r="U375" s="14" t="s">
        <v>56</v>
      </c>
      <c r="V375" s="14" t="s">
        <v>56</v>
      </c>
      <c r="W375" s="14" t="s">
        <v>56</v>
      </c>
      <c r="X375" s="16" t="s">
        <v>56</v>
      </c>
    </row>
    <row r="376" spans="1:24" ht="17.100000000000001" customHeight="1">
      <c r="A376" t="s">
        <v>955</v>
      </c>
      <c r="B376" s="12" t="s">
        <v>956</v>
      </c>
      <c r="C376" s="12" t="s">
        <v>37</v>
      </c>
      <c r="D376" s="12" t="s">
        <v>173</v>
      </c>
      <c r="E376" s="12" t="s">
        <v>564</v>
      </c>
      <c r="F376" s="12" t="s">
        <v>175</v>
      </c>
      <c r="G376" s="19" t="s">
        <v>8402</v>
      </c>
      <c r="H376" s="8" t="s">
        <v>828</v>
      </c>
      <c r="I376" s="9"/>
      <c r="J376" s="9"/>
      <c r="K376" s="10"/>
      <c r="L376" s="11"/>
      <c r="M376" s="22">
        <v>245</v>
      </c>
      <c r="N376" s="33"/>
      <c r="O376" s="22"/>
      <c r="P376" s="85">
        <v>75000</v>
      </c>
      <c r="Q376" s="12">
        <v>3.5</v>
      </c>
      <c r="R376" s="12">
        <v>120</v>
      </c>
      <c r="S376" s="12">
        <v>25</v>
      </c>
      <c r="T376" s="12">
        <v>25</v>
      </c>
      <c r="U376" s="14" t="s">
        <v>56</v>
      </c>
      <c r="V376" s="14" t="s">
        <v>56</v>
      </c>
      <c r="W376" s="14" t="s">
        <v>56</v>
      </c>
      <c r="X376" s="16" t="s">
        <v>56</v>
      </c>
    </row>
    <row r="377" spans="1:24" ht="17.100000000000001" customHeight="1">
      <c r="A377" t="s">
        <v>957</v>
      </c>
      <c r="B377" s="12" t="s">
        <v>958</v>
      </c>
      <c r="C377" s="12" t="s">
        <v>37</v>
      </c>
      <c r="D377" s="12" t="s">
        <v>173</v>
      </c>
      <c r="E377" s="12" t="s">
        <v>564</v>
      </c>
      <c r="F377" s="12" t="s">
        <v>175</v>
      </c>
      <c r="G377" s="19" t="s">
        <v>8403</v>
      </c>
      <c r="H377" s="8" t="s">
        <v>828</v>
      </c>
      <c r="I377" s="9"/>
      <c r="J377" s="9"/>
      <c r="K377" s="10"/>
      <c r="L377" s="11"/>
      <c r="M377" s="22">
        <v>166</v>
      </c>
      <c r="N377" s="33"/>
      <c r="O377" s="22"/>
      <c r="P377" s="85">
        <v>3375</v>
      </c>
      <c r="Q377" s="12">
        <v>10</v>
      </c>
      <c r="R377" s="12">
        <v>15</v>
      </c>
      <c r="S377" s="12">
        <v>15</v>
      </c>
      <c r="T377" s="12">
        <v>15</v>
      </c>
      <c r="U377" s="14" t="s">
        <v>56</v>
      </c>
      <c r="V377" s="14" t="s">
        <v>56</v>
      </c>
      <c r="W377" s="14" t="s">
        <v>56</v>
      </c>
      <c r="X377" s="16" t="s">
        <v>56</v>
      </c>
    </row>
    <row r="378" spans="1:24" ht="17.100000000000001" customHeight="1">
      <c r="A378" t="s">
        <v>959</v>
      </c>
      <c r="B378" s="12" t="s">
        <v>960</v>
      </c>
      <c r="C378" s="12" t="s">
        <v>37</v>
      </c>
      <c r="D378" s="12" t="s">
        <v>173</v>
      </c>
      <c r="E378" s="12" t="s">
        <v>564</v>
      </c>
      <c r="F378" s="12" t="s">
        <v>175</v>
      </c>
      <c r="G378" s="19" t="s">
        <v>8404</v>
      </c>
      <c r="H378" s="8" t="s">
        <v>828</v>
      </c>
      <c r="I378" s="9"/>
      <c r="J378" s="9"/>
      <c r="K378" s="10"/>
      <c r="L378" s="11"/>
      <c r="M378" s="22">
        <v>178</v>
      </c>
      <c r="N378" s="33"/>
      <c r="O378" s="22"/>
      <c r="P378" s="85">
        <v>3375</v>
      </c>
      <c r="Q378" s="12">
        <v>10</v>
      </c>
      <c r="R378" s="12">
        <v>15</v>
      </c>
      <c r="S378" s="12">
        <v>15</v>
      </c>
      <c r="T378" s="12">
        <v>15</v>
      </c>
      <c r="U378" s="14" t="s">
        <v>56</v>
      </c>
      <c r="V378" s="14" t="s">
        <v>56</v>
      </c>
      <c r="W378" s="14" t="s">
        <v>56</v>
      </c>
      <c r="X378" s="16" t="s">
        <v>56</v>
      </c>
    </row>
    <row r="379" spans="1:24" ht="17.100000000000001" customHeight="1">
      <c r="A379" t="s">
        <v>961</v>
      </c>
      <c r="B379" s="12" t="s">
        <v>962</v>
      </c>
      <c r="C379" s="12" t="s">
        <v>37</v>
      </c>
      <c r="D379" s="12" t="s">
        <v>173</v>
      </c>
      <c r="E379" s="12" t="s">
        <v>564</v>
      </c>
      <c r="F379" s="12" t="s">
        <v>175</v>
      </c>
      <c r="G379" s="19" t="s">
        <v>8405</v>
      </c>
      <c r="H379" s="8" t="s">
        <v>828</v>
      </c>
      <c r="I379" s="9"/>
      <c r="J379" s="9"/>
      <c r="K379" s="10"/>
      <c r="L379" s="11"/>
      <c r="M379" s="22">
        <v>212</v>
      </c>
      <c r="N379" s="33"/>
      <c r="O379" s="22"/>
      <c r="P379" s="85">
        <v>3375</v>
      </c>
      <c r="Q379" s="12">
        <v>10</v>
      </c>
      <c r="R379" s="12">
        <v>15</v>
      </c>
      <c r="S379" s="12">
        <v>15</v>
      </c>
      <c r="T379" s="12">
        <v>15</v>
      </c>
      <c r="U379" s="14" t="s">
        <v>56</v>
      </c>
      <c r="V379" s="14" t="s">
        <v>56</v>
      </c>
      <c r="W379" s="14" t="s">
        <v>56</v>
      </c>
      <c r="X379" s="16" t="s">
        <v>56</v>
      </c>
    </row>
    <row r="380" spans="1:24" ht="17.100000000000001" customHeight="1">
      <c r="A380" t="s">
        <v>963</v>
      </c>
      <c r="B380" s="12" t="s">
        <v>964</v>
      </c>
      <c r="C380" s="12" t="s">
        <v>37</v>
      </c>
      <c r="D380" s="12" t="s">
        <v>173</v>
      </c>
      <c r="E380" s="12" t="s">
        <v>564</v>
      </c>
      <c r="F380" s="12" t="s">
        <v>175</v>
      </c>
      <c r="G380" s="19" t="s">
        <v>8406</v>
      </c>
      <c r="H380" s="8" t="s">
        <v>828</v>
      </c>
      <c r="I380" s="9"/>
      <c r="J380" s="9"/>
      <c r="K380" s="10"/>
      <c r="L380" s="11"/>
      <c r="M380" s="22">
        <v>229</v>
      </c>
      <c r="N380" s="33"/>
      <c r="O380" s="22"/>
      <c r="P380" s="85">
        <v>3375</v>
      </c>
      <c r="Q380" s="12">
        <v>10</v>
      </c>
      <c r="R380" s="12">
        <v>15</v>
      </c>
      <c r="S380" s="12">
        <v>15</v>
      </c>
      <c r="T380" s="12">
        <v>15</v>
      </c>
      <c r="U380" s="14" t="s">
        <v>56</v>
      </c>
      <c r="V380" s="14" t="s">
        <v>56</v>
      </c>
      <c r="W380" s="14" t="s">
        <v>56</v>
      </c>
      <c r="X380" s="16" t="s">
        <v>56</v>
      </c>
    </row>
    <row r="381" spans="1:24" ht="17.100000000000001" customHeight="1">
      <c r="A381" t="s">
        <v>965</v>
      </c>
      <c r="B381" s="12" t="s">
        <v>966</v>
      </c>
      <c r="C381" s="12" t="s">
        <v>37</v>
      </c>
      <c r="D381" s="12" t="s">
        <v>173</v>
      </c>
      <c r="E381" s="12" t="s">
        <v>564</v>
      </c>
      <c r="F381" s="12" t="s">
        <v>175</v>
      </c>
      <c r="G381" s="19" t="s">
        <v>8407</v>
      </c>
      <c r="H381" s="8" t="s">
        <v>828</v>
      </c>
      <c r="I381" s="9"/>
      <c r="J381" s="9"/>
      <c r="K381" s="10"/>
      <c r="L381" s="11"/>
      <c r="M381" s="22">
        <v>245</v>
      </c>
      <c r="N381" s="33"/>
      <c r="O381" s="22"/>
      <c r="P381" s="85">
        <v>3375</v>
      </c>
      <c r="Q381" s="12">
        <v>10</v>
      </c>
      <c r="R381" s="12">
        <v>15</v>
      </c>
      <c r="S381" s="12">
        <v>15</v>
      </c>
      <c r="T381" s="12">
        <v>15</v>
      </c>
      <c r="U381" s="14" t="s">
        <v>56</v>
      </c>
      <c r="V381" s="14" t="s">
        <v>56</v>
      </c>
      <c r="W381" s="14" t="s">
        <v>56</v>
      </c>
      <c r="X381" s="16" t="s">
        <v>56</v>
      </c>
    </row>
    <row r="382" spans="1:24" ht="17.100000000000001" customHeight="1">
      <c r="A382" t="s">
        <v>967</v>
      </c>
      <c r="B382" s="12" t="s">
        <v>968</v>
      </c>
      <c r="C382" s="12" t="s">
        <v>37</v>
      </c>
      <c r="D382" s="12" t="s">
        <v>173</v>
      </c>
      <c r="E382" s="12" t="s">
        <v>564</v>
      </c>
      <c r="F382" s="12" t="s">
        <v>175</v>
      </c>
      <c r="G382" s="19" t="s">
        <v>8408</v>
      </c>
      <c r="H382" s="8" t="s">
        <v>828</v>
      </c>
      <c r="I382" s="9"/>
      <c r="J382" s="9"/>
      <c r="K382" s="10"/>
      <c r="L382" s="11"/>
      <c r="M382" s="22">
        <v>178</v>
      </c>
      <c r="N382" s="33"/>
      <c r="O382" s="22"/>
      <c r="P382" s="85">
        <v>21456</v>
      </c>
      <c r="Q382" s="12">
        <v>1.5</v>
      </c>
      <c r="R382" s="12">
        <v>24</v>
      </c>
      <c r="S382" s="12">
        <v>74.5</v>
      </c>
      <c r="T382" s="12">
        <v>12</v>
      </c>
      <c r="U382" s="14" t="s">
        <v>56</v>
      </c>
      <c r="V382" s="14" t="s">
        <v>56</v>
      </c>
      <c r="W382" s="14" t="s">
        <v>56</v>
      </c>
      <c r="X382" s="16" t="s">
        <v>56</v>
      </c>
    </row>
    <row r="383" spans="1:24" ht="17.100000000000001" customHeight="1">
      <c r="A383" t="s">
        <v>969</v>
      </c>
      <c r="B383" s="12" t="s">
        <v>970</v>
      </c>
      <c r="C383" s="12" t="s">
        <v>37</v>
      </c>
      <c r="D383" s="12" t="s">
        <v>173</v>
      </c>
      <c r="E383" s="12" t="s">
        <v>564</v>
      </c>
      <c r="F383" s="12" t="s">
        <v>175</v>
      </c>
      <c r="G383" s="19" t="s">
        <v>8409</v>
      </c>
      <c r="H383" s="8" t="s">
        <v>828</v>
      </c>
      <c r="I383" s="9"/>
      <c r="J383" s="9"/>
      <c r="K383" s="10"/>
      <c r="L383" s="11"/>
      <c r="M383" s="22">
        <v>212</v>
      </c>
      <c r="N383" s="33"/>
      <c r="O383" s="22"/>
      <c r="P383" s="85">
        <v>21456</v>
      </c>
      <c r="Q383" s="12">
        <v>1.5</v>
      </c>
      <c r="R383" s="12">
        <v>24</v>
      </c>
      <c r="S383" s="12">
        <v>74.5</v>
      </c>
      <c r="T383" s="12">
        <v>12</v>
      </c>
      <c r="U383" s="14" t="s">
        <v>56</v>
      </c>
      <c r="V383" s="14" t="s">
        <v>56</v>
      </c>
      <c r="W383" s="14" t="s">
        <v>56</v>
      </c>
      <c r="X383" s="16" t="s">
        <v>56</v>
      </c>
    </row>
    <row r="384" spans="1:24" ht="17.100000000000001" customHeight="1">
      <c r="A384" t="s">
        <v>971</v>
      </c>
      <c r="B384" s="12" t="s">
        <v>972</v>
      </c>
      <c r="C384" s="12" t="s">
        <v>37</v>
      </c>
      <c r="D384" s="12" t="s">
        <v>173</v>
      </c>
      <c r="E384" s="12" t="s">
        <v>564</v>
      </c>
      <c r="F384" s="12" t="s">
        <v>175</v>
      </c>
      <c r="G384" s="19" t="s">
        <v>8410</v>
      </c>
      <c r="H384" s="8" t="s">
        <v>828</v>
      </c>
      <c r="I384" s="9"/>
      <c r="J384" s="9"/>
      <c r="K384" s="10"/>
      <c r="L384" s="11"/>
      <c r="M384" s="22">
        <v>234</v>
      </c>
      <c r="N384" s="33"/>
      <c r="O384" s="22"/>
      <c r="P384" s="85">
        <v>40896</v>
      </c>
      <c r="Q384" s="12">
        <v>2.5</v>
      </c>
      <c r="R384" s="12">
        <v>24</v>
      </c>
      <c r="S384" s="12">
        <v>142</v>
      </c>
      <c r="T384" s="12">
        <v>12</v>
      </c>
      <c r="U384" s="14" t="s">
        <v>56</v>
      </c>
      <c r="V384" s="14" t="s">
        <v>56</v>
      </c>
      <c r="W384" s="14" t="s">
        <v>56</v>
      </c>
      <c r="X384" s="16" t="s">
        <v>56</v>
      </c>
    </row>
    <row r="385" spans="1:24" ht="17.100000000000001" customHeight="1">
      <c r="A385" t="s">
        <v>973</v>
      </c>
      <c r="B385" s="12" t="s">
        <v>974</v>
      </c>
      <c r="C385" s="12" t="s">
        <v>37</v>
      </c>
      <c r="D385" s="12" t="s">
        <v>173</v>
      </c>
      <c r="E385" s="12" t="s">
        <v>564</v>
      </c>
      <c r="F385" s="12" t="s">
        <v>175</v>
      </c>
      <c r="G385" s="19" t="s">
        <v>8411</v>
      </c>
      <c r="H385" s="8" t="s">
        <v>828</v>
      </c>
      <c r="I385" s="9"/>
      <c r="J385" s="9"/>
      <c r="K385" s="10"/>
      <c r="L385" s="11"/>
      <c r="M385" s="22">
        <v>258</v>
      </c>
      <c r="N385" s="33"/>
      <c r="O385" s="22"/>
      <c r="P385" s="85">
        <v>40896</v>
      </c>
      <c r="Q385" s="12">
        <v>2.5</v>
      </c>
      <c r="R385" s="12">
        <v>24</v>
      </c>
      <c r="S385" s="12">
        <v>142</v>
      </c>
      <c r="T385" s="12">
        <v>12</v>
      </c>
      <c r="U385" s="14" t="s">
        <v>56</v>
      </c>
      <c r="V385" s="14" t="s">
        <v>56</v>
      </c>
      <c r="W385" s="14" t="s">
        <v>56</v>
      </c>
      <c r="X385" s="16" t="s">
        <v>56</v>
      </c>
    </row>
    <row r="386" spans="1:24" ht="17.100000000000001" customHeight="1">
      <c r="A386" t="s">
        <v>975</v>
      </c>
      <c r="B386" s="12" t="s">
        <v>976</v>
      </c>
      <c r="C386" s="12" t="s">
        <v>37</v>
      </c>
      <c r="D386" s="12" t="s">
        <v>173</v>
      </c>
      <c r="E386" s="12" t="s">
        <v>564</v>
      </c>
      <c r="F386" s="12" t="s">
        <v>175</v>
      </c>
      <c r="G386" s="19" t="s">
        <v>8412</v>
      </c>
      <c r="H386" s="8" t="s">
        <v>828</v>
      </c>
      <c r="I386" s="9"/>
      <c r="J386" s="9"/>
      <c r="K386" s="10"/>
      <c r="L386" s="11"/>
      <c r="M386" s="22">
        <v>286</v>
      </c>
      <c r="N386" s="33"/>
      <c r="O386" s="22"/>
      <c r="P386" s="85">
        <v>40896</v>
      </c>
      <c r="Q386" s="12">
        <v>3.5</v>
      </c>
      <c r="R386" s="12">
        <v>24</v>
      </c>
      <c r="S386" s="12">
        <v>142</v>
      </c>
      <c r="T386" s="12">
        <v>12</v>
      </c>
      <c r="U386" s="14" t="s">
        <v>56</v>
      </c>
      <c r="V386" s="14" t="s">
        <v>56</v>
      </c>
      <c r="W386" s="14" t="s">
        <v>56</v>
      </c>
      <c r="X386" s="16" t="s">
        <v>56</v>
      </c>
    </row>
    <row r="387" spans="1:24" ht="17.100000000000001" customHeight="1">
      <c r="A387" t="s">
        <v>977</v>
      </c>
      <c r="B387" s="12" t="s">
        <v>978</v>
      </c>
      <c r="C387" s="12" t="s">
        <v>37</v>
      </c>
      <c r="D387" s="12" t="s">
        <v>173</v>
      </c>
      <c r="E387" s="12" t="s">
        <v>564</v>
      </c>
      <c r="F387" s="12" t="s">
        <v>175</v>
      </c>
      <c r="G387" s="19" t="s">
        <v>8413</v>
      </c>
      <c r="H387" s="8" t="s">
        <v>828</v>
      </c>
      <c r="I387" s="9"/>
      <c r="J387" s="9"/>
      <c r="K387" s="10"/>
      <c r="L387" s="11"/>
      <c r="M387" s="22">
        <v>178</v>
      </c>
      <c r="N387" s="33"/>
      <c r="O387" s="22"/>
      <c r="P387" s="85">
        <v>3375</v>
      </c>
      <c r="Q387" s="12">
        <v>10</v>
      </c>
      <c r="R387" s="12">
        <v>15</v>
      </c>
      <c r="S387" s="12">
        <v>15</v>
      </c>
      <c r="T387" s="12">
        <v>15</v>
      </c>
      <c r="U387" s="14" t="s">
        <v>56</v>
      </c>
      <c r="V387" s="14" t="s">
        <v>56</v>
      </c>
      <c r="W387" s="14" t="s">
        <v>56</v>
      </c>
      <c r="X387" s="16" t="s">
        <v>56</v>
      </c>
    </row>
    <row r="388" spans="1:24" ht="17.100000000000001" customHeight="1">
      <c r="A388" t="s">
        <v>979</v>
      </c>
      <c r="B388" s="12" t="s">
        <v>980</v>
      </c>
      <c r="C388" s="12" t="s">
        <v>37</v>
      </c>
      <c r="D388" s="12" t="s">
        <v>173</v>
      </c>
      <c r="E388" s="12" t="s">
        <v>564</v>
      </c>
      <c r="F388" s="12" t="s">
        <v>175</v>
      </c>
      <c r="G388" s="19" t="s">
        <v>8414</v>
      </c>
      <c r="H388" s="8" t="s">
        <v>828</v>
      </c>
      <c r="I388" s="9"/>
      <c r="J388" s="9"/>
      <c r="K388" s="10"/>
      <c r="L388" s="11"/>
      <c r="M388" s="22">
        <v>212</v>
      </c>
      <c r="N388" s="33"/>
      <c r="O388" s="22"/>
      <c r="P388" s="85">
        <v>3375</v>
      </c>
      <c r="Q388" s="12">
        <v>10</v>
      </c>
      <c r="R388" s="12">
        <v>15</v>
      </c>
      <c r="S388" s="12">
        <v>15</v>
      </c>
      <c r="T388" s="12">
        <v>15</v>
      </c>
      <c r="U388" s="14" t="s">
        <v>56</v>
      </c>
      <c r="V388" s="14" t="s">
        <v>56</v>
      </c>
      <c r="W388" s="14" t="s">
        <v>56</v>
      </c>
      <c r="X388" s="16" t="s">
        <v>56</v>
      </c>
    </row>
    <row r="389" spans="1:24" ht="17.100000000000001" customHeight="1">
      <c r="A389" t="s">
        <v>981</v>
      </c>
      <c r="B389" s="12" t="s">
        <v>982</v>
      </c>
      <c r="C389" s="12" t="s">
        <v>37</v>
      </c>
      <c r="D389" s="12" t="s">
        <v>173</v>
      </c>
      <c r="E389" s="12" t="s">
        <v>564</v>
      </c>
      <c r="F389" s="12" t="s">
        <v>175</v>
      </c>
      <c r="G389" s="19" t="s">
        <v>8415</v>
      </c>
      <c r="H389" s="8" t="s">
        <v>828</v>
      </c>
      <c r="I389" s="9"/>
      <c r="J389" s="9"/>
      <c r="K389" s="10"/>
      <c r="L389" s="11"/>
      <c r="M389" s="22">
        <v>234</v>
      </c>
      <c r="N389" s="33"/>
      <c r="O389" s="22"/>
      <c r="P389" s="85">
        <v>3375</v>
      </c>
      <c r="Q389" s="12">
        <v>10</v>
      </c>
      <c r="R389" s="12">
        <v>15</v>
      </c>
      <c r="S389" s="12">
        <v>15</v>
      </c>
      <c r="T389" s="12">
        <v>15</v>
      </c>
      <c r="U389" s="14" t="s">
        <v>56</v>
      </c>
      <c r="V389" s="14" t="s">
        <v>56</v>
      </c>
      <c r="W389" s="14" t="s">
        <v>56</v>
      </c>
      <c r="X389" s="16" t="s">
        <v>56</v>
      </c>
    </row>
    <row r="390" spans="1:24" ht="17.100000000000001" customHeight="1">
      <c r="A390" t="s">
        <v>983</v>
      </c>
      <c r="B390" s="12" t="s">
        <v>984</v>
      </c>
      <c r="C390" s="12" t="s">
        <v>37</v>
      </c>
      <c r="D390" s="12" t="s">
        <v>173</v>
      </c>
      <c r="E390" s="12" t="s">
        <v>564</v>
      </c>
      <c r="F390" s="12" t="s">
        <v>175</v>
      </c>
      <c r="G390" s="19" t="s">
        <v>8416</v>
      </c>
      <c r="H390" s="8" t="s">
        <v>828</v>
      </c>
      <c r="I390" s="9"/>
      <c r="J390" s="9"/>
      <c r="K390" s="10"/>
      <c r="L390" s="11"/>
      <c r="M390" s="22">
        <v>258</v>
      </c>
      <c r="N390" s="33"/>
      <c r="O390" s="22"/>
      <c r="P390" s="85">
        <v>3375</v>
      </c>
      <c r="Q390" s="12">
        <v>10</v>
      </c>
      <c r="R390" s="12">
        <v>15</v>
      </c>
      <c r="S390" s="12">
        <v>15</v>
      </c>
      <c r="T390" s="12">
        <v>15</v>
      </c>
      <c r="U390" s="14" t="s">
        <v>56</v>
      </c>
      <c r="V390" s="14" t="s">
        <v>56</v>
      </c>
      <c r="W390" s="14" t="s">
        <v>56</v>
      </c>
      <c r="X390" s="16" t="s">
        <v>56</v>
      </c>
    </row>
    <row r="391" spans="1:24" ht="17.100000000000001" customHeight="1">
      <c r="A391" t="s">
        <v>985</v>
      </c>
      <c r="B391" s="12" t="s">
        <v>986</v>
      </c>
      <c r="C391" s="12" t="s">
        <v>37</v>
      </c>
      <c r="D391" s="12" t="s">
        <v>173</v>
      </c>
      <c r="E391" s="12" t="s">
        <v>564</v>
      </c>
      <c r="F391" s="12" t="s">
        <v>175</v>
      </c>
      <c r="G391" s="19" t="s">
        <v>8417</v>
      </c>
      <c r="H391" s="8" t="s">
        <v>828</v>
      </c>
      <c r="I391" s="9"/>
      <c r="J391" s="9"/>
      <c r="K391" s="10"/>
      <c r="L391" s="11"/>
      <c r="M391" s="22">
        <v>286</v>
      </c>
      <c r="N391" s="33"/>
      <c r="O391" s="22"/>
      <c r="P391" s="85">
        <v>3375</v>
      </c>
      <c r="Q391" s="12">
        <v>10</v>
      </c>
      <c r="R391" s="12">
        <v>15</v>
      </c>
      <c r="S391" s="12">
        <v>15</v>
      </c>
      <c r="T391" s="12">
        <v>15</v>
      </c>
      <c r="U391" s="14" t="s">
        <v>56</v>
      </c>
      <c r="V391" s="14" t="s">
        <v>56</v>
      </c>
      <c r="W391" s="14" t="s">
        <v>56</v>
      </c>
      <c r="X391" s="16" t="s">
        <v>56</v>
      </c>
    </row>
    <row r="392" spans="1:24" ht="17.100000000000001" customHeight="1">
      <c r="A392" t="s">
        <v>987</v>
      </c>
      <c r="B392" s="12" t="s">
        <v>988</v>
      </c>
      <c r="C392" s="12" t="s">
        <v>37</v>
      </c>
      <c r="D392" s="12" t="s">
        <v>173</v>
      </c>
      <c r="E392" s="12" t="s">
        <v>564</v>
      </c>
      <c r="F392" s="12" t="s">
        <v>175</v>
      </c>
      <c r="G392" s="19" t="s">
        <v>8418</v>
      </c>
      <c r="H392" s="8" t="s">
        <v>828</v>
      </c>
      <c r="I392" s="9"/>
      <c r="J392" s="9"/>
      <c r="K392" s="10"/>
      <c r="L392" s="11"/>
      <c r="M392" s="22">
        <v>479</v>
      </c>
      <c r="N392" s="33"/>
      <c r="O392" s="22"/>
      <c r="P392" s="85">
        <v>3375</v>
      </c>
      <c r="Q392" s="12">
        <v>10</v>
      </c>
      <c r="R392" s="12">
        <v>15</v>
      </c>
      <c r="S392" s="12">
        <v>15</v>
      </c>
      <c r="T392" s="12">
        <v>15</v>
      </c>
      <c r="U392" s="14" t="s">
        <v>56</v>
      </c>
      <c r="V392" s="14" t="s">
        <v>56</v>
      </c>
      <c r="W392" s="14" t="s">
        <v>56</v>
      </c>
      <c r="X392" s="16" t="s">
        <v>56</v>
      </c>
    </row>
    <row r="393" spans="1:24" ht="17.100000000000001" customHeight="1">
      <c r="A393" t="s">
        <v>989</v>
      </c>
      <c r="B393" s="12" t="s">
        <v>990</v>
      </c>
      <c r="C393" s="12" t="s">
        <v>37</v>
      </c>
      <c r="D393" s="12" t="s">
        <v>173</v>
      </c>
      <c r="E393" s="12" t="s">
        <v>564</v>
      </c>
      <c r="F393" s="12" t="s">
        <v>175</v>
      </c>
      <c r="G393" s="19" t="s">
        <v>8419</v>
      </c>
      <c r="H393" s="8" t="s">
        <v>828</v>
      </c>
      <c r="I393" s="9"/>
      <c r="J393" s="9"/>
      <c r="K393" s="10"/>
      <c r="L393" s="11"/>
      <c r="M393" s="22">
        <v>536</v>
      </c>
      <c r="N393" s="33"/>
      <c r="O393" s="22"/>
      <c r="P393" s="85">
        <v>3375</v>
      </c>
      <c r="Q393" s="12">
        <v>10</v>
      </c>
      <c r="R393" s="12">
        <v>15</v>
      </c>
      <c r="S393" s="12">
        <v>15</v>
      </c>
      <c r="T393" s="12">
        <v>15</v>
      </c>
      <c r="U393" s="14" t="s">
        <v>56</v>
      </c>
      <c r="V393" s="14" t="s">
        <v>56</v>
      </c>
      <c r="W393" s="14" t="s">
        <v>56</v>
      </c>
      <c r="X393" s="16" t="s">
        <v>56</v>
      </c>
    </row>
    <row r="394" spans="1:24" ht="17.100000000000001" customHeight="1">
      <c r="A394" t="s">
        <v>991</v>
      </c>
      <c r="B394" s="12" t="s">
        <v>992</v>
      </c>
      <c r="C394" s="12" t="s">
        <v>37</v>
      </c>
      <c r="D394" s="12" t="s">
        <v>173</v>
      </c>
      <c r="E394" s="12" t="s">
        <v>564</v>
      </c>
      <c r="F394" s="12" t="s">
        <v>175</v>
      </c>
      <c r="G394" s="19" t="s">
        <v>8420</v>
      </c>
      <c r="H394" s="8" t="s">
        <v>828</v>
      </c>
      <c r="I394" s="9"/>
      <c r="J394" s="9"/>
      <c r="K394" s="10"/>
      <c r="L394" s="11"/>
      <c r="M394" s="22">
        <v>616</v>
      </c>
      <c r="N394" s="33"/>
      <c r="O394" s="22"/>
      <c r="P394" s="85">
        <v>3375</v>
      </c>
      <c r="Q394" s="12">
        <v>10</v>
      </c>
      <c r="R394" s="12">
        <v>15</v>
      </c>
      <c r="S394" s="12">
        <v>15</v>
      </c>
      <c r="T394" s="12">
        <v>15</v>
      </c>
      <c r="U394" s="14" t="s">
        <v>56</v>
      </c>
      <c r="V394" s="14" t="s">
        <v>56</v>
      </c>
      <c r="W394" s="14" t="s">
        <v>56</v>
      </c>
      <c r="X394" s="16" t="s">
        <v>56</v>
      </c>
    </row>
    <row r="395" spans="1:24" ht="17.100000000000001" customHeight="1">
      <c r="A395" t="s">
        <v>993</v>
      </c>
      <c r="B395" s="12" t="s">
        <v>994</v>
      </c>
      <c r="C395" s="12" t="s">
        <v>37</v>
      </c>
      <c r="D395" s="12" t="s">
        <v>173</v>
      </c>
      <c r="E395" s="12" t="s">
        <v>564</v>
      </c>
      <c r="F395" s="12" t="s">
        <v>175</v>
      </c>
      <c r="G395" s="19" t="s">
        <v>8421</v>
      </c>
      <c r="H395" s="8" t="s">
        <v>828</v>
      </c>
      <c r="I395" s="9"/>
      <c r="J395" s="9"/>
      <c r="K395" s="10"/>
      <c r="L395" s="11"/>
      <c r="M395" s="22">
        <v>695</v>
      </c>
      <c r="N395" s="33"/>
      <c r="O395" s="22"/>
      <c r="P395" s="85">
        <v>3375</v>
      </c>
      <c r="Q395" s="12">
        <v>10</v>
      </c>
      <c r="R395" s="12">
        <v>15</v>
      </c>
      <c r="S395" s="12">
        <v>15</v>
      </c>
      <c r="T395" s="12">
        <v>15</v>
      </c>
      <c r="U395" s="14" t="s">
        <v>56</v>
      </c>
      <c r="V395" s="14" t="s">
        <v>56</v>
      </c>
      <c r="W395" s="14" t="s">
        <v>56</v>
      </c>
      <c r="X395" s="16" t="s">
        <v>56</v>
      </c>
    </row>
    <row r="396" spans="1:24" ht="17.100000000000001" customHeight="1">
      <c r="A396" t="s">
        <v>995</v>
      </c>
      <c r="B396" s="12" t="s">
        <v>996</v>
      </c>
      <c r="C396" s="12" t="s">
        <v>37</v>
      </c>
      <c r="D396" s="12" t="s">
        <v>173</v>
      </c>
      <c r="E396" s="12" t="s">
        <v>564</v>
      </c>
      <c r="F396" s="12" t="s">
        <v>175</v>
      </c>
      <c r="G396" s="19" t="s">
        <v>8422</v>
      </c>
      <c r="H396" s="8" t="s">
        <v>828</v>
      </c>
      <c r="I396" s="9"/>
      <c r="J396" s="9"/>
      <c r="K396" s="10"/>
      <c r="L396" s="11"/>
      <c r="M396" s="22">
        <v>798</v>
      </c>
      <c r="N396" s="33"/>
      <c r="O396" s="22"/>
      <c r="P396" s="85">
        <v>3375</v>
      </c>
      <c r="Q396" s="12">
        <v>10</v>
      </c>
      <c r="R396" s="12">
        <v>15</v>
      </c>
      <c r="S396" s="12">
        <v>15</v>
      </c>
      <c r="T396" s="12">
        <v>15</v>
      </c>
      <c r="U396" s="14" t="s">
        <v>56</v>
      </c>
      <c r="V396" s="14" t="s">
        <v>56</v>
      </c>
      <c r="W396" s="14" t="s">
        <v>56</v>
      </c>
      <c r="X396" s="16" t="s">
        <v>56</v>
      </c>
    </row>
    <row r="397" spans="1:24" ht="17.100000000000001" customHeight="1">
      <c r="A397" t="s">
        <v>997</v>
      </c>
      <c r="B397" s="12" t="s">
        <v>998</v>
      </c>
      <c r="C397" s="12" t="s">
        <v>37</v>
      </c>
      <c r="D397" s="12" t="s">
        <v>173</v>
      </c>
      <c r="E397" s="12" t="s">
        <v>564</v>
      </c>
      <c r="F397" s="12" t="s">
        <v>175</v>
      </c>
      <c r="G397" s="19" t="s">
        <v>8423</v>
      </c>
      <c r="H397" s="8" t="s">
        <v>828</v>
      </c>
      <c r="I397" s="9"/>
      <c r="J397" s="9"/>
      <c r="K397" s="10"/>
      <c r="L397" s="11"/>
      <c r="M397" s="22">
        <v>456</v>
      </c>
      <c r="N397" s="33"/>
      <c r="O397" s="22"/>
      <c r="P397" s="85">
        <v>3375</v>
      </c>
      <c r="Q397" s="12">
        <v>10</v>
      </c>
      <c r="R397" s="12">
        <v>15</v>
      </c>
      <c r="S397" s="12">
        <v>15</v>
      </c>
      <c r="T397" s="12">
        <v>15</v>
      </c>
      <c r="U397" s="14" t="s">
        <v>56</v>
      </c>
      <c r="V397" s="14" t="s">
        <v>56</v>
      </c>
      <c r="W397" s="14" t="s">
        <v>56</v>
      </c>
      <c r="X397" s="16" t="s">
        <v>56</v>
      </c>
    </row>
    <row r="398" spans="1:24" ht="17.100000000000001" customHeight="1">
      <c r="A398" t="s">
        <v>999</v>
      </c>
      <c r="B398" s="12" t="s">
        <v>1000</v>
      </c>
      <c r="C398" s="12" t="s">
        <v>37</v>
      </c>
      <c r="D398" s="12" t="s">
        <v>173</v>
      </c>
      <c r="E398" s="12" t="s">
        <v>564</v>
      </c>
      <c r="F398" s="12" t="s">
        <v>175</v>
      </c>
      <c r="G398" s="19" t="s">
        <v>8424</v>
      </c>
      <c r="H398" s="8" t="s">
        <v>828</v>
      </c>
      <c r="I398" s="9"/>
      <c r="J398" s="9"/>
      <c r="K398" s="10"/>
      <c r="L398" s="11"/>
      <c r="M398" s="22">
        <v>502</v>
      </c>
      <c r="N398" s="33"/>
      <c r="O398" s="22"/>
      <c r="P398" s="85">
        <v>3375</v>
      </c>
      <c r="Q398" s="12">
        <v>10</v>
      </c>
      <c r="R398" s="12">
        <v>15</v>
      </c>
      <c r="S398" s="12">
        <v>15</v>
      </c>
      <c r="T398" s="12">
        <v>15</v>
      </c>
      <c r="U398" s="14" t="s">
        <v>56</v>
      </c>
      <c r="V398" s="14" t="s">
        <v>56</v>
      </c>
      <c r="W398" s="14" t="s">
        <v>56</v>
      </c>
      <c r="X398" s="16" t="s">
        <v>56</v>
      </c>
    </row>
    <row r="399" spans="1:24" ht="17.100000000000001" customHeight="1">
      <c r="A399" t="s">
        <v>1001</v>
      </c>
      <c r="B399" s="12" t="s">
        <v>1002</v>
      </c>
      <c r="C399" s="12" t="s">
        <v>37</v>
      </c>
      <c r="D399" s="12" t="s">
        <v>173</v>
      </c>
      <c r="E399" s="12" t="s">
        <v>564</v>
      </c>
      <c r="F399" s="12" t="s">
        <v>175</v>
      </c>
      <c r="G399" s="19" t="s">
        <v>8425</v>
      </c>
      <c r="H399" s="8" t="s">
        <v>828</v>
      </c>
      <c r="I399" s="9"/>
      <c r="J399" s="9"/>
      <c r="K399" s="10"/>
      <c r="L399" s="11"/>
      <c r="M399" s="22">
        <v>593</v>
      </c>
      <c r="N399" s="33"/>
      <c r="O399" s="22"/>
      <c r="P399" s="85">
        <v>3375</v>
      </c>
      <c r="Q399" s="12">
        <v>10</v>
      </c>
      <c r="R399" s="12">
        <v>15</v>
      </c>
      <c r="S399" s="12">
        <v>15</v>
      </c>
      <c r="T399" s="12">
        <v>15</v>
      </c>
      <c r="U399" s="14" t="s">
        <v>56</v>
      </c>
      <c r="V399" s="14" t="s">
        <v>56</v>
      </c>
      <c r="W399" s="14" t="s">
        <v>56</v>
      </c>
      <c r="X399" s="16" t="s">
        <v>56</v>
      </c>
    </row>
    <row r="400" spans="1:24" ht="17.100000000000001" customHeight="1">
      <c r="A400" t="s">
        <v>1003</v>
      </c>
      <c r="B400" s="12" t="s">
        <v>1004</v>
      </c>
      <c r="C400" s="12" t="s">
        <v>37</v>
      </c>
      <c r="D400" s="12" t="s">
        <v>173</v>
      </c>
      <c r="E400" s="12" t="s">
        <v>564</v>
      </c>
      <c r="F400" s="12" t="s">
        <v>175</v>
      </c>
      <c r="G400" s="19" t="s">
        <v>8426</v>
      </c>
      <c r="H400" s="8" t="s">
        <v>828</v>
      </c>
      <c r="I400" s="9"/>
      <c r="J400" s="9"/>
      <c r="K400" s="10"/>
      <c r="L400" s="11"/>
      <c r="M400" s="22">
        <v>661</v>
      </c>
      <c r="N400" s="33"/>
      <c r="O400" s="22"/>
      <c r="P400" s="85">
        <v>3375</v>
      </c>
      <c r="Q400" s="12">
        <v>10</v>
      </c>
      <c r="R400" s="12">
        <v>15</v>
      </c>
      <c r="S400" s="12">
        <v>15</v>
      </c>
      <c r="T400" s="12">
        <v>15</v>
      </c>
      <c r="U400" s="14" t="s">
        <v>56</v>
      </c>
      <c r="V400" s="14" t="s">
        <v>56</v>
      </c>
      <c r="W400" s="14" t="s">
        <v>56</v>
      </c>
      <c r="X400" s="16" t="s">
        <v>56</v>
      </c>
    </row>
    <row r="401" spans="1:24" ht="17.100000000000001" customHeight="1">
      <c r="A401" t="s">
        <v>1005</v>
      </c>
      <c r="B401" s="12" t="s">
        <v>1006</v>
      </c>
      <c r="C401" s="12" t="s">
        <v>37</v>
      </c>
      <c r="D401" s="12" t="s">
        <v>173</v>
      </c>
      <c r="E401" s="12" t="s">
        <v>564</v>
      </c>
      <c r="F401" s="12" t="s">
        <v>175</v>
      </c>
      <c r="G401" s="19" t="s">
        <v>8427</v>
      </c>
      <c r="H401" s="8" t="s">
        <v>828</v>
      </c>
      <c r="I401" s="9"/>
      <c r="J401" s="9"/>
      <c r="K401" s="10"/>
      <c r="L401" s="11"/>
      <c r="M401" s="22">
        <v>763</v>
      </c>
      <c r="N401" s="33"/>
      <c r="O401" s="22"/>
      <c r="P401" s="85">
        <v>3375</v>
      </c>
      <c r="Q401" s="12">
        <v>10</v>
      </c>
      <c r="R401" s="12">
        <v>15</v>
      </c>
      <c r="S401" s="12">
        <v>15</v>
      </c>
      <c r="T401" s="12">
        <v>15</v>
      </c>
      <c r="U401" s="14" t="s">
        <v>56</v>
      </c>
      <c r="V401" s="14" t="s">
        <v>56</v>
      </c>
      <c r="W401" s="14" t="s">
        <v>56</v>
      </c>
      <c r="X401" s="16" t="s">
        <v>56</v>
      </c>
    </row>
    <row r="402" spans="1:24" ht="17.100000000000001" customHeight="1">
      <c r="A402" t="s">
        <v>1007</v>
      </c>
      <c r="B402" s="12" t="s">
        <v>1008</v>
      </c>
      <c r="C402" s="12" t="s">
        <v>37</v>
      </c>
      <c r="D402" s="12" t="s">
        <v>173</v>
      </c>
      <c r="E402" s="12" t="s">
        <v>564</v>
      </c>
      <c r="F402" s="12" t="s">
        <v>175</v>
      </c>
      <c r="G402" s="19" t="s">
        <v>8428</v>
      </c>
      <c r="H402" s="8" t="s">
        <v>828</v>
      </c>
      <c r="I402" s="9"/>
      <c r="J402" s="9"/>
      <c r="K402" s="10"/>
      <c r="L402" s="11"/>
      <c r="M402" s="22">
        <v>58</v>
      </c>
      <c r="N402" s="33"/>
      <c r="O402" s="22"/>
      <c r="P402" s="85">
        <v>3375</v>
      </c>
      <c r="Q402" s="12">
        <v>10</v>
      </c>
      <c r="R402" s="12">
        <v>15</v>
      </c>
      <c r="S402" s="12">
        <v>15</v>
      </c>
      <c r="T402" s="12">
        <v>15</v>
      </c>
      <c r="U402" s="14" t="s">
        <v>56</v>
      </c>
      <c r="V402" s="14" t="s">
        <v>56</v>
      </c>
      <c r="W402" s="14" t="s">
        <v>56</v>
      </c>
      <c r="X402" s="16" t="s">
        <v>56</v>
      </c>
    </row>
    <row r="403" spans="1:24" ht="17.100000000000001" customHeight="1">
      <c r="A403" t="s">
        <v>1009</v>
      </c>
      <c r="B403" s="12" t="s">
        <v>1010</v>
      </c>
      <c r="C403" s="12" t="s">
        <v>37</v>
      </c>
      <c r="D403" s="12" t="s">
        <v>173</v>
      </c>
      <c r="E403" s="12" t="s">
        <v>564</v>
      </c>
      <c r="F403" s="12" t="s">
        <v>175</v>
      </c>
      <c r="G403" s="19" t="s">
        <v>8429</v>
      </c>
      <c r="H403" s="8" t="s">
        <v>828</v>
      </c>
      <c r="I403" s="9"/>
      <c r="J403" s="9"/>
      <c r="K403" s="10"/>
      <c r="L403" s="11"/>
      <c r="M403" s="22">
        <v>81</v>
      </c>
      <c r="N403" s="33"/>
      <c r="O403" s="22"/>
      <c r="P403" s="85">
        <v>3375</v>
      </c>
      <c r="Q403" s="12">
        <v>10</v>
      </c>
      <c r="R403" s="12">
        <v>15</v>
      </c>
      <c r="S403" s="12">
        <v>15</v>
      </c>
      <c r="T403" s="12">
        <v>15</v>
      </c>
      <c r="U403" s="14" t="s">
        <v>56</v>
      </c>
      <c r="V403" s="14" t="s">
        <v>56</v>
      </c>
      <c r="W403" s="14" t="s">
        <v>56</v>
      </c>
      <c r="X403" s="16" t="s">
        <v>56</v>
      </c>
    </row>
    <row r="404" spans="1:24" ht="17.100000000000001" customHeight="1">
      <c r="A404" t="s">
        <v>1011</v>
      </c>
      <c r="B404" s="12" t="s">
        <v>1012</v>
      </c>
      <c r="C404" s="12" t="s">
        <v>37</v>
      </c>
      <c r="D404" s="12" t="s">
        <v>173</v>
      </c>
      <c r="E404" s="12" t="s">
        <v>564</v>
      </c>
      <c r="F404" s="12" t="s">
        <v>175</v>
      </c>
      <c r="G404" s="19" t="s">
        <v>8430</v>
      </c>
      <c r="H404" s="8" t="s">
        <v>828</v>
      </c>
      <c r="I404" s="9"/>
      <c r="J404" s="9"/>
      <c r="K404" s="10"/>
      <c r="L404" s="11"/>
      <c r="M404" s="22">
        <v>104</v>
      </c>
      <c r="N404" s="33"/>
      <c r="O404" s="22"/>
      <c r="P404" s="85">
        <v>3375</v>
      </c>
      <c r="Q404" s="12">
        <v>10</v>
      </c>
      <c r="R404" s="12">
        <v>15</v>
      </c>
      <c r="S404" s="12">
        <v>15</v>
      </c>
      <c r="T404" s="12">
        <v>15</v>
      </c>
      <c r="U404" s="14" t="s">
        <v>56</v>
      </c>
      <c r="V404" s="14" t="s">
        <v>56</v>
      </c>
      <c r="W404" s="14" t="s">
        <v>56</v>
      </c>
      <c r="X404" s="16" t="s">
        <v>56</v>
      </c>
    </row>
    <row r="405" spans="1:24" ht="17.100000000000001" customHeight="1">
      <c r="A405" t="s">
        <v>1013</v>
      </c>
      <c r="B405" s="12" t="s">
        <v>1014</v>
      </c>
      <c r="C405" s="12" t="s">
        <v>37</v>
      </c>
      <c r="D405" s="12" t="s">
        <v>173</v>
      </c>
      <c r="E405" s="12" t="s">
        <v>564</v>
      </c>
      <c r="F405" s="12" t="s">
        <v>175</v>
      </c>
      <c r="G405" s="19" t="s">
        <v>8431</v>
      </c>
      <c r="H405" s="8" t="s">
        <v>828</v>
      </c>
      <c r="I405" s="9"/>
      <c r="J405" s="9"/>
      <c r="K405" s="10"/>
      <c r="L405" s="11"/>
      <c r="M405" s="22">
        <v>126</v>
      </c>
      <c r="N405" s="33"/>
      <c r="O405" s="22"/>
      <c r="P405" s="85">
        <v>3375</v>
      </c>
      <c r="Q405" s="12">
        <v>10</v>
      </c>
      <c r="R405" s="12">
        <v>15</v>
      </c>
      <c r="S405" s="12">
        <v>15</v>
      </c>
      <c r="T405" s="12">
        <v>15</v>
      </c>
      <c r="U405" s="14" t="s">
        <v>56</v>
      </c>
      <c r="V405" s="14" t="s">
        <v>56</v>
      </c>
      <c r="W405" s="14" t="s">
        <v>56</v>
      </c>
      <c r="X405" s="16" t="s">
        <v>56</v>
      </c>
    </row>
    <row r="406" spans="1:24" ht="17.100000000000001" customHeight="1">
      <c r="A406" t="s">
        <v>1015</v>
      </c>
      <c r="B406" s="12" t="s">
        <v>1016</v>
      </c>
      <c r="C406" s="12" t="s">
        <v>37</v>
      </c>
      <c r="D406" s="12" t="s">
        <v>173</v>
      </c>
      <c r="E406" s="12" t="s">
        <v>564</v>
      </c>
      <c r="F406" s="12" t="s">
        <v>175</v>
      </c>
      <c r="G406" s="19" t="s">
        <v>8432</v>
      </c>
      <c r="H406" s="8" t="s">
        <v>828</v>
      </c>
      <c r="I406" s="9"/>
      <c r="J406" s="9"/>
      <c r="K406" s="10"/>
      <c r="L406" s="11"/>
      <c r="M406" s="22">
        <v>149</v>
      </c>
      <c r="N406" s="33"/>
      <c r="O406" s="22"/>
      <c r="P406" s="85">
        <v>3375</v>
      </c>
      <c r="Q406" s="12">
        <v>10</v>
      </c>
      <c r="R406" s="12">
        <v>15</v>
      </c>
      <c r="S406" s="12">
        <v>15</v>
      </c>
      <c r="T406" s="12">
        <v>15</v>
      </c>
      <c r="U406" s="14" t="s">
        <v>56</v>
      </c>
      <c r="V406" s="14" t="s">
        <v>56</v>
      </c>
      <c r="W406" s="14" t="s">
        <v>56</v>
      </c>
      <c r="X406" s="16" t="s">
        <v>56</v>
      </c>
    </row>
    <row r="407" spans="1:24" ht="17.100000000000001" customHeight="1">
      <c r="A407" t="s">
        <v>1017</v>
      </c>
      <c r="B407" s="12" t="s">
        <v>1018</v>
      </c>
      <c r="C407" s="12" t="s">
        <v>37</v>
      </c>
      <c r="D407" s="12" t="s">
        <v>173</v>
      </c>
      <c r="E407" s="12" t="s">
        <v>564</v>
      </c>
      <c r="F407" s="12" t="s">
        <v>175</v>
      </c>
      <c r="G407" s="19" t="s">
        <v>8433</v>
      </c>
      <c r="H407" s="8" t="s">
        <v>828</v>
      </c>
      <c r="I407" s="9"/>
      <c r="J407" s="9"/>
      <c r="K407" s="10"/>
      <c r="L407" s="11"/>
      <c r="M407" s="22">
        <v>58</v>
      </c>
      <c r="N407" s="33"/>
      <c r="O407" s="22"/>
      <c r="P407" s="85">
        <v>3375</v>
      </c>
      <c r="Q407" s="12">
        <v>10</v>
      </c>
      <c r="R407" s="12">
        <v>15</v>
      </c>
      <c r="S407" s="12">
        <v>15</v>
      </c>
      <c r="T407" s="12">
        <v>15</v>
      </c>
      <c r="U407" s="14" t="s">
        <v>56</v>
      </c>
      <c r="V407" s="14" t="s">
        <v>56</v>
      </c>
      <c r="W407" s="14" t="s">
        <v>56</v>
      </c>
      <c r="X407" s="16" t="s">
        <v>56</v>
      </c>
    </row>
    <row r="408" spans="1:24" ht="17.100000000000001" customHeight="1">
      <c r="A408" t="s">
        <v>1019</v>
      </c>
      <c r="B408" s="12" t="s">
        <v>1020</v>
      </c>
      <c r="C408" s="12" t="s">
        <v>37</v>
      </c>
      <c r="D408" s="12" t="s">
        <v>173</v>
      </c>
      <c r="E408" s="12" t="s">
        <v>564</v>
      </c>
      <c r="F408" s="12" t="s">
        <v>175</v>
      </c>
      <c r="G408" s="19" t="s">
        <v>8434</v>
      </c>
      <c r="H408" s="8" t="s">
        <v>828</v>
      </c>
      <c r="I408" s="9"/>
      <c r="J408" s="9"/>
      <c r="K408" s="10"/>
      <c r="L408" s="11"/>
      <c r="M408" s="22">
        <v>81</v>
      </c>
      <c r="N408" s="33"/>
      <c r="O408" s="22"/>
      <c r="P408" s="85">
        <v>3375</v>
      </c>
      <c r="Q408" s="12">
        <v>10</v>
      </c>
      <c r="R408" s="12">
        <v>15</v>
      </c>
      <c r="S408" s="12">
        <v>15</v>
      </c>
      <c r="T408" s="12">
        <v>15</v>
      </c>
      <c r="U408" s="14" t="s">
        <v>56</v>
      </c>
      <c r="V408" s="14" t="s">
        <v>56</v>
      </c>
      <c r="W408" s="14" t="s">
        <v>56</v>
      </c>
      <c r="X408" s="16" t="s">
        <v>56</v>
      </c>
    </row>
    <row r="409" spans="1:24" ht="17.100000000000001" customHeight="1">
      <c r="A409" t="s">
        <v>1021</v>
      </c>
      <c r="B409" s="12" t="s">
        <v>1022</v>
      </c>
      <c r="C409" s="12" t="s">
        <v>37</v>
      </c>
      <c r="D409" s="12" t="s">
        <v>173</v>
      </c>
      <c r="E409" s="12" t="s">
        <v>564</v>
      </c>
      <c r="F409" s="12" t="s">
        <v>175</v>
      </c>
      <c r="G409" s="19" t="s">
        <v>8435</v>
      </c>
      <c r="H409" s="8" t="s">
        <v>828</v>
      </c>
      <c r="I409" s="9"/>
      <c r="J409" s="9"/>
      <c r="K409" s="10"/>
      <c r="L409" s="11"/>
      <c r="M409" s="22">
        <v>104</v>
      </c>
      <c r="N409" s="33"/>
      <c r="O409" s="22"/>
      <c r="P409" s="85">
        <v>3375</v>
      </c>
      <c r="Q409" s="12">
        <v>10</v>
      </c>
      <c r="R409" s="12">
        <v>15</v>
      </c>
      <c r="S409" s="12">
        <v>15</v>
      </c>
      <c r="T409" s="12">
        <v>15</v>
      </c>
      <c r="U409" s="14" t="s">
        <v>56</v>
      </c>
      <c r="V409" s="14" t="s">
        <v>56</v>
      </c>
      <c r="W409" s="14" t="s">
        <v>56</v>
      </c>
      <c r="X409" s="16" t="s">
        <v>56</v>
      </c>
    </row>
    <row r="410" spans="1:24" ht="17.100000000000001" customHeight="1">
      <c r="A410" t="s">
        <v>1023</v>
      </c>
      <c r="B410" s="12" t="s">
        <v>1024</v>
      </c>
      <c r="C410" s="12" t="s">
        <v>37</v>
      </c>
      <c r="D410" s="12" t="s">
        <v>173</v>
      </c>
      <c r="E410" s="12" t="s">
        <v>564</v>
      </c>
      <c r="F410" s="12" t="s">
        <v>175</v>
      </c>
      <c r="G410" s="19" t="s">
        <v>8436</v>
      </c>
      <c r="H410" s="8" t="s">
        <v>828</v>
      </c>
      <c r="I410" s="9"/>
      <c r="J410" s="9"/>
      <c r="K410" s="10"/>
      <c r="L410" s="11"/>
      <c r="M410" s="22">
        <v>126</v>
      </c>
      <c r="N410" s="33"/>
      <c r="O410" s="22"/>
      <c r="P410" s="85">
        <v>3375</v>
      </c>
      <c r="Q410" s="12">
        <v>10</v>
      </c>
      <c r="R410" s="12">
        <v>15</v>
      </c>
      <c r="S410" s="12">
        <v>15</v>
      </c>
      <c r="T410" s="12">
        <v>15</v>
      </c>
      <c r="U410" s="14" t="s">
        <v>56</v>
      </c>
      <c r="V410" s="14" t="s">
        <v>56</v>
      </c>
      <c r="W410" s="14" t="s">
        <v>56</v>
      </c>
      <c r="X410" s="16" t="s">
        <v>56</v>
      </c>
    </row>
    <row r="411" spans="1:24" ht="17.100000000000001" customHeight="1">
      <c r="A411" t="s">
        <v>1025</v>
      </c>
      <c r="B411" s="12" t="s">
        <v>1026</v>
      </c>
      <c r="C411" s="12" t="s">
        <v>37</v>
      </c>
      <c r="D411" s="12" t="s">
        <v>173</v>
      </c>
      <c r="E411" s="12" t="s">
        <v>564</v>
      </c>
      <c r="F411" s="12" t="s">
        <v>175</v>
      </c>
      <c r="G411" s="19" t="s">
        <v>8437</v>
      </c>
      <c r="H411" s="8" t="s">
        <v>828</v>
      </c>
      <c r="I411" s="9"/>
      <c r="J411" s="9"/>
      <c r="K411" s="10"/>
      <c r="L411" s="11"/>
      <c r="M411" s="22">
        <v>149</v>
      </c>
      <c r="N411" s="33"/>
      <c r="O411" s="22"/>
      <c r="P411" s="85">
        <v>3375</v>
      </c>
      <c r="Q411" s="12">
        <v>10</v>
      </c>
      <c r="R411" s="12">
        <v>15</v>
      </c>
      <c r="S411" s="12">
        <v>15</v>
      </c>
      <c r="T411" s="12">
        <v>15</v>
      </c>
      <c r="U411" s="14" t="s">
        <v>56</v>
      </c>
      <c r="V411" s="14" t="s">
        <v>56</v>
      </c>
      <c r="W411" s="14" t="s">
        <v>56</v>
      </c>
      <c r="X411" s="16" t="s">
        <v>56</v>
      </c>
    </row>
    <row r="412" spans="1:24" ht="17.100000000000001" customHeight="1">
      <c r="A412" t="s">
        <v>1027</v>
      </c>
      <c r="B412" s="12" t="s">
        <v>1028</v>
      </c>
      <c r="C412" s="12" t="s">
        <v>37</v>
      </c>
      <c r="D412" s="12" t="s">
        <v>173</v>
      </c>
      <c r="E412" s="12" t="s">
        <v>564</v>
      </c>
      <c r="F412" s="12" t="s">
        <v>175</v>
      </c>
      <c r="G412" s="19" t="s">
        <v>8438</v>
      </c>
      <c r="H412" s="8" t="s">
        <v>828</v>
      </c>
      <c r="I412" s="9"/>
      <c r="J412" s="9"/>
      <c r="K412" s="10"/>
      <c r="L412" s="11"/>
      <c r="M412" s="22">
        <v>104</v>
      </c>
      <c r="N412" s="33"/>
      <c r="O412" s="22"/>
      <c r="P412" s="85">
        <v>3375</v>
      </c>
      <c r="Q412" s="12">
        <v>10</v>
      </c>
      <c r="R412" s="12">
        <v>15</v>
      </c>
      <c r="S412" s="12">
        <v>15</v>
      </c>
      <c r="T412" s="12">
        <v>15</v>
      </c>
      <c r="U412" s="14" t="s">
        <v>56</v>
      </c>
      <c r="V412" s="14" t="s">
        <v>56</v>
      </c>
      <c r="W412" s="14" t="s">
        <v>56</v>
      </c>
      <c r="X412" s="16" t="s">
        <v>56</v>
      </c>
    </row>
    <row r="413" spans="1:24" ht="17.100000000000001" customHeight="1">
      <c r="A413" t="s">
        <v>1029</v>
      </c>
      <c r="B413" s="12" t="s">
        <v>1030</v>
      </c>
      <c r="C413" s="12" t="s">
        <v>37</v>
      </c>
      <c r="D413" s="12" t="s">
        <v>173</v>
      </c>
      <c r="E413" s="12" t="s">
        <v>564</v>
      </c>
      <c r="F413" s="12" t="s">
        <v>175</v>
      </c>
      <c r="G413" s="19" t="s">
        <v>8439</v>
      </c>
      <c r="H413" s="8" t="s">
        <v>828</v>
      </c>
      <c r="I413" s="9"/>
      <c r="J413" s="9"/>
      <c r="K413" s="10"/>
      <c r="L413" s="11"/>
      <c r="M413" s="22">
        <v>126</v>
      </c>
      <c r="N413" s="33"/>
      <c r="O413" s="22"/>
      <c r="P413" s="85">
        <v>3375</v>
      </c>
      <c r="Q413" s="12">
        <v>10</v>
      </c>
      <c r="R413" s="12">
        <v>15</v>
      </c>
      <c r="S413" s="12">
        <v>15</v>
      </c>
      <c r="T413" s="12">
        <v>15</v>
      </c>
      <c r="U413" s="14" t="s">
        <v>56</v>
      </c>
      <c r="V413" s="14" t="s">
        <v>56</v>
      </c>
      <c r="W413" s="14" t="s">
        <v>56</v>
      </c>
      <c r="X413" s="16" t="s">
        <v>56</v>
      </c>
    </row>
    <row r="414" spans="1:24" ht="17.100000000000001" customHeight="1">
      <c r="A414" t="s">
        <v>1031</v>
      </c>
      <c r="B414" s="12" t="s">
        <v>1032</v>
      </c>
      <c r="C414" s="12" t="s">
        <v>37</v>
      </c>
      <c r="D414" s="12" t="s">
        <v>173</v>
      </c>
      <c r="E414" s="12" t="s">
        <v>564</v>
      </c>
      <c r="F414" s="12" t="s">
        <v>175</v>
      </c>
      <c r="G414" s="19" t="s">
        <v>8440</v>
      </c>
      <c r="H414" s="8" t="s">
        <v>828</v>
      </c>
      <c r="I414" s="9"/>
      <c r="J414" s="9"/>
      <c r="K414" s="10"/>
      <c r="L414" s="11"/>
      <c r="M414" s="22">
        <v>137</v>
      </c>
      <c r="N414" s="33"/>
      <c r="O414" s="22"/>
      <c r="P414" s="85">
        <v>3375</v>
      </c>
      <c r="Q414" s="12">
        <v>10</v>
      </c>
      <c r="R414" s="12">
        <v>15</v>
      </c>
      <c r="S414" s="12">
        <v>15</v>
      </c>
      <c r="T414" s="12">
        <v>15</v>
      </c>
      <c r="U414" s="14" t="s">
        <v>56</v>
      </c>
      <c r="V414" s="14" t="s">
        <v>56</v>
      </c>
      <c r="W414" s="14" t="s">
        <v>56</v>
      </c>
      <c r="X414" s="16" t="s">
        <v>56</v>
      </c>
    </row>
    <row r="415" spans="1:24" ht="17.100000000000001" customHeight="1">
      <c r="A415" t="s">
        <v>1033</v>
      </c>
      <c r="B415" s="12" t="s">
        <v>1034</v>
      </c>
      <c r="C415" s="12" t="s">
        <v>37</v>
      </c>
      <c r="D415" s="12" t="s">
        <v>173</v>
      </c>
      <c r="E415" s="12" t="s">
        <v>564</v>
      </c>
      <c r="F415" s="12" t="s">
        <v>175</v>
      </c>
      <c r="G415" s="19" t="s">
        <v>8441</v>
      </c>
      <c r="H415" s="8" t="s">
        <v>828</v>
      </c>
      <c r="I415" s="9"/>
      <c r="J415" s="9"/>
      <c r="K415" s="10"/>
      <c r="L415" s="11"/>
      <c r="M415" s="22">
        <v>161</v>
      </c>
      <c r="N415" s="33"/>
      <c r="O415" s="22"/>
      <c r="P415" s="85">
        <v>3375</v>
      </c>
      <c r="Q415" s="12">
        <v>10</v>
      </c>
      <c r="R415" s="12">
        <v>15</v>
      </c>
      <c r="S415" s="12">
        <v>15</v>
      </c>
      <c r="T415" s="12">
        <v>15</v>
      </c>
      <c r="U415" s="14" t="s">
        <v>56</v>
      </c>
      <c r="V415" s="14" t="s">
        <v>56</v>
      </c>
      <c r="W415" s="14" t="s">
        <v>56</v>
      </c>
      <c r="X415" s="16" t="s">
        <v>56</v>
      </c>
    </row>
    <row r="416" spans="1:24" ht="17.100000000000001" customHeight="1">
      <c r="A416" t="s">
        <v>1035</v>
      </c>
      <c r="B416" s="12" t="s">
        <v>1036</v>
      </c>
      <c r="C416" s="12" t="s">
        <v>37</v>
      </c>
      <c r="D416" s="12" t="s">
        <v>173</v>
      </c>
      <c r="E416" s="12" t="s">
        <v>564</v>
      </c>
      <c r="F416" s="12" t="s">
        <v>175</v>
      </c>
      <c r="G416" s="19" t="s">
        <v>8442</v>
      </c>
      <c r="H416" s="8" t="s">
        <v>828</v>
      </c>
      <c r="I416" s="9"/>
      <c r="J416" s="9"/>
      <c r="K416" s="10"/>
      <c r="L416" s="11"/>
      <c r="M416" s="22">
        <v>194</v>
      </c>
      <c r="N416" s="33"/>
      <c r="O416" s="22"/>
      <c r="P416" s="85">
        <v>3375</v>
      </c>
      <c r="Q416" s="12">
        <v>10</v>
      </c>
      <c r="R416" s="12">
        <v>15</v>
      </c>
      <c r="S416" s="12">
        <v>15</v>
      </c>
      <c r="T416" s="12">
        <v>15</v>
      </c>
      <c r="U416" s="14" t="s">
        <v>56</v>
      </c>
      <c r="V416" s="14" t="s">
        <v>56</v>
      </c>
      <c r="W416" s="14" t="s">
        <v>56</v>
      </c>
      <c r="X416" s="16" t="s">
        <v>56</v>
      </c>
    </row>
    <row r="417" spans="1:24" ht="17.100000000000001" customHeight="1">
      <c r="A417" t="s">
        <v>1037</v>
      </c>
      <c r="B417" s="12" t="s">
        <v>1038</v>
      </c>
      <c r="C417" s="12" t="s">
        <v>37</v>
      </c>
      <c r="D417" s="12" t="s">
        <v>173</v>
      </c>
      <c r="E417" s="12" t="s">
        <v>564</v>
      </c>
      <c r="F417" s="12" t="s">
        <v>175</v>
      </c>
      <c r="G417" s="19" t="s">
        <v>8443</v>
      </c>
      <c r="H417" s="8" t="s">
        <v>828</v>
      </c>
      <c r="I417" s="9"/>
      <c r="J417" s="9"/>
      <c r="K417" s="10"/>
      <c r="L417" s="11"/>
      <c r="M417" s="22">
        <v>92</v>
      </c>
      <c r="N417" s="33"/>
      <c r="O417" s="22"/>
      <c r="P417" s="85">
        <v>3375</v>
      </c>
      <c r="Q417" s="12">
        <v>10</v>
      </c>
      <c r="R417" s="12">
        <v>15</v>
      </c>
      <c r="S417" s="12">
        <v>15</v>
      </c>
      <c r="T417" s="12">
        <v>15</v>
      </c>
      <c r="U417" s="14" t="s">
        <v>56</v>
      </c>
      <c r="V417" s="14" t="s">
        <v>56</v>
      </c>
      <c r="W417" s="14" t="s">
        <v>56</v>
      </c>
      <c r="X417" s="16" t="s">
        <v>56</v>
      </c>
    </row>
    <row r="418" spans="1:24" ht="17.100000000000001" customHeight="1">
      <c r="A418" t="s">
        <v>1039</v>
      </c>
      <c r="B418" s="12" t="s">
        <v>1040</v>
      </c>
      <c r="C418" s="12" t="s">
        <v>37</v>
      </c>
      <c r="D418" s="12" t="s">
        <v>173</v>
      </c>
      <c r="E418" s="12" t="s">
        <v>564</v>
      </c>
      <c r="F418" s="12" t="s">
        <v>175</v>
      </c>
      <c r="G418" s="19" t="s">
        <v>8444</v>
      </c>
      <c r="H418" s="8" t="s">
        <v>828</v>
      </c>
      <c r="I418" s="9"/>
      <c r="J418" s="9"/>
      <c r="K418" s="10"/>
      <c r="L418" s="11"/>
      <c r="M418" s="22">
        <v>115</v>
      </c>
      <c r="N418" s="33"/>
      <c r="O418" s="22"/>
      <c r="P418" s="85">
        <v>3375</v>
      </c>
      <c r="Q418" s="12">
        <v>10</v>
      </c>
      <c r="R418" s="12">
        <v>15</v>
      </c>
      <c r="S418" s="12">
        <v>15</v>
      </c>
      <c r="T418" s="12">
        <v>15</v>
      </c>
      <c r="U418" s="14" t="s">
        <v>56</v>
      </c>
      <c r="V418" s="14" t="s">
        <v>56</v>
      </c>
      <c r="W418" s="14" t="s">
        <v>56</v>
      </c>
      <c r="X418" s="16" t="s">
        <v>56</v>
      </c>
    </row>
    <row r="419" spans="1:24" ht="17.100000000000001" customHeight="1">
      <c r="A419" t="s">
        <v>1041</v>
      </c>
      <c r="B419" s="12" t="s">
        <v>1042</v>
      </c>
      <c r="C419" s="12" t="s">
        <v>37</v>
      </c>
      <c r="D419" s="12" t="s">
        <v>173</v>
      </c>
      <c r="E419" s="12" t="s">
        <v>564</v>
      </c>
      <c r="F419" s="12" t="s">
        <v>175</v>
      </c>
      <c r="G419" s="19" t="s">
        <v>8445</v>
      </c>
      <c r="H419" s="8" t="s">
        <v>828</v>
      </c>
      <c r="I419" s="9"/>
      <c r="J419" s="9"/>
      <c r="K419" s="10"/>
      <c r="L419" s="11"/>
      <c r="M419" s="22">
        <v>137</v>
      </c>
      <c r="N419" s="33"/>
      <c r="O419" s="22"/>
      <c r="P419" s="85">
        <v>3375</v>
      </c>
      <c r="Q419" s="12">
        <v>10</v>
      </c>
      <c r="R419" s="12">
        <v>15</v>
      </c>
      <c r="S419" s="12">
        <v>15</v>
      </c>
      <c r="T419" s="12">
        <v>15</v>
      </c>
      <c r="U419" s="14" t="s">
        <v>56</v>
      </c>
      <c r="V419" s="14" t="s">
        <v>56</v>
      </c>
      <c r="W419" s="14" t="s">
        <v>56</v>
      </c>
      <c r="X419" s="16" t="s">
        <v>56</v>
      </c>
    </row>
    <row r="420" spans="1:24" ht="17.100000000000001" customHeight="1">
      <c r="A420" t="s">
        <v>1043</v>
      </c>
      <c r="B420" s="12" t="s">
        <v>1044</v>
      </c>
      <c r="C420" s="12" t="s">
        <v>37</v>
      </c>
      <c r="D420" s="12" t="s">
        <v>173</v>
      </c>
      <c r="E420" s="12" t="s">
        <v>564</v>
      </c>
      <c r="F420" s="12" t="s">
        <v>175</v>
      </c>
      <c r="G420" s="19" t="s">
        <v>8446</v>
      </c>
      <c r="H420" s="8" t="s">
        <v>828</v>
      </c>
      <c r="I420" s="9"/>
      <c r="J420" s="9"/>
      <c r="K420" s="10"/>
      <c r="L420" s="11"/>
      <c r="M420" s="22">
        <v>161</v>
      </c>
      <c r="N420" s="33"/>
      <c r="O420" s="22"/>
      <c r="P420" s="85">
        <v>3375</v>
      </c>
      <c r="Q420" s="12">
        <v>10</v>
      </c>
      <c r="R420" s="12">
        <v>15</v>
      </c>
      <c r="S420" s="12">
        <v>15</v>
      </c>
      <c r="T420" s="12">
        <v>15</v>
      </c>
      <c r="U420" s="14" t="s">
        <v>56</v>
      </c>
      <c r="V420" s="14" t="s">
        <v>56</v>
      </c>
      <c r="W420" s="14" t="s">
        <v>56</v>
      </c>
      <c r="X420" s="16" t="s">
        <v>56</v>
      </c>
    </row>
    <row r="421" spans="1:24" ht="17.100000000000001" customHeight="1">
      <c r="A421" t="s">
        <v>1045</v>
      </c>
      <c r="B421" s="12" t="s">
        <v>1046</v>
      </c>
      <c r="C421" s="12" t="s">
        <v>37</v>
      </c>
      <c r="D421" s="12" t="s">
        <v>173</v>
      </c>
      <c r="E421" s="12" t="s">
        <v>564</v>
      </c>
      <c r="F421" s="12" t="s">
        <v>175</v>
      </c>
      <c r="G421" s="19" t="s">
        <v>8447</v>
      </c>
      <c r="H421" s="8" t="s">
        <v>828</v>
      </c>
      <c r="I421" s="9"/>
      <c r="J421" s="9"/>
      <c r="K421" s="10"/>
      <c r="L421" s="11"/>
      <c r="M421" s="22">
        <v>183</v>
      </c>
      <c r="N421" s="33"/>
      <c r="O421" s="22"/>
      <c r="P421" s="85">
        <v>3375</v>
      </c>
      <c r="Q421" s="12">
        <v>10</v>
      </c>
      <c r="R421" s="12">
        <v>15</v>
      </c>
      <c r="S421" s="12">
        <v>15</v>
      </c>
      <c r="T421" s="12">
        <v>15</v>
      </c>
      <c r="U421" s="14" t="s">
        <v>56</v>
      </c>
      <c r="V421" s="14" t="s">
        <v>56</v>
      </c>
      <c r="W421" s="14" t="s">
        <v>56</v>
      </c>
      <c r="X421" s="16" t="s">
        <v>56</v>
      </c>
    </row>
    <row r="422" spans="1:24" ht="17.100000000000001" customHeight="1">
      <c r="A422" t="s">
        <v>1047</v>
      </c>
      <c r="B422" s="12" t="s">
        <v>1048</v>
      </c>
      <c r="C422" s="12" t="s">
        <v>37</v>
      </c>
      <c r="D422" s="12" t="s">
        <v>173</v>
      </c>
      <c r="E422" s="12" t="s">
        <v>564</v>
      </c>
      <c r="F422" s="12" t="s">
        <v>175</v>
      </c>
      <c r="G422" s="19" t="s">
        <v>8448</v>
      </c>
      <c r="H422" s="8" t="s">
        <v>828</v>
      </c>
      <c r="I422" s="9"/>
      <c r="J422" s="9"/>
      <c r="K422" s="10"/>
      <c r="L422" s="11"/>
      <c r="M422" s="22">
        <v>183</v>
      </c>
      <c r="N422" s="33"/>
      <c r="O422" s="22"/>
      <c r="P422" s="85">
        <v>3375</v>
      </c>
      <c r="Q422" s="12">
        <v>10</v>
      </c>
      <c r="R422" s="12">
        <v>15</v>
      </c>
      <c r="S422" s="12">
        <v>15</v>
      </c>
      <c r="T422" s="12">
        <v>15</v>
      </c>
      <c r="U422" s="14" t="s">
        <v>56</v>
      </c>
      <c r="V422" s="14" t="s">
        <v>56</v>
      </c>
      <c r="W422" s="14" t="s">
        <v>56</v>
      </c>
      <c r="X422" s="16" t="s">
        <v>56</v>
      </c>
    </row>
    <row r="423" spans="1:24" ht="17.100000000000001" customHeight="1">
      <c r="A423" t="s">
        <v>1049</v>
      </c>
      <c r="B423" s="12" t="s">
        <v>1050</v>
      </c>
      <c r="C423" s="12" t="s">
        <v>37</v>
      </c>
      <c r="D423" s="12" t="s">
        <v>173</v>
      </c>
      <c r="E423" s="12" t="s">
        <v>564</v>
      </c>
      <c r="F423" s="12" t="s">
        <v>175</v>
      </c>
      <c r="G423" s="19" t="s">
        <v>8449</v>
      </c>
      <c r="H423" s="8" t="s">
        <v>828</v>
      </c>
      <c r="I423" s="9"/>
      <c r="J423" s="9"/>
      <c r="K423" s="10"/>
      <c r="L423" s="11"/>
      <c r="M423" s="22">
        <v>194</v>
      </c>
      <c r="N423" s="33"/>
      <c r="O423" s="22"/>
      <c r="P423" s="85">
        <v>3375</v>
      </c>
      <c r="Q423" s="12">
        <v>10</v>
      </c>
      <c r="R423" s="12">
        <v>15</v>
      </c>
      <c r="S423" s="12">
        <v>15</v>
      </c>
      <c r="T423" s="12">
        <v>15</v>
      </c>
      <c r="U423" s="14" t="s">
        <v>56</v>
      </c>
      <c r="V423" s="14" t="s">
        <v>56</v>
      </c>
      <c r="W423" s="14" t="s">
        <v>56</v>
      </c>
      <c r="X423" s="16" t="s">
        <v>56</v>
      </c>
    </row>
    <row r="424" spans="1:24" ht="17.100000000000001" customHeight="1">
      <c r="A424" t="s">
        <v>1051</v>
      </c>
      <c r="B424" s="12" t="s">
        <v>1052</v>
      </c>
      <c r="C424" s="12" t="s">
        <v>37</v>
      </c>
      <c r="D424" s="12" t="s">
        <v>173</v>
      </c>
      <c r="E424" s="12" t="s">
        <v>564</v>
      </c>
      <c r="F424" s="12" t="s">
        <v>175</v>
      </c>
      <c r="G424" s="19" t="s">
        <v>8450</v>
      </c>
      <c r="H424" s="8" t="s">
        <v>828</v>
      </c>
      <c r="I424" s="9"/>
      <c r="J424" s="9"/>
      <c r="K424" s="10"/>
      <c r="L424" s="11"/>
      <c r="M424" s="22">
        <v>229</v>
      </c>
      <c r="N424" s="33"/>
      <c r="O424" s="22"/>
      <c r="P424" s="85">
        <v>3375</v>
      </c>
      <c r="Q424" s="12">
        <v>10</v>
      </c>
      <c r="R424" s="12">
        <v>15</v>
      </c>
      <c r="S424" s="12">
        <v>15</v>
      </c>
      <c r="T424" s="12">
        <v>15</v>
      </c>
      <c r="U424" s="14" t="s">
        <v>56</v>
      </c>
      <c r="V424" s="14" t="s">
        <v>56</v>
      </c>
      <c r="W424" s="14" t="s">
        <v>56</v>
      </c>
      <c r="X424" s="16" t="s">
        <v>56</v>
      </c>
    </row>
    <row r="425" spans="1:24" ht="17.100000000000001" customHeight="1">
      <c r="A425" t="s">
        <v>1053</v>
      </c>
      <c r="B425" s="12" t="s">
        <v>1054</v>
      </c>
      <c r="C425" s="12" t="s">
        <v>37</v>
      </c>
      <c r="D425" s="12" t="s">
        <v>173</v>
      </c>
      <c r="E425" s="12" t="s">
        <v>564</v>
      </c>
      <c r="F425" s="12" t="s">
        <v>175</v>
      </c>
      <c r="G425" s="19" t="s">
        <v>8451</v>
      </c>
      <c r="H425" s="8" t="s">
        <v>828</v>
      </c>
      <c r="I425" s="9"/>
      <c r="J425" s="9"/>
      <c r="K425" s="10"/>
      <c r="L425" s="11"/>
      <c r="M425" s="22">
        <v>251</v>
      </c>
      <c r="N425" s="33"/>
      <c r="O425" s="22"/>
      <c r="P425" s="85">
        <v>81796</v>
      </c>
      <c r="Q425" s="12">
        <v>5.8</v>
      </c>
      <c r="R425" s="12">
        <v>26</v>
      </c>
      <c r="S425" s="12">
        <v>121</v>
      </c>
      <c r="T425" s="12">
        <v>26</v>
      </c>
      <c r="U425" s="14" t="s">
        <v>56</v>
      </c>
      <c r="V425" s="14" t="s">
        <v>56</v>
      </c>
      <c r="W425" s="14" t="s">
        <v>56</v>
      </c>
      <c r="X425" s="16" t="s">
        <v>56</v>
      </c>
    </row>
    <row r="426" spans="1:24" ht="17.100000000000001" customHeight="1">
      <c r="A426" t="s">
        <v>1055</v>
      </c>
      <c r="B426" s="12" t="s">
        <v>1056</v>
      </c>
      <c r="C426" s="12" t="s">
        <v>37</v>
      </c>
      <c r="D426" s="12" t="s">
        <v>173</v>
      </c>
      <c r="E426" s="12" t="s">
        <v>564</v>
      </c>
      <c r="F426" s="12" t="s">
        <v>175</v>
      </c>
      <c r="G426" s="19" t="s">
        <v>8452</v>
      </c>
      <c r="H426" s="8" t="s">
        <v>828</v>
      </c>
      <c r="I426" s="9"/>
      <c r="J426" s="9"/>
      <c r="K426" s="10"/>
      <c r="L426" s="11"/>
      <c r="M426" s="22">
        <v>263</v>
      </c>
      <c r="N426" s="33"/>
      <c r="O426" s="22"/>
      <c r="P426" s="85">
        <v>87100</v>
      </c>
      <c r="Q426" s="12">
        <v>7.2</v>
      </c>
      <c r="R426" s="12">
        <v>25</v>
      </c>
      <c r="S426" s="12">
        <v>134</v>
      </c>
      <c r="T426" s="12">
        <v>26</v>
      </c>
      <c r="U426" s="14" t="s">
        <v>56</v>
      </c>
      <c r="V426" s="14" t="s">
        <v>56</v>
      </c>
      <c r="W426" s="14" t="s">
        <v>56</v>
      </c>
      <c r="X426" s="16" t="s">
        <v>56</v>
      </c>
    </row>
    <row r="427" spans="1:24" ht="17.100000000000001" customHeight="1">
      <c r="A427" t="s">
        <v>1057</v>
      </c>
      <c r="B427" s="12" t="s">
        <v>1058</v>
      </c>
      <c r="C427" s="12" t="s">
        <v>37</v>
      </c>
      <c r="D427" s="12" t="s">
        <v>173</v>
      </c>
      <c r="E427" s="12" t="s">
        <v>564</v>
      </c>
      <c r="F427" s="12" t="s">
        <v>175</v>
      </c>
      <c r="G427" s="19" t="s">
        <v>8453</v>
      </c>
      <c r="H427" s="8" t="s">
        <v>828</v>
      </c>
      <c r="I427" s="9"/>
      <c r="J427" s="9"/>
      <c r="K427" s="10"/>
      <c r="L427" s="11"/>
      <c r="M427" s="22">
        <v>172</v>
      </c>
      <c r="N427" s="33"/>
      <c r="O427" s="22"/>
      <c r="P427" s="85">
        <v>3375</v>
      </c>
      <c r="Q427" s="12">
        <v>10</v>
      </c>
      <c r="R427" s="12">
        <v>15</v>
      </c>
      <c r="S427" s="12">
        <v>15</v>
      </c>
      <c r="T427" s="12">
        <v>15</v>
      </c>
      <c r="U427" s="14" t="s">
        <v>56</v>
      </c>
      <c r="V427" s="14" t="s">
        <v>56</v>
      </c>
      <c r="W427" s="14" t="s">
        <v>56</v>
      </c>
      <c r="X427" s="16" t="s">
        <v>56</v>
      </c>
    </row>
    <row r="428" spans="1:24" ht="17.100000000000001" customHeight="1">
      <c r="A428" t="s">
        <v>1059</v>
      </c>
      <c r="B428" s="12" t="s">
        <v>1060</v>
      </c>
      <c r="C428" s="12" t="s">
        <v>37</v>
      </c>
      <c r="D428" s="12" t="s">
        <v>173</v>
      </c>
      <c r="E428" s="12" t="s">
        <v>564</v>
      </c>
      <c r="F428" s="12" t="s">
        <v>175</v>
      </c>
      <c r="G428" s="19" t="s">
        <v>8454</v>
      </c>
      <c r="H428" s="8" t="s">
        <v>828</v>
      </c>
      <c r="I428" s="9"/>
      <c r="J428" s="9"/>
      <c r="K428" s="10"/>
      <c r="L428" s="11"/>
      <c r="M428" s="22">
        <v>183</v>
      </c>
      <c r="N428" s="33"/>
      <c r="O428" s="22"/>
      <c r="P428" s="85">
        <v>3375</v>
      </c>
      <c r="Q428" s="12">
        <v>10</v>
      </c>
      <c r="R428" s="12">
        <v>15</v>
      </c>
      <c r="S428" s="12">
        <v>15</v>
      </c>
      <c r="T428" s="12">
        <v>15</v>
      </c>
      <c r="U428" s="14" t="s">
        <v>56</v>
      </c>
      <c r="V428" s="14" t="s">
        <v>56</v>
      </c>
      <c r="W428" s="14" t="s">
        <v>56</v>
      </c>
      <c r="X428" s="16" t="s">
        <v>56</v>
      </c>
    </row>
    <row r="429" spans="1:24" ht="17.100000000000001" customHeight="1">
      <c r="A429" t="s">
        <v>1061</v>
      </c>
      <c r="B429" s="12" t="s">
        <v>1062</v>
      </c>
      <c r="C429" s="12" t="s">
        <v>37</v>
      </c>
      <c r="D429" s="12" t="s">
        <v>173</v>
      </c>
      <c r="E429" s="12" t="s">
        <v>564</v>
      </c>
      <c r="F429" s="12" t="s">
        <v>175</v>
      </c>
      <c r="G429" s="19" t="s">
        <v>8455</v>
      </c>
      <c r="H429" s="8" t="s">
        <v>828</v>
      </c>
      <c r="I429" s="9"/>
      <c r="J429" s="9"/>
      <c r="K429" s="10"/>
      <c r="L429" s="11"/>
      <c r="M429" s="22">
        <v>218</v>
      </c>
      <c r="N429" s="33"/>
      <c r="O429" s="22"/>
      <c r="P429" s="85">
        <v>3375</v>
      </c>
      <c r="Q429" s="12">
        <v>10</v>
      </c>
      <c r="R429" s="12">
        <v>15</v>
      </c>
      <c r="S429" s="12">
        <v>15</v>
      </c>
      <c r="T429" s="12">
        <v>15</v>
      </c>
      <c r="U429" s="14" t="s">
        <v>56</v>
      </c>
      <c r="V429" s="14" t="s">
        <v>56</v>
      </c>
      <c r="W429" s="14" t="s">
        <v>56</v>
      </c>
      <c r="X429" s="16" t="s">
        <v>56</v>
      </c>
    </row>
    <row r="430" spans="1:24" ht="17.100000000000001" customHeight="1">
      <c r="A430" t="s">
        <v>1063</v>
      </c>
      <c r="B430" s="12" t="s">
        <v>1064</v>
      </c>
      <c r="C430" s="12" t="s">
        <v>37</v>
      </c>
      <c r="D430" s="12" t="s">
        <v>173</v>
      </c>
      <c r="E430" s="12" t="s">
        <v>564</v>
      </c>
      <c r="F430" s="12" t="s">
        <v>175</v>
      </c>
      <c r="G430" s="19" t="s">
        <v>8456</v>
      </c>
      <c r="H430" s="8" t="s">
        <v>828</v>
      </c>
      <c r="I430" s="9"/>
      <c r="J430" s="9"/>
      <c r="K430" s="10"/>
      <c r="L430" s="11"/>
      <c r="M430" s="22">
        <v>240</v>
      </c>
      <c r="N430" s="33"/>
      <c r="O430" s="22"/>
      <c r="P430" s="85">
        <v>3375</v>
      </c>
      <c r="Q430" s="12">
        <v>10</v>
      </c>
      <c r="R430" s="12">
        <v>15</v>
      </c>
      <c r="S430" s="12">
        <v>15</v>
      </c>
      <c r="T430" s="12">
        <v>15</v>
      </c>
      <c r="U430" s="14" t="s">
        <v>56</v>
      </c>
      <c r="V430" s="14" t="s">
        <v>56</v>
      </c>
      <c r="W430" s="14" t="s">
        <v>56</v>
      </c>
      <c r="X430" s="16" t="s">
        <v>56</v>
      </c>
    </row>
    <row r="431" spans="1:24" ht="17.100000000000001" customHeight="1">
      <c r="A431" t="s">
        <v>1065</v>
      </c>
      <c r="B431" s="12" t="s">
        <v>1066</v>
      </c>
      <c r="C431" s="12" t="s">
        <v>37</v>
      </c>
      <c r="D431" s="12" t="s">
        <v>173</v>
      </c>
      <c r="E431" s="12" t="s">
        <v>564</v>
      </c>
      <c r="F431" s="12" t="s">
        <v>175</v>
      </c>
      <c r="G431" s="19" t="s">
        <v>8457</v>
      </c>
      <c r="H431" s="8" t="s">
        <v>828</v>
      </c>
      <c r="I431" s="9"/>
      <c r="J431" s="9"/>
      <c r="K431" s="10"/>
      <c r="L431" s="11"/>
      <c r="M431" s="22">
        <v>251</v>
      </c>
      <c r="N431" s="33"/>
      <c r="O431" s="22"/>
      <c r="P431" s="85">
        <v>3375</v>
      </c>
      <c r="Q431" s="12">
        <v>10</v>
      </c>
      <c r="R431" s="12">
        <v>15</v>
      </c>
      <c r="S431" s="12">
        <v>15</v>
      </c>
      <c r="T431" s="12">
        <v>15</v>
      </c>
      <c r="U431" s="14" t="s">
        <v>56</v>
      </c>
      <c r="V431" s="14" t="s">
        <v>56</v>
      </c>
      <c r="W431" s="14" t="s">
        <v>56</v>
      </c>
      <c r="X431" s="16" t="s">
        <v>56</v>
      </c>
    </row>
    <row r="432" spans="1:24" ht="17.100000000000001" customHeight="1">
      <c r="A432" t="s">
        <v>1067</v>
      </c>
      <c r="B432" s="12" t="s">
        <v>1068</v>
      </c>
      <c r="C432" s="12" t="s">
        <v>37</v>
      </c>
      <c r="D432" s="12" t="s">
        <v>173</v>
      </c>
      <c r="E432" s="12" t="s">
        <v>564</v>
      </c>
      <c r="F432" s="12" t="s">
        <v>175</v>
      </c>
      <c r="G432" s="19" t="s">
        <v>8458</v>
      </c>
      <c r="H432" s="8" t="s">
        <v>828</v>
      </c>
      <c r="I432" s="9"/>
      <c r="J432" s="9"/>
      <c r="K432" s="10"/>
      <c r="L432" s="11"/>
      <c r="M432" s="22">
        <v>194</v>
      </c>
      <c r="N432" s="33"/>
      <c r="O432" s="22"/>
      <c r="P432" s="85">
        <v>3375</v>
      </c>
      <c r="Q432" s="12">
        <v>10</v>
      </c>
      <c r="R432" s="12">
        <v>15</v>
      </c>
      <c r="S432" s="12">
        <v>15</v>
      </c>
      <c r="T432" s="12">
        <v>15</v>
      </c>
      <c r="U432" s="14" t="s">
        <v>56</v>
      </c>
      <c r="V432" s="14" t="s">
        <v>56</v>
      </c>
      <c r="W432" s="14" t="s">
        <v>56</v>
      </c>
      <c r="X432" s="16" t="s">
        <v>56</v>
      </c>
    </row>
    <row r="433" spans="1:24" ht="17.100000000000001" customHeight="1">
      <c r="A433" t="s">
        <v>1069</v>
      </c>
      <c r="B433" s="12" t="s">
        <v>1070</v>
      </c>
      <c r="C433" s="12" t="s">
        <v>37</v>
      </c>
      <c r="D433" s="12" t="s">
        <v>173</v>
      </c>
      <c r="E433" s="12" t="s">
        <v>564</v>
      </c>
      <c r="F433" s="12" t="s">
        <v>175</v>
      </c>
      <c r="G433" s="19" t="s">
        <v>8459</v>
      </c>
      <c r="H433" s="8" t="s">
        <v>828</v>
      </c>
      <c r="I433" s="9"/>
      <c r="J433" s="9"/>
      <c r="K433" s="10"/>
      <c r="L433" s="11"/>
      <c r="M433" s="22">
        <v>229</v>
      </c>
      <c r="N433" s="33"/>
      <c r="O433" s="22"/>
      <c r="P433" s="85">
        <v>3375</v>
      </c>
      <c r="Q433" s="12">
        <v>10</v>
      </c>
      <c r="R433" s="12">
        <v>15</v>
      </c>
      <c r="S433" s="12">
        <v>15</v>
      </c>
      <c r="T433" s="12">
        <v>15</v>
      </c>
      <c r="U433" s="14" t="s">
        <v>56</v>
      </c>
      <c r="V433" s="14" t="s">
        <v>56</v>
      </c>
      <c r="W433" s="14" t="s">
        <v>56</v>
      </c>
      <c r="X433" s="16" t="s">
        <v>56</v>
      </c>
    </row>
    <row r="434" spans="1:24" ht="17.100000000000001" customHeight="1">
      <c r="A434" t="s">
        <v>1071</v>
      </c>
      <c r="B434" s="12" t="s">
        <v>1072</v>
      </c>
      <c r="C434" s="12" t="s">
        <v>37</v>
      </c>
      <c r="D434" s="12" t="s">
        <v>173</v>
      </c>
      <c r="E434" s="12" t="s">
        <v>564</v>
      </c>
      <c r="F434" s="12" t="s">
        <v>175</v>
      </c>
      <c r="G434" s="19" t="s">
        <v>8460</v>
      </c>
      <c r="H434" s="8" t="s">
        <v>828</v>
      </c>
      <c r="I434" s="9"/>
      <c r="J434" s="9"/>
      <c r="K434" s="10"/>
      <c r="L434" s="11"/>
      <c r="M434" s="22">
        <v>251</v>
      </c>
      <c r="N434" s="33"/>
      <c r="O434" s="22"/>
      <c r="P434" s="85">
        <v>3375</v>
      </c>
      <c r="Q434" s="12">
        <v>10</v>
      </c>
      <c r="R434" s="12">
        <v>15</v>
      </c>
      <c r="S434" s="12">
        <v>15</v>
      </c>
      <c r="T434" s="12">
        <v>15</v>
      </c>
      <c r="U434" s="14" t="s">
        <v>56</v>
      </c>
      <c r="V434" s="14" t="s">
        <v>56</v>
      </c>
      <c r="W434" s="14" t="s">
        <v>56</v>
      </c>
      <c r="X434" s="16" t="s">
        <v>56</v>
      </c>
    </row>
    <row r="435" spans="1:24" ht="17.100000000000001" customHeight="1">
      <c r="A435" t="s">
        <v>1073</v>
      </c>
      <c r="B435" s="12" t="s">
        <v>1074</v>
      </c>
      <c r="C435" s="12" t="s">
        <v>37</v>
      </c>
      <c r="D435" s="12" t="s">
        <v>173</v>
      </c>
      <c r="E435" s="12" t="s">
        <v>564</v>
      </c>
      <c r="F435" s="12" t="s">
        <v>175</v>
      </c>
      <c r="G435" s="19" t="s">
        <v>8461</v>
      </c>
      <c r="H435" s="8" t="s">
        <v>828</v>
      </c>
      <c r="I435" s="9"/>
      <c r="J435" s="9"/>
      <c r="K435" s="10"/>
      <c r="L435" s="11"/>
      <c r="M435" s="22">
        <v>274</v>
      </c>
      <c r="N435" s="33"/>
      <c r="O435" s="22"/>
      <c r="P435" s="85">
        <v>78650</v>
      </c>
      <c r="Q435" s="12">
        <v>10</v>
      </c>
      <c r="R435" s="12">
        <v>25</v>
      </c>
      <c r="S435" s="12">
        <v>121</v>
      </c>
      <c r="T435" s="12">
        <v>26</v>
      </c>
      <c r="U435" s="14" t="s">
        <v>56</v>
      </c>
      <c r="V435" s="14" t="s">
        <v>56</v>
      </c>
      <c r="W435" s="14" t="s">
        <v>56</v>
      </c>
      <c r="X435" s="16" t="s">
        <v>56</v>
      </c>
    </row>
    <row r="436" spans="1:24" ht="17.100000000000001" customHeight="1">
      <c r="A436" t="s">
        <v>1075</v>
      </c>
      <c r="B436" s="12" t="s">
        <v>1076</v>
      </c>
      <c r="C436" s="12" t="s">
        <v>37</v>
      </c>
      <c r="D436" s="12" t="s">
        <v>173</v>
      </c>
      <c r="E436" s="12" t="s">
        <v>564</v>
      </c>
      <c r="F436" s="12" t="s">
        <v>175</v>
      </c>
      <c r="G436" s="19" t="s">
        <v>8462</v>
      </c>
      <c r="H436" s="8" t="s">
        <v>828</v>
      </c>
      <c r="I436" s="9"/>
      <c r="J436" s="9"/>
      <c r="K436" s="10"/>
      <c r="L436" s="11"/>
      <c r="M436" s="22">
        <v>309</v>
      </c>
      <c r="N436" s="33"/>
      <c r="O436" s="22"/>
      <c r="P436" s="85">
        <v>49491</v>
      </c>
      <c r="Q436" s="12">
        <v>3.2</v>
      </c>
      <c r="R436" s="12">
        <v>141</v>
      </c>
      <c r="S436" s="12">
        <v>27</v>
      </c>
      <c r="T436" s="12">
        <v>13</v>
      </c>
      <c r="U436" s="14" t="s">
        <v>56</v>
      </c>
      <c r="V436" s="14" t="s">
        <v>56</v>
      </c>
      <c r="W436" s="14" t="s">
        <v>56</v>
      </c>
      <c r="X436" s="16" t="s">
        <v>56</v>
      </c>
    </row>
    <row r="437" spans="1:24" ht="17.100000000000001" customHeight="1">
      <c r="A437" t="s">
        <v>1077</v>
      </c>
      <c r="B437" s="12" t="s">
        <v>1078</v>
      </c>
      <c r="C437" s="12" t="s">
        <v>37</v>
      </c>
      <c r="D437" s="12" t="s">
        <v>173</v>
      </c>
      <c r="E437" s="12" t="s">
        <v>564</v>
      </c>
      <c r="F437" s="12" t="s">
        <v>175</v>
      </c>
      <c r="G437" s="19" t="s">
        <v>8463</v>
      </c>
      <c r="H437" s="8" t="s">
        <v>828</v>
      </c>
      <c r="I437" s="9"/>
      <c r="J437" s="9"/>
      <c r="K437" s="10"/>
      <c r="L437" s="11"/>
      <c r="M437" s="22">
        <v>183</v>
      </c>
      <c r="N437" s="33"/>
      <c r="O437" s="22"/>
      <c r="P437" s="85">
        <v>3375</v>
      </c>
      <c r="Q437" s="12">
        <v>10</v>
      </c>
      <c r="R437" s="12">
        <v>15</v>
      </c>
      <c r="S437" s="12">
        <v>15</v>
      </c>
      <c r="T437" s="12">
        <v>15</v>
      </c>
      <c r="U437" s="14" t="s">
        <v>56</v>
      </c>
      <c r="V437" s="14" t="s">
        <v>56</v>
      </c>
      <c r="W437" s="14" t="s">
        <v>56</v>
      </c>
      <c r="X437" s="16" t="s">
        <v>56</v>
      </c>
    </row>
    <row r="438" spans="1:24" ht="17.100000000000001" customHeight="1">
      <c r="A438" t="s">
        <v>1079</v>
      </c>
      <c r="B438" s="12" t="s">
        <v>1080</v>
      </c>
      <c r="C438" s="12" t="s">
        <v>37</v>
      </c>
      <c r="D438" s="12" t="s">
        <v>173</v>
      </c>
      <c r="E438" s="12" t="s">
        <v>564</v>
      </c>
      <c r="F438" s="12" t="s">
        <v>175</v>
      </c>
      <c r="G438" s="19" t="s">
        <v>8464</v>
      </c>
      <c r="H438" s="8" t="s">
        <v>828</v>
      </c>
      <c r="I438" s="9"/>
      <c r="J438" s="9"/>
      <c r="K438" s="10"/>
      <c r="L438" s="11"/>
      <c r="M438" s="22">
        <v>218</v>
      </c>
      <c r="N438" s="33"/>
      <c r="O438" s="22"/>
      <c r="P438" s="85">
        <v>3375</v>
      </c>
      <c r="Q438" s="12">
        <v>10</v>
      </c>
      <c r="R438" s="12">
        <v>15</v>
      </c>
      <c r="S438" s="12">
        <v>15</v>
      </c>
      <c r="T438" s="12">
        <v>15</v>
      </c>
      <c r="U438" s="14" t="s">
        <v>56</v>
      </c>
      <c r="V438" s="14" t="s">
        <v>56</v>
      </c>
      <c r="W438" s="14" t="s">
        <v>56</v>
      </c>
      <c r="X438" s="16" t="s">
        <v>56</v>
      </c>
    </row>
    <row r="439" spans="1:24" ht="17.100000000000001" customHeight="1">
      <c r="A439" t="s">
        <v>1081</v>
      </c>
      <c r="B439" s="12" t="s">
        <v>1082</v>
      </c>
      <c r="C439" s="12" t="s">
        <v>37</v>
      </c>
      <c r="D439" s="12" t="s">
        <v>173</v>
      </c>
      <c r="E439" s="12" t="s">
        <v>564</v>
      </c>
      <c r="F439" s="12" t="s">
        <v>175</v>
      </c>
      <c r="G439" s="19" t="s">
        <v>8465</v>
      </c>
      <c r="H439" s="8" t="s">
        <v>828</v>
      </c>
      <c r="I439" s="9"/>
      <c r="J439" s="9"/>
      <c r="K439" s="10"/>
      <c r="L439" s="11"/>
      <c r="M439" s="22">
        <v>240</v>
      </c>
      <c r="N439" s="33"/>
      <c r="O439" s="22"/>
      <c r="P439" s="85">
        <v>3375</v>
      </c>
      <c r="Q439" s="12">
        <v>10</v>
      </c>
      <c r="R439" s="12">
        <v>15</v>
      </c>
      <c r="S439" s="12">
        <v>15</v>
      </c>
      <c r="T439" s="12">
        <v>15</v>
      </c>
      <c r="U439" s="14" t="s">
        <v>56</v>
      </c>
      <c r="V439" s="14" t="s">
        <v>56</v>
      </c>
      <c r="W439" s="14" t="s">
        <v>56</v>
      </c>
      <c r="X439" s="16" t="s">
        <v>56</v>
      </c>
    </row>
    <row r="440" spans="1:24" ht="17.100000000000001" customHeight="1">
      <c r="A440" t="s">
        <v>1083</v>
      </c>
      <c r="B440" s="12" t="s">
        <v>1084</v>
      </c>
      <c r="C440" s="12" t="s">
        <v>37</v>
      </c>
      <c r="D440" s="12" t="s">
        <v>173</v>
      </c>
      <c r="E440" s="12" t="s">
        <v>564</v>
      </c>
      <c r="F440" s="12" t="s">
        <v>175</v>
      </c>
      <c r="G440" s="19" t="s">
        <v>8466</v>
      </c>
      <c r="H440" s="8" t="s">
        <v>828</v>
      </c>
      <c r="I440" s="9"/>
      <c r="J440" s="9"/>
      <c r="K440" s="10"/>
      <c r="L440" s="11"/>
      <c r="M440" s="22">
        <v>263</v>
      </c>
      <c r="N440" s="33"/>
      <c r="O440" s="22"/>
      <c r="P440" s="85">
        <v>3375</v>
      </c>
      <c r="Q440" s="12">
        <v>10</v>
      </c>
      <c r="R440" s="12">
        <v>15</v>
      </c>
      <c r="S440" s="12">
        <v>15</v>
      </c>
      <c r="T440" s="12">
        <v>15</v>
      </c>
      <c r="U440" s="14" t="s">
        <v>56</v>
      </c>
      <c r="V440" s="14" t="s">
        <v>56</v>
      </c>
      <c r="W440" s="14" t="s">
        <v>56</v>
      </c>
      <c r="X440" s="16" t="s">
        <v>56</v>
      </c>
    </row>
    <row r="441" spans="1:24" ht="17.100000000000001" customHeight="1">
      <c r="A441" t="s">
        <v>1085</v>
      </c>
      <c r="B441" s="12" t="s">
        <v>1086</v>
      </c>
      <c r="C441" s="12" t="s">
        <v>37</v>
      </c>
      <c r="D441" s="12" t="s">
        <v>173</v>
      </c>
      <c r="E441" s="12" t="s">
        <v>564</v>
      </c>
      <c r="F441" s="12" t="s">
        <v>175</v>
      </c>
      <c r="G441" s="19" t="s">
        <v>8467</v>
      </c>
      <c r="H441" s="8" t="s">
        <v>828</v>
      </c>
      <c r="I441" s="9"/>
      <c r="J441" s="9"/>
      <c r="K441" s="10"/>
      <c r="L441" s="11"/>
      <c r="M441" s="22">
        <v>297</v>
      </c>
      <c r="N441" s="33"/>
      <c r="O441" s="22"/>
      <c r="P441" s="85">
        <v>3375</v>
      </c>
      <c r="Q441" s="12">
        <v>10</v>
      </c>
      <c r="R441" s="12">
        <v>15</v>
      </c>
      <c r="S441" s="12">
        <v>15</v>
      </c>
      <c r="T441" s="12">
        <v>15</v>
      </c>
      <c r="U441" s="14" t="s">
        <v>56</v>
      </c>
      <c r="V441" s="14" t="s">
        <v>56</v>
      </c>
      <c r="W441" s="14" t="s">
        <v>56</v>
      </c>
      <c r="X441" s="16" t="s">
        <v>56</v>
      </c>
    </row>
    <row r="442" spans="1:24" ht="17.100000000000001" customHeight="1">
      <c r="A442" t="s">
        <v>1087</v>
      </c>
      <c r="B442" s="12" t="s">
        <v>1088</v>
      </c>
      <c r="C442" s="12" t="s">
        <v>37</v>
      </c>
      <c r="D442" s="12" t="s">
        <v>173</v>
      </c>
      <c r="E442" s="12" t="s">
        <v>564</v>
      </c>
      <c r="F442" s="12" t="s">
        <v>175</v>
      </c>
      <c r="G442" s="19" t="s">
        <v>8468</v>
      </c>
      <c r="H442" s="8" t="s">
        <v>828</v>
      </c>
      <c r="I442" s="9"/>
      <c r="J442" s="9"/>
      <c r="K442" s="10"/>
      <c r="L442" s="11"/>
      <c r="M442" s="22">
        <v>155</v>
      </c>
      <c r="N442" s="33"/>
      <c r="O442" s="22"/>
      <c r="P442" s="85">
        <v>7722.4320000000016</v>
      </c>
      <c r="Q442" s="12">
        <v>1.54</v>
      </c>
      <c r="R442" s="12">
        <v>21.6</v>
      </c>
      <c r="S442" s="12">
        <v>21.8</v>
      </c>
      <c r="T442" s="12">
        <v>16.400000000000002</v>
      </c>
      <c r="U442" s="14" t="s">
        <v>56</v>
      </c>
      <c r="V442" s="14" t="s">
        <v>56</v>
      </c>
      <c r="W442" s="14" t="s">
        <v>56</v>
      </c>
      <c r="X442" s="16" t="s">
        <v>56</v>
      </c>
    </row>
    <row r="443" spans="1:24" ht="17.100000000000001" customHeight="1">
      <c r="A443" t="s">
        <v>1089</v>
      </c>
      <c r="B443" s="12" t="s">
        <v>1090</v>
      </c>
      <c r="C443" s="12" t="s">
        <v>37</v>
      </c>
      <c r="D443" s="12" t="s">
        <v>173</v>
      </c>
      <c r="E443" s="12" t="s">
        <v>1091</v>
      </c>
      <c r="F443" s="12" t="s">
        <v>816</v>
      </c>
      <c r="G443" s="19" t="s">
        <v>8469</v>
      </c>
      <c r="H443" s="8" t="s">
        <v>1092</v>
      </c>
      <c r="I443" s="9"/>
      <c r="J443" s="9"/>
      <c r="K443" s="151"/>
      <c r="L443" s="150"/>
      <c r="M443" s="22">
        <v>3148.7400000000002</v>
      </c>
      <c r="N443" s="33"/>
      <c r="O443" s="22"/>
      <c r="P443" s="85">
        <v>165750</v>
      </c>
      <c r="Q443" s="12">
        <v>37</v>
      </c>
      <c r="R443" s="12">
        <v>75</v>
      </c>
      <c r="S443" s="12">
        <v>85</v>
      </c>
      <c r="T443" s="12">
        <v>26</v>
      </c>
      <c r="U443" s="14" t="s">
        <v>42</v>
      </c>
      <c r="V443" s="6">
        <v>0.1</v>
      </c>
      <c r="W443" s="14">
        <v>0.02</v>
      </c>
      <c r="X443" s="79">
        <v>1.9999999999999999E-6</v>
      </c>
    </row>
    <row r="444" spans="1:24" ht="17.100000000000001" customHeight="1">
      <c r="A444" t="s">
        <v>1093</v>
      </c>
      <c r="B444" s="12" t="s">
        <v>1094</v>
      </c>
      <c r="C444" s="12" t="s">
        <v>37</v>
      </c>
      <c r="D444" s="12" t="s">
        <v>173</v>
      </c>
      <c r="E444" s="12" t="s">
        <v>1091</v>
      </c>
      <c r="F444" s="12" t="s">
        <v>816</v>
      </c>
      <c r="G444" s="19" t="s">
        <v>8470</v>
      </c>
      <c r="H444" s="8" t="s">
        <v>1092</v>
      </c>
      <c r="I444" s="9"/>
      <c r="J444" s="9"/>
      <c r="K444" s="151"/>
      <c r="L444" s="150"/>
      <c r="M444" s="22">
        <v>3301.7400000000002</v>
      </c>
      <c r="N444" s="33"/>
      <c r="O444" s="22"/>
      <c r="P444" s="85">
        <v>205504</v>
      </c>
      <c r="Q444" s="12">
        <v>42</v>
      </c>
      <c r="R444" s="12">
        <v>76</v>
      </c>
      <c r="S444" s="12">
        <v>104</v>
      </c>
      <c r="T444" s="12">
        <v>26</v>
      </c>
      <c r="U444" s="14" t="s">
        <v>42</v>
      </c>
      <c r="V444" s="6">
        <v>0.14000000000000001</v>
      </c>
      <c r="W444" s="14">
        <v>0.02</v>
      </c>
      <c r="X444" s="79">
        <v>2.8000000000000003E-6</v>
      </c>
    </row>
    <row r="445" spans="1:24" ht="17.100000000000001" customHeight="1">
      <c r="A445" t="s">
        <v>1095</v>
      </c>
      <c r="B445" s="12" t="s">
        <v>1096</v>
      </c>
      <c r="C445" s="12" t="s">
        <v>37</v>
      </c>
      <c r="D445" s="12" t="s">
        <v>173</v>
      </c>
      <c r="E445" s="12" t="s">
        <v>1091</v>
      </c>
      <c r="F445" s="12" t="s">
        <v>816</v>
      </c>
      <c r="G445" s="19" t="s">
        <v>8471</v>
      </c>
      <c r="H445" s="8" t="s">
        <v>1092</v>
      </c>
      <c r="I445" s="9"/>
      <c r="J445" s="9"/>
      <c r="K445" s="151"/>
      <c r="L445" s="150"/>
      <c r="M445" s="22">
        <v>3805.62</v>
      </c>
      <c r="N445" s="33"/>
      <c r="O445" s="22"/>
      <c r="P445" s="85">
        <v>282568</v>
      </c>
      <c r="Q445" s="12">
        <v>47</v>
      </c>
      <c r="R445" s="12">
        <v>76</v>
      </c>
      <c r="S445" s="12">
        <v>143</v>
      </c>
      <c r="T445" s="12">
        <v>26</v>
      </c>
      <c r="U445" s="14" t="s">
        <v>42</v>
      </c>
      <c r="V445" s="6">
        <v>0.15</v>
      </c>
      <c r="W445" s="14">
        <v>0.02</v>
      </c>
      <c r="X445" s="79">
        <v>3.0000000000000001E-6</v>
      </c>
    </row>
    <row r="446" spans="1:24" ht="17.100000000000001" customHeight="1">
      <c r="A446" t="s">
        <v>1097</v>
      </c>
      <c r="B446" s="12" t="s">
        <v>1098</v>
      </c>
      <c r="C446" s="12" t="s">
        <v>37</v>
      </c>
      <c r="D446" s="12" t="s">
        <v>173</v>
      </c>
      <c r="E446" s="12" t="s">
        <v>1091</v>
      </c>
      <c r="F446" s="12" t="s">
        <v>816</v>
      </c>
      <c r="G446" s="19" t="s">
        <v>8472</v>
      </c>
      <c r="H446" s="8" t="s">
        <v>1092</v>
      </c>
      <c r="I446" s="9"/>
      <c r="J446" s="9"/>
      <c r="K446" s="151"/>
      <c r="L446" s="150"/>
      <c r="M446" s="22">
        <v>3179.34</v>
      </c>
      <c r="N446" s="33"/>
      <c r="O446" s="22"/>
      <c r="P446" s="85">
        <v>155125</v>
      </c>
      <c r="Q446" s="12">
        <v>47</v>
      </c>
      <c r="R446" s="12">
        <v>73</v>
      </c>
      <c r="S446" s="12">
        <v>85</v>
      </c>
      <c r="T446" s="12">
        <v>25</v>
      </c>
      <c r="U446" s="14" t="s">
        <v>42</v>
      </c>
      <c r="V446" s="6">
        <v>0.1</v>
      </c>
      <c r="W446" s="14">
        <v>0.02</v>
      </c>
      <c r="X446" s="79">
        <v>1.9999999999999999E-6</v>
      </c>
    </row>
    <row r="447" spans="1:24" ht="17.100000000000001" customHeight="1">
      <c r="A447" t="s">
        <v>1099</v>
      </c>
      <c r="B447" s="12" t="s">
        <v>1100</v>
      </c>
      <c r="C447" s="12" t="s">
        <v>37</v>
      </c>
      <c r="D447" s="12" t="s">
        <v>173</v>
      </c>
      <c r="E447" s="12" t="s">
        <v>1091</v>
      </c>
      <c r="F447" s="12" t="s">
        <v>816</v>
      </c>
      <c r="G447" s="19" t="s">
        <v>8473</v>
      </c>
      <c r="H447" s="8" t="s">
        <v>1092</v>
      </c>
      <c r="I447" s="9"/>
      <c r="J447" s="9"/>
      <c r="K447" s="151"/>
      <c r="L447" s="150"/>
      <c r="M447" s="22">
        <v>3335.4</v>
      </c>
      <c r="N447" s="33"/>
      <c r="O447" s="22"/>
      <c r="P447" s="85">
        <v>181440</v>
      </c>
      <c r="Q447" s="12">
        <v>44.8</v>
      </c>
      <c r="R447" s="12">
        <v>72</v>
      </c>
      <c r="S447" s="12">
        <v>105</v>
      </c>
      <c r="T447" s="12">
        <v>24</v>
      </c>
      <c r="U447" s="14" t="s">
        <v>42</v>
      </c>
      <c r="V447" s="6">
        <v>0.14000000000000001</v>
      </c>
      <c r="W447" s="14">
        <v>0.02</v>
      </c>
      <c r="X447" s="79">
        <v>2.8000000000000003E-6</v>
      </c>
    </row>
    <row r="448" spans="1:24" ht="17.100000000000001" customHeight="1">
      <c r="A448" t="s">
        <v>1101</v>
      </c>
      <c r="B448" s="12" t="s">
        <v>1102</v>
      </c>
      <c r="C448" s="12" t="s">
        <v>37</v>
      </c>
      <c r="D448" s="12" t="s">
        <v>173</v>
      </c>
      <c r="E448" s="12" t="s">
        <v>1091</v>
      </c>
      <c r="F448" s="12" t="s">
        <v>816</v>
      </c>
      <c r="G448" s="19" t="s">
        <v>8474</v>
      </c>
      <c r="H448" s="8" t="s">
        <v>1092</v>
      </c>
      <c r="I448" s="9"/>
      <c r="J448" s="9"/>
      <c r="K448" s="151"/>
      <c r="L448" s="150"/>
      <c r="M448" s="22">
        <v>3837.2400000000002</v>
      </c>
      <c r="N448" s="33"/>
      <c r="O448" s="22"/>
      <c r="P448" s="85">
        <v>282568</v>
      </c>
      <c r="Q448" s="12">
        <v>47</v>
      </c>
      <c r="R448" s="12">
        <v>76</v>
      </c>
      <c r="S448" s="12">
        <v>143</v>
      </c>
      <c r="T448" s="12">
        <v>26</v>
      </c>
      <c r="U448" s="14" t="s">
        <v>42</v>
      </c>
      <c r="V448" s="6">
        <v>0.15</v>
      </c>
      <c r="W448" s="14">
        <v>0.02</v>
      </c>
      <c r="X448" s="79">
        <v>3.0000000000000001E-6</v>
      </c>
    </row>
    <row r="449" spans="1:24" ht="17.100000000000001" customHeight="1">
      <c r="A449" t="s">
        <v>1103</v>
      </c>
      <c r="B449" s="12" t="s">
        <v>1104</v>
      </c>
      <c r="C449" s="12" t="s">
        <v>37</v>
      </c>
      <c r="D449" s="12" t="s">
        <v>173</v>
      </c>
      <c r="E449" s="12" t="s">
        <v>1091</v>
      </c>
      <c r="F449" s="12" t="s">
        <v>816</v>
      </c>
      <c r="G449" s="19" t="s">
        <v>8475</v>
      </c>
      <c r="H449" s="8" t="s">
        <v>1092</v>
      </c>
      <c r="I449" s="9"/>
      <c r="J449" s="9"/>
      <c r="K449" s="151"/>
      <c r="L449" s="150"/>
      <c r="M449" s="22">
        <v>3090</v>
      </c>
      <c r="N449" s="33"/>
      <c r="O449" s="22"/>
      <c r="P449" s="85">
        <v>148920</v>
      </c>
      <c r="Q449" s="12">
        <v>37</v>
      </c>
      <c r="R449" s="12">
        <v>73</v>
      </c>
      <c r="S449" s="12">
        <v>85</v>
      </c>
      <c r="T449" s="12">
        <v>24</v>
      </c>
      <c r="U449" s="14" t="s">
        <v>42</v>
      </c>
      <c r="V449" s="6">
        <v>0.1</v>
      </c>
      <c r="W449" s="14">
        <v>0.02</v>
      </c>
      <c r="X449" s="79">
        <v>1.9999999999999999E-6</v>
      </c>
    </row>
    <row r="450" spans="1:24" ht="17.100000000000001" customHeight="1">
      <c r="A450" t="s">
        <v>1105</v>
      </c>
      <c r="B450" s="12" t="s">
        <v>1106</v>
      </c>
      <c r="C450" s="12" t="s">
        <v>37</v>
      </c>
      <c r="D450" s="12" t="s">
        <v>173</v>
      </c>
      <c r="E450" s="12" t="s">
        <v>1091</v>
      </c>
      <c r="F450" s="12" t="s">
        <v>816</v>
      </c>
      <c r="G450" s="19" t="s">
        <v>8476</v>
      </c>
      <c r="H450" s="8" t="s">
        <v>1092</v>
      </c>
      <c r="I450" s="9"/>
      <c r="J450" s="9"/>
      <c r="K450" s="151"/>
      <c r="L450" s="150"/>
      <c r="M450" s="22">
        <v>3248</v>
      </c>
      <c r="N450" s="33"/>
      <c r="O450" s="22"/>
      <c r="P450" s="85">
        <v>89996.39999999998</v>
      </c>
      <c r="Q450" s="12">
        <v>43</v>
      </c>
      <c r="R450" s="12">
        <v>64.099999999999994</v>
      </c>
      <c r="S450" s="12">
        <v>97.5</v>
      </c>
      <c r="T450" s="12">
        <v>14.399999999999999</v>
      </c>
      <c r="U450" s="14" t="s">
        <v>42</v>
      </c>
      <c r="V450" s="6">
        <v>0.14000000000000001</v>
      </c>
      <c r="W450" s="14">
        <v>0.02</v>
      </c>
      <c r="X450" s="79">
        <v>2.8000000000000003E-6</v>
      </c>
    </row>
    <row r="451" spans="1:24" ht="17.100000000000001" customHeight="1">
      <c r="A451" t="s">
        <v>1107</v>
      </c>
      <c r="B451" s="12" t="s">
        <v>1108</v>
      </c>
      <c r="C451" s="12" t="s">
        <v>37</v>
      </c>
      <c r="D451" s="12" t="s">
        <v>173</v>
      </c>
      <c r="E451" s="12" t="s">
        <v>1091</v>
      </c>
      <c r="F451" s="12" t="s">
        <v>816</v>
      </c>
      <c r="G451" s="19" t="s">
        <v>8477</v>
      </c>
      <c r="H451" s="8" t="s">
        <v>1092</v>
      </c>
      <c r="I451" s="9"/>
      <c r="J451" s="9"/>
      <c r="K451" s="151"/>
      <c r="L451" s="150"/>
      <c r="M451" s="22">
        <v>3717</v>
      </c>
      <c r="N451" s="33"/>
      <c r="O451" s="22"/>
      <c r="P451" s="85">
        <v>234403</v>
      </c>
      <c r="Q451" s="12">
        <v>47</v>
      </c>
      <c r="R451" s="12">
        <v>73</v>
      </c>
      <c r="S451" s="12">
        <v>130</v>
      </c>
      <c r="T451" s="12">
        <v>24.7</v>
      </c>
      <c r="U451" s="14" t="s">
        <v>42</v>
      </c>
      <c r="V451" s="6">
        <v>0.15</v>
      </c>
      <c r="W451" s="14">
        <v>0.02</v>
      </c>
      <c r="X451" s="79">
        <v>3.0000000000000001E-6</v>
      </c>
    </row>
    <row r="452" spans="1:24" ht="17.100000000000001" customHeight="1">
      <c r="A452" t="s">
        <v>1109</v>
      </c>
      <c r="B452" s="12" t="s">
        <v>1110</v>
      </c>
      <c r="C452" s="12" t="s">
        <v>37</v>
      </c>
      <c r="D452" s="12" t="s">
        <v>173</v>
      </c>
      <c r="E452" s="12" t="s">
        <v>1091</v>
      </c>
      <c r="F452" s="12" t="s">
        <v>816</v>
      </c>
      <c r="G452" s="19" t="s">
        <v>8478</v>
      </c>
      <c r="H452" s="8" t="s">
        <v>1092</v>
      </c>
      <c r="I452" s="9"/>
      <c r="J452" s="9"/>
      <c r="K452" s="151"/>
      <c r="L452" s="150"/>
      <c r="M452" s="22">
        <v>3126</v>
      </c>
      <c r="N452" s="33"/>
      <c r="O452" s="22"/>
      <c r="P452" s="85">
        <v>165750</v>
      </c>
      <c r="Q452" s="12">
        <v>37</v>
      </c>
      <c r="R452" s="12">
        <v>75</v>
      </c>
      <c r="S452" s="12">
        <v>85</v>
      </c>
      <c r="T452" s="12">
        <v>26</v>
      </c>
      <c r="U452" s="14" t="s">
        <v>42</v>
      </c>
      <c r="V452" s="6">
        <v>0.1</v>
      </c>
      <c r="W452" s="14">
        <v>0.02</v>
      </c>
      <c r="X452" s="79">
        <v>1.9999999999999999E-6</v>
      </c>
    </row>
    <row r="453" spans="1:24" ht="17.100000000000001" customHeight="1">
      <c r="A453" t="s">
        <v>1111</v>
      </c>
      <c r="B453" s="12" t="s">
        <v>1112</v>
      </c>
      <c r="C453" s="12" t="s">
        <v>37</v>
      </c>
      <c r="D453" s="12" t="s">
        <v>173</v>
      </c>
      <c r="E453" s="12" t="s">
        <v>1091</v>
      </c>
      <c r="F453" s="12" t="s">
        <v>816</v>
      </c>
      <c r="G453" s="19" t="s">
        <v>8479</v>
      </c>
      <c r="H453" s="8" t="s">
        <v>1092</v>
      </c>
      <c r="I453" s="9"/>
      <c r="J453" s="9"/>
      <c r="K453" s="151"/>
      <c r="L453" s="150"/>
      <c r="M453" s="22">
        <v>3284</v>
      </c>
      <c r="N453" s="33"/>
      <c r="O453" s="22"/>
      <c r="P453" s="85">
        <v>89996.39999999998</v>
      </c>
      <c r="Q453" s="12">
        <v>43</v>
      </c>
      <c r="R453" s="12">
        <v>64.099999999999994</v>
      </c>
      <c r="S453" s="12">
        <v>97.5</v>
      </c>
      <c r="T453" s="12">
        <v>14.399999999999999</v>
      </c>
      <c r="U453" s="14" t="s">
        <v>42</v>
      </c>
      <c r="V453" s="6">
        <v>0.14000000000000001</v>
      </c>
      <c r="W453" s="14">
        <v>0.02</v>
      </c>
      <c r="X453" s="79">
        <v>2.8000000000000003E-6</v>
      </c>
    </row>
    <row r="454" spans="1:24" ht="17.100000000000001" customHeight="1">
      <c r="A454" t="s">
        <v>1113</v>
      </c>
      <c r="B454" s="12" t="s">
        <v>1114</v>
      </c>
      <c r="C454" s="12" t="s">
        <v>37</v>
      </c>
      <c r="D454" s="12" t="s">
        <v>173</v>
      </c>
      <c r="E454" s="12" t="s">
        <v>1091</v>
      </c>
      <c r="F454" s="12" t="s">
        <v>816</v>
      </c>
      <c r="G454" s="19" t="s">
        <v>8480</v>
      </c>
      <c r="H454" s="8" t="s">
        <v>1092</v>
      </c>
      <c r="I454" s="9"/>
      <c r="J454" s="9"/>
      <c r="K454" s="151"/>
      <c r="L454" s="150"/>
      <c r="M454" s="22">
        <v>3748</v>
      </c>
      <c r="N454" s="33"/>
      <c r="O454" s="22"/>
      <c r="P454" s="85">
        <v>227760</v>
      </c>
      <c r="Q454" s="12">
        <v>47</v>
      </c>
      <c r="R454" s="12">
        <v>73</v>
      </c>
      <c r="S454" s="12">
        <v>130</v>
      </c>
      <c r="T454" s="12">
        <v>24</v>
      </c>
      <c r="U454" s="14" t="s">
        <v>42</v>
      </c>
      <c r="V454" s="6">
        <v>0.15</v>
      </c>
      <c r="W454" s="14">
        <v>0.02</v>
      </c>
      <c r="X454" s="79">
        <v>3.0000000000000001E-6</v>
      </c>
    </row>
    <row r="455" spans="1:24" ht="17.100000000000001" customHeight="1">
      <c r="A455" t="s">
        <v>1115</v>
      </c>
      <c r="B455" s="12" t="s">
        <v>1116</v>
      </c>
      <c r="C455" s="12" t="s">
        <v>37</v>
      </c>
      <c r="D455" s="12" t="s">
        <v>173</v>
      </c>
      <c r="E455" s="12" t="s">
        <v>1091</v>
      </c>
      <c r="F455" s="12" t="s">
        <v>816</v>
      </c>
      <c r="G455" s="19" t="s">
        <v>8481</v>
      </c>
      <c r="H455" s="8" t="s">
        <v>1092</v>
      </c>
      <c r="I455" s="9"/>
      <c r="J455" s="9"/>
      <c r="K455" s="151"/>
      <c r="L455" s="150"/>
      <c r="M455" s="22">
        <v>3352.7400000000002</v>
      </c>
      <c r="N455" s="33"/>
      <c r="O455" s="22"/>
      <c r="P455" s="85">
        <v>165750</v>
      </c>
      <c r="Q455" s="12">
        <v>37</v>
      </c>
      <c r="R455" s="12">
        <v>75</v>
      </c>
      <c r="S455" s="12">
        <v>85</v>
      </c>
      <c r="T455" s="12">
        <v>26</v>
      </c>
      <c r="U455" s="14" t="s">
        <v>42</v>
      </c>
      <c r="V455" s="6">
        <v>0.1</v>
      </c>
      <c r="W455" s="14">
        <v>0.02</v>
      </c>
      <c r="X455" s="79">
        <v>1.9999999999999999E-6</v>
      </c>
    </row>
    <row r="456" spans="1:24" ht="17.100000000000001" customHeight="1">
      <c r="A456" t="s">
        <v>1117</v>
      </c>
      <c r="B456" s="12" t="s">
        <v>1118</v>
      </c>
      <c r="C456" s="12" t="s">
        <v>37</v>
      </c>
      <c r="D456" s="12" t="s">
        <v>173</v>
      </c>
      <c r="E456" s="12" t="s">
        <v>1091</v>
      </c>
      <c r="F456" s="12" t="s">
        <v>816</v>
      </c>
      <c r="G456" s="19" t="s">
        <v>8482</v>
      </c>
      <c r="H456" s="8" t="s">
        <v>1092</v>
      </c>
      <c r="I456" s="9"/>
      <c r="J456" s="9"/>
      <c r="K456" s="151"/>
      <c r="L456" s="150"/>
      <c r="M456" s="22">
        <v>3507.78</v>
      </c>
      <c r="N456" s="33"/>
      <c r="O456" s="22"/>
      <c r="P456" s="85">
        <v>89996.39999999998</v>
      </c>
      <c r="Q456" s="12">
        <v>43</v>
      </c>
      <c r="R456" s="12">
        <v>64.099999999999994</v>
      </c>
      <c r="S456" s="12">
        <v>97.5</v>
      </c>
      <c r="T456" s="12">
        <v>14.399999999999999</v>
      </c>
      <c r="U456" s="14" t="s">
        <v>42</v>
      </c>
      <c r="V456" s="6">
        <v>0.14000000000000001</v>
      </c>
      <c r="W456" s="14">
        <v>0.02</v>
      </c>
      <c r="X456" s="79">
        <v>2.8000000000000003E-6</v>
      </c>
    </row>
    <row r="457" spans="1:24" ht="17.100000000000001" customHeight="1">
      <c r="A457" t="s">
        <v>1119</v>
      </c>
      <c r="B457" s="12" t="s">
        <v>1120</v>
      </c>
      <c r="C457" s="12" t="s">
        <v>37</v>
      </c>
      <c r="D457" s="12" t="s">
        <v>173</v>
      </c>
      <c r="E457" s="12" t="s">
        <v>1091</v>
      </c>
      <c r="F457" s="12" t="s">
        <v>816</v>
      </c>
      <c r="G457" s="19" t="s">
        <v>8483</v>
      </c>
      <c r="H457" s="8" t="s">
        <v>1092</v>
      </c>
      <c r="I457" s="9"/>
      <c r="J457" s="9"/>
      <c r="K457" s="151"/>
      <c r="L457" s="150"/>
      <c r="M457" s="22">
        <v>4012.6800000000003</v>
      </c>
      <c r="N457" s="33"/>
      <c r="O457" s="22"/>
      <c r="P457" s="85">
        <v>227760</v>
      </c>
      <c r="Q457" s="12">
        <v>47</v>
      </c>
      <c r="R457" s="12">
        <v>73</v>
      </c>
      <c r="S457" s="12">
        <v>130</v>
      </c>
      <c r="T457" s="12">
        <v>24</v>
      </c>
      <c r="U457" s="14" t="s">
        <v>42</v>
      </c>
      <c r="V457" s="6">
        <v>0.15</v>
      </c>
      <c r="W457" s="14">
        <v>0.02</v>
      </c>
      <c r="X457" s="79">
        <v>3.0000000000000001E-6</v>
      </c>
    </row>
    <row r="458" spans="1:24" ht="17.100000000000001" customHeight="1">
      <c r="A458" t="s">
        <v>1121</v>
      </c>
      <c r="B458" s="12" t="s">
        <v>1122</v>
      </c>
      <c r="C458" s="12" t="s">
        <v>37</v>
      </c>
      <c r="D458" s="12" t="s">
        <v>173</v>
      </c>
      <c r="E458" s="12" t="s">
        <v>1091</v>
      </c>
      <c r="F458" s="12" t="s">
        <v>816</v>
      </c>
      <c r="G458" s="19" t="s">
        <v>8484</v>
      </c>
      <c r="H458" s="8" t="s">
        <v>1092</v>
      </c>
      <c r="I458" s="9"/>
      <c r="J458" s="9"/>
      <c r="K458" s="151"/>
      <c r="L458" s="150"/>
      <c r="M458" s="22">
        <v>3386.4</v>
      </c>
      <c r="N458" s="33"/>
      <c r="O458" s="22"/>
      <c r="P458" s="85">
        <v>169936</v>
      </c>
      <c r="Q458" s="12">
        <v>37</v>
      </c>
      <c r="R458" s="12">
        <v>76</v>
      </c>
      <c r="S458" s="12">
        <v>86</v>
      </c>
      <c r="T458" s="12">
        <v>26</v>
      </c>
      <c r="U458" s="14" t="s">
        <v>42</v>
      </c>
      <c r="V458" s="6">
        <v>0.1</v>
      </c>
      <c r="W458" s="14">
        <v>0.02</v>
      </c>
      <c r="X458" s="79">
        <v>1.9999999999999999E-6</v>
      </c>
    </row>
    <row r="459" spans="1:24" ht="17.100000000000001" customHeight="1">
      <c r="A459" t="s">
        <v>1123</v>
      </c>
      <c r="B459" s="12" t="s">
        <v>1124</v>
      </c>
      <c r="C459" s="12" t="s">
        <v>37</v>
      </c>
      <c r="D459" s="12" t="s">
        <v>173</v>
      </c>
      <c r="E459" s="12" t="s">
        <v>1091</v>
      </c>
      <c r="F459" s="12" t="s">
        <v>816</v>
      </c>
      <c r="G459" s="19" t="s">
        <v>8485</v>
      </c>
      <c r="H459" s="8" t="s">
        <v>1092</v>
      </c>
      <c r="I459" s="9"/>
      <c r="J459" s="9"/>
      <c r="K459" s="151"/>
      <c r="L459" s="150"/>
      <c r="M459" s="22">
        <v>3542.46</v>
      </c>
      <c r="N459" s="33"/>
      <c r="O459" s="22"/>
      <c r="P459" s="85">
        <v>207480</v>
      </c>
      <c r="Q459" s="12">
        <v>42</v>
      </c>
      <c r="R459" s="12">
        <v>76</v>
      </c>
      <c r="S459" s="12">
        <v>105</v>
      </c>
      <c r="T459" s="12">
        <v>26</v>
      </c>
      <c r="U459" s="14" t="s">
        <v>42</v>
      </c>
      <c r="V459" s="6">
        <v>0.14000000000000001</v>
      </c>
      <c r="W459" s="14">
        <v>0.02</v>
      </c>
      <c r="X459" s="79">
        <v>2.8000000000000003E-6</v>
      </c>
    </row>
    <row r="460" spans="1:24" ht="17.100000000000001" customHeight="1">
      <c r="A460" t="s">
        <v>1125</v>
      </c>
      <c r="B460" s="12" t="s">
        <v>1126</v>
      </c>
      <c r="C460" s="12" t="s">
        <v>37</v>
      </c>
      <c r="D460" s="12" t="s">
        <v>173</v>
      </c>
      <c r="E460" s="12" t="s">
        <v>1091</v>
      </c>
      <c r="F460" s="12" t="s">
        <v>816</v>
      </c>
      <c r="G460" s="19" t="s">
        <v>8486</v>
      </c>
      <c r="H460" s="8" t="s">
        <v>1092</v>
      </c>
      <c r="I460" s="9"/>
      <c r="J460" s="9"/>
      <c r="K460" s="151"/>
      <c r="L460" s="150"/>
      <c r="M460" s="22">
        <v>4043.28</v>
      </c>
      <c r="N460" s="33"/>
      <c r="O460" s="22"/>
      <c r="P460" s="85">
        <v>278850</v>
      </c>
      <c r="Q460" s="12">
        <v>47</v>
      </c>
      <c r="R460" s="12">
        <v>75</v>
      </c>
      <c r="S460" s="12">
        <v>143</v>
      </c>
      <c r="T460" s="12">
        <v>26</v>
      </c>
      <c r="U460" s="14" t="s">
        <v>42</v>
      </c>
      <c r="V460" s="6">
        <v>0.15</v>
      </c>
      <c r="W460" s="14">
        <v>0.02</v>
      </c>
      <c r="X460" s="79">
        <v>3.0000000000000001E-6</v>
      </c>
    </row>
    <row r="461" spans="1:24" ht="17.100000000000001" customHeight="1">
      <c r="A461" t="s">
        <v>1127</v>
      </c>
      <c r="B461" s="12" t="s">
        <v>1128</v>
      </c>
      <c r="C461" s="12" t="s">
        <v>37</v>
      </c>
      <c r="D461" s="12" t="s">
        <v>173</v>
      </c>
      <c r="E461" s="12" t="s">
        <v>1091</v>
      </c>
      <c r="F461" s="12" t="s">
        <v>816</v>
      </c>
      <c r="G461" s="19" t="s">
        <v>8487</v>
      </c>
      <c r="H461" s="8" t="s">
        <v>1092</v>
      </c>
      <c r="I461" s="9"/>
      <c r="J461" s="9"/>
      <c r="K461" s="151"/>
      <c r="L461" s="150"/>
      <c r="M461" s="22">
        <v>3304</v>
      </c>
      <c r="N461" s="33"/>
      <c r="O461" s="22"/>
      <c r="P461" s="85">
        <v>165750</v>
      </c>
      <c r="Q461" s="12">
        <v>37</v>
      </c>
      <c r="R461" s="12">
        <v>75</v>
      </c>
      <c r="S461" s="12">
        <v>85</v>
      </c>
      <c r="T461" s="12">
        <v>26</v>
      </c>
      <c r="U461" s="14" t="s">
        <v>42</v>
      </c>
      <c r="V461" s="6">
        <v>0.1</v>
      </c>
      <c r="W461" s="14">
        <v>0.02</v>
      </c>
      <c r="X461" s="79">
        <v>1.9999999999999999E-6</v>
      </c>
    </row>
    <row r="462" spans="1:24" ht="17.100000000000001" customHeight="1">
      <c r="A462" t="s">
        <v>1129</v>
      </c>
      <c r="B462" s="12" t="s">
        <v>1130</v>
      </c>
      <c r="C462" s="12" t="s">
        <v>37</v>
      </c>
      <c r="D462" s="12" t="s">
        <v>173</v>
      </c>
      <c r="E462" s="12" t="s">
        <v>1091</v>
      </c>
      <c r="F462" s="12" t="s">
        <v>816</v>
      </c>
      <c r="G462" s="19" t="s">
        <v>8488</v>
      </c>
      <c r="H462" s="8" t="s">
        <v>1092</v>
      </c>
      <c r="I462" s="9"/>
      <c r="J462" s="9"/>
      <c r="K462" s="151"/>
      <c r="L462" s="150"/>
      <c r="M462" s="22">
        <v>3462</v>
      </c>
      <c r="N462" s="33"/>
      <c r="O462" s="22"/>
      <c r="P462" s="85">
        <v>89996.39999999998</v>
      </c>
      <c r="Q462" s="12">
        <v>43</v>
      </c>
      <c r="R462" s="12">
        <v>64.099999999999994</v>
      </c>
      <c r="S462" s="12">
        <v>97.5</v>
      </c>
      <c r="T462" s="12">
        <v>14.399999999999999</v>
      </c>
      <c r="U462" s="14" t="s">
        <v>42</v>
      </c>
      <c r="V462" s="6">
        <v>0.14000000000000001</v>
      </c>
      <c r="W462" s="14">
        <v>0.02</v>
      </c>
      <c r="X462" s="79">
        <v>2.8000000000000003E-6</v>
      </c>
    </row>
    <row r="463" spans="1:24" ht="17.100000000000001" customHeight="1">
      <c r="A463" t="s">
        <v>1131</v>
      </c>
      <c r="B463" s="12" t="s">
        <v>1132</v>
      </c>
      <c r="C463" s="12" t="s">
        <v>37</v>
      </c>
      <c r="D463" s="12" t="s">
        <v>173</v>
      </c>
      <c r="E463" s="12" t="s">
        <v>1091</v>
      </c>
      <c r="F463" s="12" t="s">
        <v>816</v>
      </c>
      <c r="G463" s="19" t="s">
        <v>8489</v>
      </c>
      <c r="H463" s="8" t="s">
        <v>1092</v>
      </c>
      <c r="I463" s="9"/>
      <c r="J463" s="9"/>
      <c r="K463" s="151"/>
      <c r="L463" s="150"/>
      <c r="M463" s="22">
        <v>3926</v>
      </c>
      <c r="N463" s="33"/>
      <c r="O463" s="22"/>
      <c r="P463" s="85">
        <v>237250</v>
      </c>
      <c r="Q463" s="12">
        <v>47</v>
      </c>
      <c r="R463" s="12">
        <v>73</v>
      </c>
      <c r="S463" s="12">
        <v>130</v>
      </c>
      <c r="T463" s="12">
        <v>25</v>
      </c>
      <c r="U463" s="14" t="s">
        <v>42</v>
      </c>
      <c r="V463" s="6">
        <v>0.15</v>
      </c>
      <c r="W463" s="6">
        <v>0.02</v>
      </c>
      <c r="X463" s="79">
        <v>3.0000000000000001E-6</v>
      </c>
    </row>
    <row r="464" spans="1:24" ht="17.100000000000001" customHeight="1">
      <c r="A464" t="s">
        <v>1133</v>
      </c>
      <c r="B464" s="12" t="s">
        <v>1134</v>
      </c>
      <c r="C464" s="12" t="s">
        <v>37</v>
      </c>
      <c r="D464" s="12" t="s">
        <v>173</v>
      </c>
      <c r="E464" s="12" t="s">
        <v>1091</v>
      </c>
      <c r="F464" s="12" t="s">
        <v>816</v>
      </c>
      <c r="G464" s="19" t="s">
        <v>8490</v>
      </c>
      <c r="H464" s="8" t="s">
        <v>1092</v>
      </c>
      <c r="I464" s="9"/>
      <c r="J464" s="9"/>
      <c r="K464" s="151"/>
      <c r="L464" s="150"/>
      <c r="M464" s="22">
        <v>3335</v>
      </c>
      <c r="N464" s="33"/>
      <c r="O464" s="22"/>
      <c r="P464" s="85">
        <v>165750</v>
      </c>
      <c r="Q464" s="12">
        <v>37</v>
      </c>
      <c r="R464" s="12">
        <v>75</v>
      </c>
      <c r="S464" s="12">
        <v>85</v>
      </c>
      <c r="T464" s="12">
        <v>26</v>
      </c>
      <c r="U464" s="14" t="s">
        <v>42</v>
      </c>
      <c r="V464" s="6">
        <v>0.1</v>
      </c>
      <c r="W464" s="6">
        <v>0.02</v>
      </c>
      <c r="X464" s="79">
        <v>1.9999999999999999E-6</v>
      </c>
    </row>
    <row r="465" spans="1:24" ht="17.100000000000001" customHeight="1">
      <c r="A465" t="s">
        <v>1135</v>
      </c>
      <c r="B465" s="12" t="s">
        <v>1136</v>
      </c>
      <c r="C465" s="12" t="s">
        <v>37</v>
      </c>
      <c r="D465" s="12" t="s">
        <v>173</v>
      </c>
      <c r="E465" s="12" t="s">
        <v>1091</v>
      </c>
      <c r="F465" s="12" t="s">
        <v>816</v>
      </c>
      <c r="G465" s="19" t="s">
        <v>8491</v>
      </c>
      <c r="H465" s="8" t="s">
        <v>1092</v>
      </c>
      <c r="I465" s="9"/>
      <c r="J465" s="9"/>
      <c r="K465" s="151"/>
      <c r="L465" s="150"/>
      <c r="M465" s="22">
        <v>3498</v>
      </c>
      <c r="N465" s="33"/>
      <c r="O465" s="22"/>
      <c r="P465" s="85">
        <v>191625</v>
      </c>
      <c r="Q465" s="12">
        <v>44.8</v>
      </c>
      <c r="R465" s="12">
        <v>73</v>
      </c>
      <c r="S465" s="12">
        <v>105</v>
      </c>
      <c r="T465" s="12">
        <v>25</v>
      </c>
      <c r="U465" s="14" t="s">
        <v>42</v>
      </c>
      <c r="V465" s="6">
        <v>0.14000000000000001</v>
      </c>
      <c r="W465" s="6">
        <v>0.02</v>
      </c>
      <c r="X465" s="79">
        <v>2.8000000000000003E-6</v>
      </c>
    </row>
    <row r="466" spans="1:24" ht="17.100000000000001" customHeight="1">
      <c r="A466" t="s">
        <v>1137</v>
      </c>
      <c r="B466" s="12" t="s">
        <v>1138</v>
      </c>
      <c r="C466" s="12" t="s">
        <v>37</v>
      </c>
      <c r="D466" s="12" t="s">
        <v>173</v>
      </c>
      <c r="E466" s="12" t="s">
        <v>1091</v>
      </c>
      <c r="F466" s="12" t="s">
        <v>816</v>
      </c>
      <c r="G466" s="19" t="s">
        <v>8492</v>
      </c>
      <c r="H466" s="8" t="s">
        <v>1092</v>
      </c>
      <c r="I466" s="9"/>
      <c r="J466" s="9"/>
      <c r="K466" s="151"/>
      <c r="L466" s="150"/>
      <c r="M466" s="22">
        <v>3962</v>
      </c>
      <c r="N466" s="33"/>
      <c r="O466" s="22"/>
      <c r="P466" s="85">
        <v>227760</v>
      </c>
      <c r="Q466" s="12">
        <v>47</v>
      </c>
      <c r="R466" s="12">
        <v>73</v>
      </c>
      <c r="S466" s="12">
        <v>130</v>
      </c>
      <c r="T466" s="12">
        <v>24</v>
      </c>
      <c r="U466" s="14" t="s">
        <v>42</v>
      </c>
      <c r="V466" s="6">
        <v>0.15</v>
      </c>
      <c r="W466" s="6">
        <v>0.02</v>
      </c>
      <c r="X466" s="79">
        <v>3.0000000000000001E-6</v>
      </c>
    </row>
    <row r="467" spans="1:24" ht="17.100000000000001" customHeight="1">
      <c r="A467" t="s">
        <v>1139</v>
      </c>
      <c r="B467" s="12" t="s">
        <v>1140</v>
      </c>
      <c r="C467" s="12" t="s">
        <v>37</v>
      </c>
      <c r="D467" s="12" t="s">
        <v>173</v>
      </c>
      <c r="E467" s="12" t="s">
        <v>1141</v>
      </c>
      <c r="F467" s="12" t="s">
        <v>1142</v>
      </c>
      <c r="G467" s="19" t="s">
        <v>8493</v>
      </c>
      <c r="H467" s="8" t="s">
        <v>1143</v>
      </c>
      <c r="I467" s="9"/>
      <c r="J467" s="9"/>
      <c r="K467" s="10"/>
      <c r="L467" s="11"/>
      <c r="M467" s="22">
        <v>6248</v>
      </c>
      <c r="N467" s="33"/>
      <c r="O467" s="22"/>
      <c r="P467" s="85">
        <v>975426</v>
      </c>
      <c r="Q467" s="12">
        <v>166</v>
      </c>
      <c r="R467" s="12">
        <v>196.5</v>
      </c>
      <c r="S467" s="12">
        <v>73</v>
      </c>
      <c r="T467" s="12">
        <v>68</v>
      </c>
      <c r="U467" s="14" t="s">
        <v>56</v>
      </c>
      <c r="V467" s="14" t="s">
        <v>56</v>
      </c>
      <c r="W467" s="14" t="s">
        <v>56</v>
      </c>
      <c r="X467" s="16" t="s">
        <v>56</v>
      </c>
    </row>
    <row r="468" spans="1:24" ht="17.100000000000001" customHeight="1">
      <c r="A468" t="s">
        <v>1144</v>
      </c>
      <c r="B468" s="12" t="s">
        <v>1145</v>
      </c>
      <c r="C468" s="12" t="s">
        <v>37</v>
      </c>
      <c r="D468" s="12" t="s">
        <v>173</v>
      </c>
      <c r="E468" s="12" t="s">
        <v>1141</v>
      </c>
      <c r="F468" s="12" t="s">
        <v>1146</v>
      </c>
      <c r="G468" s="19" t="s">
        <v>8494</v>
      </c>
      <c r="H468" s="8" t="s">
        <v>1147</v>
      </c>
      <c r="I468" s="9"/>
      <c r="J468" s="9"/>
      <c r="K468" s="10"/>
      <c r="L468" s="11"/>
      <c r="M468" s="22">
        <v>5559</v>
      </c>
      <c r="N468" s="33"/>
      <c r="O468" s="22"/>
      <c r="P468" s="85">
        <v>981240</v>
      </c>
      <c r="Q468" s="12">
        <v>166</v>
      </c>
      <c r="R468" s="12">
        <v>185</v>
      </c>
      <c r="S468" s="12">
        <v>78</v>
      </c>
      <c r="T468" s="12">
        <v>68</v>
      </c>
      <c r="U468" s="14" t="s">
        <v>56</v>
      </c>
      <c r="V468" s="14" t="s">
        <v>56</v>
      </c>
      <c r="W468" s="14" t="s">
        <v>56</v>
      </c>
      <c r="X468" s="16" t="s">
        <v>56</v>
      </c>
    </row>
    <row r="469" spans="1:24" ht="17.100000000000001" customHeight="1">
      <c r="A469" t="s">
        <v>1148</v>
      </c>
      <c r="B469" s="12" t="s">
        <v>1149</v>
      </c>
      <c r="C469" s="12" t="s">
        <v>37</v>
      </c>
      <c r="D469" s="12" t="s">
        <v>173</v>
      </c>
      <c r="E469" s="12" t="s">
        <v>1150</v>
      </c>
      <c r="F469" s="12" t="s">
        <v>1146</v>
      </c>
      <c r="G469" s="19" t="s">
        <v>8495</v>
      </c>
      <c r="H469" s="8" t="s">
        <v>1151</v>
      </c>
      <c r="I469" s="9"/>
      <c r="J469" s="9"/>
      <c r="K469" s="10"/>
      <c r="L469" s="11"/>
      <c r="M469" s="22">
        <v>610</v>
      </c>
      <c r="N469" s="33"/>
      <c r="O469" s="22"/>
      <c r="P469" s="85">
        <v>136620</v>
      </c>
      <c r="Q469" s="12">
        <v>15.2</v>
      </c>
      <c r="R469" s="12">
        <v>69</v>
      </c>
      <c r="S469" s="12">
        <v>45</v>
      </c>
      <c r="T469" s="12">
        <v>44</v>
      </c>
      <c r="U469" s="14" t="s">
        <v>56</v>
      </c>
      <c r="V469" s="14" t="s">
        <v>56</v>
      </c>
      <c r="W469" s="14" t="s">
        <v>56</v>
      </c>
      <c r="X469" s="16" t="s">
        <v>56</v>
      </c>
    </row>
    <row r="470" spans="1:24" ht="17.100000000000001" customHeight="1">
      <c r="A470" t="s">
        <v>1152</v>
      </c>
      <c r="B470" s="12" t="s">
        <v>1153</v>
      </c>
      <c r="C470" s="12" t="s">
        <v>37</v>
      </c>
      <c r="D470" s="12" t="s">
        <v>173</v>
      </c>
      <c r="E470" s="12" t="s">
        <v>1150</v>
      </c>
      <c r="F470" s="12" t="s">
        <v>1146</v>
      </c>
      <c r="G470" s="19" t="s">
        <v>8496</v>
      </c>
      <c r="H470" s="8" t="s">
        <v>1154</v>
      </c>
      <c r="I470" s="9"/>
      <c r="J470" s="9"/>
      <c r="K470" s="10"/>
      <c r="L470" s="11"/>
      <c r="M470" s="22">
        <v>704</v>
      </c>
      <c r="N470" s="33"/>
      <c r="O470" s="22"/>
      <c r="P470" s="85">
        <v>259072</v>
      </c>
      <c r="Q470" s="12">
        <v>28</v>
      </c>
      <c r="R470" s="12">
        <v>128</v>
      </c>
      <c r="S470" s="12">
        <v>46</v>
      </c>
      <c r="T470" s="12">
        <v>44</v>
      </c>
      <c r="U470" s="14" t="s">
        <v>56</v>
      </c>
      <c r="V470" s="14" t="s">
        <v>56</v>
      </c>
      <c r="W470" s="14" t="s">
        <v>56</v>
      </c>
      <c r="X470" s="16" t="s">
        <v>56</v>
      </c>
    </row>
    <row r="471" spans="1:24" ht="17.100000000000001" customHeight="1">
      <c r="A471" t="s">
        <v>1155</v>
      </c>
      <c r="B471" s="12" t="s">
        <v>1156</v>
      </c>
      <c r="C471" s="12" t="s">
        <v>37</v>
      </c>
      <c r="D471" s="12" t="s">
        <v>173</v>
      </c>
      <c r="E471" s="12" t="s">
        <v>1150</v>
      </c>
      <c r="F471" s="12" t="s">
        <v>1146</v>
      </c>
      <c r="G471" s="19" t="s">
        <v>8497</v>
      </c>
      <c r="H471" s="8" t="s">
        <v>1157</v>
      </c>
      <c r="I471" s="9"/>
      <c r="J471" s="9"/>
      <c r="K471" s="10"/>
      <c r="L471" s="11"/>
      <c r="M471" s="22">
        <v>906</v>
      </c>
      <c r="N471" s="33"/>
      <c r="O471" s="22"/>
      <c r="P471" s="85">
        <v>483328</v>
      </c>
      <c r="Q471" s="12">
        <v>41</v>
      </c>
      <c r="R471" s="12">
        <v>118</v>
      </c>
      <c r="S471" s="12">
        <v>64</v>
      </c>
      <c r="T471" s="12">
        <v>64</v>
      </c>
      <c r="U471" s="14" t="s">
        <v>56</v>
      </c>
      <c r="V471" s="14" t="s">
        <v>56</v>
      </c>
      <c r="W471" s="14" t="s">
        <v>56</v>
      </c>
      <c r="X471" s="16" t="s">
        <v>56</v>
      </c>
    </row>
    <row r="472" spans="1:24" ht="17.100000000000001" customHeight="1">
      <c r="A472" t="s">
        <v>1158</v>
      </c>
      <c r="B472" s="12" t="s">
        <v>1159</v>
      </c>
      <c r="C472" s="12" t="s">
        <v>37</v>
      </c>
      <c r="D472" s="12" t="s">
        <v>173</v>
      </c>
      <c r="E472" s="12" t="s">
        <v>1150</v>
      </c>
      <c r="F472" s="12" t="s">
        <v>1146</v>
      </c>
      <c r="G472" s="19" t="s">
        <v>8498</v>
      </c>
      <c r="H472" s="8" t="s">
        <v>1160</v>
      </c>
      <c r="I472" s="9"/>
      <c r="J472" s="9"/>
      <c r="K472" s="10"/>
      <c r="L472" s="11"/>
      <c r="M472" s="22">
        <v>1092</v>
      </c>
      <c r="N472" s="33"/>
      <c r="O472" s="22"/>
      <c r="P472" s="85">
        <v>593920</v>
      </c>
      <c r="Q472" s="12">
        <v>56</v>
      </c>
      <c r="R472" s="12">
        <v>145</v>
      </c>
      <c r="S472" s="12">
        <v>64</v>
      </c>
      <c r="T472" s="12">
        <v>64</v>
      </c>
      <c r="U472" s="14" t="s">
        <v>56</v>
      </c>
      <c r="V472" s="14" t="s">
        <v>56</v>
      </c>
      <c r="W472" s="14" t="s">
        <v>56</v>
      </c>
      <c r="X472" s="16" t="s">
        <v>56</v>
      </c>
    </row>
    <row r="473" spans="1:24" ht="17.100000000000001" customHeight="1">
      <c r="A473" t="s">
        <v>1161</v>
      </c>
      <c r="B473" s="12" t="s">
        <v>1162</v>
      </c>
      <c r="C473" s="12" t="s">
        <v>37</v>
      </c>
      <c r="D473" s="12" t="s">
        <v>173</v>
      </c>
      <c r="E473" s="12" t="s">
        <v>1150</v>
      </c>
      <c r="F473" s="12" t="s">
        <v>1142</v>
      </c>
      <c r="G473" s="19" t="s">
        <v>8499</v>
      </c>
      <c r="H473" s="8" t="s">
        <v>1163</v>
      </c>
      <c r="I473" s="9"/>
      <c r="J473" s="9"/>
      <c r="K473" s="10"/>
      <c r="L473" s="11"/>
      <c r="M473" s="22">
        <v>1235</v>
      </c>
      <c r="N473" s="33"/>
      <c r="O473" s="22"/>
      <c r="P473" s="78" t="s">
        <v>56</v>
      </c>
      <c r="Q473" s="78" t="s">
        <v>56</v>
      </c>
      <c r="R473" s="78" t="s">
        <v>56</v>
      </c>
      <c r="S473" s="78" t="s">
        <v>56</v>
      </c>
      <c r="T473" s="78" t="s">
        <v>56</v>
      </c>
      <c r="U473" s="14" t="s">
        <v>56</v>
      </c>
      <c r="V473" s="14" t="s">
        <v>56</v>
      </c>
      <c r="W473" s="14" t="s">
        <v>56</v>
      </c>
      <c r="X473" s="16" t="s">
        <v>56</v>
      </c>
    </row>
    <row r="474" spans="1:24" ht="17.100000000000001" customHeight="1">
      <c r="A474" t="s">
        <v>1164</v>
      </c>
      <c r="B474" s="12" t="s">
        <v>1165</v>
      </c>
      <c r="C474" s="12" t="s">
        <v>37</v>
      </c>
      <c r="D474" s="12" t="s">
        <v>173</v>
      </c>
      <c r="E474" s="12" t="s">
        <v>1150</v>
      </c>
      <c r="F474" s="12" t="s">
        <v>1142</v>
      </c>
      <c r="G474" s="19" t="s">
        <v>8500</v>
      </c>
      <c r="H474" s="8" t="s">
        <v>1166</v>
      </c>
      <c r="I474" s="9"/>
      <c r="J474" s="9"/>
      <c r="K474" s="10"/>
      <c r="L474" s="11"/>
      <c r="M474" s="22">
        <v>1393</v>
      </c>
      <c r="N474" s="33"/>
      <c r="O474" s="22"/>
      <c r="P474" s="78" t="s">
        <v>56</v>
      </c>
      <c r="Q474" s="78" t="s">
        <v>56</v>
      </c>
      <c r="R474" s="78" t="s">
        <v>56</v>
      </c>
      <c r="S474" s="78" t="s">
        <v>56</v>
      </c>
      <c r="T474" s="78" t="s">
        <v>56</v>
      </c>
      <c r="U474" s="14" t="s">
        <v>56</v>
      </c>
      <c r="V474" s="14" t="s">
        <v>56</v>
      </c>
      <c r="W474" s="14" t="s">
        <v>56</v>
      </c>
      <c r="X474" s="16" t="s">
        <v>56</v>
      </c>
    </row>
    <row r="475" spans="1:24" ht="17.100000000000001" customHeight="1">
      <c r="A475" t="s">
        <v>1167</v>
      </c>
      <c r="B475" s="12" t="s">
        <v>1168</v>
      </c>
      <c r="C475" s="12" t="s">
        <v>37</v>
      </c>
      <c r="D475" s="12" t="s">
        <v>173</v>
      </c>
      <c r="E475" s="12" t="s">
        <v>1150</v>
      </c>
      <c r="F475" s="12" t="s">
        <v>1142</v>
      </c>
      <c r="G475" s="19" t="s">
        <v>8501</v>
      </c>
      <c r="H475" s="8" t="s">
        <v>1169</v>
      </c>
      <c r="I475" s="9"/>
      <c r="J475" s="9"/>
      <c r="K475" s="10"/>
      <c r="L475" s="11"/>
      <c r="M475" s="22">
        <v>1457</v>
      </c>
      <c r="N475" s="33"/>
      <c r="O475" s="22"/>
      <c r="P475" s="78" t="s">
        <v>56</v>
      </c>
      <c r="Q475" s="78" t="s">
        <v>56</v>
      </c>
      <c r="R475" s="78" t="s">
        <v>56</v>
      </c>
      <c r="S475" s="78" t="s">
        <v>56</v>
      </c>
      <c r="T475" s="78" t="s">
        <v>56</v>
      </c>
      <c r="U475" s="14" t="s">
        <v>56</v>
      </c>
      <c r="V475" s="14" t="s">
        <v>56</v>
      </c>
      <c r="W475" s="14" t="s">
        <v>56</v>
      </c>
      <c r="X475" s="16" t="s">
        <v>56</v>
      </c>
    </row>
    <row r="476" spans="1:24" ht="17.100000000000001" customHeight="1">
      <c r="A476" t="s">
        <v>1170</v>
      </c>
      <c r="B476" s="12" t="s">
        <v>1171</v>
      </c>
      <c r="C476" s="12" t="s">
        <v>37</v>
      </c>
      <c r="D476" s="12" t="s">
        <v>173</v>
      </c>
      <c r="E476" s="12" t="s">
        <v>1150</v>
      </c>
      <c r="F476" s="12" t="s">
        <v>1172</v>
      </c>
      <c r="G476" s="19" t="s">
        <v>8502</v>
      </c>
      <c r="H476" s="8" t="s">
        <v>1173</v>
      </c>
      <c r="I476" s="9"/>
      <c r="J476" s="9"/>
      <c r="K476" s="10"/>
      <c r="L476" s="11"/>
      <c r="M476" s="22">
        <v>633</v>
      </c>
      <c r="N476" s="33"/>
      <c r="O476" s="22"/>
      <c r="P476" s="78" t="s">
        <v>56</v>
      </c>
      <c r="Q476" s="78" t="s">
        <v>56</v>
      </c>
      <c r="R476" s="78" t="s">
        <v>56</v>
      </c>
      <c r="S476" s="78" t="s">
        <v>56</v>
      </c>
      <c r="T476" s="78" t="s">
        <v>56</v>
      </c>
      <c r="U476" s="14" t="s">
        <v>56</v>
      </c>
      <c r="V476" s="14" t="s">
        <v>56</v>
      </c>
      <c r="W476" s="14" t="s">
        <v>56</v>
      </c>
      <c r="X476" s="16" t="s">
        <v>56</v>
      </c>
    </row>
    <row r="477" spans="1:24" ht="17.100000000000001" customHeight="1">
      <c r="A477" t="s">
        <v>1174</v>
      </c>
      <c r="B477" s="12" t="s">
        <v>1175</v>
      </c>
      <c r="C477" s="12" t="s">
        <v>37</v>
      </c>
      <c r="D477" s="12" t="s">
        <v>173</v>
      </c>
      <c r="E477" s="12" t="s">
        <v>1150</v>
      </c>
      <c r="F477" s="12" t="s">
        <v>1172</v>
      </c>
      <c r="G477" s="19" t="s">
        <v>8503</v>
      </c>
      <c r="H477" s="8" t="s">
        <v>1176</v>
      </c>
      <c r="I477" s="9"/>
      <c r="J477" s="9"/>
      <c r="K477" s="10"/>
      <c r="L477" s="11"/>
      <c r="M477" s="22">
        <v>760</v>
      </c>
      <c r="N477" s="33"/>
      <c r="O477" s="22"/>
      <c r="P477" s="78" t="s">
        <v>56</v>
      </c>
      <c r="Q477" s="78" t="s">
        <v>56</v>
      </c>
      <c r="R477" s="78" t="s">
        <v>56</v>
      </c>
      <c r="S477" s="78" t="s">
        <v>56</v>
      </c>
      <c r="T477" s="78" t="s">
        <v>56</v>
      </c>
      <c r="U477" s="14" t="s">
        <v>56</v>
      </c>
      <c r="V477" s="14" t="s">
        <v>56</v>
      </c>
      <c r="W477" s="14" t="s">
        <v>56</v>
      </c>
      <c r="X477" s="16" t="s">
        <v>56</v>
      </c>
    </row>
    <row r="478" spans="1:24" ht="17.100000000000001" customHeight="1">
      <c r="A478" t="s">
        <v>1177</v>
      </c>
      <c r="B478" s="12" t="s">
        <v>1178</v>
      </c>
      <c r="C478" s="12" t="s">
        <v>37</v>
      </c>
      <c r="D478" s="12" t="s">
        <v>173</v>
      </c>
      <c r="E478" s="12" t="s">
        <v>1150</v>
      </c>
      <c r="F478" s="12" t="s">
        <v>1172</v>
      </c>
      <c r="G478" s="19" t="s">
        <v>8504</v>
      </c>
      <c r="H478" s="8" t="s">
        <v>1179</v>
      </c>
      <c r="I478" s="9"/>
      <c r="J478" s="9"/>
      <c r="K478" s="10"/>
      <c r="L478" s="11"/>
      <c r="M478" s="22">
        <v>888</v>
      </c>
      <c r="N478" s="33"/>
      <c r="O478" s="22"/>
      <c r="P478" s="78" t="s">
        <v>56</v>
      </c>
      <c r="Q478" s="78" t="s">
        <v>56</v>
      </c>
      <c r="R478" s="78" t="s">
        <v>56</v>
      </c>
      <c r="S478" s="78" t="s">
        <v>56</v>
      </c>
      <c r="T478" s="78" t="s">
        <v>56</v>
      </c>
      <c r="U478" s="14" t="s">
        <v>56</v>
      </c>
      <c r="V478" s="14" t="s">
        <v>56</v>
      </c>
      <c r="W478" s="14" t="s">
        <v>56</v>
      </c>
      <c r="X478" s="16" t="s">
        <v>56</v>
      </c>
    </row>
    <row r="479" spans="1:24" ht="17.100000000000001" customHeight="1">
      <c r="A479" t="s">
        <v>1180</v>
      </c>
      <c r="B479" s="12" t="s">
        <v>1181</v>
      </c>
      <c r="C479" s="12" t="s">
        <v>37</v>
      </c>
      <c r="D479" s="12" t="s">
        <v>173</v>
      </c>
      <c r="E479" s="12" t="s">
        <v>1182</v>
      </c>
      <c r="F479" s="12" t="s">
        <v>1142</v>
      </c>
      <c r="G479" s="19" t="s">
        <v>8505</v>
      </c>
      <c r="H479" s="8" t="s">
        <v>1183</v>
      </c>
      <c r="I479" s="9"/>
      <c r="J479" s="9"/>
      <c r="K479" s="10"/>
      <c r="L479" s="11"/>
      <c r="M479" s="22">
        <v>1760</v>
      </c>
      <c r="N479" s="33"/>
      <c r="O479" s="22"/>
      <c r="P479" s="85">
        <v>504599.99999999983</v>
      </c>
      <c r="Q479" s="12">
        <v>88</v>
      </c>
      <c r="R479" s="12">
        <v>150</v>
      </c>
      <c r="S479" s="12">
        <v>57.999999999999993</v>
      </c>
      <c r="T479" s="12">
        <v>57.999999999999993</v>
      </c>
      <c r="U479" s="14" t="s">
        <v>56</v>
      </c>
      <c r="V479" s="14" t="s">
        <v>56</v>
      </c>
      <c r="W479" s="14" t="s">
        <v>56</v>
      </c>
      <c r="X479" s="16" t="s">
        <v>56</v>
      </c>
    </row>
    <row r="480" spans="1:24" ht="17.100000000000001" customHeight="1">
      <c r="A480" t="s">
        <v>1184</v>
      </c>
      <c r="B480" s="12" t="s">
        <v>1185</v>
      </c>
      <c r="C480" s="12" t="s">
        <v>37</v>
      </c>
      <c r="D480" s="12" t="s">
        <v>173</v>
      </c>
      <c r="E480" s="12" t="s">
        <v>1182</v>
      </c>
      <c r="F480" s="12" t="s">
        <v>1142</v>
      </c>
      <c r="G480" s="19" t="s">
        <v>8506</v>
      </c>
      <c r="H480" s="8" t="s">
        <v>1186</v>
      </c>
      <c r="I480" s="9"/>
      <c r="J480" s="9"/>
      <c r="K480" s="10"/>
      <c r="L480" s="11"/>
      <c r="M480" s="22">
        <v>1886</v>
      </c>
      <c r="N480" s="33"/>
      <c r="O480" s="22"/>
      <c r="P480" s="85">
        <v>844800</v>
      </c>
      <c r="Q480" s="12">
        <v>90</v>
      </c>
      <c r="R480" s="12">
        <v>132</v>
      </c>
      <c r="S480" s="12">
        <v>80</v>
      </c>
      <c r="T480" s="12">
        <v>80</v>
      </c>
      <c r="U480" s="14" t="s">
        <v>56</v>
      </c>
      <c r="V480" s="14" t="s">
        <v>56</v>
      </c>
      <c r="W480" s="14" t="s">
        <v>56</v>
      </c>
      <c r="X480" s="16" t="s">
        <v>56</v>
      </c>
    </row>
    <row r="481" spans="1:24" ht="17.100000000000001" customHeight="1">
      <c r="A481" t="s">
        <v>1187</v>
      </c>
      <c r="B481" s="12" t="s">
        <v>1188</v>
      </c>
      <c r="C481" s="12" t="s">
        <v>37</v>
      </c>
      <c r="D481" s="12" t="s">
        <v>173</v>
      </c>
      <c r="E481" s="12" t="s">
        <v>1182</v>
      </c>
      <c r="F481" s="12" t="s">
        <v>1142</v>
      </c>
      <c r="G481" s="19" t="s">
        <v>8507</v>
      </c>
      <c r="H481" s="8" t="s">
        <v>1189</v>
      </c>
      <c r="I481" s="9"/>
      <c r="J481" s="9"/>
      <c r="K481" s="10"/>
      <c r="L481" s="11"/>
      <c r="M481" s="22">
        <v>2294</v>
      </c>
      <c r="N481" s="33"/>
      <c r="O481" s="22"/>
      <c r="P481" s="85">
        <v>1216000</v>
      </c>
      <c r="Q481" s="12">
        <v>123</v>
      </c>
      <c r="R481" s="12">
        <v>190</v>
      </c>
      <c r="S481" s="12">
        <v>80</v>
      </c>
      <c r="T481" s="12">
        <v>80</v>
      </c>
      <c r="U481" s="14" t="s">
        <v>56</v>
      </c>
      <c r="V481" s="14" t="s">
        <v>56</v>
      </c>
      <c r="W481" s="14" t="s">
        <v>56</v>
      </c>
      <c r="X481" s="16" t="s">
        <v>56</v>
      </c>
    </row>
    <row r="482" spans="1:24" ht="17.100000000000001" customHeight="1">
      <c r="A482" t="s">
        <v>1190</v>
      </c>
      <c r="B482" s="12" t="s">
        <v>1191</v>
      </c>
      <c r="C482" s="12" t="s">
        <v>37</v>
      </c>
      <c r="D482" s="12" t="s">
        <v>173</v>
      </c>
      <c r="E482" s="12" t="s">
        <v>1182</v>
      </c>
      <c r="F482" s="12" t="s">
        <v>1142</v>
      </c>
      <c r="G482" s="19" t="s">
        <v>8508</v>
      </c>
      <c r="H482" s="8" t="s">
        <v>1192</v>
      </c>
      <c r="I482" s="9"/>
      <c r="J482" s="9"/>
      <c r="K482" s="10"/>
      <c r="L482" s="11"/>
      <c r="M482" s="22">
        <v>3055</v>
      </c>
      <c r="N482" s="33"/>
      <c r="O482" s="22"/>
      <c r="P482" s="85">
        <v>1174400</v>
      </c>
      <c r="Q482" s="12">
        <v>191</v>
      </c>
      <c r="R482" s="12">
        <v>183.5</v>
      </c>
      <c r="S482" s="12">
        <v>80</v>
      </c>
      <c r="T482" s="12">
        <v>80</v>
      </c>
      <c r="U482" s="14" t="s">
        <v>56</v>
      </c>
      <c r="V482" s="14" t="s">
        <v>56</v>
      </c>
      <c r="W482" s="14" t="s">
        <v>56</v>
      </c>
      <c r="X482" s="16" t="s">
        <v>56</v>
      </c>
    </row>
    <row r="483" spans="1:24" ht="17.100000000000001" customHeight="1">
      <c r="A483" t="s">
        <v>1193</v>
      </c>
      <c r="B483" s="12" t="s">
        <v>1194</v>
      </c>
      <c r="C483" s="12" t="s">
        <v>37</v>
      </c>
      <c r="D483" s="12" t="s">
        <v>173</v>
      </c>
      <c r="E483" s="12" t="s">
        <v>1182</v>
      </c>
      <c r="F483" s="12" t="s">
        <v>1142</v>
      </c>
      <c r="G483" s="19" t="s">
        <v>8509</v>
      </c>
      <c r="H483" s="8" t="s">
        <v>1195</v>
      </c>
      <c r="I483" s="9"/>
      <c r="J483" s="9"/>
      <c r="K483" s="10"/>
      <c r="L483" s="11"/>
      <c r="M483" s="22">
        <v>3055</v>
      </c>
      <c r="N483" s="33"/>
      <c r="O483" s="22"/>
      <c r="P483" s="85">
        <v>1174400</v>
      </c>
      <c r="Q483" s="12">
        <v>169</v>
      </c>
      <c r="R483" s="12">
        <v>183.5</v>
      </c>
      <c r="S483" s="12">
        <v>80</v>
      </c>
      <c r="T483" s="12">
        <v>80</v>
      </c>
      <c r="U483" s="14" t="s">
        <v>56</v>
      </c>
      <c r="V483" s="14" t="s">
        <v>56</v>
      </c>
      <c r="W483" s="14" t="s">
        <v>56</v>
      </c>
      <c r="X483" s="16" t="s">
        <v>56</v>
      </c>
    </row>
    <row r="484" spans="1:24" ht="17.100000000000001" customHeight="1">
      <c r="A484" t="s">
        <v>1196</v>
      </c>
      <c r="B484" s="12" t="s">
        <v>1197</v>
      </c>
      <c r="C484" s="12" t="s">
        <v>37</v>
      </c>
      <c r="D484" s="12" t="s">
        <v>173</v>
      </c>
      <c r="E484" s="12" t="s">
        <v>1182</v>
      </c>
      <c r="F484" s="12" t="s">
        <v>1142</v>
      </c>
      <c r="G484" s="19" t="s">
        <v>8052</v>
      </c>
      <c r="H484" s="8" t="s">
        <v>1198</v>
      </c>
      <c r="I484" s="9"/>
      <c r="J484" s="9"/>
      <c r="K484" s="10"/>
      <c r="L484" s="11"/>
      <c r="M484" s="22">
        <v>3825</v>
      </c>
      <c r="N484" s="33"/>
      <c r="O484" s="22"/>
      <c r="P484" s="78" t="s">
        <v>56</v>
      </c>
      <c r="Q484" s="78" t="s">
        <v>56</v>
      </c>
      <c r="R484" s="78" t="s">
        <v>56</v>
      </c>
      <c r="S484" s="78" t="s">
        <v>56</v>
      </c>
      <c r="T484" s="78" t="s">
        <v>56</v>
      </c>
      <c r="U484" s="14" t="s">
        <v>56</v>
      </c>
      <c r="V484" s="14" t="s">
        <v>56</v>
      </c>
      <c r="W484" s="14" t="s">
        <v>56</v>
      </c>
      <c r="X484" s="16" t="s">
        <v>56</v>
      </c>
    </row>
    <row r="485" spans="1:24" ht="17.100000000000001" customHeight="1">
      <c r="A485" t="s">
        <v>1199</v>
      </c>
      <c r="B485" s="12" t="s">
        <v>1200</v>
      </c>
      <c r="C485" s="12" t="s">
        <v>37</v>
      </c>
      <c r="D485" s="12" t="s">
        <v>173</v>
      </c>
      <c r="E485" s="12" t="s">
        <v>1182</v>
      </c>
      <c r="F485" s="12" t="s">
        <v>1142</v>
      </c>
      <c r="G485" s="19" t="s">
        <v>8510</v>
      </c>
      <c r="H485" s="8" t="s">
        <v>1201</v>
      </c>
      <c r="I485" s="9"/>
      <c r="J485" s="9"/>
      <c r="K485" s="10"/>
      <c r="L485" s="11"/>
      <c r="M485" s="22">
        <v>4998</v>
      </c>
      <c r="N485" s="33"/>
      <c r="O485" s="22"/>
      <c r="P485" s="78" t="s">
        <v>56</v>
      </c>
      <c r="Q485" s="78" t="s">
        <v>56</v>
      </c>
      <c r="R485" s="78" t="s">
        <v>56</v>
      </c>
      <c r="S485" s="78" t="s">
        <v>56</v>
      </c>
      <c r="T485" s="78" t="s">
        <v>56</v>
      </c>
      <c r="U485" s="14" t="s">
        <v>56</v>
      </c>
      <c r="V485" s="14" t="s">
        <v>56</v>
      </c>
      <c r="W485" s="14" t="s">
        <v>56</v>
      </c>
      <c r="X485" s="16" t="s">
        <v>56</v>
      </c>
    </row>
    <row r="486" spans="1:24" ht="17.100000000000001" customHeight="1">
      <c r="A486" t="s">
        <v>1202</v>
      </c>
      <c r="B486" s="12" t="s">
        <v>1203</v>
      </c>
      <c r="C486" s="12" t="s">
        <v>37</v>
      </c>
      <c r="D486" s="12" t="s">
        <v>173</v>
      </c>
      <c r="E486" s="12" t="s">
        <v>1182</v>
      </c>
      <c r="F486" s="12" t="s">
        <v>1142</v>
      </c>
      <c r="G486" s="19" t="s">
        <v>8511</v>
      </c>
      <c r="H486" s="8" t="s">
        <v>1204</v>
      </c>
      <c r="I486" s="9"/>
      <c r="J486" s="9"/>
      <c r="K486" s="10"/>
      <c r="L486" s="11"/>
      <c r="M486" s="22">
        <v>5814</v>
      </c>
      <c r="N486" s="33"/>
      <c r="O486" s="22"/>
      <c r="P486" s="78" t="s">
        <v>56</v>
      </c>
      <c r="Q486" s="78" t="s">
        <v>56</v>
      </c>
      <c r="R486" s="78" t="s">
        <v>56</v>
      </c>
      <c r="S486" s="78" t="s">
        <v>56</v>
      </c>
      <c r="T486" s="78" t="s">
        <v>56</v>
      </c>
      <c r="U486" s="14" t="s">
        <v>56</v>
      </c>
      <c r="V486" s="14" t="s">
        <v>56</v>
      </c>
      <c r="W486" s="14" t="s">
        <v>56</v>
      </c>
      <c r="X486" s="16" t="s">
        <v>56</v>
      </c>
    </row>
    <row r="487" spans="1:24" ht="17.100000000000001" customHeight="1">
      <c r="A487" t="s">
        <v>1205</v>
      </c>
      <c r="B487" s="12" t="s">
        <v>1206</v>
      </c>
      <c r="C487" s="12" t="s">
        <v>37</v>
      </c>
      <c r="D487" s="12" t="s">
        <v>173</v>
      </c>
      <c r="E487" s="12" t="s">
        <v>1182</v>
      </c>
      <c r="F487" s="12" t="s">
        <v>1172</v>
      </c>
      <c r="G487" s="19" t="s">
        <v>8512</v>
      </c>
      <c r="H487" s="8" t="s">
        <v>1207</v>
      </c>
      <c r="I487" s="9"/>
      <c r="J487" s="9"/>
      <c r="K487" s="10"/>
      <c r="L487" s="11"/>
      <c r="M487" s="22">
        <v>725</v>
      </c>
      <c r="N487" s="33"/>
      <c r="O487" s="22"/>
      <c r="P487" s="78" t="s">
        <v>56</v>
      </c>
      <c r="Q487" s="78" t="s">
        <v>56</v>
      </c>
      <c r="R487" s="78" t="s">
        <v>56</v>
      </c>
      <c r="S487" s="78" t="s">
        <v>56</v>
      </c>
      <c r="T487" s="78" t="s">
        <v>56</v>
      </c>
      <c r="U487" s="14" t="s">
        <v>56</v>
      </c>
      <c r="V487" s="14" t="s">
        <v>56</v>
      </c>
      <c r="W487" s="14" t="s">
        <v>56</v>
      </c>
      <c r="X487" s="16" t="s">
        <v>56</v>
      </c>
    </row>
    <row r="488" spans="1:24" ht="17.100000000000001" customHeight="1">
      <c r="A488" t="s">
        <v>1208</v>
      </c>
      <c r="B488" s="12" t="s">
        <v>1209</v>
      </c>
      <c r="C488" s="12" t="s">
        <v>37</v>
      </c>
      <c r="D488" s="12" t="s">
        <v>173</v>
      </c>
      <c r="E488" s="12" t="s">
        <v>1182</v>
      </c>
      <c r="F488" s="12" t="s">
        <v>1172</v>
      </c>
      <c r="G488" s="19" t="s">
        <v>8513</v>
      </c>
      <c r="H488" s="8" t="s">
        <v>1210</v>
      </c>
      <c r="I488" s="9"/>
      <c r="J488" s="9"/>
      <c r="K488" s="10"/>
      <c r="L488" s="11"/>
      <c r="M488" s="22">
        <v>908</v>
      </c>
      <c r="N488" s="33"/>
      <c r="O488" s="22"/>
      <c r="P488" s="78" t="s">
        <v>56</v>
      </c>
      <c r="Q488" s="78" t="s">
        <v>56</v>
      </c>
      <c r="R488" s="78" t="s">
        <v>56</v>
      </c>
      <c r="S488" s="78" t="s">
        <v>56</v>
      </c>
      <c r="T488" s="78" t="s">
        <v>56</v>
      </c>
      <c r="U488" s="14" t="s">
        <v>56</v>
      </c>
      <c r="V488" s="14" t="s">
        <v>56</v>
      </c>
      <c r="W488" s="14" t="s">
        <v>56</v>
      </c>
      <c r="X488" s="16" t="s">
        <v>56</v>
      </c>
    </row>
    <row r="489" spans="1:24" ht="17.100000000000001" customHeight="1">
      <c r="A489" t="s">
        <v>1211</v>
      </c>
      <c r="B489" s="12" t="s">
        <v>1212</v>
      </c>
      <c r="C489" s="12" t="s">
        <v>37</v>
      </c>
      <c r="D489" s="12" t="s">
        <v>173</v>
      </c>
      <c r="E489" s="12" t="s">
        <v>1150</v>
      </c>
      <c r="F489" s="12" t="s">
        <v>1142</v>
      </c>
      <c r="G489" s="19" t="s">
        <v>8514</v>
      </c>
      <c r="H489" s="8" t="s">
        <v>1213</v>
      </c>
      <c r="I489" s="9"/>
      <c r="J489" s="9"/>
      <c r="K489" s="10"/>
      <c r="L489" s="11"/>
      <c r="M489" s="22">
        <v>490</v>
      </c>
      <c r="N489" s="33"/>
      <c r="O489" s="22"/>
      <c r="P489" s="78" t="s">
        <v>56</v>
      </c>
      <c r="Q489" s="78" t="s">
        <v>56</v>
      </c>
      <c r="R489" s="78" t="s">
        <v>56</v>
      </c>
      <c r="S489" s="78" t="s">
        <v>56</v>
      </c>
      <c r="T489" s="78" t="s">
        <v>56</v>
      </c>
      <c r="U489" s="14" t="s">
        <v>56</v>
      </c>
      <c r="V489" s="14" t="s">
        <v>56</v>
      </c>
      <c r="W489" s="14" t="s">
        <v>56</v>
      </c>
      <c r="X489" s="16" t="s">
        <v>56</v>
      </c>
    </row>
    <row r="490" spans="1:24" ht="17.100000000000001" customHeight="1">
      <c r="A490" t="s">
        <v>1214</v>
      </c>
      <c r="B490" s="12" t="s">
        <v>1215</v>
      </c>
      <c r="C490" s="12" t="s">
        <v>37</v>
      </c>
      <c r="D490" s="12" t="s">
        <v>173</v>
      </c>
      <c r="E490" s="12" t="s">
        <v>1150</v>
      </c>
      <c r="F490" s="12" t="s">
        <v>1142</v>
      </c>
      <c r="G490" s="19" t="s">
        <v>8515</v>
      </c>
      <c r="H490" s="8" t="s">
        <v>1216</v>
      </c>
      <c r="I490" s="9"/>
      <c r="J490" s="9"/>
      <c r="K490" s="10"/>
      <c r="L490" s="11"/>
      <c r="M490" s="22">
        <v>939</v>
      </c>
      <c r="N490" s="33"/>
      <c r="O490" s="22"/>
      <c r="P490" s="78" t="s">
        <v>56</v>
      </c>
      <c r="Q490" s="78" t="s">
        <v>56</v>
      </c>
      <c r="R490" s="78" t="s">
        <v>56</v>
      </c>
      <c r="S490" s="78" t="s">
        <v>56</v>
      </c>
      <c r="T490" s="78" t="s">
        <v>56</v>
      </c>
      <c r="U490" s="14" t="s">
        <v>56</v>
      </c>
      <c r="V490" s="14" t="s">
        <v>56</v>
      </c>
      <c r="W490" s="14" t="s">
        <v>56</v>
      </c>
      <c r="X490" s="16" t="s">
        <v>56</v>
      </c>
    </row>
    <row r="491" spans="1:24" ht="17.100000000000001" customHeight="1">
      <c r="A491" t="s">
        <v>1217</v>
      </c>
      <c r="B491" s="12" t="s">
        <v>1218</v>
      </c>
      <c r="C491" s="12" t="s">
        <v>37</v>
      </c>
      <c r="D491" s="12" t="s">
        <v>173</v>
      </c>
      <c r="E491" s="12" t="s">
        <v>1182</v>
      </c>
      <c r="F491" s="12" t="s">
        <v>1146</v>
      </c>
      <c r="G491" s="19" t="s">
        <v>8516</v>
      </c>
      <c r="H491" s="8" t="s">
        <v>1219</v>
      </c>
      <c r="I491" s="9"/>
      <c r="J491" s="9"/>
      <c r="K491" s="10"/>
      <c r="L491" s="11"/>
      <c r="M491" s="22">
        <v>1653</v>
      </c>
      <c r="N491" s="33"/>
      <c r="O491" s="22"/>
      <c r="P491" s="85">
        <v>460232.5</v>
      </c>
      <c r="Q491" s="12">
        <v>52</v>
      </c>
      <c r="R491" s="12">
        <v>130</v>
      </c>
      <c r="S491" s="12">
        <v>59.5</v>
      </c>
      <c r="T491" s="12">
        <v>59.5</v>
      </c>
      <c r="U491" s="14" t="s">
        <v>56</v>
      </c>
      <c r="V491" s="14" t="s">
        <v>56</v>
      </c>
      <c r="W491" s="14" t="s">
        <v>56</v>
      </c>
      <c r="X491" s="16" t="s">
        <v>56</v>
      </c>
    </row>
    <row r="492" spans="1:24" ht="17.100000000000001" customHeight="1">
      <c r="A492" t="s">
        <v>1220</v>
      </c>
      <c r="B492" s="12" t="s">
        <v>1221</v>
      </c>
      <c r="C492" s="12" t="s">
        <v>37</v>
      </c>
      <c r="D492" s="12" t="s">
        <v>173</v>
      </c>
      <c r="E492" s="12" t="s">
        <v>1182</v>
      </c>
      <c r="F492" s="12" t="s">
        <v>1146</v>
      </c>
      <c r="G492" s="19" t="s">
        <v>8517</v>
      </c>
      <c r="H492" s="8" t="s">
        <v>1222</v>
      </c>
      <c r="I492" s="9"/>
      <c r="J492" s="9"/>
      <c r="K492" s="10"/>
      <c r="L492" s="11"/>
      <c r="M492" s="22">
        <v>1887</v>
      </c>
      <c r="N492" s="33"/>
      <c r="O492" s="22"/>
      <c r="P492" s="85">
        <v>644400</v>
      </c>
      <c r="Q492" s="12">
        <v>67</v>
      </c>
      <c r="R492" s="12">
        <v>179</v>
      </c>
      <c r="S492" s="12">
        <v>60</v>
      </c>
      <c r="T492" s="12">
        <v>60</v>
      </c>
      <c r="U492" s="14" t="s">
        <v>56</v>
      </c>
      <c r="V492" s="14" t="s">
        <v>56</v>
      </c>
      <c r="W492" s="14" t="s">
        <v>56</v>
      </c>
      <c r="X492" s="16" t="s">
        <v>56</v>
      </c>
    </row>
    <row r="493" spans="1:24" ht="17.100000000000001" customHeight="1">
      <c r="A493" t="s">
        <v>1223</v>
      </c>
      <c r="B493" s="12" t="s">
        <v>1224</v>
      </c>
      <c r="C493" s="12" t="s">
        <v>37</v>
      </c>
      <c r="D493" s="12" t="s">
        <v>173</v>
      </c>
      <c r="E493" s="12" t="s">
        <v>1182</v>
      </c>
      <c r="F493" s="12" t="s">
        <v>1146</v>
      </c>
      <c r="G493" s="19" t="s">
        <v>8518</v>
      </c>
      <c r="H493" s="8" t="s">
        <v>1225</v>
      </c>
      <c r="I493" s="9"/>
      <c r="J493" s="9"/>
      <c r="K493" s="10"/>
      <c r="L493" s="11"/>
      <c r="M493" s="22">
        <v>2443</v>
      </c>
      <c r="N493" s="33"/>
      <c r="O493" s="22"/>
      <c r="P493" s="85">
        <v>644400</v>
      </c>
      <c r="Q493" s="12">
        <v>71</v>
      </c>
      <c r="R493" s="12">
        <v>179</v>
      </c>
      <c r="S493" s="12">
        <v>60</v>
      </c>
      <c r="T493" s="12">
        <v>60</v>
      </c>
      <c r="U493" s="14" t="s">
        <v>56</v>
      </c>
      <c r="V493" s="14" t="s">
        <v>56</v>
      </c>
      <c r="W493" s="14" t="s">
        <v>56</v>
      </c>
      <c r="X493" s="16" t="s">
        <v>56</v>
      </c>
    </row>
    <row r="494" spans="1:24" ht="17.100000000000001" customHeight="1">
      <c r="A494" t="s">
        <v>1226</v>
      </c>
      <c r="B494" s="12" t="s">
        <v>1227</v>
      </c>
      <c r="C494" s="12" t="s">
        <v>37</v>
      </c>
      <c r="D494" s="12" t="s">
        <v>173</v>
      </c>
      <c r="E494" s="12" t="s">
        <v>174</v>
      </c>
      <c r="F494" s="12" t="s">
        <v>1228</v>
      </c>
      <c r="G494" s="19" t="s">
        <v>8519</v>
      </c>
      <c r="H494" s="8" t="s">
        <v>1229</v>
      </c>
      <c r="I494" s="9"/>
      <c r="J494" s="9"/>
      <c r="K494" s="10"/>
      <c r="L494" s="11"/>
      <c r="M494" s="22">
        <v>56</v>
      </c>
      <c r="N494" s="33"/>
      <c r="O494" s="22"/>
      <c r="P494" s="85">
        <v>434.00000000000006</v>
      </c>
      <c r="Q494" s="12">
        <v>0.161</v>
      </c>
      <c r="R494" s="12">
        <v>2</v>
      </c>
      <c r="S494" s="12">
        <v>15.5</v>
      </c>
      <c r="T494" s="12">
        <v>14.000000000000002</v>
      </c>
      <c r="U494" s="14" t="s">
        <v>56</v>
      </c>
      <c r="V494" s="14" t="s">
        <v>56</v>
      </c>
      <c r="W494" s="14" t="s">
        <v>56</v>
      </c>
      <c r="X494" s="16" t="s">
        <v>56</v>
      </c>
    </row>
    <row r="495" spans="1:24" ht="17.100000000000001" customHeight="1">
      <c r="A495" t="s">
        <v>1230</v>
      </c>
      <c r="B495" s="12" t="s">
        <v>1231</v>
      </c>
      <c r="C495" s="12" t="s">
        <v>37</v>
      </c>
      <c r="D495" s="12" t="s">
        <v>173</v>
      </c>
      <c r="E495" s="12" t="s">
        <v>174</v>
      </c>
      <c r="F495" s="12" t="s">
        <v>1228</v>
      </c>
      <c r="G495" s="19" t="s">
        <v>8520</v>
      </c>
      <c r="H495" s="8" t="s">
        <v>1232</v>
      </c>
      <c r="I495" s="9"/>
      <c r="J495" s="9"/>
      <c r="K495" s="10"/>
      <c r="L495" s="11"/>
      <c r="M495" s="22">
        <v>78</v>
      </c>
      <c r="N495" s="33"/>
      <c r="O495" s="22"/>
      <c r="P495" s="85">
        <v>840.00000000000011</v>
      </c>
      <c r="Q495" s="12">
        <v>0.219</v>
      </c>
      <c r="R495" s="12">
        <v>4</v>
      </c>
      <c r="S495" s="12">
        <v>15</v>
      </c>
      <c r="T495" s="12">
        <v>14.000000000000002</v>
      </c>
      <c r="U495" s="14" t="s">
        <v>56</v>
      </c>
      <c r="V495" s="14" t="s">
        <v>56</v>
      </c>
      <c r="W495" s="14" t="s">
        <v>56</v>
      </c>
      <c r="X495" s="16" t="s">
        <v>56</v>
      </c>
    </row>
    <row r="496" spans="1:24" ht="17.100000000000001" customHeight="1">
      <c r="A496" t="s">
        <v>1233</v>
      </c>
      <c r="B496" s="12" t="s">
        <v>1234</v>
      </c>
      <c r="C496" s="12" t="s">
        <v>37</v>
      </c>
      <c r="D496" s="12" t="s">
        <v>173</v>
      </c>
      <c r="E496" s="12" t="s">
        <v>174</v>
      </c>
      <c r="F496" s="12" t="s">
        <v>1228</v>
      </c>
      <c r="G496" s="19" t="s">
        <v>8521</v>
      </c>
      <c r="H496" s="8" t="s">
        <v>1235</v>
      </c>
      <c r="I496" s="9"/>
      <c r="J496" s="9"/>
      <c r="K496" s="10"/>
      <c r="L496" s="11"/>
      <c r="M496" s="22">
        <v>56</v>
      </c>
      <c r="N496" s="33"/>
      <c r="O496" s="22"/>
      <c r="P496" s="85">
        <v>581.25</v>
      </c>
      <c r="Q496" s="12">
        <v>0.155</v>
      </c>
      <c r="R496" s="12">
        <v>2.5</v>
      </c>
      <c r="S496" s="12">
        <v>15.5</v>
      </c>
      <c r="T496" s="12">
        <v>15</v>
      </c>
      <c r="U496" s="14" t="s">
        <v>56</v>
      </c>
      <c r="V496" s="14" t="s">
        <v>56</v>
      </c>
      <c r="W496" s="14" t="s">
        <v>56</v>
      </c>
      <c r="X496" s="16" t="s">
        <v>56</v>
      </c>
    </row>
    <row r="497" spans="1:24" ht="17.100000000000001" customHeight="1">
      <c r="A497" t="s">
        <v>1236</v>
      </c>
      <c r="B497" s="12" t="s">
        <v>1237</v>
      </c>
      <c r="C497" s="12" t="s">
        <v>37</v>
      </c>
      <c r="D497" s="12" t="s">
        <v>173</v>
      </c>
      <c r="E497" s="12" t="s">
        <v>174</v>
      </c>
      <c r="F497" s="12" t="s">
        <v>1228</v>
      </c>
      <c r="G497" s="19" t="s">
        <v>8522</v>
      </c>
      <c r="H497" s="8" t="s">
        <v>1238</v>
      </c>
      <c r="I497" s="9"/>
      <c r="J497" s="9"/>
      <c r="K497" s="10"/>
      <c r="L497" s="11"/>
      <c r="M497" s="22">
        <v>88</v>
      </c>
      <c r="N497" s="33"/>
      <c r="O497" s="22"/>
      <c r="P497" s="85">
        <v>1632</v>
      </c>
      <c r="Q497" s="12">
        <v>0.33200000000000002</v>
      </c>
      <c r="R497" s="12">
        <v>4</v>
      </c>
      <c r="S497" s="12">
        <v>25.5</v>
      </c>
      <c r="T497" s="12">
        <v>16</v>
      </c>
      <c r="U497" s="14" t="s">
        <v>56</v>
      </c>
      <c r="V497" s="14" t="s">
        <v>56</v>
      </c>
      <c r="W497" s="14" t="s">
        <v>56</v>
      </c>
      <c r="X497" s="16" t="s">
        <v>56</v>
      </c>
    </row>
    <row r="498" spans="1:24" ht="17.100000000000001" customHeight="1">
      <c r="A498" t="s">
        <v>1239</v>
      </c>
      <c r="B498" s="12" t="s">
        <v>1240</v>
      </c>
      <c r="C498" s="12" t="s">
        <v>37</v>
      </c>
      <c r="D498" s="12" t="s">
        <v>173</v>
      </c>
      <c r="E498" s="12" t="s">
        <v>174</v>
      </c>
      <c r="F498" s="12" t="s">
        <v>1241</v>
      </c>
      <c r="G498" s="19" t="s">
        <v>8523</v>
      </c>
      <c r="H498" s="8" t="s">
        <v>1242</v>
      </c>
      <c r="I498" s="9"/>
      <c r="J498" s="9"/>
      <c r="K498" s="10"/>
      <c r="L498" s="11"/>
      <c r="M498" s="22">
        <v>357</v>
      </c>
      <c r="N498" s="33"/>
      <c r="O498" s="22"/>
      <c r="P498" s="85">
        <v>4300</v>
      </c>
      <c r="Q498" s="12">
        <v>2.3199999999999998</v>
      </c>
      <c r="R498" s="12">
        <v>5</v>
      </c>
      <c r="S498" s="12">
        <v>86</v>
      </c>
      <c r="T498" s="12">
        <v>10</v>
      </c>
      <c r="U498" s="14" t="s">
        <v>56</v>
      </c>
      <c r="V498" s="14" t="s">
        <v>56</v>
      </c>
      <c r="W498" s="14" t="s">
        <v>56</v>
      </c>
      <c r="X498" s="16" t="s">
        <v>56</v>
      </c>
    </row>
    <row r="499" spans="1:24" ht="17.100000000000001" customHeight="1">
      <c r="A499" t="s">
        <v>1243</v>
      </c>
      <c r="B499" s="12" t="s">
        <v>1244</v>
      </c>
      <c r="C499" s="12" t="s">
        <v>37</v>
      </c>
      <c r="D499" s="12" t="s">
        <v>173</v>
      </c>
      <c r="E499" s="12" t="s">
        <v>174</v>
      </c>
      <c r="F499" s="12" t="s">
        <v>1241</v>
      </c>
      <c r="G499" s="19" t="s">
        <v>8524</v>
      </c>
      <c r="H499" s="8" t="s">
        <v>1242</v>
      </c>
      <c r="I499" s="9"/>
      <c r="J499" s="9"/>
      <c r="K499" s="10"/>
      <c r="L499" s="11"/>
      <c r="M499" s="22">
        <v>408</v>
      </c>
      <c r="N499" s="33"/>
      <c r="O499" s="22"/>
      <c r="P499" s="85">
        <v>25850</v>
      </c>
      <c r="Q499" s="12">
        <v>0.5</v>
      </c>
      <c r="R499" s="12">
        <v>22</v>
      </c>
      <c r="S499" s="12">
        <v>47</v>
      </c>
      <c r="T499" s="12">
        <v>25</v>
      </c>
      <c r="U499" s="14" t="s">
        <v>56</v>
      </c>
      <c r="V499" s="14" t="s">
        <v>56</v>
      </c>
      <c r="W499" s="14" t="s">
        <v>56</v>
      </c>
      <c r="X499" s="16" t="s">
        <v>56</v>
      </c>
    </row>
    <row r="500" spans="1:24" ht="17.100000000000001" customHeight="1">
      <c r="A500" t="s">
        <v>1245</v>
      </c>
      <c r="B500" s="12" t="s">
        <v>1246</v>
      </c>
      <c r="C500" s="12" t="s">
        <v>37</v>
      </c>
      <c r="D500" s="12" t="s">
        <v>173</v>
      </c>
      <c r="E500" s="12" t="s">
        <v>1247</v>
      </c>
      <c r="F500" s="12" t="s">
        <v>1248</v>
      </c>
      <c r="G500" s="19" t="s">
        <v>8525</v>
      </c>
      <c r="H500" s="8" t="s">
        <v>1249</v>
      </c>
      <c r="I500" s="9"/>
      <c r="J500" s="9"/>
      <c r="K500" s="10"/>
      <c r="L500" s="11"/>
      <c r="M500" s="22">
        <v>3973</v>
      </c>
      <c r="N500" s="33"/>
      <c r="O500" s="22"/>
      <c r="P500" s="85">
        <v>297000</v>
      </c>
      <c r="Q500" s="12">
        <v>54</v>
      </c>
      <c r="R500" s="12">
        <v>66</v>
      </c>
      <c r="S500" s="12">
        <v>75</v>
      </c>
      <c r="T500" s="12">
        <v>60</v>
      </c>
      <c r="U500" s="14" t="s">
        <v>56</v>
      </c>
      <c r="V500" s="14" t="s">
        <v>56</v>
      </c>
      <c r="W500" s="14" t="s">
        <v>56</v>
      </c>
      <c r="X500" s="16" t="s">
        <v>56</v>
      </c>
    </row>
    <row r="501" spans="1:24" ht="17.100000000000001" customHeight="1">
      <c r="A501" t="s">
        <v>1250</v>
      </c>
      <c r="B501" s="12" t="s">
        <v>1251</v>
      </c>
      <c r="C501" s="12" t="s">
        <v>37</v>
      </c>
      <c r="D501" s="12" t="s">
        <v>173</v>
      </c>
      <c r="E501" s="12" t="s">
        <v>1247</v>
      </c>
      <c r="F501" s="12" t="s">
        <v>1248</v>
      </c>
      <c r="G501" s="19" t="s">
        <v>8526</v>
      </c>
      <c r="H501" s="8" t="s">
        <v>1252</v>
      </c>
      <c r="I501" s="9"/>
      <c r="J501" s="9"/>
      <c r="K501" s="10"/>
      <c r="L501" s="11"/>
      <c r="M501" s="22">
        <v>3973</v>
      </c>
      <c r="N501" s="33"/>
      <c r="O501" s="22"/>
      <c r="P501" s="85">
        <v>279791.99999999994</v>
      </c>
      <c r="Q501" s="12">
        <v>54</v>
      </c>
      <c r="R501" s="12">
        <v>67</v>
      </c>
      <c r="S501" s="12">
        <v>72</v>
      </c>
      <c r="T501" s="12">
        <v>57.999999999999993</v>
      </c>
      <c r="U501" s="14" t="s">
        <v>56</v>
      </c>
      <c r="V501" s="14" t="s">
        <v>56</v>
      </c>
      <c r="W501" s="14" t="s">
        <v>56</v>
      </c>
      <c r="X501" s="16" t="s">
        <v>56</v>
      </c>
    </row>
    <row r="502" spans="1:24" ht="17.100000000000001" customHeight="1">
      <c r="A502" t="s">
        <v>1253</v>
      </c>
      <c r="B502" s="12" t="s">
        <v>1254</v>
      </c>
      <c r="C502" s="12" t="s">
        <v>37</v>
      </c>
      <c r="D502" s="12" t="s">
        <v>173</v>
      </c>
      <c r="E502" s="12" t="s">
        <v>174</v>
      </c>
      <c r="F502" s="12" t="s">
        <v>1255</v>
      </c>
      <c r="G502" s="19" t="s">
        <v>8527</v>
      </c>
      <c r="H502" s="8" t="s">
        <v>1256</v>
      </c>
      <c r="I502" s="9"/>
      <c r="J502" s="9"/>
      <c r="K502" s="10"/>
      <c r="L502" s="11"/>
      <c r="M502" s="22">
        <v>283</v>
      </c>
      <c r="N502" s="33"/>
      <c r="O502" s="22"/>
      <c r="P502" s="85">
        <v>1764</v>
      </c>
      <c r="Q502" s="12">
        <v>0.18</v>
      </c>
      <c r="R502" s="12">
        <v>4</v>
      </c>
      <c r="S502" s="12">
        <v>21</v>
      </c>
      <c r="T502" s="12">
        <v>21</v>
      </c>
      <c r="U502" s="14" t="s">
        <v>56</v>
      </c>
      <c r="V502" s="14" t="s">
        <v>56</v>
      </c>
      <c r="W502" s="14" t="s">
        <v>56</v>
      </c>
      <c r="X502" s="16" t="s">
        <v>56</v>
      </c>
    </row>
    <row r="503" spans="1:24" ht="17.100000000000001" customHeight="1">
      <c r="A503" t="s">
        <v>1257</v>
      </c>
      <c r="B503" s="12" t="s">
        <v>1258</v>
      </c>
      <c r="C503" s="12" t="s">
        <v>37</v>
      </c>
      <c r="D503" s="12" t="s">
        <v>173</v>
      </c>
      <c r="E503" s="12" t="s">
        <v>174</v>
      </c>
      <c r="F503" s="12" t="s">
        <v>1255</v>
      </c>
      <c r="G503" s="19" t="s">
        <v>8528</v>
      </c>
      <c r="H503" s="8" t="s">
        <v>1259</v>
      </c>
      <c r="I503" s="9"/>
      <c r="J503" s="9"/>
      <c r="K503" s="10"/>
      <c r="L503" s="11"/>
      <c r="M503" s="22">
        <v>55</v>
      </c>
      <c r="N503" s="33"/>
      <c r="O503" s="22"/>
      <c r="P503" s="85">
        <v>1125</v>
      </c>
      <c r="Q503" s="12">
        <v>0.20499999999999999</v>
      </c>
      <c r="R503" s="12">
        <v>5</v>
      </c>
      <c r="S503" s="12">
        <v>15</v>
      </c>
      <c r="T503" s="12">
        <v>15</v>
      </c>
      <c r="U503" s="14" t="s">
        <v>56</v>
      </c>
      <c r="V503" s="14" t="s">
        <v>56</v>
      </c>
      <c r="W503" s="14" t="s">
        <v>56</v>
      </c>
      <c r="X503" s="16" t="s">
        <v>56</v>
      </c>
    </row>
    <row r="504" spans="1:24" ht="17.100000000000001" customHeight="1">
      <c r="A504" t="s">
        <v>1260</v>
      </c>
      <c r="B504" s="12" t="s">
        <v>1261</v>
      </c>
      <c r="C504" s="12" t="s">
        <v>37</v>
      </c>
      <c r="D504" s="12" t="s">
        <v>173</v>
      </c>
      <c r="E504" s="12" t="s">
        <v>174</v>
      </c>
      <c r="F504" s="12" t="s">
        <v>1255</v>
      </c>
      <c r="G504" s="19" t="s">
        <v>8529</v>
      </c>
      <c r="H504" s="8" t="s">
        <v>1262</v>
      </c>
      <c r="I504" s="9"/>
      <c r="J504" s="9"/>
      <c r="K504" s="10"/>
      <c r="L504" s="11"/>
      <c r="M504" s="22">
        <v>13</v>
      </c>
      <c r="N504" s="33"/>
      <c r="O504" s="22"/>
      <c r="P504" s="85">
        <v>731.50000000000011</v>
      </c>
      <c r="Q504" s="12">
        <v>0.01</v>
      </c>
      <c r="R504" s="12">
        <v>3.5000000000000004</v>
      </c>
      <c r="S504" s="12">
        <v>19</v>
      </c>
      <c r="T504" s="12">
        <v>11</v>
      </c>
      <c r="U504" s="14" t="s">
        <v>56</v>
      </c>
      <c r="V504" s="14" t="s">
        <v>56</v>
      </c>
      <c r="W504" s="14" t="s">
        <v>56</v>
      </c>
      <c r="X504" s="16" t="s">
        <v>56</v>
      </c>
    </row>
    <row r="505" spans="1:24" ht="17.100000000000001" customHeight="1">
      <c r="A505" t="s">
        <v>1263</v>
      </c>
      <c r="B505" s="12" t="s">
        <v>1264</v>
      </c>
      <c r="C505" s="12" t="s">
        <v>37</v>
      </c>
      <c r="D505" s="12" t="s">
        <v>173</v>
      </c>
      <c r="E505" s="12" t="s">
        <v>174</v>
      </c>
      <c r="F505" s="12" t="s">
        <v>1255</v>
      </c>
      <c r="G505" s="19" t="s">
        <v>1265</v>
      </c>
      <c r="H505" s="8" t="s">
        <v>1265</v>
      </c>
      <c r="I505" s="9"/>
      <c r="J505" s="9"/>
      <c r="K505" s="10"/>
      <c r="L505" s="11"/>
      <c r="M505" s="22">
        <v>160</v>
      </c>
      <c r="N505" s="33"/>
      <c r="O505" s="22"/>
      <c r="P505" s="85">
        <v>605</v>
      </c>
      <c r="Q505" s="12">
        <v>0.19</v>
      </c>
      <c r="R505" s="12">
        <v>5</v>
      </c>
      <c r="S505" s="12">
        <v>11</v>
      </c>
      <c r="T505" s="12">
        <v>11</v>
      </c>
      <c r="U505" s="14" t="s">
        <v>56</v>
      </c>
      <c r="V505" s="14" t="s">
        <v>56</v>
      </c>
      <c r="W505" s="14" t="s">
        <v>56</v>
      </c>
      <c r="X505" s="16" t="s">
        <v>56</v>
      </c>
    </row>
    <row r="506" spans="1:24" ht="17.100000000000001" customHeight="1">
      <c r="A506" t="s">
        <v>1266</v>
      </c>
      <c r="B506" s="12" t="s">
        <v>1267</v>
      </c>
      <c r="C506" s="12" t="s">
        <v>37</v>
      </c>
      <c r="D506" s="12" t="s">
        <v>173</v>
      </c>
      <c r="E506" s="12" t="s">
        <v>174</v>
      </c>
      <c r="F506" s="12" t="s">
        <v>1255</v>
      </c>
      <c r="G506" s="19" t="s">
        <v>1268</v>
      </c>
      <c r="H506" s="8" t="s">
        <v>1268</v>
      </c>
      <c r="I506" s="9"/>
      <c r="J506" s="9"/>
      <c r="K506" s="10"/>
      <c r="L506" s="11"/>
      <c r="M506" s="22">
        <v>89</v>
      </c>
      <c r="N506" s="33"/>
      <c r="O506" s="22"/>
      <c r="P506" s="85">
        <v>965.59999999999991</v>
      </c>
      <c r="Q506" s="12">
        <v>0.2</v>
      </c>
      <c r="R506" s="12">
        <v>4</v>
      </c>
      <c r="S506" s="12">
        <v>17</v>
      </c>
      <c r="T506" s="12">
        <v>14.2</v>
      </c>
      <c r="U506" s="14" t="s">
        <v>56</v>
      </c>
      <c r="V506" s="14" t="s">
        <v>56</v>
      </c>
      <c r="W506" s="14" t="s">
        <v>56</v>
      </c>
      <c r="X506" s="16" t="s">
        <v>56</v>
      </c>
    </row>
    <row r="507" spans="1:24" ht="17.100000000000001" customHeight="1">
      <c r="A507" t="s">
        <v>1269</v>
      </c>
      <c r="B507" s="12" t="s">
        <v>1270</v>
      </c>
      <c r="C507" s="12" t="s">
        <v>37</v>
      </c>
      <c r="D507" s="12" t="s">
        <v>173</v>
      </c>
      <c r="E507" s="12" t="s">
        <v>174</v>
      </c>
      <c r="F507" s="12" t="s">
        <v>1255</v>
      </c>
      <c r="G507" s="19" t="s">
        <v>1271</v>
      </c>
      <c r="H507" s="8" t="s">
        <v>1271</v>
      </c>
      <c r="I507" s="9"/>
      <c r="J507" s="9"/>
      <c r="K507" s="10"/>
      <c r="L507" s="11"/>
      <c r="M507" s="22">
        <v>108</v>
      </c>
      <c r="N507" s="33"/>
      <c r="O507" s="22"/>
      <c r="P507" s="85">
        <v>3807</v>
      </c>
      <c r="Q507" s="12">
        <v>0.20499999999999999</v>
      </c>
      <c r="R507" s="12">
        <v>4.5</v>
      </c>
      <c r="S507" s="12">
        <v>47</v>
      </c>
      <c r="T507" s="12">
        <v>18</v>
      </c>
      <c r="U507" s="14" t="s">
        <v>56</v>
      </c>
      <c r="V507" s="14" t="s">
        <v>56</v>
      </c>
      <c r="W507" s="14" t="s">
        <v>56</v>
      </c>
      <c r="X507" s="16" t="s">
        <v>56</v>
      </c>
    </row>
    <row r="508" spans="1:24" ht="17.100000000000001" customHeight="1">
      <c r="A508" t="s">
        <v>1272</v>
      </c>
      <c r="B508" s="12" t="s">
        <v>1273</v>
      </c>
      <c r="C508" s="12" t="s">
        <v>37</v>
      </c>
      <c r="D508" s="12" t="s">
        <v>173</v>
      </c>
      <c r="E508" s="12" t="s">
        <v>174</v>
      </c>
      <c r="F508" s="12" t="s">
        <v>1255</v>
      </c>
      <c r="G508" s="19" t="s">
        <v>1274</v>
      </c>
      <c r="H508" s="8" t="s">
        <v>1274</v>
      </c>
      <c r="I508" s="9"/>
      <c r="J508" s="9"/>
      <c r="K508" s="10"/>
      <c r="L508" s="11"/>
      <c r="M508" s="22">
        <v>566</v>
      </c>
      <c r="N508" s="33"/>
      <c r="O508" s="22"/>
      <c r="P508" s="85">
        <v>825</v>
      </c>
      <c r="Q508" s="12">
        <v>0.185</v>
      </c>
      <c r="R508" s="12">
        <v>6</v>
      </c>
      <c r="S508" s="12">
        <v>12.5</v>
      </c>
      <c r="T508" s="12">
        <v>11</v>
      </c>
      <c r="U508" s="14" t="s">
        <v>56</v>
      </c>
      <c r="V508" s="14" t="s">
        <v>56</v>
      </c>
      <c r="W508" s="14" t="s">
        <v>56</v>
      </c>
      <c r="X508" s="16" t="s">
        <v>56</v>
      </c>
    </row>
    <row r="509" spans="1:24" ht="17.100000000000001" customHeight="1">
      <c r="A509" t="s">
        <v>1275</v>
      </c>
      <c r="B509" s="12" t="s">
        <v>1276</v>
      </c>
      <c r="C509" s="12" t="s">
        <v>37</v>
      </c>
      <c r="D509" s="12" t="s">
        <v>173</v>
      </c>
      <c r="E509" s="12" t="s">
        <v>174</v>
      </c>
      <c r="F509" s="12" t="s">
        <v>1255</v>
      </c>
      <c r="G509" s="19" t="s">
        <v>1277</v>
      </c>
      <c r="H509" s="8" t="s">
        <v>1277</v>
      </c>
      <c r="I509" s="9"/>
      <c r="J509" s="9"/>
      <c r="K509" s="10"/>
      <c r="L509" s="11"/>
      <c r="M509" s="22">
        <v>484</v>
      </c>
      <c r="N509" s="33"/>
      <c r="O509" s="22"/>
      <c r="P509" s="85">
        <v>3036.69</v>
      </c>
      <c r="Q509" s="12">
        <v>0.27</v>
      </c>
      <c r="R509" s="12">
        <v>11.5</v>
      </c>
      <c r="S509" s="12">
        <v>16.3</v>
      </c>
      <c r="T509" s="12">
        <v>16.2</v>
      </c>
      <c r="U509" s="14" t="s">
        <v>56</v>
      </c>
      <c r="V509" s="14" t="s">
        <v>56</v>
      </c>
      <c r="W509" s="14" t="s">
        <v>56</v>
      </c>
      <c r="X509" s="16" t="s">
        <v>56</v>
      </c>
    </row>
    <row r="510" spans="1:24" ht="17.100000000000001" customHeight="1">
      <c r="A510" t="s">
        <v>1278</v>
      </c>
      <c r="B510" s="12" t="s">
        <v>1279</v>
      </c>
      <c r="C510" s="12" t="s">
        <v>37</v>
      </c>
      <c r="D510" s="12" t="s">
        <v>173</v>
      </c>
      <c r="E510" s="12" t="s">
        <v>174</v>
      </c>
      <c r="F510" s="12" t="s">
        <v>1255</v>
      </c>
      <c r="G510" s="19" t="s">
        <v>1280</v>
      </c>
      <c r="H510" s="8" t="s">
        <v>1280</v>
      </c>
      <c r="I510" s="9"/>
      <c r="J510" s="9"/>
      <c r="K510" s="10"/>
      <c r="L510" s="11"/>
      <c r="M510" s="22">
        <v>654</v>
      </c>
      <c r="N510" s="33"/>
      <c r="O510" s="22"/>
      <c r="P510" s="85">
        <v>877.50000000000011</v>
      </c>
      <c r="Q510" s="12">
        <v>0.17</v>
      </c>
      <c r="R510" s="12">
        <v>6</v>
      </c>
      <c r="S510" s="12">
        <v>12.5</v>
      </c>
      <c r="T510" s="12">
        <v>11.700000000000001</v>
      </c>
      <c r="U510" s="14" t="s">
        <v>56</v>
      </c>
      <c r="V510" s="14" t="s">
        <v>56</v>
      </c>
      <c r="W510" s="14" t="s">
        <v>56</v>
      </c>
      <c r="X510" s="16" t="s">
        <v>56</v>
      </c>
    </row>
    <row r="511" spans="1:24" ht="17.100000000000001" customHeight="1">
      <c r="A511" t="s">
        <v>1281</v>
      </c>
      <c r="B511" s="12" t="s">
        <v>1282</v>
      </c>
      <c r="C511" s="12" t="s">
        <v>37</v>
      </c>
      <c r="D511" s="12" t="s">
        <v>173</v>
      </c>
      <c r="E511" s="12" t="s">
        <v>174</v>
      </c>
      <c r="F511" s="12" t="s">
        <v>1255</v>
      </c>
      <c r="G511" s="19" t="s">
        <v>8530</v>
      </c>
      <c r="H511" s="8" t="s">
        <v>1283</v>
      </c>
      <c r="I511" s="9"/>
      <c r="J511" s="9"/>
      <c r="K511" s="10"/>
      <c r="L511" s="11"/>
      <c r="M511" s="22">
        <v>60</v>
      </c>
      <c r="N511" s="33"/>
      <c r="O511" s="22"/>
      <c r="P511" s="85">
        <v>26130</v>
      </c>
      <c r="Q511" s="12">
        <v>1.86</v>
      </c>
      <c r="R511" s="12">
        <v>15</v>
      </c>
      <c r="S511" s="12">
        <v>67</v>
      </c>
      <c r="T511" s="12">
        <v>26</v>
      </c>
      <c r="U511" s="14" t="s">
        <v>56</v>
      </c>
      <c r="V511" s="14" t="s">
        <v>56</v>
      </c>
      <c r="W511" s="14" t="s">
        <v>56</v>
      </c>
      <c r="X511" s="16" t="s">
        <v>56</v>
      </c>
    </row>
    <row r="512" spans="1:24" ht="17.100000000000001" customHeight="1">
      <c r="A512" t="s">
        <v>1284</v>
      </c>
      <c r="B512" s="12" t="s">
        <v>1285</v>
      </c>
      <c r="C512" s="12" t="s">
        <v>37</v>
      </c>
      <c r="D512" s="12" t="s">
        <v>173</v>
      </c>
      <c r="E512" s="12" t="s">
        <v>174</v>
      </c>
      <c r="F512" s="12" t="s">
        <v>1255</v>
      </c>
      <c r="G512" s="19" t="s">
        <v>8531</v>
      </c>
      <c r="H512" s="8" t="s">
        <v>1286</v>
      </c>
      <c r="I512" s="9"/>
      <c r="J512" s="9"/>
      <c r="K512" s="10"/>
      <c r="L512" s="11"/>
      <c r="M512" s="22">
        <v>587</v>
      </c>
      <c r="N512" s="33"/>
      <c r="O512" s="22"/>
      <c r="P512" s="85">
        <v>1500</v>
      </c>
      <c r="Q512" s="12">
        <v>1</v>
      </c>
      <c r="R512" s="12">
        <v>15</v>
      </c>
      <c r="S512" s="12">
        <v>10</v>
      </c>
      <c r="T512" s="12">
        <v>10</v>
      </c>
      <c r="U512" s="14" t="s">
        <v>56</v>
      </c>
      <c r="V512" s="14" t="s">
        <v>56</v>
      </c>
      <c r="W512" s="14" t="s">
        <v>56</v>
      </c>
      <c r="X512" s="16" t="s">
        <v>56</v>
      </c>
    </row>
    <row r="513" spans="1:24" ht="17.100000000000001" customHeight="1">
      <c r="A513" t="s">
        <v>1287</v>
      </c>
      <c r="B513" s="12" t="s">
        <v>1288</v>
      </c>
      <c r="C513" s="12" t="s">
        <v>37</v>
      </c>
      <c r="D513" s="12" t="s">
        <v>173</v>
      </c>
      <c r="E513" s="12" t="s">
        <v>174</v>
      </c>
      <c r="F513" s="12" t="s">
        <v>1255</v>
      </c>
      <c r="G513" s="19" t="s">
        <v>8532</v>
      </c>
      <c r="H513" s="8" t="s">
        <v>1289</v>
      </c>
      <c r="I513" s="9"/>
      <c r="J513" s="9"/>
      <c r="K513" s="10"/>
      <c r="L513" s="11"/>
      <c r="M513" s="22">
        <v>479</v>
      </c>
      <c r="N513" s="33"/>
      <c r="O513" s="22"/>
      <c r="P513" s="85">
        <v>1500</v>
      </c>
      <c r="Q513" s="12">
        <v>1</v>
      </c>
      <c r="R513" s="12">
        <v>15</v>
      </c>
      <c r="S513" s="12">
        <v>10</v>
      </c>
      <c r="T513" s="12">
        <v>10</v>
      </c>
      <c r="U513" s="14" t="s">
        <v>56</v>
      </c>
      <c r="V513" s="14" t="s">
        <v>56</v>
      </c>
      <c r="W513" s="14" t="s">
        <v>56</v>
      </c>
      <c r="X513" s="16" t="s">
        <v>56</v>
      </c>
    </row>
    <row r="514" spans="1:24" ht="17.100000000000001" customHeight="1">
      <c r="A514" s="58" t="s">
        <v>1290</v>
      </c>
      <c r="B514" s="12" t="s">
        <v>1291</v>
      </c>
      <c r="C514" s="12" t="s">
        <v>37</v>
      </c>
      <c r="D514" s="12" t="s">
        <v>173</v>
      </c>
      <c r="E514" s="12" t="s">
        <v>1247</v>
      </c>
      <c r="F514" s="12" t="s">
        <v>1292</v>
      </c>
      <c r="G514" s="19" t="s">
        <v>8533</v>
      </c>
      <c r="H514" s="8" t="s">
        <v>1293</v>
      </c>
      <c r="I514" s="9"/>
      <c r="J514" s="9" t="s">
        <v>1294</v>
      </c>
      <c r="K514" s="151"/>
      <c r="L514" s="150"/>
      <c r="M514" s="22">
        <v>2047</v>
      </c>
      <c r="N514" s="33"/>
      <c r="O514" s="22"/>
      <c r="P514" s="85">
        <v>101400</v>
      </c>
      <c r="Q514" s="12">
        <v>18</v>
      </c>
      <c r="R514" s="12">
        <v>65</v>
      </c>
      <c r="S514" s="12">
        <v>65</v>
      </c>
      <c r="T514" s="12">
        <v>24</v>
      </c>
      <c r="U514" s="14" t="s">
        <v>56</v>
      </c>
      <c r="V514" s="14" t="s">
        <v>56</v>
      </c>
      <c r="W514" s="14" t="s">
        <v>56</v>
      </c>
      <c r="X514" s="16" t="s">
        <v>56</v>
      </c>
    </row>
    <row r="515" spans="1:24" ht="17.100000000000001" customHeight="1">
      <c r="A515" s="58" t="s">
        <v>1295</v>
      </c>
      <c r="B515" s="12" t="s">
        <v>1296</v>
      </c>
      <c r="C515" s="12" t="s">
        <v>37</v>
      </c>
      <c r="D515" s="12" t="s">
        <v>173</v>
      </c>
      <c r="E515" s="12" t="s">
        <v>1247</v>
      </c>
      <c r="F515" s="12" t="s">
        <v>1292</v>
      </c>
      <c r="G515" s="19" t="s">
        <v>8534</v>
      </c>
      <c r="H515" s="8" t="s">
        <v>1297</v>
      </c>
      <c r="I515" s="9"/>
      <c r="J515" s="9" t="s">
        <v>1298</v>
      </c>
      <c r="K515" s="151"/>
      <c r="L515" s="150"/>
      <c r="M515" s="22">
        <v>2638</v>
      </c>
      <c r="N515" s="33"/>
      <c r="O515" s="22"/>
      <c r="P515" s="85">
        <v>299376</v>
      </c>
      <c r="Q515" s="12">
        <v>21</v>
      </c>
      <c r="R515" s="12">
        <v>40.5</v>
      </c>
      <c r="S515" s="12">
        <v>88</v>
      </c>
      <c r="T515" s="12">
        <v>84</v>
      </c>
      <c r="U515" s="14" t="s">
        <v>56</v>
      </c>
      <c r="V515" s="14" t="s">
        <v>56</v>
      </c>
      <c r="W515" s="14" t="s">
        <v>56</v>
      </c>
      <c r="X515" s="16" t="s">
        <v>56</v>
      </c>
    </row>
    <row r="516" spans="1:24" ht="17.100000000000001" customHeight="1">
      <c r="A516" s="58" t="s">
        <v>1299</v>
      </c>
      <c r="B516" s="12" t="s">
        <v>1300</v>
      </c>
      <c r="C516" s="12" t="s">
        <v>37</v>
      </c>
      <c r="D516" s="12" t="s">
        <v>173</v>
      </c>
      <c r="E516" s="12" t="s">
        <v>1247</v>
      </c>
      <c r="F516" s="12" t="s">
        <v>1292</v>
      </c>
      <c r="G516" s="19" t="s">
        <v>8535</v>
      </c>
      <c r="H516" s="8" t="s">
        <v>1297</v>
      </c>
      <c r="I516" s="9"/>
      <c r="J516" s="9" t="s">
        <v>1301</v>
      </c>
      <c r="K516" s="151"/>
      <c r="L516" s="150"/>
      <c r="M516" s="22">
        <v>2936</v>
      </c>
      <c r="N516" s="33"/>
      <c r="O516" s="22"/>
      <c r="P516" s="85">
        <v>292320</v>
      </c>
      <c r="Q516" s="12">
        <v>21</v>
      </c>
      <c r="R516" s="12">
        <v>40</v>
      </c>
      <c r="S516" s="12">
        <v>87</v>
      </c>
      <c r="T516" s="12">
        <v>84</v>
      </c>
      <c r="U516" s="14" t="s">
        <v>56</v>
      </c>
      <c r="V516" s="14" t="s">
        <v>56</v>
      </c>
      <c r="W516" s="14" t="s">
        <v>56</v>
      </c>
      <c r="X516" s="16" t="s">
        <v>56</v>
      </c>
    </row>
    <row r="517" spans="1:24" ht="17.100000000000001" customHeight="1">
      <c r="A517" s="58" t="s">
        <v>1302</v>
      </c>
      <c r="B517" s="12" t="s">
        <v>1303</v>
      </c>
      <c r="C517" s="12" t="s">
        <v>37</v>
      </c>
      <c r="D517" s="12" t="s">
        <v>173</v>
      </c>
      <c r="E517" s="12" t="s">
        <v>1247</v>
      </c>
      <c r="F517" s="12" t="s">
        <v>1292</v>
      </c>
      <c r="G517" s="19" t="s">
        <v>8536</v>
      </c>
      <c r="H517" s="8" t="s">
        <v>1304</v>
      </c>
      <c r="I517" s="9"/>
      <c r="J517" s="9" t="s">
        <v>1305</v>
      </c>
      <c r="K517" s="151"/>
      <c r="L517" s="150"/>
      <c r="M517" s="22">
        <v>2797</v>
      </c>
      <c r="N517" s="33"/>
      <c r="O517" s="22"/>
      <c r="P517" s="85">
        <v>192882</v>
      </c>
      <c r="Q517" s="12">
        <v>26</v>
      </c>
      <c r="R517" s="12">
        <v>34</v>
      </c>
      <c r="S517" s="12">
        <v>93</v>
      </c>
      <c r="T517" s="12">
        <v>61</v>
      </c>
      <c r="U517" s="14" t="s">
        <v>56</v>
      </c>
      <c r="V517" s="14" t="s">
        <v>56</v>
      </c>
      <c r="W517" s="14" t="s">
        <v>56</v>
      </c>
      <c r="X517" s="16" t="s">
        <v>56</v>
      </c>
    </row>
    <row r="518" spans="1:24" ht="17.100000000000001" customHeight="1">
      <c r="A518" s="58" t="s">
        <v>1306</v>
      </c>
      <c r="B518" s="12" t="s">
        <v>1307</v>
      </c>
      <c r="C518" s="12" t="s">
        <v>37</v>
      </c>
      <c r="D518" s="12" t="s">
        <v>173</v>
      </c>
      <c r="E518" s="12" t="s">
        <v>1247</v>
      </c>
      <c r="F518" s="12" t="s">
        <v>1292</v>
      </c>
      <c r="G518" s="19" t="s">
        <v>8537</v>
      </c>
      <c r="H518" s="8" t="s">
        <v>1308</v>
      </c>
      <c r="I518" s="9"/>
      <c r="J518" s="9" t="s">
        <v>1309</v>
      </c>
      <c r="K518" s="151"/>
      <c r="L518" s="150"/>
      <c r="M518" s="22">
        <v>2968</v>
      </c>
      <c r="N518" s="33"/>
      <c r="O518" s="22"/>
      <c r="P518" s="85">
        <v>236577</v>
      </c>
      <c r="Q518" s="12">
        <v>32</v>
      </c>
      <c r="R518" s="12">
        <v>66</v>
      </c>
      <c r="S518" s="12">
        <v>67</v>
      </c>
      <c r="T518" s="12">
        <v>53.5</v>
      </c>
      <c r="U518" s="14" t="s">
        <v>56</v>
      </c>
      <c r="V518" s="14" t="s">
        <v>56</v>
      </c>
      <c r="W518" s="14" t="s">
        <v>56</v>
      </c>
      <c r="X518" s="16" t="s">
        <v>56</v>
      </c>
    </row>
    <row r="519" spans="1:24" ht="17.100000000000001" customHeight="1">
      <c r="A519" s="58" t="s">
        <v>1310</v>
      </c>
      <c r="B519" s="12" t="s">
        <v>1311</v>
      </c>
      <c r="C519" s="12" t="s">
        <v>37</v>
      </c>
      <c r="D519" s="12" t="s">
        <v>173</v>
      </c>
      <c r="E519" s="12" t="s">
        <v>1247</v>
      </c>
      <c r="F519" s="12" t="s">
        <v>1292</v>
      </c>
      <c r="G519" s="19" t="s">
        <v>8538</v>
      </c>
      <c r="H519" s="8" t="s">
        <v>1312</v>
      </c>
      <c r="I519" s="9"/>
      <c r="J519" s="9" t="s">
        <v>1313</v>
      </c>
      <c r="K519" s="151"/>
      <c r="L519" s="150"/>
      <c r="M519" s="22">
        <v>3100</v>
      </c>
      <c r="N519" s="33"/>
      <c r="O519" s="22"/>
      <c r="P519" s="85">
        <v>218753.625</v>
      </c>
      <c r="Q519" s="12">
        <v>33</v>
      </c>
      <c r="R519" s="12">
        <v>36.5</v>
      </c>
      <c r="S519" s="12">
        <v>91.5</v>
      </c>
      <c r="T519" s="12">
        <v>65.5</v>
      </c>
      <c r="U519" s="14" t="s">
        <v>56</v>
      </c>
      <c r="V519" s="14" t="s">
        <v>56</v>
      </c>
      <c r="W519" s="14" t="s">
        <v>56</v>
      </c>
      <c r="X519" s="16" t="s">
        <v>56</v>
      </c>
    </row>
    <row r="520" spans="1:24" ht="17.100000000000001" customHeight="1">
      <c r="A520" s="58" t="s">
        <v>1314</v>
      </c>
      <c r="B520" s="12" t="s">
        <v>1315</v>
      </c>
      <c r="C520" s="12" t="s">
        <v>37</v>
      </c>
      <c r="D520" s="12" t="s">
        <v>173</v>
      </c>
      <c r="E520" s="12" t="s">
        <v>1247</v>
      </c>
      <c r="F520" s="12" t="s">
        <v>1292</v>
      </c>
      <c r="G520" s="19" t="s">
        <v>8539</v>
      </c>
      <c r="H520" s="8" t="s">
        <v>1316</v>
      </c>
      <c r="I520" s="9"/>
      <c r="J520" s="9" t="s">
        <v>1317</v>
      </c>
      <c r="K520" s="151"/>
      <c r="L520" s="150"/>
      <c r="M520" s="22">
        <v>3167</v>
      </c>
      <c r="N520" s="33"/>
      <c r="O520" s="22"/>
      <c r="P520" s="85">
        <v>417656</v>
      </c>
      <c r="Q520" s="12">
        <v>38</v>
      </c>
      <c r="R520" s="12">
        <v>74</v>
      </c>
      <c r="S520" s="12">
        <v>83</v>
      </c>
      <c r="T520" s="12">
        <v>68</v>
      </c>
      <c r="U520" s="14" t="s">
        <v>56</v>
      </c>
      <c r="V520" s="14" t="s">
        <v>56</v>
      </c>
      <c r="W520" s="14" t="s">
        <v>56</v>
      </c>
      <c r="X520" s="16" t="s">
        <v>56</v>
      </c>
    </row>
    <row r="521" spans="1:24" ht="17.100000000000001" customHeight="1">
      <c r="A521" s="58" t="s">
        <v>1318</v>
      </c>
      <c r="B521" s="12" t="s">
        <v>1319</v>
      </c>
      <c r="C521" s="12" t="s">
        <v>37</v>
      </c>
      <c r="D521" s="12" t="s">
        <v>173</v>
      </c>
      <c r="E521" s="12" t="s">
        <v>1247</v>
      </c>
      <c r="F521" s="12" t="s">
        <v>1292</v>
      </c>
      <c r="G521" s="19" t="s">
        <v>8540</v>
      </c>
      <c r="H521" s="8" t="s">
        <v>1320</v>
      </c>
      <c r="I521" s="9"/>
      <c r="J521" s="9" t="s">
        <v>1321</v>
      </c>
      <c r="K521" s="151"/>
      <c r="L521" s="150"/>
      <c r="M521" s="22">
        <v>3472</v>
      </c>
      <c r="N521" s="33"/>
      <c r="O521" s="22"/>
      <c r="P521" s="85">
        <v>347472</v>
      </c>
      <c r="Q521" s="12">
        <v>39</v>
      </c>
      <c r="R521" s="12">
        <v>36</v>
      </c>
      <c r="S521" s="12">
        <v>127</v>
      </c>
      <c r="T521" s="12">
        <v>76</v>
      </c>
      <c r="U521" s="14" t="s">
        <v>56</v>
      </c>
      <c r="V521" s="14" t="s">
        <v>56</v>
      </c>
      <c r="W521" s="14" t="s">
        <v>56</v>
      </c>
      <c r="X521" s="16" t="s">
        <v>56</v>
      </c>
    </row>
    <row r="522" spans="1:24" ht="17.100000000000001" customHeight="1">
      <c r="A522" s="58" t="s">
        <v>1322</v>
      </c>
      <c r="B522" s="12" t="s">
        <v>1323</v>
      </c>
      <c r="C522" s="12" t="s">
        <v>37</v>
      </c>
      <c r="D522" s="12" t="s">
        <v>173</v>
      </c>
      <c r="E522" s="12" t="s">
        <v>1247</v>
      </c>
      <c r="F522" s="12" t="s">
        <v>1292</v>
      </c>
      <c r="G522" s="19" t="s">
        <v>8541</v>
      </c>
      <c r="H522" s="8" t="s">
        <v>1324</v>
      </c>
      <c r="I522" s="9"/>
      <c r="J522" s="9" t="s">
        <v>1325</v>
      </c>
      <c r="K522" s="151"/>
      <c r="L522" s="150"/>
      <c r="M522" s="22">
        <v>3546</v>
      </c>
      <c r="N522" s="33"/>
      <c r="O522" s="22"/>
      <c r="P522" s="85">
        <v>516600</v>
      </c>
      <c r="Q522" s="12">
        <v>42</v>
      </c>
      <c r="R522" s="12">
        <v>75</v>
      </c>
      <c r="S522" s="12">
        <v>84</v>
      </c>
      <c r="T522" s="12">
        <v>82</v>
      </c>
      <c r="U522" s="14" t="s">
        <v>56</v>
      </c>
      <c r="V522" s="14" t="s">
        <v>56</v>
      </c>
      <c r="W522" s="14" t="s">
        <v>56</v>
      </c>
      <c r="X522" s="16" t="s">
        <v>56</v>
      </c>
    </row>
    <row r="523" spans="1:24" ht="17.100000000000001" customHeight="1">
      <c r="A523" s="58" t="s">
        <v>1326</v>
      </c>
      <c r="B523" s="12" t="s">
        <v>1327</v>
      </c>
      <c r="C523" s="12" t="s">
        <v>37</v>
      </c>
      <c r="D523" s="12" t="s">
        <v>173</v>
      </c>
      <c r="E523" s="12" t="s">
        <v>1247</v>
      </c>
      <c r="F523" s="12" t="s">
        <v>1292</v>
      </c>
      <c r="G523" s="19" t="s">
        <v>8542</v>
      </c>
      <c r="H523" s="8" t="s">
        <v>1328</v>
      </c>
      <c r="I523" s="9"/>
      <c r="J523" s="9" t="s">
        <v>1329</v>
      </c>
      <c r="K523" s="151"/>
      <c r="L523" s="150"/>
      <c r="M523" s="22">
        <v>3889</v>
      </c>
      <c r="N523" s="33"/>
      <c r="O523" s="22"/>
      <c r="P523" s="85">
        <v>331152.5</v>
      </c>
      <c r="Q523" s="12">
        <v>42</v>
      </c>
      <c r="R523" s="12">
        <v>35</v>
      </c>
      <c r="S523" s="12">
        <v>127</v>
      </c>
      <c r="T523" s="12">
        <v>74.5</v>
      </c>
      <c r="U523" s="14" t="s">
        <v>56</v>
      </c>
      <c r="V523" s="14" t="s">
        <v>56</v>
      </c>
      <c r="W523" s="14" t="s">
        <v>56</v>
      </c>
      <c r="X523" s="16" t="s">
        <v>56</v>
      </c>
    </row>
    <row r="524" spans="1:24" ht="17.100000000000001" customHeight="1">
      <c r="A524" s="58" t="s">
        <v>1330</v>
      </c>
      <c r="B524" s="12" t="s">
        <v>1331</v>
      </c>
      <c r="C524" s="12" t="s">
        <v>37</v>
      </c>
      <c r="D524" s="12" t="s">
        <v>173</v>
      </c>
      <c r="E524" s="12" t="s">
        <v>1247</v>
      </c>
      <c r="F524" s="12" t="s">
        <v>1292</v>
      </c>
      <c r="G524" s="19" t="s">
        <v>8543</v>
      </c>
      <c r="H524" s="8" t="s">
        <v>1332</v>
      </c>
      <c r="I524" s="9"/>
      <c r="J524" s="9" t="s">
        <v>1333</v>
      </c>
      <c r="K524" s="151"/>
      <c r="L524" s="150"/>
      <c r="M524" s="22">
        <v>3970</v>
      </c>
      <c r="N524" s="33"/>
      <c r="O524" s="22"/>
      <c r="P524" s="85">
        <v>478880</v>
      </c>
      <c r="Q524" s="12">
        <v>46</v>
      </c>
      <c r="R524" s="12">
        <v>73</v>
      </c>
      <c r="S524" s="12">
        <v>82</v>
      </c>
      <c r="T524" s="12">
        <v>80</v>
      </c>
      <c r="U524" s="14" t="s">
        <v>56</v>
      </c>
      <c r="V524" s="14" t="s">
        <v>56</v>
      </c>
      <c r="W524" s="14" t="s">
        <v>56</v>
      </c>
      <c r="X524" s="16" t="s">
        <v>56</v>
      </c>
    </row>
    <row r="525" spans="1:24" ht="17.100000000000001" customHeight="1">
      <c r="A525" s="58" t="s">
        <v>1334</v>
      </c>
      <c r="B525" s="12" t="s">
        <v>1335</v>
      </c>
      <c r="C525" s="12" t="s">
        <v>37</v>
      </c>
      <c r="D525" s="12" t="s">
        <v>173</v>
      </c>
      <c r="E525" s="12" t="s">
        <v>174</v>
      </c>
      <c r="F525" s="12" t="s">
        <v>1255</v>
      </c>
      <c r="G525" s="19" t="s">
        <v>8544</v>
      </c>
      <c r="H525" s="8" t="s">
        <v>1336</v>
      </c>
      <c r="I525" s="9"/>
      <c r="J525" s="9"/>
      <c r="K525" s="151"/>
      <c r="L525" s="150"/>
      <c r="M525" s="22">
        <v>225</v>
      </c>
      <c r="N525" s="33"/>
      <c r="O525" s="22"/>
      <c r="P525" s="85">
        <v>3456</v>
      </c>
      <c r="Q525" s="12">
        <v>0.4</v>
      </c>
      <c r="R525" s="12">
        <v>9</v>
      </c>
      <c r="S525" s="12">
        <v>24</v>
      </c>
      <c r="T525" s="12">
        <v>16</v>
      </c>
      <c r="U525" s="14" t="s">
        <v>56</v>
      </c>
      <c r="V525" s="14" t="s">
        <v>56</v>
      </c>
      <c r="W525" s="14" t="s">
        <v>56</v>
      </c>
      <c r="X525" s="16" t="s">
        <v>56</v>
      </c>
    </row>
    <row r="526" spans="1:24" ht="17.100000000000001" customHeight="1">
      <c r="A526" s="58" t="s">
        <v>1337</v>
      </c>
      <c r="B526" s="12" t="s">
        <v>1338</v>
      </c>
      <c r="C526" s="12" t="s">
        <v>37</v>
      </c>
      <c r="D526" s="12" t="s">
        <v>173</v>
      </c>
      <c r="E526" s="12" t="s">
        <v>174</v>
      </c>
      <c r="F526" s="12" t="s">
        <v>1255</v>
      </c>
      <c r="G526" s="19" t="s">
        <v>8545</v>
      </c>
      <c r="H526" s="8" t="s">
        <v>1339</v>
      </c>
      <c r="I526" s="9"/>
      <c r="J526" s="9"/>
      <c r="K526" s="151"/>
      <c r="L526" s="150"/>
      <c r="M526" s="22">
        <v>276</v>
      </c>
      <c r="N526" s="33"/>
      <c r="O526" s="22"/>
      <c r="P526" s="85">
        <v>1500</v>
      </c>
      <c r="Q526" s="12">
        <v>0.77</v>
      </c>
      <c r="R526" s="12">
        <v>10</v>
      </c>
      <c r="S526" s="12">
        <v>15</v>
      </c>
      <c r="T526" s="12">
        <v>10</v>
      </c>
      <c r="U526" s="14" t="s">
        <v>56</v>
      </c>
      <c r="V526" s="14" t="s">
        <v>56</v>
      </c>
      <c r="W526" s="14" t="s">
        <v>56</v>
      </c>
      <c r="X526" s="16" t="s">
        <v>56</v>
      </c>
    </row>
    <row r="527" spans="1:24" ht="17.100000000000001" customHeight="1">
      <c r="A527" s="58" t="s">
        <v>1340</v>
      </c>
      <c r="B527" s="12" t="s">
        <v>1341</v>
      </c>
      <c r="C527" s="12" t="s">
        <v>37</v>
      </c>
      <c r="D527" s="12" t="s">
        <v>173</v>
      </c>
      <c r="E527" s="12" t="s">
        <v>174</v>
      </c>
      <c r="F527" s="12" t="s">
        <v>1255</v>
      </c>
      <c r="G527" s="19" t="s">
        <v>8546</v>
      </c>
      <c r="H527" s="8" t="s">
        <v>1342</v>
      </c>
      <c r="I527" s="9"/>
      <c r="J527" s="9"/>
      <c r="K527" s="151"/>
      <c r="L527" s="150"/>
      <c r="M527" s="22">
        <v>750</v>
      </c>
      <c r="N527" s="33"/>
      <c r="O527" s="22"/>
      <c r="P527" s="85">
        <v>34539.75</v>
      </c>
      <c r="Q527" s="12">
        <v>7.68</v>
      </c>
      <c r="R527" s="12">
        <v>25.5</v>
      </c>
      <c r="S527" s="12">
        <v>43</v>
      </c>
      <c r="T527" s="12">
        <v>31.5</v>
      </c>
      <c r="U527" s="14" t="s">
        <v>56</v>
      </c>
      <c r="V527" s="14" t="s">
        <v>56</v>
      </c>
      <c r="W527" s="14" t="s">
        <v>56</v>
      </c>
      <c r="X527" s="16" t="s">
        <v>56</v>
      </c>
    </row>
    <row r="528" spans="1:24" ht="17.100000000000001" customHeight="1">
      <c r="A528" s="58" t="s">
        <v>1343</v>
      </c>
      <c r="B528" s="12" t="s">
        <v>1344</v>
      </c>
      <c r="C528" s="12" t="s">
        <v>37</v>
      </c>
      <c r="D528" s="12" t="s">
        <v>173</v>
      </c>
      <c r="E528" s="12" t="s">
        <v>174</v>
      </c>
      <c r="F528" s="12" t="s">
        <v>1255</v>
      </c>
      <c r="G528" s="19" t="s">
        <v>8547</v>
      </c>
      <c r="H528" s="8" t="s">
        <v>1345</v>
      </c>
      <c r="I528" s="9"/>
      <c r="J528" s="9"/>
      <c r="K528" s="151"/>
      <c r="L528" s="150"/>
      <c r="M528" s="22">
        <v>883</v>
      </c>
      <c r="N528" s="33"/>
      <c r="O528" s="22"/>
      <c r="P528" s="85">
        <v>8000</v>
      </c>
      <c r="Q528" s="12">
        <v>6</v>
      </c>
      <c r="R528" s="12">
        <v>20</v>
      </c>
      <c r="S528" s="12">
        <v>20</v>
      </c>
      <c r="T528" s="12">
        <v>20</v>
      </c>
      <c r="U528" s="14" t="s">
        <v>56</v>
      </c>
      <c r="V528" s="14" t="s">
        <v>56</v>
      </c>
      <c r="W528" s="14" t="s">
        <v>56</v>
      </c>
      <c r="X528" s="16" t="s">
        <v>56</v>
      </c>
    </row>
    <row r="529" spans="1:24" ht="17.100000000000001" customHeight="1">
      <c r="A529" s="58" t="s">
        <v>1346</v>
      </c>
      <c r="B529" s="12" t="s">
        <v>1347</v>
      </c>
      <c r="C529" s="12" t="s">
        <v>37</v>
      </c>
      <c r="D529" s="12" t="s">
        <v>173</v>
      </c>
      <c r="E529" s="12" t="s">
        <v>174</v>
      </c>
      <c r="F529" s="12" t="s">
        <v>1255</v>
      </c>
      <c r="G529" s="19" t="s">
        <v>8548</v>
      </c>
      <c r="H529" s="8" t="s">
        <v>1348</v>
      </c>
      <c r="I529" s="9"/>
      <c r="J529" s="9"/>
      <c r="K529" s="151"/>
      <c r="L529" s="150"/>
      <c r="M529" s="22">
        <v>67</v>
      </c>
      <c r="N529" s="33"/>
      <c r="O529" s="22"/>
      <c r="P529" s="85">
        <v>2361.7999999999997</v>
      </c>
      <c r="Q529" s="12">
        <v>0.47</v>
      </c>
      <c r="R529" s="12">
        <v>5</v>
      </c>
      <c r="S529" s="12">
        <v>24.099999999999998</v>
      </c>
      <c r="T529" s="12">
        <v>19.600000000000001</v>
      </c>
      <c r="U529" s="14" t="s">
        <v>56</v>
      </c>
      <c r="V529" s="14" t="s">
        <v>56</v>
      </c>
      <c r="W529" s="14" t="s">
        <v>56</v>
      </c>
      <c r="X529" s="16" t="s">
        <v>56</v>
      </c>
    </row>
    <row r="530" spans="1:24" ht="17.100000000000001" customHeight="1">
      <c r="A530" s="58" t="s">
        <v>1349</v>
      </c>
      <c r="B530" s="12" t="s">
        <v>1350</v>
      </c>
      <c r="C530" s="12" t="s">
        <v>37</v>
      </c>
      <c r="D530" s="12" t="s">
        <v>173</v>
      </c>
      <c r="E530" s="12" t="s">
        <v>174</v>
      </c>
      <c r="F530" s="12" t="s">
        <v>1255</v>
      </c>
      <c r="G530" s="19" t="s">
        <v>8549</v>
      </c>
      <c r="H530" s="8" t="s">
        <v>1351</v>
      </c>
      <c r="I530" s="9"/>
      <c r="J530" s="9"/>
      <c r="K530" s="151"/>
      <c r="L530" s="150"/>
      <c r="M530" s="22">
        <v>77</v>
      </c>
      <c r="N530" s="33"/>
      <c r="O530" s="22"/>
      <c r="P530" s="85">
        <v>2979.2</v>
      </c>
      <c r="Q530" s="12">
        <v>0.25</v>
      </c>
      <c r="R530" s="12">
        <v>5.6</v>
      </c>
      <c r="S530" s="12">
        <v>28</v>
      </c>
      <c r="T530" s="12">
        <v>19</v>
      </c>
      <c r="U530" s="14" t="s">
        <v>56</v>
      </c>
      <c r="V530" s="14" t="s">
        <v>56</v>
      </c>
      <c r="W530" s="14" t="s">
        <v>56</v>
      </c>
      <c r="X530" s="16" t="s">
        <v>56</v>
      </c>
    </row>
    <row r="531" spans="1:24" ht="17.100000000000001" customHeight="1">
      <c r="A531" s="58" t="s">
        <v>1352</v>
      </c>
      <c r="B531" s="12" t="s">
        <v>1353</v>
      </c>
      <c r="C531" s="12" t="s">
        <v>37</v>
      </c>
      <c r="D531" s="12" t="s">
        <v>173</v>
      </c>
      <c r="E531" s="12" t="s">
        <v>174</v>
      </c>
      <c r="F531" s="12" t="s">
        <v>1255</v>
      </c>
      <c r="G531" s="19" t="s">
        <v>8550</v>
      </c>
      <c r="H531" s="8" t="s">
        <v>1354</v>
      </c>
      <c r="I531" s="9"/>
      <c r="J531" s="9"/>
      <c r="K531" s="151"/>
      <c r="L531" s="150"/>
      <c r="M531" s="22">
        <v>77</v>
      </c>
      <c r="N531" s="33"/>
      <c r="O531" s="22"/>
      <c r="P531" s="85">
        <v>8000</v>
      </c>
      <c r="Q531" s="12">
        <v>6</v>
      </c>
      <c r="R531" s="12">
        <v>20</v>
      </c>
      <c r="S531" s="12">
        <v>20</v>
      </c>
      <c r="T531" s="12">
        <v>20</v>
      </c>
      <c r="U531" s="14" t="s">
        <v>56</v>
      </c>
      <c r="V531" s="14" t="s">
        <v>56</v>
      </c>
      <c r="W531" s="14" t="s">
        <v>56</v>
      </c>
      <c r="X531" s="16" t="s">
        <v>56</v>
      </c>
    </row>
    <row r="532" spans="1:24" ht="17.100000000000001" customHeight="1">
      <c r="A532" s="58" t="s">
        <v>1355</v>
      </c>
      <c r="B532" s="12" t="s">
        <v>1356</v>
      </c>
      <c r="C532" s="12" t="s">
        <v>37</v>
      </c>
      <c r="D532" s="12" t="s">
        <v>173</v>
      </c>
      <c r="E532" s="12" t="s">
        <v>174</v>
      </c>
      <c r="F532" s="12" t="s">
        <v>1255</v>
      </c>
      <c r="G532" s="19" t="s">
        <v>8551</v>
      </c>
      <c r="H532" s="8" t="s">
        <v>1357</v>
      </c>
      <c r="I532" s="9"/>
      <c r="J532" s="9"/>
      <c r="K532" s="151"/>
      <c r="L532" s="150"/>
      <c r="M532" s="22">
        <v>97</v>
      </c>
      <c r="N532" s="33"/>
      <c r="O532" s="22"/>
      <c r="P532" s="85">
        <v>35107.200000000004</v>
      </c>
      <c r="Q532" s="12">
        <v>0.35</v>
      </c>
      <c r="R532" s="12">
        <v>48</v>
      </c>
      <c r="S532" s="12">
        <v>27.6</v>
      </c>
      <c r="T532" s="12">
        <v>26.5</v>
      </c>
      <c r="U532" s="14" t="s">
        <v>56</v>
      </c>
      <c r="V532" s="14" t="s">
        <v>56</v>
      </c>
      <c r="W532" s="14" t="s">
        <v>56</v>
      </c>
      <c r="X532" s="16" t="s">
        <v>56</v>
      </c>
    </row>
    <row r="533" spans="1:24" ht="17.100000000000001" customHeight="1">
      <c r="A533" s="58" t="s">
        <v>1358</v>
      </c>
      <c r="B533" s="12" t="s">
        <v>1359</v>
      </c>
      <c r="C533" s="12" t="s">
        <v>37</v>
      </c>
      <c r="D533" s="12" t="s">
        <v>173</v>
      </c>
      <c r="E533" s="12" t="s">
        <v>174</v>
      </c>
      <c r="F533" s="12" t="s">
        <v>1255</v>
      </c>
      <c r="G533" s="19" t="s">
        <v>8552</v>
      </c>
      <c r="H533" s="8" t="s">
        <v>1360</v>
      </c>
      <c r="I533" s="9"/>
      <c r="J533" s="9"/>
      <c r="K533" s="151"/>
      <c r="L533" s="150"/>
      <c r="M533" s="22">
        <v>11</v>
      </c>
      <c r="N533" s="33"/>
      <c r="O533" s="22"/>
      <c r="P533" s="85">
        <v>8000</v>
      </c>
      <c r="Q533" s="12">
        <v>6</v>
      </c>
      <c r="R533" s="12">
        <v>20</v>
      </c>
      <c r="S533" s="12">
        <v>20</v>
      </c>
      <c r="T533" s="12">
        <v>20</v>
      </c>
      <c r="U533" s="14" t="s">
        <v>56</v>
      </c>
      <c r="V533" s="14" t="s">
        <v>56</v>
      </c>
      <c r="W533" s="14" t="s">
        <v>56</v>
      </c>
      <c r="X533" s="16" t="s">
        <v>56</v>
      </c>
    </row>
    <row r="534" spans="1:24" ht="17.100000000000001" customHeight="1">
      <c r="A534" s="58" t="s">
        <v>1361</v>
      </c>
      <c r="B534" s="12" t="s">
        <v>1362</v>
      </c>
      <c r="C534" s="12" t="s">
        <v>37</v>
      </c>
      <c r="D534" s="12" t="s">
        <v>173</v>
      </c>
      <c r="E534" s="12" t="s">
        <v>174</v>
      </c>
      <c r="F534" s="12" t="s">
        <v>1255</v>
      </c>
      <c r="G534" s="19" t="s">
        <v>8553</v>
      </c>
      <c r="H534" s="8" t="s">
        <v>1363</v>
      </c>
      <c r="I534" s="9"/>
      <c r="J534" s="9"/>
      <c r="K534" s="151"/>
      <c r="L534" s="150"/>
      <c r="M534" s="22">
        <v>41</v>
      </c>
      <c r="N534" s="33"/>
      <c r="O534" s="22"/>
      <c r="P534" s="85">
        <v>11491.199999999999</v>
      </c>
      <c r="Q534" s="12">
        <v>0.13</v>
      </c>
      <c r="R534" s="12">
        <v>28</v>
      </c>
      <c r="S534" s="12">
        <v>22.8</v>
      </c>
      <c r="T534" s="12">
        <v>18</v>
      </c>
      <c r="U534" s="14" t="s">
        <v>56</v>
      </c>
      <c r="V534" s="14" t="s">
        <v>56</v>
      </c>
      <c r="W534" s="14" t="s">
        <v>56</v>
      </c>
      <c r="X534" s="16" t="s">
        <v>56</v>
      </c>
    </row>
    <row r="535" spans="1:24" ht="17.100000000000001" customHeight="1">
      <c r="A535" s="58" t="s">
        <v>1364</v>
      </c>
      <c r="B535" s="12" t="s">
        <v>1365</v>
      </c>
      <c r="C535" s="12" t="s">
        <v>37</v>
      </c>
      <c r="D535" s="12" t="s">
        <v>173</v>
      </c>
      <c r="E535" s="12" t="s">
        <v>174</v>
      </c>
      <c r="F535" s="12" t="s">
        <v>1255</v>
      </c>
      <c r="G535" s="19" t="s">
        <v>8554</v>
      </c>
      <c r="H535" s="8" t="s">
        <v>1366</v>
      </c>
      <c r="I535" s="9"/>
      <c r="J535" s="9"/>
      <c r="K535" s="151"/>
      <c r="L535" s="150"/>
      <c r="M535" s="22">
        <v>51</v>
      </c>
      <c r="N535" s="33"/>
      <c r="O535" s="22"/>
      <c r="P535" s="85">
        <v>8000</v>
      </c>
      <c r="Q535" s="12">
        <v>6</v>
      </c>
      <c r="R535" s="12">
        <v>20</v>
      </c>
      <c r="S535" s="12">
        <v>20</v>
      </c>
      <c r="T535" s="12">
        <v>20</v>
      </c>
      <c r="U535" s="14" t="s">
        <v>56</v>
      </c>
      <c r="V535" s="14" t="s">
        <v>56</v>
      </c>
      <c r="W535" s="14" t="s">
        <v>56</v>
      </c>
      <c r="X535" s="16" t="s">
        <v>56</v>
      </c>
    </row>
    <row r="536" spans="1:24" ht="17.100000000000001" customHeight="1">
      <c r="A536" s="58" t="s">
        <v>1367</v>
      </c>
      <c r="B536" s="12" t="s">
        <v>1368</v>
      </c>
      <c r="C536" s="12" t="s">
        <v>37</v>
      </c>
      <c r="D536" s="12" t="s">
        <v>173</v>
      </c>
      <c r="E536" s="12" t="s">
        <v>174</v>
      </c>
      <c r="F536" s="12" t="s">
        <v>1255</v>
      </c>
      <c r="G536" s="19" t="s">
        <v>8555</v>
      </c>
      <c r="H536" s="8" t="s">
        <v>1369</v>
      </c>
      <c r="I536" s="9"/>
      <c r="J536" s="9"/>
      <c r="K536" s="151"/>
      <c r="L536" s="150"/>
      <c r="M536" s="22">
        <v>51</v>
      </c>
      <c r="N536" s="33"/>
      <c r="O536" s="22"/>
      <c r="P536" s="85">
        <v>8000</v>
      </c>
      <c r="Q536" s="12">
        <v>6</v>
      </c>
      <c r="R536" s="12">
        <v>20</v>
      </c>
      <c r="S536" s="12">
        <v>20</v>
      </c>
      <c r="T536" s="12">
        <v>20</v>
      </c>
      <c r="U536" s="14" t="s">
        <v>56</v>
      </c>
      <c r="V536" s="14" t="s">
        <v>56</v>
      </c>
      <c r="W536" s="14" t="s">
        <v>56</v>
      </c>
      <c r="X536" s="16" t="s">
        <v>56</v>
      </c>
    </row>
    <row r="537" spans="1:24" ht="17.100000000000001" customHeight="1">
      <c r="A537" s="58" t="s">
        <v>1370</v>
      </c>
      <c r="B537" s="12" t="s">
        <v>1371</v>
      </c>
      <c r="C537" s="12" t="s">
        <v>37</v>
      </c>
      <c r="D537" s="12" t="s">
        <v>173</v>
      </c>
      <c r="E537" s="12" t="s">
        <v>174</v>
      </c>
      <c r="F537" s="12" t="s">
        <v>1255</v>
      </c>
      <c r="G537" s="19" t="s">
        <v>8556</v>
      </c>
      <c r="H537" s="8" t="s">
        <v>1372</v>
      </c>
      <c r="I537" s="9"/>
      <c r="J537" s="9"/>
      <c r="K537" s="151"/>
      <c r="L537" s="150"/>
      <c r="M537" s="22">
        <v>62</v>
      </c>
      <c r="N537" s="33"/>
      <c r="O537" s="22"/>
      <c r="P537" s="85">
        <v>8000</v>
      </c>
      <c r="Q537" s="12">
        <v>6</v>
      </c>
      <c r="R537" s="12">
        <v>20</v>
      </c>
      <c r="S537" s="12">
        <v>20</v>
      </c>
      <c r="T537" s="12">
        <v>20</v>
      </c>
      <c r="U537" s="14" t="s">
        <v>56</v>
      </c>
      <c r="V537" s="14" t="s">
        <v>56</v>
      </c>
      <c r="W537" s="14" t="s">
        <v>56</v>
      </c>
      <c r="X537" s="16" t="s">
        <v>56</v>
      </c>
    </row>
    <row r="538" spans="1:24" ht="17.100000000000001" customHeight="1">
      <c r="A538" s="58" t="s">
        <v>1373</v>
      </c>
      <c r="B538" s="12" t="s">
        <v>1374</v>
      </c>
      <c r="C538" s="12" t="s">
        <v>37</v>
      </c>
      <c r="D538" s="12" t="s">
        <v>173</v>
      </c>
      <c r="E538" s="12" t="s">
        <v>174</v>
      </c>
      <c r="F538" s="12" t="s">
        <v>1255</v>
      </c>
      <c r="G538" s="19" t="s">
        <v>8557</v>
      </c>
      <c r="H538" s="8" t="s">
        <v>1375</v>
      </c>
      <c r="I538" s="9"/>
      <c r="J538" s="9"/>
      <c r="K538" s="151"/>
      <c r="L538" s="150"/>
      <c r="M538" s="22">
        <v>77</v>
      </c>
      <c r="N538" s="33"/>
      <c r="O538" s="22"/>
      <c r="P538" s="85">
        <v>42124.5</v>
      </c>
      <c r="Q538" s="12">
        <v>0.28999999999999998</v>
      </c>
      <c r="R538" s="12">
        <v>46</v>
      </c>
      <c r="S538" s="12">
        <v>49.5</v>
      </c>
      <c r="T538" s="12">
        <v>18.5</v>
      </c>
      <c r="U538" s="14" t="s">
        <v>56</v>
      </c>
      <c r="V538" s="14" t="s">
        <v>56</v>
      </c>
      <c r="W538" s="14" t="s">
        <v>56</v>
      </c>
      <c r="X538" s="16" t="s">
        <v>56</v>
      </c>
    </row>
    <row r="539" spans="1:24" ht="17.100000000000001" customHeight="1">
      <c r="A539" s="58" t="s">
        <v>1376</v>
      </c>
      <c r="B539" s="12" t="s">
        <v>1377</v>
      </c>
      <c r="C539" s="12" t="s">
        <v>37</v>
      </c>
      <c r="D539" s="12" t="s">
        <v>173</v>
      </c>
      <c r="E539" s="12" t="s">
        <v>174</v>
      </c>
      <c r="F539" s="12" t="s">
        <v>1255</v>
      </c>
      <c r="G539" s="19" t="s">
        <v>8558</v>
      </c>
      <c r="H539" s="8" t="s">
        <v>1378</v>
      </c>
      <c r="I539" s="9"/>
      <c r="J539" s="9"/>
      <c r="K539" s="151"/>
      <c r="L539" s="150"/>
      <c r="M539" s="22">
        <v>67</v>
      </c>
      <c r="N539" s="33"/>
      <c r="O539" s="22"/>
      <c r="P539" s="85">
        <v>3375</v>
      </c>
      <c r="Q539" s="12">
        <v>10</v>
      </c>
      <c r="R539" s="12">
        <v>15</v>
      </c>
      <c r="S539" s="12">
        <v>15</v>
      </c>
      <c r="T539" s="12">
        <v>15</v>
      </c>
      <c r="U539" s="14" t="s">
        <v>56</v>
      </c>
      <c r="V539" s="14" t="s">
        <v>56</v>
      </c>
      <c r="W539" s="14" t="s">
        <v>56</v>
      </c>
      <c r="X539" s="16" t="s">
        <v>56</v>
      </c>
    </row>
    <row r="540" spans="1:24" ht="17.100000000000001" customHeight="1">
      <c r="A540" s="58" t="s">
        <v>1379</v>
      </c>
      <c r="B540" s="12" t="s">
        <v>1380</v>
      </c>
      <c r="C540" s="12" t="s">
        <v>37</v>
      </c>
      <c r="D540" s="12" t="s">
        <v>173</v>
      </c>
      <c r="E540" s="12" t="s">
        <v>174</v>
      </c>
      <c r="F540" s="12" t="s">
        <v>1255</v>
      </c>
      <c r="G540" s="19" t="s">
        <v>8559</v>
      </c>
      <c r="H540" s="8" t="s">
        <v>1378</v>
      </c>
      <c r="I540" s="9"/>
      <c r="J540" s="9"/>
      <c r="K540" s="151"/>
      <c r="L540" s="150"/>
      <c r="M540" s="22">
        <v>276</v>
      </c>
      <c r="N540" s="33"/>
      <c r="O540" s="22"/>
      <c r="P540" s="85">
        <v>3375</v>
      </c>
      <c r="Q540" s="12">
        <v>10</v>
      </c>
      <c r="R540" s="12">
        <v>15</v>
      </c>
      <c r="S540" s="12">
        <v>15</v>
      </c>
      <c r="T540" s="12">
        <v>15</v>
      </c>
      <c r="U540" s="14" t="s">
        <v>56</v>
      </c>
      <c r="V540" s="14" t="s">
        <v>56</v>
      </c>
      <c r="W540" s="14" t="s">
        <v>56</v>
      </c>
      <c r="X540" s="16" t="s">
        <v>56</v>
      </c>
    </row>
    <row r="541" spans="1:24" ht="17.100000000000001" customHeight="1">
      <c r="A541" s="58" t="s">
        <v>1381</v>
      </c>
      <c r="B541" s="12" t="s">
        <v>1382</v>
      </c>
      <c r="C541" s="12" t="s">
        <v>37</v>
      </c>
      <c r="D541" s="12" t="s">
        <v>173</v>
      </c>
      <c r="E541" s="12" t="s">
        <v>174</v>
      </c>
      <c r="F541" s="12" t="s">
        <v>1255</v>
      </c>
      <c r="G541" s="19" t="s">
        <v>8560</v>
      </c>
      <c r="H541" s="8" t="s">
        <v>1378</v>
      </c>
      <c r="I541" s="9"/>
      <c r="J541" s="9"/>
      <c r="K541" s="151"/>
      <c r="L541" s="150"/>
      <c r="M541" s="22">
        <v>424</v>
      </c>
      <c r="N541" s="33"/>
      <c r="O541" s="22"/>
      <c r="P541" s="85">
        <v>3375</v>
      </c>
      <c r="Q541" s="12">
        <v>10</v>
      </c>
      <c r="R541" s="12">
        <v>15</v>
      </c>
      <c r="S541" s="12">
        <v>15</v>
      </c>
      <c r="T541" s="12">
        <v>15</v>
      </c>
      <c r="U541" s="14" t="s">
        <v>56</v>
      </c>
      <c r="V541" s="14" t="s">
        <v>56</v>
      </c>
      <c r="W541" s="14" t="s">
        <v>56</v>
      </c>
      <c r="X541" s="16" t="s">
        <v>56</v>
      </c>
    </row>
    <row r="542" spans="1:24" ht="17.100000000000001" customHeight="1">
      <c r="A542" s="58" t="s">
        <v>1383</v>
      </c>
      <c r="B542" s="12" t="s">
        <v>1384</v>
      </c>
      <c r="C542" s="12" t="s">
        <v>37</v>
      </c>
      <c r="D542" s="12" t="s">
        <v>173</v>
      </c>
      <c r="E542" s="12" t="s">
        <v>174</v>
      </c>
      <c r="F542" s="12" t="s">
        <v>1255</v>
      </c>
      <c r="G542" s="19" t="s">
        <v>8561</v>
      </c>
      <c r="H542" s="8" t="s">
        <v>1378</v>
      </c>
      <c r="I542" s="9"/>
      <c r="J542" s="9"/>
      <c r="K542" s="151"/>
      <c r="L542" s="150"/>
      <c r="M542" s="22">
        <v>510</v>
      </c>
      <c r="N542" s="33"/>
      <c r="O542" s="22"/>
      <c r="P542" s="85">
        <v>3375</v>
      </c>
      <c r="Q542" s="12">
        <v>10</v>
      </c>
      <c r="R542" s="12">
        <v>15</v>
      </c>
      <c r="S542" s="12">
        <v>15</v>
      </c>
      <c r="T542" s="12">
        <v>15</v>
      </c>
      <c r="U542" s="14" t="s">
        <v>56</v>
      </c>
      <c r="V542" s="14" t="s">
        <v>56</v>
      </c>
      <c r="W542" s="14" t="s">
        <v>56</v>
      </c>
      <c r="X542" s="16" t="s">
        <v>56</v>
      </c>
    </row>
    <row r="543" spans="1:24" ht="17.100000000000001" customHeight="1">
      <c r="A543" s="58" t="s">
        <v>1385</v>
      </c>
      <c r="B543" s="12" t="s">
        <v>1386</v>
      </c>
      <c r="C543" s="12" t="s">
        <v>37</v>
      </c>
      <c r="D543" s="12" t="s">
        <v>173</v>
      </c>
      <c r="E543" s="12" t="s">
        <v>174</v>
      </c>
      <c r="F543" s="12" t="s">
        <v>1255</v>
      </c>
      <c r="G543" s="19" t="s">
        <v>8562</v>
      </c>
      <c r="H543" s="8" t="s">
        <v>1378</v>
      </c>
      <c r="I543" s="9"/>
      <c r="J543" s="9"/>
      <c r="K543" s="151"/>
      <c r="L543" s="150"/>
      <c r="M543" s="22">
        <v>102</v>
      </c>
      <c r="N543" s="33"/>
      <c r="O543" s="22"/>
      <c r="P543" s="85">
        <v>3375</v>
      </c>
      <c r="Q543" s="12">
        <v>10</v>
      </c>
      <c r="R543" s="12">
        <v>15</v>
      </c>
      <c r="S543" s="12">
        <v>15</v>
      </c>
      <c r="T543" s="12">
        <v>15</v>
      </c>
      <c r="U543" s="14" t="s">
        <v>56</v>
      </c>
      <c r="V543" s="14" t="s">
        <v>56</v>
      </c>
      <c r="W543" s="14" t="s">
        <v>56</v>
      </c>
      <c r="X543" s="16" t="s">
        <v>56</v>
      </c>
    </row>
    <row r="544" spans="1:24" ht="17.100000000000001" customHeight="1">
      <c r="A544" s="58" t="s">
        <v>1387</v>
      </c>
      <c r="B544" s="12" t="s">
        <v>1388</v>
      </c>
      <c r="C544" s="12" t="s">
        <v>37</v>
      </c>
      <c r="D544" s="12" t="s">
        <v>173</v>
      </c>
      <c r="E544" s="12" t="s">
        <v>174</v>
      </c>
      <c r="F544" s="12" t="s">
        <v>1255</v>
      </c>
      <c r="G544" s="19" t="s">
        <v>8563</v>
      </c>
      <c r="H544" s="8" t="s">
        <v>1378</v>
      </c>
      <c r="I544" s="9"/>
      <c r="J544" s="9"/>
      <c r="K544" s="151"/>
      <c r="L544" s="150"/>
      <c r="M544" s="22">
        <v>21</v>
      </c>
      <c r="N544" s="33"/>
      <c r="O544" s="22"/>
      <c r="P544" s="85">
        <v>3375</v>
      </c>
      <c r="Q544" s="12">
        <v>10</v>
      </c>
      <c r="R544" s="12">
        <v>15</v>
      </c>
      <c r="S544" s="12">
        <v>15</v>
      </c>
      <c r="T544" s="12">
        <v>15</v>
      </c>
      <c r="U544" s="14" t="s">
        <v>56</v>
      </c>
      <c r="V544" s="14" t="s">
        <v>56</v>
      </c>
      <c r="W544" s="14" t="s">
        <v>56</v>
      </c>
      <c r="X544" s="16" t="s">
        <v>56</v>
      </c>
    </row>
    <row r="545" spans="1:24" ht="17.100000000000001" customHeight="1">
      <c r="A545" s="58" t="s">
        <v>1389</v>
      </c>
      <c r="B545" s="12" t="s">
        <v>1390</v>
      </c>
      <c r="C545" s="12" t="s">
        <v>37</v>
      </c>
      <c r="D545" s="12" t="s">
        <v>173</v>
      </c>
      <c r="E545" s="12" t="s">
        <v>174</v>
      </c>
      <c r="F545" s="12" t="s">
        <v>1255</v>
      </c>
      <c r="G545" s="19" t="s">
        <v>8564</v>
      </c>
      <c r="H545" s="8" t="s">
        <v>1378</v>
      </c>
      <c r="I545" s="9"/>
      <c r="J545" s="9"/>
      <c r="K545" s="151"/>
      <c r="L545" s="150"/>
      <c r="M545" s="22">
        <v>26</v>
      </c>
      <c r="N545" s="33"/>
      <c r="O545" s="22"/>
      <c r="P545" s="85">
        <v>3375</v>
      </c>
      <c r="Q545" s="12">
        <v>10</v>
      </c>
      <c r="R545" s="12">
        <v>15</v>
      </c>
      <c r="S545" s="12">
        <v>15</v>
      </c>
      <c r="T545" s="12">
        <v>15</v>
      </c>
      <c r="U545" s="14" t="s">
        <v>56</v>
      </c>
      <c r="V545" s="14" t="s">
        <v>56</v>
      </c>
      <c r="W545" s="14" t="s">
        <v>56</v>
      </c>
      <c r="X545" s="16" t="s">
        <v>56</v>
      </c>
    </row>
    <row r="546" spans="1:24" ht="17.100000000000001" customHeight="1">
      <c r="A546" s="58" t="s">
        <v>1391</v>
      </c>
      <c r="B546" s="12" t="s">
        <v>1392</v>
      </c>
      <c r="C546" s="12" t="s">
        <v>37</v>
      </c>
      <c r="D546" s="12" t="s">
        <v>173</v>
      </c>
      <c r="E546" s="12" t="s">
        <v>174</v>
      </c>
      <c r="F546" s="12" t="s">
        <v>1255</v>
      </c>
      <c r="G546" s="19" t="s">
        <v>8565</v>
      </c>
      <c r="H546" s="8" t="s">
        <v>1378</v>
      </c>
      <c r="I546" s="9"/>
      <c r="J546" s="9"/>
      <c r="K546" s="151"/>
      <c r="L546" s="150"/>
      <c r="M546" s="22">
        <v>36</v>
      </c>
      <c r="N546" s="33"/>
      <c r="O546" s="22"/>
      <c r="P546" s="85">
        <v>3375</v>
      </c>
      <c r="Q546" s="12">
        <v>10</v>
      </c>
      <c r="R546" s="12">
        <v>15</v>
      </c>
      <c r="S546" s="12">
        <v>15</v>
      </c>
      <c r="T546" s="12">
        <v>15</v>
      </c>
      <c r="U546" s="14" t="s">
        <v>56</v>
      </c>
      <c r="V546" s="14" t="s">
        <v>56</v>
      </c>
      <c r="W546" s="14" t="s">
        <v>56</v>
      </c>
      <c r="X546" s="16" t="s">
        <v>56</v>
      </c>
    </row>
    <row r="547" spans="1:24" ht="17.100000000000001" customHeight="1">
      <c r="A547" s="58" t="s">
        <v>1393</v>
      </c>
      <c r="B547" s="12" t="s">
        <v>1394</v>
      </c>
      <c r="C547" s="12" t="s">
        <v>37</v>
      </c>
      <c r="D547" s="12" t="s">
        <v>173</v>
      </c>
      <c r="E547" s="12" t="s">
        <v>174</v>
      </c>
      <c r="F547" s="12" t="s">
        <v>1255</v>
      </c>
      <c r="G547" s="19" t="s">
        <v>8566</v>
      </c>
      <c r="H547" s="8" t="s">
        <v>1378</v>
      </c>
      <c r="I547" s="9"/>
      <c r="J547" s="9"/>
      <c r="K547" s="151"/>
      <c r="L547" s="150"/>
      <c r="M547" s="22">
        <v>46</v>
      </c>
      <c r="N547" s="33"/>
      <c r="O547" s="22"/>
      <c r="P547" s="85">
        <v>3375</v>
      </c>
      <c r="Q547" s="12">
        <v>10</v>
      </c>
      <c r="R547" s="12">
        <v>15</v>
      </c>
      <c r="S547" s="12">
        <v>15</v>
      </c>
      <c r="T547" s="12">
        <v>15</v>
      </c>
      <c r="U547" s="14" t="s">
        <v>56</v>
      </c>
      <c r="V547" s="14" t="s">
        <v>56</v>
      </c>
      <c r="W547" s="14" t="s">
        <v>56</v>
      </c>
      <c r="X547" s="16" t="s">
        <v>56</v>
      </c>
    </row>
    <row r="548" spans="1:24" ht="17.100000000000001" customHeight="1">
      <c r="A548" s="58" t="s">
        <v>1395</v>
      </c>
      <c r="B548" s="12" t="s">
        <v>1396</v>
      </c>
      <c r="C548" s="12" t="s">
        <v>37</v>
      </c>
      <c r="D548" s="12" t="s">
        <v>173</v>
      </c>
      <c r="E548" s="12" t="s">
        <v>174</v>
      </c>
      <c r="F548" s="12" t="s">
        <v>1255</v>
      </c>
      <c r="G548" s="19" t="s">
        <v>8567</v>
      </c>
      <c r="H548" s="8" t="s">
        <v>1378</v>
      </c>
      <c r="I548" s="9"/>
      <c r="J548" s="9"/>
      <c r="K548" s="151"/>
      <c r="L548" s="150"/>
      <c r="M548" s="22">
        <v>62</v>
      </c>
      <c r="N548" s="33"/>
      <c r="O548" s="22"/>
      <c r="P548" s="85">
        <v>3375</v>
      </c>
      <c r="Q548" s="12">
        <v>10</v>
      </c>
      <c r="R548" s="12">
        <v>15</v>
      </c>
      <c r="S548" s="12">
        <v>15</v>
      </c>
      <c r="T548" s="12">
        <v>15</v>
      </c>
      <c r="U548" s="14" t="s">
        <v>56</v>
      </c>
      <c r="V548" s="14" t="s">
        <v>56</v>
      </c>
      <c r="W548" s="14" t="s">
        <v>56</v>
      </c>
      <c r="X548" s="16" t="s">
        <v>56</v>
      </c>
    </row>
    <row r="549" spans="1:24" ht="17.100000000000001" customHeight="1">
      <c r="A549" s="58" t="s">
        <v>1397</v>
      </c>
      <c r="B549" s="12" t="s">
        <v>1398</v>
      </c>
      <c r="C549" s="12" t="s">
        <v>37</v>
      </c>
      <c r="D549" s="12" t="s">
        <v>173</v>
      </c>
      <c r="E549" s="12" t="s">
        <v>174</v>
      </c>
      <c r="F549" s="12" t="s">
        <v>1255</v>
      </c>
      <c r="G549" s="19" t="s">
        <v>8568</v>
      </c>
      <c r="H549" s="8" t="s">
        <v>1378</v>
      </c>
      <c r="I549" s="9"/>
      <c r="J549" s="9"/>
      <c r="K549" s="151"/>
      <c r="L549" s="150"/>
      <c r="M549" s="22">
        <v>26</v>
      </c>
      <c r="N549" s="33"/>
      <c r="O549" s="22"/>
      <c r="P549" s="85">
        <v>3375</v>
      </c>
      <c r="Q549" s="12">
        <v>10</v>
      </c>
      <c r="R549" s="12">
        <v>15</v>
      </c>
      <c r="S549" s="12">
        <v>15</v>
      </c>
      <c r="T549" s="12">
        <v>15</v>
      </c>
      <c r="U549" s="14" t="s">
        <v>56</v>
      </c>
      <c r="V549" s="14" t="s">
        <v>56</v>
      </c>
      <c r="W549" s="14" t="s">
        <v>56</v>
      </c>
      <c r="X549" s="16" t="s">
        <v>56</v>
      </c>
    </row>
    <row r="550" spans="1:24" ht="17.100000000000001" customHeight="1">
      <c r="A550" s="58" t="s">
        <v>1399</v>
      </c>
      <c r="B550" s="12" t="s">
        <v>1400</v>
      </c>
      <c r="C550" s="12" t="s">
        <v>37</v>
      </c>
      <c r="D550" s="12" t="s">
        <v>173</v>
      </c>
      <c r="E550" s="12" t="s">
        <v>174</v>
      </c>
      <c r="F550" s="12" t="s">
        <v>1255</v>
      </c>
      <c r="G550" s="19" t="s">
        <v>8569</v>
      </c>
      <c r="H550" s="8" t="s">
        <v>1378</v>
      </c>
      <c r="I550" s="9"/>
      <c r="J550" s="9"/>
      <c r="K550" s="151"/>
      <c r="L550" s="150"/>
      <c r="M550" s="22">
        <v>10</v>
      </c>
      <c r="N550" s="33"/>
      <c r="O550" s="22"/>
      <c r="P550" s="85">
        <v>3375</v>
      </c>
      <c r="Q550" s="12">
        <v>10</v>
      </c>
      <c r="R550" s="12">
        <v>15</v>
      </c>
      <c r="S550" s="12">
        <v>15</v>
      </c>
      <c r="T550" s="12">
        <v>15</v>
      </c>
      <c r="U550" s="14" t="s">
        <v>56</v>
      </c>
      <c r="V550" s="14" t="s">
        <v>56</v>
      </c>
      <c r="W550" s="14" t="s">
        <v>56</v>
      </c>
      <c r="X550" s="16" t="s">
        <v>56</v>
      </c>
    </row>
    <row r="551" spans="1:24" ht="17.100000000000001" customHeight="1">
      <c r="A551" s="58" t="s">
        <v>1401</v>
      </c>
      <c r="B551" s="12" t="s">
        <v>1402</v>
      </c>
      <c r="C551" s="12" t="s">
        <v>37</v>
      </c>
      <c r="D551" s="12" t="s">
        <v>173</v>
      </c>
      <c r="E551" s="12" t="s">
        <v>174</v>
      </c>
      <c r="F551" s="12" t="s">
        <v>1255</v>
      </c>
      <c r="G551" s="19" t="s">
        <v>8570</v>
      </c>
      <c r="H551" s="8" t="s">
        <v>1378</v>
      </c>
      <c r="I551" s="9"/>
      <c r="J551" s="9"/>
      <c r="K551" s="151"/>
      <c r="L551" s="150"/>
      <c r="M551" s="22">
        <v>11</v>
      </c>
      <c r="N551" s="33"/>
      <c r="O551" s="22"/>
      <c r="P551" s="85">
        <v>3375</v>
      </c>
      <c r="Q551" s="12">
        <v>10</v>
      </c>
      <c r="R551" s="12">
        <v>15</v>
      </c>
      <c r="S551" s="12">
        <v>15</v>
      </c>
      <c r="T551" s="12">
        <v>15</v>
      </c>
      <c r="U551" s="14" t="s">
        <v>56</v>
      </c>
      <c r="V551" s="14" t="s">
        <v>56</v>
      </c>
      <c r="W551" s="14" t="s">
        <v>56</v>
      </c>
      <c r="X551" s="16" t="s">
        <v>56</v>
      </c>
    </row>
    <row r="552" spans="1:24" ht="17.100000000000001" customHeight="1">
      <c r="A552" s="58" t="s">
        <v>1403</v>
      </c>
      <c r="B552" s="12" t="s">
        <v>1404</v>
      </c>
      <c r="C552" s="12" t="s">
        <v>37</v>
      </c>
      <c r="D552" s="12" t="s">
        <v>173</v>
      </c>
      <c r="E552" s="12" t="s">
        <v>174</v>
      </c>
      <c r="F552" s="12" t="s">
        <v>1255</v>
      </c>
      <c r="G552" s="19" t="s">
        <v>8571</v>
      </c>
      <c r="H552" s="8" t="s">
        <v>1378</v>
      </c>
      <c r="I552" s="9"/>
      <c r="J552" s="9"/>
      <c r="K552" s="151"/>
      <c r="L552" s="150"/>
      <c r="M552" s="22">
        <v>220</v>
      </c>
      <c r="N552" s="33"/>
      <c r="O552" s="22"/>
      <c r="P552" s="85">
        <v>3375</v>
      </c>
      <c r="Q552" s="12">
        <v>10</v>
      </c>
      <c r="R552" s="12">
        <v>15</v>
      </c>
      <c r="S552" s="12">
        <v>15</v>
      </c>
      <c r="T552" s="12">
        <v>15</v>
      </c>
      <c r="U552" s="14" t="s">
        <v>56</v>
      </c>
      <c r="V552" s="14" t="s">
        <v>56</v>
      </c>
      <c r="W552" s="14" t="s">
        <v>56</v>
      </c>
      <c r="X552" s="16" t="s">
        <v>56</v>
      </c>
    </row>
    <row r="553" spans="1:24" ht="17.100000000000001" customHeight="1">
      <c r="A553" s="58" t="s">
        <v>1405</v>
      </c>
      <c r="B553" s="12" t="s">
        <v>1406</v>
      </c>
      <c r="C553" s="12" t="s">
        <v>37</v>
      </c>
      <c r="D553" s="12" t="s">
        <v>173</v>
      </c>
      <c r="E553" s="12" t="s">
        <v>174</v>
      </c>
      <c r="F553" s="12" t="s">
        <v>1255</v>
      </c>
      <c r="G553" s="19" t="s">
        <v>8572</v>
      </c>
      <c r="H553" s="8" t="s">
        <v>1378</v>
      </c>
      <c r="I553" s="9"/>
      <c r="J553" s="9"/>
      <c r="K553" s="151"/>
      <c r="L553" s="150"/>
      <c r="M553" s="22">
        <v>169</v>
      </c>
      <c r="N553" s="33"/>
      <c r="O553" s="22"/>
      <c r="P553" s="85">
        <v>3375</v>
      </c>
      <c r="Q553" s="12">
        <v>10</v>
      </c>
      <c r="R553" s="12">
        <v>15</v>
      </c>
      <c r="S553" s="12">
        <v>15</v>
      </c>
      <c r="T553" s="12">
        <v>15</v>
      </c>
      <c r="U553" s="14" t="s">
        <v>56</v>
      </c>
      <c r="V553" s="14" t="s">
        <v>56</v>
      </c>
      <c r="W553" s="14" t="s">
        <v>56</v>
      </c>
      <c r="X553" s="16" t="s">
        <v>56</v>
      </c>
    </row>
    <row r="554" spans="1:24" ht="17.100000000000001" customHeight="1">
      <c r="A554" s="58" t="s">
        <v>1407</v>
      </c>
      <c r="B554" s="12" t="s">
        <v>1408</v>
      </c>
      <c r="C554" s="12" t="s">
        <v>37</v>
      </c>
      <c r="D554" s="12" t="s">
        <v>173</v>
      </c>
      <c r="E554" s="12" t="s">
        <v>174</v>
      </c>
      <c r="F554" s="12" t="s">
        <v>1255</v>
      </c>
      <c r="G554" s="19" t="s">
        <v>8573</v>
      </c>
      <c r="H554" s="8" t="s">
        <v>1378</v>
      </c>
      <c r="I554" s="9"/>
      <c r="J554" s="9"/>
      <c r="K554" s="151"/>
      <c r="L554" s="150"/>
      <c r="M554" s="22">
        <v>3</v>
      </c>
      <c r="N554" s="33"/>
      <c r="O554" s="22"/>
      <c r="P554" s="85">
        <v>3375</v>
      </c>
      <c r="Q554" s="12">
        <v>6</v>
      </c>
      <c r="R554" s="12">
        <v>15</v>
      </c>
      <c r="S554" s="12">
        <v>15</v>
      </c>
      <c r="T554" s="12">
        <v>15</v>
      </c>
      <c r="U554" s="14" t="s">
        <v>56</v>
      </c>
      <c r="V554" s="14" t="s">
        <v>56</v>
      </c>
      <c r="W554" s="14" t="s">
        <v>56</v>
      </c>
      <c r="X554" s="16" t="s">
        <v>56</v>
      </c>
    </row>
    <row r="555" spans="1:24" ht="17.100000000000001" customHeight="1">
      <c r="A555" s="58" t="s">
        <v>1409</v>
      </c>
      <c r="B555" s="12" t="s">
        <v>1410</v>
      </c>
      <c r="C555" s="12" t="s">
        <v>37</v>
      </c>
      <c r="D555" s="12" t="s">
        <v>173</v>
      </c>
      <c r="E555" s="12" t="s">
        <v>174</v>
      </c>
      <c r="F555" s="12" t="s">
        <v>1255</v>
      </c>
      <c r="G555" s="19" t="s">
        <v>8574</v>
      </c>
      <c r="H555" s="8" t="s">
        <v>1378</v>
      </c>
      <c r="I555" s="9"/>
      <c r="J555" s="9"/>
      <c r="K555" s="151"/>
      <c r="L555" s="150"/>
      <c r="M555" s="22">
        <v>13</v>
      </c>
      <c r="N555" s="33"/>
      <c r="O555" s="22"/>
      <c r="P555" s="85">
        <v>3375</v>
      </c>
      <c r="Q555" s="12">
        <v>10</v>
      </c>
      <c r="R555" s="12">
        <v>15</v>
      </c>
      <c r="S555" s="12">
        <v>15</v>
      </c>
      <c r="T555" s="12">
        <v>15</v>
      </c>
      <c r="U555" s="14" t="s">
        <v>56</v>
      </c>
      <c r="V555" s="14" t="s">
        <v>56</v>
      </c>
      <c r="W555" s="14" t="s">
        <v>56</v>
      </c>
      <c r="X555" s="16" t="s">
        <v>56</v>
      </c>
    </row>
    <row r="556" spans="1:24" ht="17.100000000000001" customHeight="1">
      <c r="A556" s="58" t="s">
        <v>1411</v>
      </c>
      <c r="B556" s="12" t="s">
        <v>1412</v>
      </c>
      <c r="C556" s="12" t="s">
        <v>37</v>
      </c>
      <c r="D556" s="12" t="s">
        <v>173</v>
      </c>
      <c r="E556" s="12" t="s">
        <v>174</v>
      </c>
      <c r="F556" s="12" t="s">
        <v>1255</v>
      </c>
      <c r="G556" s="19" t="s">
        <v>8575</v>
      </c>
      <c r="H556" s="8" t="s">
        <v>1378</v>
      </c>
      <c r="I556" s="9"/>
      <c r="J556" s="9"/>
      <c r="K556" s="151"/>
      <c r="L556" s="150"/>
      <c r="M556" s="22">
        <v>21</v>
      </c>
      <c r="N556" s="33"/>
      <c r="O556" s="22"/>
      <c r="P556" s="85">
        <v>3375</v>
      </c>
      <c r="Q556" s="12">
        <v>10</v>
      </c>
      <c r="R556" s="12">
        <v>15</v>
      </c>
      <c r="S556" s="12">
        <v>15</v>
      </c>
      <c r="T556" s="12">
        <v>15</v>
      </c>
      <c r="U556" s="14" t="s">
        <v>56</v>
      </c>
      <c r="V556" s="14" t="s">
        <v>56</v>
      </c>
      <c r="W556" s="14" t="s">
        <v>56</v>
      </c>
      <c r="X556" s="16" t="s">
        <v>56</v>
      </c>
    </row>
    <row r="557" spans="1:24" ht="17.100000000000001" customHeight="1">
      <c r="A557" s="58" t="s">
        <v>1413</v>
      </c>
      <c r="B557" s="12" t="s">
        <v>1414</v>
      </c>
      <c r="C557" s="12" t="s">
        <v>37</v>
      </c>
      <c r="D557" s="12" t="s">
        <v>173</v>
      </c>
      <c r="E557" s="12" t="s">
        <v>174</v>
      </c>
      <c r="F557" s="12" t="s">
        <v>1255</v>
      </c>
      <c r="G557" s="19" t="s">
        <v>8576</v>
      </c>
      <c r="H557" s="8" t="s">
        <v>1378</v>
      </c>
      <c r="I557" s="9"/>
      <c r="J557" s="9"/>
      <c r="K557" s="151"/>
      <c r="L557" s="150"/>
      <c r="M557" s="22">
        <v>123</v>
      </c>
      <c r="N557" s="33"/>
      <c r="O557" s="22"/>
      <c r="P557" s="85">
        <v>3375</v>
      </c>
      <c r="Q557" s="12">
        <v>10</v>
      </c>
      <c r="R557" s="12">
        <v>15</v>
      </c>
      <c r="S557" s="12">
        <v>15</v>
      </c>
      <c r="T557" s="12">
        <v>15</v>
      </c>
      <c r="U557" s="14" t="s">
        <v>56</v>
      </c>
      <c r="V557" s="14" t="s">
        <v>56</v>
      </c>
      <c r="W557" s="14" t="s">
        <v>56</v>
      </c>
      <c r="X557" s="16" t="s">
        <v>56</v>
      </c>
    </row>
    <row r="558" spans="1:24" ht="17.100000000000001" customHeight="1">
      <c r="A558" s="58" t="s">
        <v>1415</v>
      </c>
      <c r="B558" s="12" t="s">
        <v>1416</v>
      </c>
      <c r="C558" s="12" t="s">
        <v>37</v>
      </c>
      <c r="D558" s="12" t="s">
        <v>173</v>
      </c>
      <c r="E558" s="12" t="s">
        <v>174</v>
      </c>
      <c r="F558" s="12" t="s">
        <v>1255</v>
      </c>
      <c r="G558" s="19" t="s">
        <v>8577</v>
      </c>
      <c r="H558" s="8" t="s">
        <v>1378</v>
      </c>
      <c r="I558" s="9"/>
      <c r="J558" s="9"/>
      <c r="K558" s="151"/>
      <c r="L558" s="150"/>
      <c r="M558" s="22">
        <v>204</v>
      </c>
      <c r="N558" s="33"/>
      <c r="O558" s="22"/>
      <c r="P558" s="85">
        <v>3375</v>
      </c>
      <c r="Q558" s="12">
        <v>10</v>
      </c>
      <c r="R558" s="12">
        <v>15</v>
      </c>
      <c r="S558" s="12">
        <v>15</v>
      </c>
      <c r="T558" s="12">
        <v>15</v>
      </c>
      <c r="U558" s="14" t="s">
        <v>56</v>
      </c>
      <c r="V558" s="14" t="s">
        <v>56</v>
      </c>
      <c r="W558" s="14" t="s">
        <v>56</v>
      </c>
      <c r="X558" s="16" t="s">
        <v>56</v>
      </c>
    </row>
    <row r="559" spans="1:24" ht="17.100000000000001" customHeight="1">
      <c r="A559" s="58" t="s">
        <v>1417</v>
      </c>
      <c r="B559" s="12" t="s">
        <v>1418</v>
      </c>
      <c r="C559" s="12" t="s">
        <v>37</v>
      </c>
      <c r="D559" s="12" t="s">
        <v>173</v>
      </c>
      <c r="E559" s="12" t="s">
        <v>174</v>
      </c>
      <c r="F559" s="12" t="s">
        <v>1255</v>
      </c>
      <c r="G559" s="19" t="s">
        <v>8578</v>
      </c>
      <c r="H559" s="8" t="s">
        <v>1378</v>
      </c>
      <c r="I559" s="9"/>
      <c r="J559" s="9"/>
      <c r="K559" s="151"/>
      <c r="L559" s="150"/>
      <c r="M559" s="22">
        <v>245</v>
      </c>
      <c r="N559" s="33"/>
      <c r="O559" s="22"/>
      <c r="P559" s="85">
        <v>3375</v>
      </c>
      <c r="Q559" s="12">
        <v>10</v>
      </c>
      <c r="R559" s="12">
        <v>15</v>
      </c>
      <c r="S559" s="12">
        <v>15</v>
      </c>
      <c r="T559" s="12">
        <v>15</v>
      </c>
      <c r="U559" s="14" t="s">
        <v>56</v>
      </c>
      <c r="V559" s="14" t="s">
        <v>56</v>
      </c>
      <c r="W559" s="14" t="s">
        <v>56</v>
      </c>
      <c r="X559" s="16" t="s">
        <v>56</v>
      </c>
    </row>
    <row r="560" spans="1:24" ht="17.100000000000001" customHeight="1">
      <c r="A560" s="58" t="s">
        <v>1419</v>
      </c>
      <c r="B560" s="12" t="s">
        <v>1420</v>
      </c>
      <c r="C560" s="12" t="s">
        <v>37</v>
      </c>
      <c r="D560" s="12" t="s">
        <v>173</v>
      </c>
      <c r="E560" s="12" t="s">
        <v>174</v>
      </c>
      <c r="F560" s="12" t="s">
        <v>1255</v>
      </c>
      <c r="G560" s="19" t="s">
        <v>8579</v>
      </c>
      <c r="H560" s="8" t="s">
        <v>1378</v>
      </c>
      <c r="I560" s="9"/>
      <c r="J560" s="9"/>
      <c r="K560" s="151"/>
      <c r="L560" s="150"/>
      <c r="M560" s="22">
        <v>296</v>
      </c>
      <c r="N560" s="33"/>
      <c r="O560" s="22"/>
      <c r="P560" s="85">
        <v>3375</v>
      </c>
      <c r="Q560" s="12">
        <v>10</v>
      </c>
      <c r="R560" s="12">
        <v>15</v>
      </c>
      <c r="S560" s="12">
        <v>15</v>
      </c>
      <c r="T560" s="12">
        <v>15</v>
      </c>
      <c r="U560" s="14" t="s">
        <v>56</v>
      </c>
      <c r="V560" s="14" t="s">
        <v>56</v>
      </c>
      <c r="W560" s="14" t="s">
        <v>56</v>
      </c>
      <c r="X560" s="16" t="s">
        <v>56</v>
      </c>
    </row>
    <row r="561" spans="1:24" ht="17.100000000000001" customHeight="1">
      <c r="A561" s="58" t="s">
        <v>1421</v>
      </c>
      <c r="B561" s="12" t="s">
        <v>1422</v>
      </c>
      <c r="C561" s="12" t="s">
        <v>37</v>
      </c>
      <c r="D561" s="12" t="s">
        <v>173</v>
      </c>
      <c r="E561" s="12" t="s">
        <v>174</v>
      </c>
      <c r="F561" s="12" t="s">
        <v>1255</v>
      </c>
      <c r="G561" s="19" t="s">
        <v>8580</v>
      </c>
      <c r="H561" s="8" t="s">
        <v>1378</v>
      </c>
      <c r="I561" s="9"/>
      <c r="J561" s="9"/>
      <c r="K561" s="151"/>
      <c r="L561" s="150"/>
      <c r="M561" s="22">
        <v>12</v>
      </c>
      <c r="N561" s="33"/>
      <c r="O561" s="22"/>
      <c r="P561" s="85">
        <v>3375</v>
      </c>
      <c r="Q561" s="12">
        <v>7.5</v>
      </c>
      <c r="R561" s="12">
        <v>15</v>
      </c>
      <c r="S561" s="12">
        <v>15</v>
      </c>
      <c r="T561" s="12">
        <v>15</v>
      </c>
      <c r="U561" s="14" t="s">
        <v>56</v>
      </c>
      <c r="V561" s="14" t="s">
        <v>56</v>
      </c>
      <c r="W561" s="14" t="s">
        <v>56</v>
      </c>
      <c r="X561" s="16" t="s">
        <v>56</v>
      </c>
    </row>
    <row r="562" spans="1:24" ht="17.100000000000001" customHeight="1">
      <c r="A562" s="58" t="s">
        <v>1423</v>
      </c>
      <c r="B562" s="12" t="s">
        <v>1424</v>
      </c>
      <c r="C562" s="12" t="s">
        <v>37</v>
      </c>
      <c r="D562" s="12" t="s">
        <v>173</v>
      </c>
      <c r="E562" s="12" t="s">
        <v>174</v>
      </c>
      <c r="F562" s="12" t="s">
        <v>1255</v>
      </c>
      <c r="G562" s="19" t="s">
        <v>8581</v>
      </c>
      <c r="H562" s="8" t="s">
        <v>1378</v>
      </c>
      <c r="I562" s="9"/>
      <c r="J562" s="9"/>
      <c r="K562" s="151"/>
      <c r="L562" s="150"/>
      <c r="M562" s="22">
        <v>7</v>
      </c>
      <c r="N562" s="33"/>
      <c r="O562" s="22"/>
      <c r="P562" s="85">
        <v>3375</v>
      </c>
      <c r="Q562" s="12">
        <v>10</v>
      </c>
      <c r="R562" s="12">
        <v>15</v>
      </c>
      <c r="S562" s="12">
        <v>15</v>
      </c>
      <c r="T562" s="12">
        <v>15</v>
      </c>
      <c r="U562" s="14" t="s">
        <v>56</v>
      </c>
      <c r="V562" s="14" t="s">
        <v>56</v>
      </c>
      <c r="W562" s="14" t="s">
        <v>56</v>
      </c>
      <c r="X562" s="16" t="s">
        <v>56</v>
      </c>
    </row>
    <row r="563" spans="1:24">
      <c r="A563" s="58" t="s">
        <v>1425</v>
      </c>
      <c r="B563" s="12" t="s">
        <v>1426</v>
      </c>
      <c r="C563" s="12" t="s">
        <v>37</v>
      </c>
      <c r="D563" s="12" t="s">
        <v>173</v>
      </c>
      <c r="E563" s="12" t="s">
        <v>174</v>
      </c>
      <c r="F563" s="12" t="s">
        <v>1255</v>
      </c>
      <c r="G563" s="19" t="s">
        <v>8582</v>
      </c>
      <c r="H563" s="8" t="s">
        <v>1378</v>
      </c>
      <c r="I563" s="9"/>
      <c r="J563" s="9"/>
      <c r="K563" s="151"/>
      <c r="L563" s="150"/>
      <c r="M563" s="22">
        <v>11</v>
      </c>
      <c r="N563" s="33"/>
      <c r="O563" s="22"/>
      <c r="P563" s="85">
        <v>3375</v>
      </c>
      <c r="Q563" s="12">
        <v>5.8</v>
      </c>
      <c r="R563" s="12">
        <v>15</v>
      </c>
      <c r="S563" s="12">
        <v>15</v>
      </c>
      <c r="T563" s="12">
        <v>15</v>
      </c>
      <c r="U563" s="14" t="s">
        <v>56</v>
      </c>
      <c r="V563" s="14" t="s">
        <v>56</v>
      </c>
      <c r="W563" s="14" t="s">
        <v>56</v>
      </c>
      <c r="X563" s="16" t="s">
        <v>56</v>
      </c>
    </row>
    <row r="564" spans="1:24">
      <c r="A564" s="58" t="s">
        <v>1427</v>
      </c>
      <c r="B564" s="12" t="s">
        <v>1428</v>
      </c>
      <c r="C564" s="12" t="s">
        <v>37</v>
      </c>
      <c r="D564" s="12" t="s">
        <v>173</v>
      </c>
      <c r="E564" s="12" t="s">
        <v>174</v>
      </c>
      <c r="F564" s="12" t="s">
        <v>1255</v>
      </c>
      <c r="G564" s="19" t="s">
        <v>8583</v>
      </c>
      <c r="H564" s="8" t="s">
        <v>1378</v>
      </c>
      <c r="I564" s="9"/>
      <c r="J564" s="9"/>
      <c r="K564" s="151"/>
      <c r="L564" s="150"/>
      <c r="M564" s="22">
        <v>332</v>
      </c>
      <c r="N564" s="33"/>
      <c r="O564" s="22"/>
      <c r="P564" s="85">
        <v>3375</v>
      </c>
      <c r="Q564" s="12">
        <v>10</v>
      </c>
      <c r="R564" s="12">
        <v>15</v>
      </c>
      <c r="S564" s="12">
        <v>15</v>
      </c>
      <c r="T564" s="12">
        <v>15</v>
      </c>
      <c r="U564" s="14" t="s">
        <v>56</v>
      </c>
      <c r="V564" s="14" t="s">
        <v>56</v>
      </c>
      <c r="W564" s="14" t="s">
        <v>56</v>
      </c>
      <c r="X564" s="16" t="s">
        <v>56</v>
      </c>
    </row>
    <row r="565" spans="1:24">
      <c r="A565" s="58" t="s">
        <v>1429</v>
      </c>
      <c r="B565" s="12" t="s">
        <v>1430</v>
      </c>
      <c r="C565" s="12" t="s">
        <v>37</v>
      </c>
      <c r="D565" s="12" t="s">
        <v>173</v>
      </c>
      <c r="E565" s="12" t="s">
        <v>174</v>
      </c>
      <c r="F565" s="12" t="s">
        <v>1255</v>
      </c>
      <c r="G565" s="19" t="s">
        <v>8584</v>
      </c>
      <c r="H565" s="8" t="s">
        <v>1378</v>
      </c>
      <c r="I565" s="9"/>
      <c r="J565" s="9"/>
      <c r="K565" s="151"/>
      <c r="L565" s="150"/>
      <c r="M565" s="22">
        <v>6</v>
      </c>
      <c r="N565" s="33"/>
      <c r="O565" s="22"/>
      <c r="P565" s="85">
        <v>3375</v>
      </c>
      <c r="Q565" s="12">
        <v>6</v>
      </c>
      <c r="R565" s="12">
        <v>15</v>
      </c>
      <c r="S565" s="12">
        <v>15</v>
      </c>
      <c r="T565" s="12">
        <v>15</v>
      </c>
      <c r="U565" s="14" t="s">
        <v>56</v>
      </c>
      <c r="V565" s="14" t="s">
        <v>56</v>
      </c>
      <c r="W565" s="14" t="s">
        <v>56</v>
      </c>
      <c r="X565" s="16" t="s">
        <v>56</v>
      </c>
    </row>
    <row r="566" spans="1:24">
      <c r="A566" s="58" t="s">
        <v>1431</v>
      </c>
      <c r="B566" s="12" t="s">
        <v>1432</v>
      </c>
      <c r="C566" s="12" t="s">
        <v>37</v>
      </c>
      <c r="D566" s="12" t="s">
        <v>173</v>
      </c>
      <c r="E566" s="12" t="s">
        <v>174</v>
      </c>
      <c r="F566" s="12" t="s">
        <v>1255</v>
      </c>
      <c r="G566" s="19" t="s">
        <v>8585</v>
      </c>
      <c r="H566" s="8" t="s">
        <v>1378</v>
      </c>
      <c r="I566" s="9"/>
      <c r="J566" s="9"/>
      <c r="K566" s="151"/>
      <c r="L566" s="150"/>
      <c r="M566" s="22">
        <v>10</v>
      </c>
      <c r="N566" s="33"/>
      <c r="O566" s="22"/>
      <c r="P566" s="85">
        <v>3375</v>
      </c>
      <c r="Q566" s="12">
        <v>7</v>
      </c>
      <c r="R566" s="12">
        <v>15</v>
      </c>
      <c r="S566" s="12">
        <v>15</v>
      </c>
      <c r="T566" s="12">
        <v>15</v>
      </c>
      <c r="U566" s="14" t="s">
        <v>56</v>
      </c>
      <c r="V566" s="14" t="s">
        <v>56</v>
      </c>
      <c r="W566" s="14" t="s">
        <v>56</v>
      </c>
      <c r="X566" s="16" t="s">
        <v>56</v>
      </c>
    </row>
    <row r="567" spans="1:24">
      <c r="A567" s="58" t="s">
        <v>1433</v>
      </c>
      <c r="B567" s="12" t="s">
        <v>1434</v>
      </c>
      <c r="C567" s="12" t="s">
        <v>37</v>
      </c>
      <c r="D567" s="12" t="s">
        <v>173</v>
      </c>
      <c r="E567" s="12" t="s">
        <v>174</v>
      </c>
      <c r="F567" s="12" t="s">
        <v>1255</v>
      </c>
      <c r="G567" s="19" t="s">
        <v>1435</v>
      </c>
      <c r="H567" s="8" t="s">
        <v>1378</v>
      </c>
      <c r="I567" s="9"/>
      <c r="J567" s="9"/>
      <c r="K567" s="151"/>
      <c r="L567" s="150"/>
      <c r="M567" s="22">
        <v>11</v>
      </c>
      <c r="N567" s="33"/>
      <c r="O567" s="22"/>
      <c r="P567" s="85">
        <v>3375</v>
      </c>
      <c r="Q567" s="12">
        <v>7.5</v>
      </c>
      <c r="R567" s="12">
        <v>15</v>
      </c>
      <c r="S567" s="12">
        <v>15</v>
      </c>
      <c r="T567" s="12">
        <v>15</v>
      </c>
      <c r="U567" s="14" t="s">
        <v>56</v>
      </c>
      <c r="V567" s="14" t="s">
        <v>56</v>
      </c>
      <c r="W567" s="14" t="s">
        <v>56</v>
      </c>
      <c r="X567" s="16" t="s">
        <v>56</v>
      </c>
    </row>
    <row r="568" spans="1:24">
      <c r="A568" s="58" t="s">
        <v>1436</v>
      </c>
      <c r="B568" s="12" t="s">
        <v>1437</v>
      </c>
      <c r="C568" s="12" t="s">
        <v>37</v>
      </c>
      <c r="D568" s="12" t="s">
        <v>173</v>
      </c>
      <c r="E568" s="12" t="s">
        <v>174</v>
      </c>
      <c r="F568" s="12" t="s">
        <v>1255</v>
      </c>
      <c r="G568" s="19" t="s">
        <v>1438</v>
      </c>
      <c r="H568" s="8" t="s">
        <v>1378</v>
      </c>
      <c r="I568" s="9"/>
      <c r="J568" s="9"/>
      <c r="K568" s="151"/>
      <c r="L568" s="150"/>
      <c r="M568" s="22">
        <v>4</v>
      </c>
      <c r="N568" s="33"/>
      <c r="O568" s="22"/>
      <c r="P568" s="85">
        <v>3375</v>
      </c>
      <c r="Q568" s="12">
        <v>5.8</v>
      </c>
      <c r="R568" s="12">
        <v>15</v>
      </c>
      <c r="S568" s="12">
        <v>15</v>
      </c>
      <c r="T568" s="12">
        <v>15</v>
      </c>
      <c r="U568" s="14" t="s">
        <v>56</v>
      </c>
      <c r="V568" s="14" t="s">
        <v>56</v>
      </c>
      <c r="W568" s="14" t="s">
        <v>56</v>
      </c>
      <c r="X568" s="16" t="s">
        <v>56</v>
      </c>
    </row>
    <row r="569" spans="1:24">
      <c r="A569" s="58" t="s">
        <v>1439</v>
      </c>
      <c r="B569" s="12" t="s">
        <v>1440</v>
      </c>
      <c r="C569" s="12" t="s">
        <v>37</v>
      </c>
      <c r="D569" s="12" t="s">
        <v>173</v>
      </c>
      <c r="E569" s="12" t="s">
        <v>174</v>
      </c>
      <c r="F569" s="12" t="s">
        <v>1255</v>
      </c>
      <c r="G569" s="19" t="s">
        <v>8586</v>
      </c>
      <c r="H569" s="8" t="s">
        <v>1378</v>
      </c>
      <c r="I569" s="9"/>
      <c r="J569" s="9"/>
      <c r="K569" s="151"/>
      <c r="L569" s="150"/>
      <c r="M569" s="22">
        <v>36</v>
      </c>
      <c r="N569" s="33"/>
      <c r="O569" s="22"/>
      <c r="P569" s="85">
        <v>3375</v>
      </c>
      <c r="Q569" s="12">
        <v>10</v>
      </c>
      <c r="R569" s="12">
        <v>15</v>
      </c>
      <c r="S569" s="12">
        <v>15</v>
      </c>
      <c r="T569" s="12">
        <v>15</v>
      </c>
      <c r="U569" s="14" t="s">
        <v>56</v>
      </c>
      <c r="V569" s="14" t="s">
        <v>56</v>
      </c>
      <c r="W569" s="14" t="s">
        <v>56</v>
      </c>
      <c r="X569" s="16" t="s">
        <v>56</v>
      </c>
    </row>
    <row r="570" spans="1:24">
      <c r="A570" s="58" t="s">
        <v>1441</v>
      </c>
      <c r="B570" s="12" t="s">
        <v>1442</v>
      </c>
      <c r="C570" s="12" t="s">
        <v>37</v>
      </c>
      <c r="D570" s="12" t="s">
        <v>173</v>
      </c>
      <c r="E570" s="12" t="s">
        <v>174</v>
      </c>
      <c r="F570" s="12" t="s">
        <v>1255</v>
      </c>
      <c r="G570" s="19" t="s">
        <v>8587</v>
      </c>
      <c r="H570" s="8" t="s">
        <v>1378</v>
      </c>
      <c r="I570" s="9"/>
      <c r="J570" s="9"/>
      <c r="K570" s="151"/>
      <c r="L570" s="150"/>
      <c r="M570" s="22">
        <v>82</v>
      </c>
      <c r="N570" s="33"/>
      <c r="O570" s="22"/>
      <c r="P570" s="85">
        <v>3375</v>
      </c>
      <c r="Q570" s="12">
        <v>10</v>
      </c>
      <c r="R570" s="12">
        <v>15</v>
      </c>
      <c r="S570" s="12">
        <v>15</v>
      </c>
      <c r="T570" s="12">
        <v>15</v>
      </c>
      <c r="U570" s="14" t="s">
        <v>56</v>
      </c>
      <c r="V570" s="14" t="s">
        <v>56</v>
      </c>
      <c r="W570" s="14" t="s">
        <v>56</v>
      </c>
      <c r="X570" s="16" t="s">
        <v>56</v>
      </c>
    </row>
    <row r="571" spans="1:24">
      <c r="A571" s="58" t="s">
        <v>1443</v>
      </c>
      <c r="B571" s="12" t="s">
        <v>1444</v>
      </c>
      <c r="C571" s="12" t="s">
        <v>37</v>
      </c>
      <c r="D571" s="12" t="s">
        <v>173</v>
      </c>
      <c r="E571" s="12" t="s">
        <v>174</v>
      </c>
      <c r="F571" s="12" t="s">
        <v>1255</v>
      </c>
      <c r="G571" s="19" t="s">
        <v>8588</v>
      </c>
      <c r="H571" s="8" t="s">
        <v>1378</v>
      </c>
      <c r="I571" s="9"/>
      <c r="J571" s="9"/>
      <c r="K571" s="151"/>
      <c r="L571" s="150"/>
      <c r="M571" s="22">
        <v>102</v>
      </c>
      <c r="N571" s="33"/>
      <c r="O571" s="22"/>
      <c r="P571" s="85">
        <v>3375</v>
      </c>
      <c r="Q571" s="12">
        <v>10</v>
      </c>
      <c r="R571" s="12">
        <v>15</v>
      </c>
      <c r="S571" s="12">
        <v>15</v>
      </c>
      <c r="T571" s="12">
        <v>15</v>
      </c>
      <c r="U571" s="14" t="s">
        <v>56</v>
      </c>
      <c r="V571" s="14" t="s">
        <v>56</v>
      </c>
      <c r="W571" s="14" t="s">
        <v>56</v>
      </c>
      <c r="X571" s="16" t="s">
        <v>56</v>
      </c>
    </row>
    <row r="572" spans="1:24">
      <c r="A572" s="58" t="s">
        <v>1445</v>
      </c>
      <c r="B572" s="12" t="s">
        <v>1446</v>
      </c>
      <c r="C572" s="12" t="s">
        <v>37</v>
      </c>
      <c r="D572" s="12" t="s">
        <v>173</v>
      </c>
      <c r="E572" s="12" t="s">
        <v>174</v>
      </c>
      <c r="F572" s="12" t="s">
        <v>1255</v>
      </c>
      <c r="G572" s="19" t="s">
        <v>8589</v>
      </c>
      <c r="H572" s="8" t="s">
        <v>1378</v>
      </c>
      <c r="I572" s="9"/>
      <c r="J572" s="9"/>
      <c r="K572" s="151"/>
      <c r="L572" s="150"/>
      <c r="M572" s="22">
        <v>57</v>
      </c>
      <c r="N572" s="33"/>
      <c r="O572" s="22"/>
      <c r="P572" s="85">
        <v>3375</v>
      </c>
      <c r="Q572" s="12">
        <v>10</v>
      </c>
      <c r="R572" s="12">
        <v>15</v>
      </c>
      <c r="S572" s="12">
        <v>15</v>
      </c>
      <c r="T572" s="12">
        <v>15</v>
      </c>
      <c r="U572" s="14" t="s">
        <v>56</v>
      </c>
      <c r="V572" s="14" t="s">
        <v>56</v>
      </c>
      <c r="W572" s="14" t="s">
        <v>56</v>
      </c>
      <c r="X572" s="16" t="s">
        <v>56</v>
      </c>
    </row>
    <row r="573" spans="1:24">
      <c r="A573" s="58" t="s">
        <v>1447</v>
      </c>
      <c r="B573" s="12" t="s">
        <v>1448</v>
      </c>
      <c r="C573" s="12" t="s">
        <v>37</v>
      </c>
      <c r="D573" s="12" t="s">
        <v>173</v>
      </c>
      <c r="E573" s="12" t="s">
        <v>174</v>
      </c>
      <c r="F573" s="12" t="s">
        <v>1255</v>
      </c>
      <c r="G573" s="19" t="s">
        <v>8590</v>
      </c>
      <c r="H573" s="8" t="s">
        <v>1378</v>
      </c>
      <c r="I573" s="9"/>
      <c r="J573" s="9"/>
      <c r="K573" s="151"/>
      <c r="L573" s="150"/>
      <c r="M573" s="22">
        <v>77</v>
      </c>
      <c r="N573" s="33"/>
      <c r="O573" s="22"/>
      <c r="P573" s="85">
        <v>3375</v>
      </c>
      <c r="Q573" s="12">
        <v>10</v>
      </c>
      <c r="R573" s="12">
        <v>15</v>
      </c>
      <c r="S573" s="12">
        <v>15</v>
      </c>
      <c r="T573" s="12">
        <v>15</v>
      </c>
      <c r="U573" s="14" t="s">
        <v>56</v>
      </c>
      <c r="V573" s="14" t="s">
        <v>56</v>
      </c>
      <c r="W573" s="14" t="s">
        <v>56</v>
      </c>
      <c r="X573" s="16" t="s">
        <v>56</v>
      </c>
    </row>
    <row r="574" spans="1:24">
      <c r="A574" s="58" t="s">
        <v>1449</v>
      </c>
      <c r="B574" s="12" t="s">
        <v>1450</v>
      </c>
      <c r="C574" s="12" t="s">
        <v>37</v>
      </c>
      <c r="D574" s="12" t="s">
        <v>173</v>
      </c>
      <c r="E574" s="12" t="s">
        <v>174</v>
      </c>
      <c r="F574" s="12" t="s">
        <v>1255</v>
      </c>
      <c r="G574" s="19" t="s">
        <v>8591</v>
      </c>
      <c r="H574" s="8" t="s">
        <v>1378</v>
      </c>
      <c r="I574" s="9"/>
      <c r="J574" s="9"/>
      <c r="K574" s="151"/>
      <c r="L574" s="150"/>
      <c r="M574" s="22">
        <v>92</v>
      </c>
      <c r="N574" s="33"/>
      <c r="O574" s="22"/>
      <c r="P574" s="85">
        <v>3375</v>
      </c>
      <c r="Q574" s="12">
        <v>10</v>
      </c>
      <c r="R574" s="12">
        <v>15</v>
      </c>
      <c r="S574" s="12">
        <v>15</v>
      </c>
      <c r="T574" s="12">
        <v>15</v>
      </c>
      <c r="U574" s="14" t="s">
        <v>56</v>
      </c>
      <c r="V574" s="14" t="s">
        <v>56</v>
      </c>
      <c r="W574" s="14" t="s">
        <v>56</v>
      </c>
      <c r="X574" s="16" t="s">
        <v>56</v>
      </c>
    </row>
    <row r="575" spans="1:24">
      <c r="A575" s="58" t="s">
        <v>1451</v>
      </c>
      <c r="B575" s="12" t="s">
        <v>1452</v>
      </c>
      <c r="C575" s="12" t="s">
        <v>37</v>
      </c>
      <c r="D575" s="12" t="s">
        <v>173</v>
      </c>
      <c r="E575" s="12" t="s">
        <v>174</v>
      </c>
      <c r="F575" s="12" t="s">
        <v>1255</v>
      </c>
      <c r="G575" s="19" t="s">
        <v>8592</v>
      </c>
      <c r="H575" s="8" t="s">
        <v>1378</v>
      </c>
      <c r="I575" s="9"/>
      <c r="J575" s="9"/>
      <c r="K575" s="151"/>
      <c r="L575" s="150"/>
      <c r="M575" s="22">
        <v>102</v>
      </c>
      <c r="N575" s="33"/>
      <c r="O575" s="22"/>
      <c r="P575" s="85">
        <v>3375</v>
      </c>
      <c r="Q575" s="12">
        <v>10</v>
      </c>
      <c r="R575" s="12">
        <v>15</v>
      </c>
      <c r="S575" s="12">
        <v>15</v>
      </c>
      <c r="T575" s="12">
        <v>15</v>
      </c>
      <c r="U575" s="14" t="s">
        <v>56</v>
      </c>
      <c r="V575" s="14" t="s">
        <v>56</v>
      </c>
      <c r="W575" s="14" t="s">
        <v>56</v>
      </c>
      <c r="X575" s="16" t="s">
        <v>56</v>
      </c>
    </row>
    <row r="576" spans="1:24">
      <c r="A576" s="58" t="s">
        <v>1453</v>
      </c>
      <c r="B576" s="12" t="s">
        <v>1454</v>
      </c>
      <c r="C576" s="12" t="s">
        <v>37</v>
      </c>
      <c r="D576" s="12" t="s">
        <v>173</v>
      </c>
      <c r="E576" s="12" t="s">
        <v>174</v>
      </c>
      <c r="F576" s="12" t="s">
        <v>1255</v>
      </c>
      <c r="G576" s="19" t="s">
        <v>8593</v>
      </c>
      <c r="H576" s="8" t="s">
        <v>1378</v>
      </c>
      <c r="I576" s="9"/>
      <c r="J576" s="9"/>
      <c r="K576" s="151"/>
      <c r="L576" s="150"/>
      <c r="M576" s="22">
        <v>57</v>
      </c>
      <c r="N576" s="33"/>
      <c r="O576" s="22"/>
      <c r="P576" s="85">
        <v>3375</v>
      </c>
      <c r="Q576" s="12">
        <v>10</v>
      </c>
      <c r="R576" s="12">
        <v>15</v>
      </c>
      <c r="S576" s="12">
        <v>15</v>
      </c>
      <c r="T576" s="12">
        <v>15</v>
      </c>
      <c r="U576" s="14" t="s">
        <v>56</v>
      </c>
      <c r="V576" s="14" t="s">
        <v>56</v>
      </c>
      <c r="W576" s="14" t="s">
        <v>56</v>
      </c>
      <c r="X576" s="16" t="s">
        <v>56</v>
      </c>
    </row>
    <row r="577" spans="1:24">
      <c r="A577" s="58" t="s">
        <v>1455</v>
      </c>
      <c r="B577" s="12" t="s">
        <v>1456</v>
      </c>
      <c r="C577" s="12" t="s">
        <v>37</v>
      </c>
      <c r="D577" s="12" t="s">
        <v>173</v>
      </c>
      <c r="E577" s="12" t="s">
        <v>174</v>
      </c>
      <c r="F577" s="12" t="s">
        <v>1255</v>
      </c>
      <c r="G577" s="19" t="s">
        <v>8594</v>
      </c>
      <c r="H577" s="8" t="s">
        <v>1378</v>
      </c>
      <c r="I577" s="9"/>
      <c r="J577" s="9"/>
      <c r="K577" s="151"/>
      <c r="L577" s="150"/>
      <c r="M577" s="22">
        <v>77</v>
      </c>
      <c r="N577" s="33"/>
      <c r="O577" s="22"/>
      <c r="P577" s="85">
        <v>3375</v>
      </c>
      <c r="Q577" s="12">
        <v>10</v>
      </c>
      <c r="R577" s="12">
        <v>15</v>
      </c>
      <c r="S577" s="12">
        <v>15</v>
      </c>
      <c r="T577" s="12">
        <v>15</v>
      </c>
      <c r="U577" s="14" t="s">
        <v>56</v>
      </c>
      <c r="V577" s="14" t="s">
        <v>56</v>
      </c>
      <c r="W577" s="14" t="s">
        <v>56</v>
      </c>
      <c r="X577" s="16" t="s">
        <v>56</v>
      </c>
    </row>
    <row r="578" spans="1:24">
      <c r="A578" s="58" t="s">
        <v>1457</v>
      </c>
      <c r="B578" s="12" t="s">
        <v>1458</v>
      </c>
      <c r="C578" s="12" t="s">
        <v>37</v>
      </c>
      <c r="D578" s="12" t="s">
        <v>173</v>
      </c>
      <c r="E578" s="12" t="s">
        <v>174</v>
      </c>
      <c r="F578" s="12" t="s">
        <v>1255</v>
      </c>
      <c r="G578" s="19" t="s">
        <v>8595</v>
      </c>
      <c r="H578" s="8" t="s">
        <v>1378</v>
      </c>
      <c r="I578" s="9"/>
      <c r="J578" s="9"/>
      <c r="K578" s="151"/>
      <c r="L578" s="150"/>
      <c r="M578" s="22">
        <v>92</v>
      </c>
      <c r="N578" s="33"/>
      <c r="O578" s="22"/>
      <c r="P578" s="85">
        <v>3375</v>
      </c>
      <c r="Q578" s="12">
        <v>10</v>
      </c>
      <c r="R578" s="12">
        <v>15</v>
      </c>
      <c r="S578" s="12">
        <v>15</v>
      </c>
      <c r="T578" s="12">
        <v>15</v>
      </c>
      <c r="U578" s="14" t="s">
        <v>56</v>
      </c>
      <c r="V578" s="14" t="s">
        <v>56</v>
      </c>
      <c r="W578" s="14" t="s">
        <v>56</v>
      </c>
      <c r="X578" s="16" t="s">
        <v>56</v>
      </c>
    </row>
    <row r="579" spans="1:24">
      <c r="A579" s="58" t="s">
        <v>1459</v>
      </c>
      <c r="B579" s="12" t="s">
        <v>1460</v>
      </c>
      <c r="C579" s="12" t="s">
        <v>37</v>
      </c>
      <c r="D579" s="12" t="s">
        <v>173</v>
      </c>
      <c r="E579" s="12" t="s">
        <v>174</v>
      </c>
      <c r="F579" s="12" t="s">
        <v>1255</v>
      </c>
      <c r="G579" s="19" t="s">
        <v>8596</v>
      </c>
      <c r="H579" s="8" t="s">
        <v>1378</v>
      </c>
      <c r="I579" s="9"/>
      <c r="J579" s="9"/>
      <c r="K579" s="151"/>
      <c r="L579" s="150"/>
      <c r="M579" s="22">
        <v>102</v>
      </c>
      <c r="N579" s="33"/>
      <c r="O579" s="22"/>
      <c r="P579" s="85">
        <v>3375</v>
      </c>
      <c r="Q579" s="12">
        <v>10</v>
      </c>
      <c r="R579" s="12">
        <v>15</v>
      </c>
      <c r="S579" s="12">
        <v>15</v>
      </c>
      <c r="T579" s="12">
        <v>15</v>
      </c>
      <c r="U579" s="14" t="s">
        <v>56</v>
      </c>
      <c r="V579" s="14" t="s">
        <v>56</v>
      </c>
      <c r="W579" s="14" t="s">
        <v>56</v>
      </c>
      <c r="X579" s="16" t="s">
        <v>56</v>
      </c>
    </row>
    <row r="580" spans="1:24">
      <c r="A580" t="s">
        <v>1461</v>
      </c>
      <c r="B580" s="12" t="s">
        <v>1462</v>
      </c>
      <c r="C580" s="12" t="s">
        <v>37</v>
      </c>
      <c r="D580" s="12" t="s">
        <v>173</v>
      </c>
      <c r="E580" s="12" t="s">
        <v>1463</v>
      </c>
      <c r="F580" s="12" t="s">
        <v>175</v>
      </c>
      <c r="G580" s="19" t="s">
        <v>8597</v>
      </c>
      <c r="H580" s="8" t="s">
        <v>1464</v>
      </c>
      <c r="I580" s="9"/>
      <c r="J580" s="9"/>
      <c r="K580" s="10"/>
      <c r="L580" s="11"/>
      <c r="M580" s="22">
        <v>255</v>
      </c>
      <c r="N580" s="33"/>
      <c r="O580" s="22"/>
      <c r="P580" s="85">
        <v>43248</v>
      </c>
      <c r="Q580" s="12">
        <v>3</v>
      </c>
      <c r="R580" s="12">
        <v>16</v>
      </c>
      <c r="S580" s="12">
        <v>53</v>
      </c>
      <c r="T580" s="12">
        <v>51</v>
      </c>
      <c r="U580" s="14" t="s">
        <v>56</v>
      </c>
      <c r="V580" s="14" t="s">
        <v>56</v>
      </c>
      <c r="W580" s="14" t="s">
        <v>56</v>
      </c>
      <c r="X580" s="16" t="s">
        <v>56</v>
      </c>
    </row>
    <row r="581" spans="1:24">
      <c r="A581" t="s">
        <v>1465</v>
      </c>
      <c r="B581" s="12" t="s">
        <v>1466</v>
      </c>
      <c r="C581" s="12" t="s">
        <v>37</v>
      </c>
      <c r="D581" s="12" t="s">
        <v>173</v>
      </c>
      <c r="E581" s="12" t="s">
        <v>1463</v>
      </c>
      <c r="F581" s="12" t="s">
        <v>175</v>
      </c>
      <c r="G581" s="19" t="s">
        <v>8598</v>
      </c>
      <c r="H581" s="8" t="s">
        <v>1467</v>
      </c>
      <c r="I581" s="9"/>
      <c r="J581" s="9"/>
      <c r="K581" s="10"/>
      <c r="L581" s="11"/>
      <c r="M581" s="22">
        <v>36</v>
      </c>
      <c r="N581" s="33"/>
      <c r="O581" s="22"/>
      <c r="P581" s="85">
        <v>3750</v>
      </c>
      <c r="Q581" s="12">
        <v>0.35</v>
      </c>
      <c r="R581" s="12">
        <v>30</v>
      </c>
      <c r="S581" s="12">
        <v>25</v>
      </c>
      <c r="T581" s="12">
        <v>5</v>
      </c>
      <c r="U581" s="12" t="s">
        <v>42</v>
      </c>
      <c r="V581" s="6">
        <v>0.15</v>
      </c>
      <c r="W581" s="57">
        <v>0.02</v>
      </c>
      <c r="X581" s="6">
        <v>3.0000000000000001E-6</v>
      </c>
    </row>
    <row r="582" spans="1:24">
      <c r="A582" t="s">
        <v>1468</v>
      </c>
      <c r="B582" s="12" t="s">
        <v>1469</v>
      </c>
      <c r="C582" s="12" t="s">
        <v>37</v>
      </c>
      <c r="D582" s="12" t="s">
        <v>173</v>
      </c>
      <c r="E582" s="12" t="s">
        <v>1463</v>
      </c>
      <c r="F582" s="12" t="s">
        <v>607</v>
      </c>
      <c r="G582" s="19" t="s">
        <v>1470</v>
      </c>
      <c r="H582" s="8" t="s">
        <v>1470</v>
      </c>
      <c r="I582" s="9"/>
      <c r="J582" s="9" t="s">
        <v>1471</v>
      </c>
      <c r="K582" s="10"/>
      <c r="L582" s="11"/>
      <c r="M582" s="22">
        <v>1887</v>
      </c>
      <c r="N582" s="33"/>
      <c r="O582" s="22"/>
      <c r="P582" s="85">
        <v>494159.99999999994</v>
      </c>
      <c r="Q582" s="12">
        <v>61</v>
      </c>
      <c r="R582" s="12">
        <v>142</v>
      </c>
      <c r="S582" s="12">
        <v>60</v>
      </c>
      <c r="T582" s="12">
        <v>57.999999999999993</v>
      </c>
      <c r="U582" s="12" t="s">
        <v>42</v>
      </c>
      <c r="V582" s="6">
        <v>0.15</v>
      </c>
      <c r="W582" s="57">
        <v>0.02</v>
      </c>
      <c r="X582" s="6">
        <v>3.0000000000000001E-6</v>
      </c>
    </row>
    <row r="583" spans="1:24">
      <c r="A583" t="s">
        <v>1472</v>
      </c>
      <c r="B583" s="12" t="s">
        <v>1473</v>
      </c>
      <c r="C583" s="12" t="s">
        <v>37</v>
      </c>
      <c r="D583" s="12" t="s">
        <v>173</v>
      </c>
      <c r="E583" s="12" t="s">
        <v>1463</v>
      </c>
      <c r="F583" s="12" t="s">
        <v>607</v>
      </c>
      <c r="G583" s="19" t="s">
        <v>1474</v>
      </c>
      <c r="H583" s="8" t="s">
        <v>1474</v>
      </c>
      <c r="I583" s="9"/>
      <c r="J583" s="9" t="s">
        <v>1475</v>
      </c>
      <c r="K583" s="10"/>
      <c r="L583" s="11"/>
      <c r="M583" s="22">
        <v>2040</v>
      </c>
      <c r="N583" s="33"/>
      <c r="O583" s="22"/>
      <c r="P583" s="85">
        <v>372359.99999999994</v>
      </c>
      <c r="Q583" s="12">
        <v>69</v>
      </c>
      <c r="R583" s="12">
        <v>107</v>
      </c>
      <c r="S583" s="12">
        <v>60</v>
      </c>
      <c r="T583" s="12">
        <v>57.999999999999993</v>
      </c>
      <c r="U583" s="12" t="s">
        <v>42</v>
      </c>
      <c r="V583" s="6">
        <v>0.15</v>
      </c>
      <c r="W583" s="57">
        <v>0.02</v>
      </c>
      <c r="X583" s="6">
        <v>3.0000000000000001E-6</v>
      </c>
    </row>
    <row r="584" spans="1:24" ht="17.100000000000001" customHeight="1">
      <c r="A584" t="s">
        <v>1476</v>
      </c>
      <c r="B584" s="12" t="s">
        <v>1477</v>
      </c>
      <c r="C584" s="12" t="s">
        <v>37</v>
      </c>
      <c r="D584" s="12" t="s">
        <v>173</v>
      </c>
      <c r="E584" s="12" t="s">
        <v>1463</v>
      </c>
      <c r="F584" s="12" t="s">
        <v>565</v>
      </c>
      <c r="G584" s="19" t="s">
        <v>8121</v>
      </c>
      <c r="H584" s="8" t="s">
        <v>1478</v>
      </c>
      <c r="I584" s="9"/>
      <c r="J584" s="9" t="s">
        <v>1479</v>
      </c>
      <c r="K584" s="151"/>
      <c r="L584" s="150"/>
      <c r="M584" s="22">
        <v>2877</v>
      </c>
      <c r="N584" s="33"/>
      <c r="O584" s="22"/>
      <c r="P584" s="85">
        <v>859050</v>
      </c>
      <c r="Q584" s="12">
        <v>96</v>
      </c>
      <c r="R584" s="12">
        <v>166</v>
      </c>
      <c r="S584" s="12">
        <v>75</v>
      </c>
      <c r="T584" s="12">
        <v>69</v>
      </c>
      <c r="U584" s="12" t="s">
        <v>42</v>
      </c>
      <c r="V584" s="6">
        <v>0.15</v>
      </c>
      <c r="W584" s="57">
        <v>0.02</v>
      </c>
      <c r="X584" s="6">
        <v>3.0000000000000001E-6</v>
      </c>
    </row>
    <row r="585" spans="1:24" ht="17.100000000000001" customHeight="1">
      <c r="A585" t="s">
        <v>1480</v>
      </c>
      <c r="B585" s="12" t="s">
        <v>1481</v>
      </c>
      <c r="C585" s="12" t="s">
        <v>37</v>
      </c>
      <c r="D585" s="12" t="s">
        <v>173</v>
      </c>
      <c r="E585" s="12" t="s">
        <v>1463</v>
      </c>
      <c r="F585" s="12" t="s">
        <v>565</v>
      </c>
      <c r="G585" s="19" t="s">
        <v>8599</v>
      </c>
      <c r="H585" s="8" t="s">
        <v>1482</v>
      </c>
      <c r="I585" s="9"/>
      <c r="J585" s="9"/>
      <c r="K585" s="151"/>
      <c r="L585" s="150"/>
      <c r="M585" s="22">
        <v>3071</v>
      </c>
      <c r="N585" s="33"/>
      <c r="O585" s="22"/>
      <c r="P585" s="85">
        <v>859050</v>
      </c>
      <c r="Q585" s="12">
        <v>96</v>
      </c>
      <c r="R585" s="12">
        <v>166</v>
      </c>
      <c r="S585" s="12">
        <v>75</v>
      </c>
      <c r="T585" s="12">
        <v>69</v>
      </c>
      <c r="U585" s="12" t="s">
        <v>42</v>
      </c>
      <c r="V585" s="6">
        <v>0.15</v>
      </c>
      <c r="W585" s="57">
        <v>0.02</v>
      </c>
      <c r="X585" s="6">
        <v>3.0000000000000001E-6</v>
      </c>
    </row>
    <row r="586" spans="1:24" ht="17.100000000000001" customHeight="1">
      <c r="A586" t="s">
        <v>1483</v>
      </c>
      <c r="B586" s="12" t="s">
        <v>1484</v>
      </c>
      <c r="C586" s="12" t="s">
        <v>37</v>
      </c>
      <c r="D586" s="12" t="s">
        <v>173</v>
      </c>
      <c r="E586" s="12" t="s">
        <v>1463</v>
      </c>
      <c r="F586" s="12" t="s">
        <v>565</v>
      </c>
      <c r="G586" s="19" t="s">
        <v>8122</v>
      </c>
      <c r="H586" s="8" t="s">
        <v>1485</v>
      </c>
      <c r="I586" s="9"/>
      <c r="J586" s="9" t="s">
        <v>1486</v>
      </c>
      <c r="K586" s="151"/>
      <c r="L586" s="150"/>
      <c r="M586" s="22">
        <v>3122</v>
      </c>
      <c r="N586" s="33"/>
      <c r="O586" s="22"/>
      <c r="P586" s="85">
        <v>989400</v>
      </c>
      <c r="Q586" s="12">
        <v>113</v>
      </c>
      <c r="R586" s="12">
        <v>194</v>
      </c>
      <c r="S586" s="12">
        <v>75</v>
      </c>
      <c r="T586" s="12">
        <v>68</v>
      </c>
      <c r="U586" s="12" t="s">
        <v>42</v>
      </c>
      <c r="V586" s="6">
        <v>0.15</v>
      </c>
      <c r="W586" s="57">
        <v>0.02</v>
      </c>
      <c r="X586" s="6">
        <v>3.0000000000000001E-6</v>
      </c>
    </row>
    <row r="587" spans="1:24" ht="17.100000000000001" customHeight="1">
      <c r="A587" t="s">
        <v>1487</v>
      </c>
      <c r="B587" s="12" t="s">
        <v>1488</v>
      </c>
      <c r="C587" s="12" t="s">
        <v>37</v>
      </c>
      <c r="D587" s="12" t="s">
        <v>173</v>
      </c>
      <c r="E587" s="12" t="s">
        <v>1463</v>
      </c>
      <c r="F587" s="12" t="s">
        <v>565</v>
      </c>
      <c r="G587" s="19" t="s">
        <v>8600</v>
      </c>
      <c r="H587" s="8" t="s">
        <v>1489</v>
      </c>
      <c r="I587" s="9"/>
      <c r="J587" s="9" t="s">
        <v>1490</v>
      </c>
      <c r="K587" s="151"/>
      <c r="L587" s="150"/>
      <c r="M587" s="22">
        <v>3305</v>
      </c>
      <c r="N587" s="33"/>
      <c r="O587" s="22"/>
      <c r="P587" s="85">
        <v>1002397.5</v>
      </c>
      <c r="Q587" s="12">
        <v>127</v>
      </c>
      <c r="R587" s="12">
        <v>195</v>
      </c>
      <c r="S587" s="12">
        <v>74.5</v>
      </c>
      <c r="T587" s="12">
        <v>69</v>
      </c>
      <c r="U587" s="12" t="s">
        <v>42</v>
      </c>
      <c r="V587" s="6">
        <v>0.15</v>
      </c>
      <c r="W587" s="57">
        <v>0.02</v>
      </c>
      <c r="X587" s="6">
        <v>3.0000000000000001E-6</v>
      </c>
    </row>
    <row r="588" spans="1:24">
      <c r="A588" t="s">
        <v>8117</v>
      </c>
      <c r="B588" s="12" t="s">
        <v>8131</v>
      </c>
      <c r="C588" s="12" t="s">
        <v>37</v>
      </c>
      <c r="D588" s="12" t="s">
        <v>173</v>
      </c>
      <c r="E588" s="12" t="s">
        <v>1463</v>
      </c>
      <c r="F588" s="12" t="s">
        <v>607</v>
      </c>
      <c r="G588" s="19" t="s">
        <v>1470</v>
      </c>
      <c r="H588" s="8" t="s">
        <v>1470</v>
      </c>
      <c r="I588" s="9"/>
      <c r="J588" s="9" t="s">
        <v>1468</v>
      </c>
      <c r="K588" s="10" t="s">
        <v>55</v>
      </c>
      <c r="L588" s="11">
        <v>46388</v>
      </c>
      <c r="M588" s="22">
        <v>1887</v>
      </c>
      <c r="N588" s="33"/>
      <c r="O588" s="22"/>
      <c r="P588" s="85">
        <v>494159.99999999994</v>
      </c>
      <c r="Q588" s="12">
        <v>61</v>
      </c>
      <c r="R588" s="12">
        <v>142</v>
      </c>
      <c r="S588" s="12">
        <v>60</v>
      </c>
      <c r="T588" s="12">
        <v>57.999999999999993</v>
      </c>
      <c r="U588" s="12" t="s">
        <v>42</v>
      </c>
      <c r="V588" s="6">
        <v>0.15</v>
      </c>
      <c r="W588" s="57">
        <v>0.02</v>
      </c>
      <c r="X588" s="6">
        <v>3.0000000000000001E-6</v>
      </c>
    </row>
    <row r="589" spans="1:24">
      <c r="A589" t="s">
        <v>8118</v>
      </c>
      <c r="B589" s="12" t="s">
        <v>8132</v>
      </c>
      <c r="C589" s="12" t="s">
        <v>37</v>
      </c>
      <c r="D589" s="12" t="s">
        <v>173</v>
      </c>
      <c r="E589" s="12" t="s">
        <v>1463</v>
      </c>
      <c r="F589" s="12" t="s">
        <v>607</v>
      </c>
      <c r="G589" s="19" t="s">
        <v>1474</v>
      </c>
      <c r="H589" s="8" t="s">
        <v>1474</v>
      </c>
      <c r="I589" s="9"/>
      <c r="J589" s="9" t="s">
        <v>1472</v>
      </c>
      <c r="K589" s="10" t="s">
        <v>55</v>
      </c>
      <c r="L589" s="11">
        <v>46388</v>
      </c>
      <c r="M589" s="22">
        <v>2040</v>
      </c>
      <c r="N589" s="33"/>
      <c r="O589" s="22"/>
      <c r="P589" s="85">
        <v>372359.99999999994</v>
      </c>
      <c r="Q589" s="12">
        <v>69</v>
      </c>
      <c r="R589" s="12">
        <v>107</v>
      </c>
      <c r="S589" s="12">
        <v>60</v>
      </c>
      <c r="T589" s="12">
        <v>57.999999999999993</v>
      </c>
      <c r="U589" s="12" t="s">
        <v>42</v>
      </c>
      <c r="V589" s="6">
        <v>0.15</v>
      </c>
      <c r="W589" s="57">
        <v>0.02</v>
      </c>
      <c r="X589" s="6">
        <v>3.0000000000000001E-6</v>
      </c>
    </row>
    <row r="590" spans="1:24" ht="17.100000000000001" customHeight="1">
      <c r="A590" t="s">
        <v>8119</v>
      </c>
      <c r="B590" s="12" t="s">
        <v>8133</v>
      </c>
      <c r="C590" s="12" t="s">
        <v>37</v>
      </c>
      <c r="D590" s="12" t="s">
        <v>173</v>
      </c>
      <c r="E590" s="12" t="s">
        <v>1463</v>
      </c>
      <c r="F590" s="12" t="s">
        <v>565</v>
      </c>
      <c r="G590" s="19" t="s">
        <v>8121</v>
      </c>
      <c r="H590" s="8" t="s">
        <v>1478</v>
      </c>
      <c r="I590" s="9"/>
      <c r="J590" s="9" t="s">
        <v>1476</v>
      </c>
      <c r="K590" s="10" t="s">
        <v>55</v>
      </c>
      <c r="L590" s="11">
        <v>46388</v>
      </c>
      <c r="M590" s="22">
        <v>2877</v>
      </c>
      <c r="N590" s="33"/>
      <c r="O590" s="22"/>
      <c r="P590" s="85">
        <v>859050</v>
      </c>
      <c r="Q590" s="12">
        <v>96</v>
      </c>
      <c r="R590" s="12">
        <v>166</v>
      </c>
      <c r="S590" s="12">
        <v>75</v>
      </c>
      <c r="T590" s="12">
        <v>69</v>
      </c>
      <c r="U590" s="12" t="s">
        <v>42</v>
      </c>
      <c r="V590" s="6">
        <v>0.15</v>
      </c>
      <c r="W590" s="57">
        <v>0.02</v>
      </c>
      <c r="X590" s="6">
        <v>3.0000000000000001E-6</v>
      </c>
    </row>
    <row r="591" spans="1:24" ht="17.100000000000001" customHeight="1">
      <c r="A591" t="s">
        <v>8120</v>
      </c>
      <c r="B591" s="12" t="s">
        <v>8134</v>
      </c>
      <c r="C591" s="12" t="s">
        <v>37</v>
      </c>
      <c r="D591" s="12" t="s">
        <v>173</v>
      </c>
      <c r="E591" s="12" t="s">
        <v>1463</v>
      </c>
      <c r="F591" s="12" t="s">
        <v>565</v>
      </c>
      <c r="G591" s="19" t="s">
        <v>8122</v>
      </c>
      <c r="H591" s="8" t="s">
        <v>1485</v>
      </c>
      <c r="I591" s="9"/>
      <c r="J591" s="9" t="s">
        <v>1483</v>
      </c>
      <c r="K591" s="10" t="s">
        <v>55</v>
      </c>
      <c r="L591" s="11">
        <v>46388</v>
      </c>
      <c r="M591" s="22">
        <v>3122</v>
      </c>
      <c r="N591" s="33"/>
      <c r="O591" s="22"/>
      <c r="P591" s="85">
        <v>989400</v>
      </c>
      <c r="Q591" s="12">
        <v>113</v>
      </c>
      <c r="R591" s="12">
        <v>194</v>
      </c>
      <c r="S591" s="12">
        <v>75</v>
      </c>
      <c r="T591" s="12">
        <v>68</v>
      </c>
      <c r="U591" s="12" t="s">
        <v>42</v>
      </c>
      <c r="V591" s="6">
        <v>0.15</v>
      </c>
      <c r="W591" s="57">
        <v>0.02</v>
      </c>
      <c r="X591" s="6">
        <v>3.0000000000000001E-6</v>
      </c>
    </row>
    <row r="592" spans="1:24">
      <c r="A592" t="s">
        <v>8123</v>
      </c>
      <c r="B592" s="12" t="s">
        <v>8135</v>
      </c>
      <c r="C592" s="12" t="s">
        <v>37</v>
      </c>
      <c r="D592" s="12" t="s">
        <v>173</v>
      </c>
      <c r="E592" s="12" t="s">
        <v>1463</v>
      </c>
      <c r="F592" s="12" t="s">
        <v>607</v>
      </c>
      <c r="G592" s="19" t="s">
        <v>8127</v>
      </c>
      <c r="H592" s="8" t="s">
        <v>1470</v>
      </c>
      <c r="I592" s="9"/>
      <c r="J592" s="9"/>
      <c r="K592" s="10" t="s">
        <v>55</v>
      </c>
      <c r="L592" s="11">
        <v>46447</v>
      </c>
      <c r="M592" s="22">
        <v>2337</v>
      </c>
      <c r="N592" s="33"/>
      <c r="O592" s="22"/>
      <c r="P592" s="85">
        <v>494159.99999999994</v>
      </c>
      <c r="Q592" s="12">
        <v>61</v>
      </c>
      <c r="R592" s="12">
        <v>142</v>
      </c>
      <c r="S592" s="12">
        <v>60</v>
      </c>
      <c r="T592" s="12">
        <v>57.999999999999993</v>
      </c>
      <c r="U592" s="12" t="s">
        <v>42</v>
      </c>
      <c r="V592" s="6">
        <v>0.15</v>
      </c>
      <c r="W592" s="57">
        <v>0.02</v>
      </c>
      <c r="X592" s="6">
        <v>3.0000000000000001E-6</v>
      </c>
    </row>
    <row r="593" spans="1:24">
      <c r="A593" t="s">
        <v>8124</v>
      </c>
      <c r="B593" s="12" t="s">
        <v>8136</v>
      </c>
      <c r="C593" s="12" t="s">
        <v>37</v>
      </c>
      <c r="D593" s="12" t="s">
        <v>173</v>
      </c>
      <c r="E593" s="12" t="s">
        <v>1463</v>
      </c>
      <c r="F593" s="12" t="s">
        <v>607</v>
      </c>
      <c r="G593" s="19" t="s">
        <v>8128</v>
      </c>
      <c r="H593" s="8" t="s">
        <v>1474</v>
      </c>
      <c r="I593" s="9"/>
      <c r="J593" s="9"/>
      <c r="K593" s="10" t="s">
        <v>55</v>
      </c>
      <c r="L593" s="11">
        <v>46447</v>
      </c>
      <c r="M593" s="22">
        <v>2490</v>
      </c>
      <c r="N593" s="33"/>
      <c r="O593" s="22"/>
      <c r="P593" s="85">
        <v>372359.99999999994</v>
      </c>
      <c r="Q593" s="12">
        <v>69</v>
      </c>
      <c r="R593" s="12">
        <v>107</v>
      </c>
      <c r="S593" s="12">
        <v>60</v>
      </c>
      <c r="T593" s="12">
        <v>57.999999999999993</v>
      </c>
      <c r="U593" s="12" t="s">
        <v>42</v>
      </c>
      <c r="V593" s="6">
        <v>0.15</v>
      </c>
      <c r="W593" s="57">
        <v>0.02</v>
      </c>
      <c r="X593" s="6">
        <v>3.0000000000000001E-6</v>
      </c>
    </row>
    <row r="594" spans="1:24" ht="17.100000000000001" customHeight="1">
      <c r="A594" t="s">
        <v>8125</v>
      </c>
      <c r="B594" s="12" t="s">
        <v>8137</v>
      </c>
      <c r="C594" s="12" t="s">
        <v>37</v>
      </c>
      <c r="D594" s="12" t="s">
        <v>173</v>
      </c>
      <c r="E594" s="12" t="s">
        <v>1463</v>
      </c>
      <c r="F594" s="12" t="s">
        <v>565</v>
      </c>
      <c r="G594" s="19" t="s">
        <v>8130</v>
      </c>
      <c r="H594" s="8" t="s">
        <v>1478</v>
      </c>
      <c r="I594" s="9"/>
      <c r="J594" s="9"/>
      <c r="K594" s="10" t="s">
        <v>55</v>
      </c>
      <c r="L594" s="11">
        <v>46447</v>
      </c>
      <c r="M594" s="22">
        <v>3327</v>
      </c>
      <c r="N594" s="33"/>
      <c r="O594" s="22"/>
      <c r="P594" s="85">
        <v>859050</v>
      </c>
      <c r="Q594" s="12">
        <v>96</v>
      </c>
      <c r="R594" s="12">
        <v>166</v>
      </c>
      <c r="S594" s="12">
        <v>75</v>
      </c>
      <c r="T594" s="12">
        <v>69</v>
      </c>
      <c r="U594" s="12" t="s">
        <v>42</v>
      </c>
      <c r="V594" s="6">
        <v>0.15</v>
      </c>
      <c r="W594" s="57">
        <v>0.02</v>
      </c>
      <c r="X594" s="6">
        <v>3.0000000000000001E-6</v>
      </c>
    </row>
    <row r="595" spans="1:24" ht="17.100000000000001" customHeight="1">
      <c r="A595" t="s">
        <v>8126</v>
      </c>
      <c r="B595" s="12" t="s">
        <v>8138</v>
      </c>
      <c r="C595" s="12" t="s">
        <v>37</v>
      </c>
      <c r="D595" s="12" t="s">
        <v>173</v>
      </c>
      <c r="E595" s="12" t="s">
        <v>1463</v>
      </c>
      <c r="F595" s="12" t="s">
        <v>565</v>
      </c>
      <c r="G595" s="19" t="s">
        <v>8129</v>
      </c>
      <c r="H595" s="8" t="s">
        <v>1485</v>
      </c>
      <c r="I595" s="9"/>
      <c r="J595" s="9"/>
      <c r="K595" s="10" t="s">
        <v>55</v>
      </c>
      <c r="L595" s="11">
        <v>46447</v>
      </c>
      <c r="M595" s="22">
        <v>3460</v>
      </c>
      <c r="N595" s="33"/>
      <c r="O595" s="22"/>
      <c r="P595" s="85">
        <v>989400</v>
      </c>
      <c r="Q595" s="12">
        <v>113</v>
      </c>
      <c r="R595" s="12">
        <v>194</v>
      </c>
      <c r="S595" s="12">
        <v>75</v>
      </c>
      <c r="T595" s="12">
        <v>68</v>
      </c>
      <c r="U595" s="12" t="s">
        <v>42</v>
      </c>
      <c r="V595" s="6">
        <v>0.15</v>
      </c>
      <c r="W595" s="57">
        <v>0.02</v>
      </c>
      <c r="X595" s="6">
        <v>3.0000000000000001E-6</v>
      </c>
    </row>
    <row r="596" spans="1:24" ht="17.100000000000001" customHeight="1">
      <c r="A596" t="s">
        <v>8075</v>
      </c>
      <c r="B596" s="12">
        <v>5025232987986</v>
      </c>
      <c r="C596" s="12" t="s">
        <v>1493</v>
      </c>
      <c r="D596" s="12" t="s">
        <v>38</v>
      </c>
      <c r="E596" s="12" t="s">
        <v>1494</v>
      </c>
      <c r="F596" s="12" t="s">
        <v>1495</v>
      </c>
      <c r="G596" s="9" t="s">
        <v>8078</v>
      </c>
      <c r="H596" s="8" t="s">
        <v>1496</v>
      </c>
      <c r="I596" s="9"/>
      <c r="J596" s="9"/>
      <c r="K596" s="10" t="s">
        <v>55</v>
      </c>
      <c r="L596" s="11">
        <v>46296</v>
      </c>
      <c r="M596" s="22">
        <v>1114</v>
      </c>
      <c r="N596" s="33"/>
      <c r="O596" s="22"/>
      <c r="P596" s="85">
        <v>213600</v>
      </c>
      <c r="Q596" s="12">
        <v>37</v>
      </c>
      <c r="R596" s="12">
        <v>60</v>
      </c>
      <c r="S596" s="12">
        <v>89</v>
      </c>
      <c r="T596" s="12">
        <v>40</v>
      </c>
      <c r="U596" s="12" t="s">
        <v>96</v>
      </c>
      <c r="V596" s="6">
        <v>0.9</v>
      </c>
      <c r="W596" s="6">
        <v>675</v>
      </c>
      <c r="X596" s="15">
        <v>0.60750000000000004</v>
      </c>
    </row>
    <row r="597" spans="1:24" ht="17.100000000000001" customHeight="1">
      <c r="A597" t="s">
        <v>8076</v>
      </c>
      <c r="B597" s="12">
        <v>5025232987993</v>
      </c>
      <c r="C597" s="12" t="s">
        <v>1493</v>
      </c>
      <c r="D597" s="12" t="s">
        <v>38</v>
      </c>
      <c r="E597" s="12" t="s">
        <v>1494</v>
      </c>
      <c r="F597" s="12" t="s">
        <v>1495</v>
      </c>
      <c r="G597" s="9" t="s">
        <v>8079</v>
      </c>
      <c r="H597" s="8" t="s">
        <v>1496</v>
      </c>
      <c r="I597" s="9"/>
      <c r="J597" s="9"/>
      <c r="K597" s="10" t="s">
        <v>55</v>
      </c>
      <c r="L597" s="11">
        <v>46296</v>
      </c>
      <c r="M597" s="22">
        <v>1348</v>
      </c>
      <c r="N597" s="33"/>
      <c r="O597" s="22"/>
      <c r="P597" s="85">
        <v>213600</v>
      </c>
      <c r="Q597" s="12">
        <v>37</v>
      </c>
      <c r="R597" s="12">
        <v>60</v>
      </c>
      <c r="S597" s="12">
        <v>89</v>
      </c>
      <c r="T597" s="12">
        <v>40</v>
      </c>
      <c r="U597" s="12" t="s">
        <v>96</v>
      </c>
      <c r="V597" s="6">
        <v>0.9</v>
      </c>
      <c r="W597" s="6">
        <v>675</v>
      </c>
      <c r="X597" s="15">
        <v>0.60750000000000004</v>
      </c>
    </row>
    <row r="598" spans="1:24" ht="17.100000000000001" customHeight="1">
      <c r="A598" t="s">
        <v>8077</v>
      </c>
      <c r="B598" s="12">
        <v>5025232988037</v>
      </c>
      <c r="C598" s="12" t="s">
        <v>1493</v>
      </c>
      <c r="D598" s="12" t="s">
        <v>38</v>
      </c>
      <c r="E598" s="12" t="s">
        <v>1494</v>
      </c>
      <c r="F598" s="12" t="s">
        <v>1495</v>
      </c>
      <c r="G598" s="9" t="s">
        <v>8080</v>
      </c>
      <c r="H598" s="8" t="s">
        <v>1496</v>
      </c>
      <c r="I598" s="9"/>
      <c r="J598" s="9"/>
      <c r="K598" s="10" t="s">
        <v>55</v>
      </c>
      <c r="L598" s="11">
        <v>46296</v>
      </c>
      <c r="M598" s="22">
        <v>1721</v>
      </c>
      <c r="N598" s="33"/>
      <c r="O598" s="22"/>
      <c r="P598" s="85">
        <v>457905</v>
      </c>
      <c r="Q598" s="12">
        <v>77</v>
      </c>
      <c r="R598" s="12">
        <v>89</v>
      </c>
      <c r="S598" s="12">
        <v>105</v>
      </c>
      <c r="T598" s="12">
        <v>49</v>
      </c>
      <c r="U598" s="12" t="s">
        <v>96</v>
      </c>
      <c r="V598" s="6">
        <v>2.1</v>
      </c>
      <c r="W598" s="6">
        <v>675</v>
      </c>
      <c r="X598" s="15">
        <v>1.4175</v>
      </c>
    </row>
    <row r="599" spans="1:24" ht="17.100000000000001" customHeight="1">
      <c r="A599" t="s">
        <v>1501</v>
      </c>
      <c r="B599" s="12" t="s">
        <v>1502</v>
      </c>
      <c r="C599" s="12" t="s">
        <v>1493</v>
      </c>
      <c r="D599" s="12" t="s">
        <v>173</v>
      </c>
      <c r="E599" s="12" t="s">
        <v>174</v>
      </c>
      <c r="F599" s="12" t="s">
        <v>1503</v>
      </c>
      <c r="G599" s="9" t="s">
        <v>1504</v>
      </c>
      <c r="H599" s="8" t="s">
        <v>1505</v>
      </c>
      <c r="I599" s="9"/>
      <c r="J599" s="9"/>
      <c r="K599" s="10"/>
      <c r="L599" s="11"/>
      <c r="M599" s="22">
        <v>119</v>
      </c>
      <c r="N599" s="33"/>
      <c r="O599" s="22"/>
      <c r="P599" s="85">
        <v>3386.2500000000005</v>
      </c>
      <c r="Q599" s="12">
        <v>1.03</v>
      </c>
      <c r="R599" s="12">
        <v>7.0000000000000009</v>
      </c>
      <c r="S599" s="12">
        <v>22.5</v>
      </c>
      <c r="T599" s="12">
        <v>21.5</v>
      </c>
      <c r="U599" s="14" t="s">
        <v>56</v>
      </c>
      <c r="V599" s="14" t="s">
        <v>56</v>
      </c>
      <c r="W599" s="14" t="s">
        <v>56</v>
      </c>
      <c r="X599" s="16" t="s">
        <v>56</v>
      </c>
    </row>
    <row r="600" spans="1:24" ht="17.100000000000001" customHeight="1">
      <c r="A600" t="s">
        <v>1506</v>
      </c>
      <c r="B600" s="12" t="s">
        <v>1507</v>
      </c>
      <c r="C600" s="12" t="s">
        <v>1493</v>
      </c>
      <c r="D600" s="12" t="s">
        <v>173</v>
      </c>
      <c r="E600" s="12" t="s">
        <v>1508</v>
      </c>
      <c r="F600" s="12" t="s">
        <v>1509</v>
      </c>
      <c r="G600" s="9" t="s">
        <v>1510</v>
      </c>
      <c r="H600" s="8" t="s">
        <v>1511</v>
      </c>
      <c r="I600" s="9"/>
      <c r="J600" s="9"/>
      <c r="K600" s="10"/>
      <c r="L600" s="11"/>
      <c r="M600" s="22">
        <v>134</v>
      </c>
      <c r="N600" s="33"/>
      <c r="O600" s="22"/>
      <c r="P600" s="12" t="s">
        <v>1512</v>
      </c>
      <c r="Q600" s="12" t="s">
        <v>1513</v>
      </c>
      <c r="R600" s="12">
        <v>6</v>
      </c>
      <c r="S600" s="12">
        <v>22.5</v>
      </c>
      <c r="T600" s="12">
        <v>18</v>
      </c>
      <c r="U600" s="14" t="s">
        <v>56</v>
      </c>
      <c r="V600" s="14" t="s">
        <v>56</v>
      </c>
      <c r="W600" s="14" t="s">
        <v>56</v>
      </c>
      <c r="X600" s="16" t="s">
        <v>56</v>
      </c>
    </row>
    <row r="601" spans="1:24" ht="17.100000000000001" customHeight="1">
      <c r="A601" t="s">
        <v>1514</v>
      </c>
      <c r="B601" s="12" t="s">
        <v>1515</v>
      </c>
      <c r="C601" s="12" t="s">
        <v>1493</v>
      </c>
      <c r="D601" s="12" t="s">
        <v>173</v>
      </c>
      <c r="E601" s="12" t="s">
        <v>174</v>
      </c>
      <c r="F601" s="12" t="s">
        <v>185</v>
      </c>
      <c r="G601" s="9" t="s">
        <v>1516</v>
      </c>
      <c r="H601" s="8" t="s">
        <v>1517</v>
      </c>
      <c r="I601" s="9"/>
      <c r="J601" s="9"/>
      <c r="K601" s="10"/>
      <c r="L601" s="11"/>
      <c r="M601" s="22">
        <v>113</v>
      </c>
      <c r="N601" s="33"/>
      <c r="O601" s="22"/>
      <c r="P601" s="12" t="s">
        <v>1518</v>
      </c>
      <c r="Q601" s="12" t="s">
        <v>1519</v>
      </c>
      <c r="R601" s="12">
        <v>7.0000000000000009</v>
      </c>
      <c r="S601" s="12">
        <v>15</v>
      </c>
      <c r="T601" s="12">
        <v>11</v>
      </c>
      <c r="U601" s="14" t="s">
        <v>56</v>
      </c>
      <c r="V601" s="14" t="s">
        <v>56</v>
      </c>
      <c r="W601" s="14" t="s">
        <v>56</v>
      </c>
      <c r="X601" s="16" t="s">
        <v>56</v>
      </c>
    </row>
    <row r="602" spans="1:24" ht="17.100000000000001" customHeight="1">
      <c r="A602" t="s">
        <v>1520</v>
      </c>
      <c r="B602" s="12" t="s">
        <v>1521</v>
      </c>
      <c r="C602" s="12" t="s">
        <v>1493</v>
      </c>
      <c r="D602" s="12" t="s">
        <v>173</v>
      </c>
      <c r="E602" s="12" t="s">
        <v>174</v>
      </c>
      <c r="F602" s="12" t="s">
        <v>185</v>
      </c>
      <c r="G602" s="9" t="s">
        <v>1522</v>
      </c>
      <c r="H602" s="8" t="s">
        <v>1523</v>
      </c>
      <c r="I602" s="9"/>
      <c r="J602" s="9"/>
      <c r="K602" s="10"/>
      <c r="L602" s="11"/>
      <c r="M602" s="22">
        <v>373</v>
      </c>
      <c r="N602" s="33"/>
      <c r="O602" s="22"/>
      <c r="P602" s="85">
        <v>740.6</v>
      </c>
      <c r="Q602" s="12">
        <v>0.25</v>
      </c>
      <c r="R602" s="12">
        <v>7.0000000000000009</v>
      </c>
      <c r="S602" s="12">
        <v>11.5</v>
      </c>
      <c r="T602" s="12">
        <v>9.1999999999999993</v>
      </c>
      <c r="U602" s="14" t="s">
        <v>56</v>
      </c>
      <c r="V602" s="14" t="s">
        <v>56</v>
      </c>
      <c r="W602" s="14" t="s">
        <v>56</v>
      </c>
      <c r="X602" s="16" t="s">
        <v>56</v>
      </c>
    </row>
    <row r="603" spans="1:24" ht="17.100000000000001" customHeight="1">
      <c r="A603" t="s">
        <v>1524</v>
      </c>
      <c r="B603" s="12" t="s">
        <v>1525</v>
      </c>
      <c r="C603" s="12" t="s">
        <v>1493</v>
      </c>
      <c r="D603" s="12" t="s">
        <v>173</v>
      </c>
      <c r="E603" s="12" t="s">
        <v>174</v>
      </c>
      <c r="F603" s="12" t="s">
        <v>185</v>
      </c>
      <c r="G603" s="9" t="s">
        <v>1522</v>
      </c>
      <c r="H603" s="8" t="s">
        <v>1523</v>
      </c>
      <c r="I603" s="9"/>
      <c r="J603" s="9"/>
      <c r="K603" s="10"/>
      <c r="L603" s="11"/>
      <c r="M603" s="22">
        <v>365</v>
      </c>
      <c r="N603" s="33"/>
      <c r="O603" s="22"/>
      <c r="P603" s="85">
        <v>1071.0000000000002</v>
      </c>
      <c r="Q603" s="12">
        <v>0.23</v>
      </c>
      <c r="R603" s="12">
        <v>4.5</v>
      </c>
      <c r="S603" s="12">
        <v>17</v>
      </c>
      <c r="T603" s="12">
        <v>14.000000000000002</v>
      </c>
      <c r="U603" s="14" t="s">
        <v>56</v>
      </c>
      <c r="V603" s="14" t="s">
        <v>56</v>
      </c>
      <c r="W603" s="14" t="s">
        <v>56</v>
      </c>
      <c r="X603" s="16" t="s">
        <v>56</v>
      </c>
    </row>
    <row r="604" spans="1:24" ht="17.100000000000001" customHeight="1">
      <c r="A604" t="s">
        <v>1526</v>
      </c>
      <c r="B604" s="12" t="s">
        <v>1527</v>
      </c>
      <c r="C604" s="12" t="s">
        <v>1493</v>
      </c>
      <c r="D604" s="12" t="s">
        <v>173</v>
      </c>
      <c r="E604" s="12" t="s">
        <v>174</v>
      </c>
      <c r="F604" s="12" t="s">
        <v>185</v>
      </c>
      <c r="G604" s="9" t="s">
        <v>1528</v>
      </c>
      <c r="H604" s="8" t="s">
        <v>1529</v>
      </c>
      <c r="I604" s="9"/>
      <c r="J604" s="9"/>
      <c r="K604" s="10"/>
      <c r="L604" s="11"/>
      <c r="M604" s="22">
        <v>383</v>
      </c>
      <c r="N604" s="33"/>
      <c r="O604" s="22"/>
      <c r="P604" s="85">
        <v>1204.875</v>
      </c>
      <c r="Q604" s="12">
        <v>0.2</v>
      </c>
      <c r="R604" s="12">
        <v>8.5</v>
      </c>
      <c r="S604" s="12">
        <v>13.5</v>
      </c>
      <c r="T604" s="12">
        <v>10.5</v>
      </c>
      <c r="U604" s="14" t="s">
        <v>56</v>
      </c>
      <c r="V604" s="14" t="s">
        <v>56</v>
      </c>
      <c r="W604" s="14" t="s">
        <v>56</v>
      </c>
      <c r="X604" s="16" t="s">
        <v>56</v>
      </c>
    </row>
    <row r="605" spans="1:24" ht="17.100000000000001" customHeight="1">
      <c r="A605" t="s">
        <v>1530</v>
      </c>
      <c r="B605" s="12" t="s">
        <v>1531</v>
      </c>
      <c r="C605" s="12" t="s">
        <v>1493</v>
      </c>
      <c r="D605" s="12" t="s">
        <v>173</v>
      </c>
      <c r="E605" s="12" t="s">
        <v>174</v>
      </c>
      <c r="F605" s="12" t="s">
        <v>185</v>
      </c>
      <c r="G605" s="9" t="s">
        <v>1532</v>
      </c>
      <c r="H605" s="8" t="s">
        <v>1529</v>
      </c>
      <c r="I605" s="9"/>
      <c r="J605" s="9"/>
      <c r="K605" s="10"/>
      <c r="L605" s="11"/>
      <c r="M605" s="22">
        <v>383</v>
      </c>
      <c r="N605" s="33"/>
      <c r="O605" s="22"/>
      <c r="P605" s="85">
        <v>952.00000000000011</v>
      </c>
      <c r="Q605" s="12">
        <v>0.107</v>
      </c>
      <c r="R605" s="12">
        <v>4</v>
      </c>
      <c r="S605" s="12">
        <v>17</v>
      </c>
      <c r="T605" s="12">
        <v>14.000000000000002</v>
      </c>
      <c r="U605" s="14" t="s">
        <v>56</v>
      </c>
      <c r="V605" s="14" t="s">
        <v>56</v>
      </c>
      <c r="W605" s="14" t="s">
        <v>56</v>
      </c>
      <c r="X605" s="16" t="s">
        <v>56</v>
      </c>
    </row>
    <row r="606" spans="1:24" ht="17.100000000000001" customHeight="1">
      <c r="A606" t="s">
        <v>1533</v>
      </c>
      <c r="B606" s="12" t="s">
        <v>1534</v>
      </c>
      <c r="C606" s="12" t="s">
        <v>1493</v>
      </c>
      <c r="D606" s="12" t="s">
        <v>173</v>
      </c>
      <c r="E606" s="12" t="s">
        <v>174</v>
      </c>
      <c r="F606" s="12" t="s">
        <v>185</v>
      </c>
      <c r="G606" s="9" t="s">
        <v>1535</v>
      </c>
      <c r="H606" s="8" t="s">
        <v>1536</v>
      </c>
      <c r="I606" s="9"/>
      <c r="J606" s="9"/>
      <c r="K606" s="10"/>
      <c r="L606" s="11"/>
      <c r="M606" s="22">
        <v>469</v>
      </c>
      <c r="N606" s="33"/>
      <c r="O606" s="22"/>
      <c r="P606" s="85">
        <v>1204.875</v>
      </c>
      <c r="Q606" s="12">
        <v>0.1</v>
      </c>
      <c r="R606" s="12">
        <v>8.5</v>
      </c>
      <c r="S606" s="12">
        <v>13.5</v>
      </c>
      <c r="T606" s="12">
        <v>10.5</v>
      </c>
      <c r="U606" s="14" t="s">
        <v>56</v>
      </c>
      <c r="V606" s="14" t="s">
        <v>56</v>
      </c>
      <c r="W606" s="14" t="s">
        <v>56</v>
      </c>
      <c r="X606" s="16" t="s">
        <v>56</v>
      </c>
    </row>
    <row r="607" spans="1:24" ht="17.100000000000001" customHeight="1">
      <c r="A607" t="s">
        <v>1537</v>
      </c>
      <c r="B607" s="12" t="s">
        <v>1538</v>
      </c>
      <c r="C607" s="12" t="s">
        <v>1493</v>
      </c>
      <c r="D607" s="12" t="s">
        <v>173</v>
      </c>
      <c r="E607" s="12" t="s">
        <v>174</v>
      </c>
      <c r="F607" s="12" t="s">
        <v>185</v>
      </c>
      <c r="G607" s="9" t="s">
        <v>1539</v>
      </c>
      <c r="H607" s="8" t="s">
        <v>1536</v>
      </c>
      <c r="I607" s="9"/>
      <c r="J607" s="9"/>
      <c r="K607" s="10"/>
      <c r="L607" s="11"/>
      <c r="M607" s="22">
        <v>469</v>
      </c>
      <c r="N607" s="33"/>
      <c r="O607" s="22"/>
      <c r="P607" s="85">
        <v>952.00000000000011</v>
      </c>
      <c r="Q607" s="12">
        <v>0.107</v>
      </c>
      <c r="R607" s="12">
        <v>4</v>
      </c>
      <c r="S607" s="12">
        <v>17</v>
      </c>
      <c r="T607" s="12">
        <v>14.000000000000002</v>
      </c>
      <c r="U607" s="14" t="s">
        <v>56</v>
      </c>
      <c r="V607" s="14" t="s">
        <v>56</v>
      </c>
      <c r="W607" s="14" t="s">
        <v>56</v>
      </c>
      <c r="X607" s="16" t="s">
        <v>56</v>
      </c>
    </row>
    <row r="608" spans="1:24" ht="17.100000000000001" customHeight="1">
      <c r="A608" t="s">
        <v>1540</v>
      </c>
      <c r="B608" s="12" t="s">
        <v>1541</v>
      </c>
      <c r="C608" s="12" t="s">
        <v>1493</v>
      </c>
      <c r="D608" s="12" t="s">
        <v>173</v>
      </c>
      <c r="E608" s="12" t="s">
        <v>174</v>
      </c>
      <c r="F608" s="12" t="s">
        <v>185</v>
      </c>
      <c r="G608" s="9" t="s">
        <v>1542</v>
      </c>
      <c r="H608" s="8" t="s">
        <v>1543</v>
      </c>
      <c r="I608" s="9"/>
      <c r="J608" s="9"/>
      <c r="K608" s="10"/>
      <c r="L608" s="11"/>
      <c r="M608" s="22">
        <v>209</v>
      </c>
      <c r="N608" s="33"/>
      <c r="O608" s="22"/>
      <c r="P608" s="85">
        <v>4301</v>
      </c>
      <c r="Q608" s="12">
        <v>1</v>
      </c>
      <c r="R608" s="12">
        <v>11</v>
      </c>
      <c r="S608" s="12">
        <v>23</v>
      </c>
      <c r="T608" s="12">
        <v>17</v>
      </c>
      <c r="U608" s="14" t="s">
        <v>56</v>
      </c>
      <c r="V608" s="14" t="s">
        <v>56</v>
      </c>
      <c r="W608" s="14" t="s">
        <v>56</v>
      </c>
      <c r="X608" s="16" t="s">
        <v>56</v>
      </c>
    </row>
    <row r="609" spans="1:24" ht="17.100000000000001" customHeight="1">
      <c r="A609" t="s">
        <v>1544</v>
      </c>
      <c r="B609" s="12" t="s">
        <v>1545</v>
      </c>
      <c r="C609" s="12" t="s">
        <v>1493</v>
      </c>
      <c r="D609" s="12" t="s">
        <v>173</v>
      </c>
      <c r="E609" s="12" t="s">
        <v>1508</v>
      </c>
      <c r="F609" s="12" t="s">
        <v>1509</v>
      </c>
      <c r="G609" s="9" t="s">
        <v>1546</v>
      </c>
      <c r="H609" s="8" t="s">
        <v>1547</v>
      </c>
      <c r="I609" s="9"/>
      <c r="J609" s="9"/>
      <c r="K609" s="10"/>
      <c r="L609" s="11"/>
      <c r="M609" s="22">
        <v>27</v>
      </c>
      <c r="N609" s="33"/>
      <c r="O609" s="22"/>
      <c r="P609" s="12" t="s">
        <v>1548</v>
      </c>
      <c r="Q609" s="12" t="s">
        <v>1549</v>
      </c>
      <c r="R609" s="12">
        <v>10</v>
      </c>
      <c r="S609" s="12">
        <v>4</v>
      </c>
      <c r="T609" s="12">
        <v>3.5000000000000004</v>
      </c>
      <c r="U609" s="14" t="s">
        <v>56</v>
      </c>
      <c r="V609" s="14" t="s">
        <v>56</v>
      </c>
      <c r="W609" s="14" t="s">
        <v>56</v>
      </c>
      <c r="X609" s="16" t="s">
        <v>56</v>
      </c>
    </row>
    <row r="610" spans="1:24" ht="17.100000000000001" customHeight="1">
      <c r="A610" t="s">
        <v>1550</v>
      </c>
      <c r="B610" s="12" t="s">
        <v>1551</v>
      </c>
      <c r="C610" s="12" t="s">
        <v>1493</v>
      </c>
      <c r="D610" s="12" t="s">
        <v>173</v>
      </c>
      <c r="E610" s="12" t="s">
        <v>1508</v>
      </c>
      <c r="F610" s="12" t="s">
        <v>1509</v>
      </c>
      <c r="G610" s="9" t="s">
        <v>1552</v>
      </c>
      <c r="H610" s="8" t="s">
        <v>1547</v>
      </c>
      <c r="I610" s="9"/>
      <c r="J610" s="9"/>
      <c r="K610" s="10"/>
      <c r="L610" s="11"/>
      <c r="M610" s="22">
        <v>27</v>
      </c>
      <c r="N610" s="33"/>
      <c r="O610" s="22"/>
      <c r="P610" s="12" t="s">
        <v>1548</v>
      </c>
      <c r="Q610" s="12" t="s">
        <v>1553</v>
      </c>
      <c r="R610" s="12">
        <v>7.0000000000000009</v>
      </c>
      <c r="S610" s="12">
        <v>15</v>
      </c>
      <c r="T610" s="12">
        <v>11</v>
      </c>
      <c r="U610" s="14" t="s">
        <v>56</v>
      </c>
      <c r="V610" s="14" t="s">
        <v>56</v>
      </c>
      <c r="W610" s="14" t="s">
        <v>56</v>
      </c>
      <c r="X610" s="16" t="s">
        <v>56</v>
      </c>
    </row>
    <row r="611" spans="1:24" ht="17.100000000000001" customHeight="1">
      <c r="A611" t="s">
        <v>1554</v>
      </c>
      <c r="B611" s="12" t="s">
        <v>1555</v>
      </c>
      <c r="C611" s="12" t="s">
        <v>1493</v>
      </c>
      <c r="D611" s="12" t="s">
        <v>173</v>
      </c>
      <c r="E611" s="12" t="s">
        <v>1508</v>
      </c>
      <c r="F611" s="12" t="s">
        <v>1509</v>
      </c>
      <c r="G611" s="9" t="s">
        <v>1556</v>
      </c>
      <c r="H611" s="8" t="s">
        <v>1547</v>
      </c>
      <c r="I611" s="9"/>
      <c r="J611" s="9"/>
      <c r="K611" s="10"/>
      <c r="L611" s="11"/>
      <c r="M611" s="22">
        <v>28</v>
      </c>
      <c r="N611" s="33"/>
      <c r="O611" s="22"/>
      <c r="P611" s="12" t="s">
        <v>1548</v>
      </c>
      <c r="Q611" s="12" t="s">
        <v>1557</v>
      </c>
      <c r="R611" s="12">
        <v>11</v>
      </c>
      <c r="S611" s="12">
        <v>4</v>
      </c>
      <c r="T611" s="12">
        <v>3</v>
      </c>
      <c r="U611" s="14" t="s">
        <v>56</v>
      </c>
      <c r="V611" s="14" t="s">
        <v>56</v>
      </c>
      <c r="W611" s="14" t="s">
        <v>56</v>
      </c>
      <c r="X611" s="16" t="s">
        <v>56</v>
      </c>
    </row>
    <row r="612" spans="1:24">
      <c r="A612" t="s">
        <v>1558</v>
      </c>
      <c r="B612" s="12" t="s">
        <v>1559</v>
      </c>
      <c r="C612" s="12" t="s">
        <v>1493</v>
      </c>
      <c r="D612" s="12" t="s">
        <v>38</v>
      </c>
      <c r="E612" s="12" t="s">
        <v>1560</v>
      </c>
      <c r="F612" s="12" t="s">
        <v>1561</v>
      </c>
      <c r="G612" s="9" t="s">
        <v>1562</v>
      </c>
      <c r="H612" s="8" t="s">
        <v>1563</v>
      </c>
      <c r="I612" s="9" t="s">
        <v>1564</v>
      </c>
      <c r="J612" s="9"/>
      <c r="K612" s="10"/>
      <c r="L612" s="11"/>
      <c r="M612" s="22">
        <v>2541</v>
      </c>
      <c r="N612" s="33"/>
      <c r="O612" s="22"/>
      <c r="P612" s="12" t="s">
        <v>1565</v>
      </c>
      <c r="Q612" s="12" t="s">
        <v>1566</v>
      </c>
      <c r="R612" s="12">
        <v>66</v>
      </c>
      <c r="S612" s="12">
        <v>91</v>
      </c>
      <c r="T612" s="12">
        <v>26</v>
      </c>
      <c r="U612" s="12" t="s">
        <v>42</v>
      </c>
      <c r="V612" s="6">
        <v>0.14000000000000001</v>
      </c>
      <c r="W612" s="6">
        <v>0.02</v>
      </c>
      <c r="X612" s="79">
        <v>2.8000000000000003E-6</v>
      </c>
    </row>
    <row r="613" spans="1:24">
      <c r="A613" t="s">
        <v>1567</v>
      </c>
      <c r="B613" s="12" t="s">
        <v>1568</v>
      </c>
      <c r="C613" s="12" t="s">
        <v>1493</v>
      </c>
      <c r="D613" s="12" t="s">
        <v>38</v>
      </c>
      <c r="E613" s="12" t="s">
        <v>1560</v>
      </c>
      <c r="F613" s="12" t="s">
        <v>1561</v>
      </c>
      <c r="G613" s="9" t="s">
        <v>1569</v>
      </c>
      <c r="H613" s="8" t="s">
        <v>1563</v>
      </c>
      <c r="I613" s="9" t="s">
        <v>1570</v>
      </c>
      <c r="J613" s="9"/>
      <c r="K613" s="10"/>
      <c r="L613" s="11"/>
      <c r="M613" s="22">
        <v>2561</v>
      </c>
      <c r="N613" s="33"/>
      <c r="O613" s="22"/>
      <c r="P613" s="12" t="s">
        <v>1571</v>
      </c>
      <c r="Q613" s="12" t="s">
        <v>1572</v>
      </c>
      <c r="R613" s="12">
        <v>66</v>
      </c>
      <c r="S613" s="12">
        <v>105</v>
      </c>
      <c r="T613" s="12">
        <v>26</v>
      </c>
      <c r="U613" s="12" t="s">
        <v>96</v>
      </c>
      <c r="V613" s="6">
        <v>0.5</v>
      </c>
      <c r="W613" s="6">
        <v>675</v>
      </c>
      <c r="X613" s="15">
        <v>0.33750000000000002</v>
      </c>
    </row>
    <row r="614" spans="1:24">
      <c r="A614" t="s">
        <v>1573</v>
      </c>
      <c r="B614" s="12" t="s">
        <v>1574</v>
      </c>
      <c r="C614" s="12" t="s">
        <v>1493</v>
      </c>
      <c r="D614" s="12" t="s">
        <v>38</v>
      </c>
      <c r="E614" s="12" t="s">
        <v>1560</v>
      </c>
      <c r="F614" s="12" t="s">
        <v>1561</v>
      </c>
      <c r="G614" s="9" t="s">
        <v>1575</v>
      </c>
      <c r="H614" s="8" t="s">
        <v>1563</v>
      </c>
      <c r="I614" s="9" t="s">
        <v>1576</v>
      </c>
      <c r="J614" s="9"/>
      <c r="K614" s="10"/>
      <c r="L614" s="11"/>
      <c r="M614" s="22">
        <v>2695</v>
      </c>
      <c r="N614" s="33"/>
      <c r="O614" s="22"/>
      <c r="P614" s="12" t="s">
        <v>1577</v>
      </c>
      <c r="Q614" s="12" t="s">
        <v>1572</v>
      </c>
      <c r="R614" s="12">
        <v>66</v>
      </c>
      <c r="S614" s="12">
        <v>111.00000000000001</v>
      </c>
      <c r="T614" s="12">
        <v>26</v>
      </c>
      <c r="U614" s="12" t="s">
        <v>96</v>
      </c>
      <c r="V614" s="6">
        <v>0.5</v>
      </c>
      <c r="W614" s="6">
        <v>675</v>
      </c>
      <c r="X614" s="15">
        <v>0.33750000000000002</v>
      </c>
    </row>
    <row r="615" spans="1:24">
      <c r="A615" t="s">
        <v>1578</v>
      </c>
      <c r="B615" s="12" t="s">
        <v>1579</v>
      </c>
      <c r="C615" s="12" t="s">
        <v>1493</v>
      </c>
      <c r="D615" s="12" t="s">
        <v>38</v>
      </c>
      <c r="E615" s="12" t="s">
        <v>1560</v>
      </c>
      <c r="F615" s="12" t="s">
        <v>1561</v>
      </c>
      <c r="G615" s="9" t="s">
        <v>1580</v>
      </c>
      <c r="H615" s="8" t="s">
        <v>1563</v>
      </c>
      <c r="I615" s="9" t="s">
        <v>1581</v>
      </c>
      <c r="J615" s="9"/>
      <c r="K615" s="10"/>
      <c r="L615" s="11"/>
      <c r="M615" s="22">
        <v>2949</v>
      </c>
      <c r="N615" s="33"/>
      <c r="O615" s="22"/>
      <c r="P615" s="12" t="s">
        <v>1582</v>
      </c>
      <c r="Q615" s="12" t="s">
        <v>1572</v>
      </c>
      <c r="R615" s="12">
        <v>66</v>
      </c>
      <c r="S615" s="12">
        <v>114.99999999999999</v>
      </c>
      <c r="T615" s="12">
        <v>26</v>
      </c>
      <c r="U615" s="12" t="s">
        <v>96</v>
      </c>
      <c r="V615" s="6">
        <v>0.5</v>
      </c>
      <c r="W615" s="6">
        <v>675</v>
      </c>
      <c r="X615" s="15">
        <v>0.33750000000000002</v>
      </c>
    </row>
    <row r="616" spans="1:24" ht="17.100000000000001" customHeight="1">
      <c r="A616" t="s">
        <v>1564</v>
      </c>
      <c r="B616" s="12">
        <v>4010869853583</v>
      </c>
      <c r="C616" s="12" t="s">
        <v>1493</v>
      </c>
      <c r="D616" s="12" t="s">
        <v>38</v>
      </c>
      <c r="E616" s="12" t="s">
        <v>1560</v>
      </c>
      <c r="F616" s="12" t="s">
        <v>1561</v>
      </c>
      <c r="G616" s="9" t="s">
        <v>1583</v>
      </c>
      <c r="H616" s="8" t="s">
        <v>1584</v>
      </c>
      <c r="I616" s="9"/>
      <c r="J616" s="9" t="s">
        <v>1558</v>
      </c>
      <c r="K616" s="10" t="s">
        <v>55</v>
      </c>
      <c r="L616" s="11">
        <v>46388</v>
      </c>
      <c r="M616" s="22">
        <v>2599</v>
      </c>
      <c r="N616" s="33"/>
      <c r="O616" s="22"/>
      <c r="P616" s="12" t="s">
        <v>1565</v>
      </c>
      <c r="Q616" s="12" t="s">
        <v>1566</v>
      </c>
      <c r="R616" s="12">
        <v>66</v>
      </c>
      <c r="S616" s="12">
        <v>91</v>
      </c>
      <c r="T616" s="12">
        <v>26</v>
      </c>
      <c r="U616" s="12" t="s">
        <v>42</v>
      </c>
      <c r="V616" s="6">
        <v>0.14000000000000001</v>
      </c>
      <c r="W616" s="6">
        <v>0.02</v>
      </c>
      <c r="X616" s="79">
        <v>2.8000000000000003E-6</v>
      </c>
    </row>
    <row r="617" spans="1:24" ht="17.100000000000001" customHeight="1">
      <c r="A617" t="s">
        <v>1570</v>
      </c>
      <c r="B617" s="12">
        <v>4010869853606</v>
      </c>
      <c r="C617" s="12" t="s">
        <v>1493</v>
      </c>
      <c r="D617" s="12" t="s">
        <v>38</v>
      </c>
      <c r="E617" s="12" t="s">
        <v>1560</v>
      </c>
      <c r="F617" s="12" t="s">
        <v>1561</v>
      </c>
      <c r="G617" s="9" t="s">
        <v>1585</v>
      </c>
      <c r="H617" s="8" t="s">
        <v>1584</v>
      </c>
      <c r="I617" s="9"/>
      <c r="J617" s="9" t="s">
        <v>1567</v>
      </c>
      <c r="K617" s="10" t="s">
        <v>55</v>
      </c>
      <c r="L617" s="11">
        <v>46388</v>
      </c>
      <c r="M617" s="22">
        <v>2629</v>
      </c>
      <c r="N617" s="33"/>
      <c r="O617" s="22"/>
      <c r="P617" s="12" t="s">
        <v>1571</v>
      </c>
      <c r="Q617" s="12" t="s">
        <v>1572</v>
      </c>
      <c r="R617" s="12">
        <v>66</v>
      </c>
      <c r="S617" s="12">
        <v>105</v>
      </c>
      <c r="T617" s="12">
        <v>26</v>
      </c>
      <c r="U617" s="12" t="s">
        <v>96</v>
      </c>
      <c r="V617" s="6">
        <v>0.5</v>
      </c>
      <c r="W617" s="6">
        <v>675</v>
      </c>
      <c r="X617" s="15">
        <v>0.33750000000000002</v>
      </c>
    </row>
    <row r="618" spans="1:24" ht="17.100000000000001" customHeight="1">
      <c r="A618" t="s">
        <v>1576</v>
      </c>
      <c r="B618" s="12">
        <v>4010869853620</v>
      </c>
      <c r="C618" s="12" t="s">
        <v>1493</v>
      </c>
      <c r="D618" s="12" t="s">
        <v>38</v>
      </c>
      <c r="E618" s="12" t="s">
        <v>1560</v>
      </c>
      <c r="F618" s="12" t="s">
        <v>1561</v>
      </c>
      <c r="G618" s="9" t="s">
        <v>1586</v>
      </c>
      <c r="H618" s="8" t="s">
        <v>1584</v>
      </c>
      <c r="I618" s="9"/>
      <c r="J618" s="9" t="s">
        <v>1573</v>
      </c>
      <c r="K618" s="10" t="s">
        <v>55</v>
      </c>
      <c r="L618" s="11">
        <v>46388</v>
      </c>
      <c r="M618" s="22">
        <v>2759</v>
      </c>
      <c r="N618" s="33"/>
      <c r="O618" s="22"/>
      <c r="P618" s="12" t="s">
        <v>1577</v>
      </c>
      <c r="Q618" s="12" t="s">
        <v>1572</v>
      </c>
      <c r="R618" s="12">
        <v>66</v>
      </c>
      <c r="S618" s="12">
        <v>111.00000000000001</v>
      </c>
      <c r="T618" s="12">
        <v>26</v>
      </c>
      <c r="U618" s="12" t="s">
        <v>96</v>
      </c>
      <c r="V618" s="6">
        <v>0.5</v>
      </c>
      <c r="W618" s="6">
        <v>675</v>
      </c>
      <c r="X618" s="15">
        <v>0.33750000000000002</v>
      </c>
    </row>
    <row r="619" spans="1:24" ht="17.100000000000001" customHeight="1">
      <c r="A619" t="s">
        <v>1581</v>
      </c>
      <c r="B619" s="12">
        <v>4010869853644</v>
      </c>
      <c r="C619" s="12" t="s">
        <v>1493</v>
      </c>
      <c r="D619" s="12" t="s">
        <v>38</v>
      </c>
      <c r="E619" s="12" t="s">
        <v>1560</v>
      </c>
      <c r="F619" s="12" t="s">
        <v>1561</v>
      </c>
      <c r="G619" s="9" t="s">
        <v>1587</v>
      </c>
      <c r="H619" s="8" t="s">
        <v>1584</v>
      </c>
      <c r="I619" s="9"/>
      <c r="J619" s="9" t="s">
        <v>1578</v>
      </c>
      <c r="K619" s="10" t="s">
        <v>55</v>
      </c>
      <c r="L619" s="11">
        <v>46388</v>
      </c>
      <c r="M619" s="22">
        <v>3019</v>
      </c>
      <c r="N619" s="33"/>
      <c r="O619" s="22"/>
      <c r="P619" s="12" t="s">
        <v>1582</v>
      </c>
      <c r="Q619" s="12" t="s">
        <v>1572</v>
      </c>
      <c r="R619" s="12">
        <v>66</v>
      </c>
      <c r="S619" s="12">
        <v>114.99999999999999</v>
      </c>
      <c r="T619" s="12">
        <v>26</v>
      </c>
      <c r="U619" s="12" t="s">
        <v>96</v>
      </c>
      <c r="V619" s="6">
        <v>0.5</v>
      </c>
      <c r="W619" s="6">
        <v>675</v>
      </c>
      <c r="X619" s="15">
        <v>0.33750000000000002</v>
      </c>
    </row>
    <row r="620" spans="1:24" ht="17.100000000000001" customHeight="1">
      <c r="A620" t="s">
        <v>1588</v>
      </c>
      <c r="B620" s="12" t="s">
        <v>1589</v>
      </c>
      <c r="C620" s="12" t="s">
        <v>1493</v>
      </c>
      <c r="D620" s="12" t="s">
        <v>173</v>
      </c>
      <c r="E620" s="12" t="s">
        <v>1508</v>
      </c>
      <c r="F620" s="12" t="s">
        <v>1509</v>
      </c>
      <c r="G620" s="9" t="s">
        <v>1590</v>
      </c>
      <c r="H620" s="8" t="s">
        <v>1591</v>
      </c>
      <c r="I620" s="9"/>
      <c r="J620" s="9"/>
      <c r="K620" s="10"/>
      <c r="L620" s="11"/>
      <c r="M620" s="22">
        <v>94</v>
      </c>
      <c r="N620" s="33"/>
      <c r="O620" s="22"/>
      <c r="P620" s="85">
        <v>8610.84</v>
      </c>
      <c r="Q620" s="12">
        <v>1.8</v>
      </c>
      <c r="R620" s="12">
        <v>13.4</v>
      </c>
      <c r="S620" s="12">
        <v>27</v>
      </c>
      <c r="T620" s="12">
        <v>23.799999999999997</v>
      </c>
      <c r="U620" s="14" t="s">
        <v>56</v>
      </c>
      <c r="V620" s="14" t="s">
        <v>56</v>
      </c>
      <c r="W620" s="14" t="s">
        <v>56</v>
      </c>
      <c r="X620" s="16" t="s">
        <v>56</v>
      </c>
    </row>
    <row r="621" spans="1:24" ht="17.100000000000001" customHeight="1">
      <c r="A621" t="s">
        <v>1592</v>
      </c>
      <c r="B621" s="12" t="s">
        <v>1593</v>
      </c>
      <c r="C621" s="12" t="s">
        <v>1493</v>
      </c>
      <c r="D621" s="12" t="s">
        <v>173</v>
      </c>
      <c r="E621" s="12" t="s">
        <v>1508</v>
      </c>
      <c r="F621" s="12" t="s">
        <v>1509</v>
      </c>
      <c r="G621" s="9" t="s">
        <v>1594</v>
      </c>
      <c r="H621" s="8" t="s">
        <v>1591</v>
      </c>
      <c r="I621" s="9"/>
      <c r="J621" s="9"/>
      <c r="K621" s="10"/>
      <c r="L621" s="11"/>
      <c r="M621" s="22">
        <v>123</v>
      </c>
      <c r="N621" s="33"/>
      <c r="O621" s="22"/>
      <c r="P621" s="85">
        <v>8933.5680000000011</v>
      </c>
      <c r="Q621" s="12">
        <v>1.8</v>
      </c>
      <c r="R621" s="12">
        <v>13.600000000000001</v>
      </c>
      <c r="S621" s="12">
        <v>27.6</v>
      </c>
      <c r="T621" s="12">
        <v>23.799999999999997</v>
      </c>
      <c r="U621" s="14" t="s">
        <v>56</v>
      </c>
      <c r="V621" s="14" t="s">
        <v>56</v>
      </c>
      <c r="W621" s="14" t="s">
        <v>56</v>
      </c>
      <c r="X621" s="16" t="s">
        <v>56</v>
      </c>
    </row>
    <row r="622" spans="1:24" ht="17.100000000000001" customHeight="1">
      <c r="A622" t="s">
        <v>1595</v>
      </c>
      <c r="B622" s="12" t="s">
        <v>1596</v>
      </c>
      <c r="C622" s="12" t="s">
        <v>1493</v>
      </c>
      <c r="D622" s="12" t="s">
        <v>173</v>
      </c>
      <c r="E622" s="12" t="s">
        <v>1508</v>
      </c>
      <c r="F622" s="12" t="s">
        <v>1509</v>
      </c>
      <c r="G622" s="9" t="s">
        <v>1597</v>
      </c>
      <c r="H622" s="8" t="s">
        <v>1591</v>
      </c>
      <c r="I622" s="9"/>
      <c r="J622" s="9"/>
      <c r="K622" s="10"/>
      <c r="L622" s="11"/>
      <c r="M622" s="22">
        <v>84</v>
      </c>
      <c r="N622" s="33"/>
      <c r="O622" s="22"/>
      <c r="P622" s="85">
        <v>8659.7500000000018</v>
      </c>
      <c r="Q622" s="12">
        <v>1.8</v>
      </c>
      <c r="R622" s="12">
        <v>13.4</v>
      </c>
      <c r="S622" s="12">
        <v>27.500000000000004</v>
      </c>
      <c r="T622" s="12">
        <v>23.5</v>
      </c>
      <c r="U622" s="14" t="s">
        <v>56</v>
      </c>
      <c r="V622" s="14" t="s">
        <v>56</v>
      </c>
      <c r="W622" s="14" t="s">
        <v>56</v>
      </c>
      <c r="X622" s="16" t="s">
        <v>56</v>
      </c>
    </row>
    <row r="623" spans="1:24" ht="17.100000000000001" customHeight="1">
      <c r="A623" t="s">
        <v>1598</v>
      </c>
      <c r="B623" s="12" t="s">
        <v>1599</v>
      </c>
      <c r="C623" s="12" t="s">
        <v>1493</v>
      </c>
      <c r="D623" s="12" t="s">
        <v>173</v>
      </c>
      <c r="E623" s="12" t="s">
        <v>1508</v>
      </c>
      <c r="F623" s="12" t="s">
        <v>1509</v>
      </c>
      <c r="G623" s="9" t="s">
        <v>1600</v>
      </c>
      <c r="H623" s="8" t="s">
        <v>1591</v>
      </c>
      <c r="I623" s="9"/>
      <c r="J623" s="9"/>
      <c r="K623" s="10"/>
      <c r="L623" s="11"/>
      <c r="M623" s="22">
        <v>968</v>
      </c>
      <c r="N623" s="33"/>
      <c r="O623" s="22"/>
      <c r="P623" s="85">
        <v>191620.00000000003</v>
      </c>
      <c r="Q623" s="12">
        <v>23.4</v>
      </c>
      <c r="R623" s="12">
        <v>67</v>
      </c>
      <c r="S623" s="12">
        <v>110.00000000000001</v>
      </c>
      <c r="T623" s="12">
        <v>26</v>
      </c>
      <c r="U623" s="14" t="s">
        <v>56</v>
      </c>
      <c r="V623" s="14" t="s">
        <v>56</v>
      </c>
      <c r="W623" s="14" t="s">
        <v>56</v>
      </c>
      <c r="X623" s="16" t="s">
        <v>56</v>
      </c>
    </row>
    <row r="624" spans="1:24" ht="17.100000000000001" customHeight="1">
      <c r="A624" t="s">
        <v>1601</v>
      </c>
      <c r="B624" s="12" t="s">
        <v>1602</v>
      </c>
      <c r="C624" s="12" t="s">
        <v>1493</v>
      </c>
      <c r="D624" s="12" t="s">
        <v>173</v>
      </c>
      <c r="E624" s="12" t="s">
        <v>1508</v>
      </c>
      <c r="F624" s="12" t="s">
        <v>1509</v>
      </c>
      <c r="G624" s="9" t="s">
        <v>1603</v>
      </c>
      <c r="H624" s="8" t="s">
        <v>1591</v>
      </c>
      <c r="I624" s="9"/>
      <c r="J624" s="9"/>
      <c r="K624" s="10"/>
      <c r="L624" s="11"/>
      <c r="M624" s="22">
        <v>968</v>
      </c>
      <c r="N624" s="33"/>
      <c r="O624" s="22"/>
      <c r="P624" s="85">
        <v>185900.00000000003</v>
      </c>
      <c r="Q624" s="12">
        <v>21.2</v>
      </c>
      <c r="R624" s="12">
        <v>65</v>
      </c>
      <c r="S624" s="12">
        <v>110.00000000000001</v>
      </c>
      <c r="T624" s="12">
        <v>26</v>
      </c>
      <c r="U624" s="14" t="s">
        <v>56</v>
      </c>
      <c r="V624" s="14" t="s">
        <v>56</v>
      </c>
      <c r="W624" s="14" t="s">
        <v>56</v>
      </c>
      <c r="X624" s="16" t="s">
        <v>56</v>
      </c>
    </row>
    <row r="625" spans="1:24" ht="17.100000000000001" customHeight="1">
      <c r="A625" t="s">
        <v>1604</v>
      </c>
      <c r="B625" s="12" t="s">
        <v>1605</v>
      </c>
      <c r="C625" s="12" t="s">
        <v>1493</v>
      </c>
      <c r="D625" s="12" t="s">
        <v>173</v>
      </c>
      <c r="E625" s="12" t="s">
        <v>1508</v>
      </c>
      <c r="F625" s="12" t="s">
        <v>1509</v>
      </c>
      <c r="G625" s="9" t="s">
        <v>1606</v>
      </c>
      <c r="H625" s="8" t="s">
        <v>1591</v>
      </c>
      <c r="I625" s="9"/>
      <c r="J625" s="9"/>
      <c r="K625" s="10"/>
      <c r="L625" s="11"/>
      <c r="M625" s="22">
        <v>82</v>
      </c>
      <c r="N625" s="33"/>
      <c r="O625" s="22"/>
      <c r="P625" s="85">
        <v>14406.000000000002</v>
      </c>
      <c r="Q625" s="12">
        <v>1.6</v>
      </c>
      <c r="R625" s="12">
        <v>7.0000000000000009</v>
      </c>
      <c r="S625" s="12">
        <v>98</v>
      </c>
      <c r="T625" s="12">
        <v>21</v>
      </c>
      <c r="U625" s="14" t="s">
        <v>56</v>
      </c>
      <c r="V625" s="14" t="s">
        <v>56</v>
      </c>
      <c r="W625" s="14" t="s">
        <v>56</v>
      </c>
      <c r="X625" s="16" t="s">
        <v>56</v>
      </c>
    </row>
    <row r="626" spans="1:24" ht="17.100000000000001" customHeight="1">
      <c r="A626" t="s">
        <v>1607</v>
      </c>
      <c r="B626" s="12" t="s">
        <v>1608</v>
      </c>
      <c r="C626" s="12" t="s">
        <v>1493</v>
      </c>
      <c r="D626" s="12" t="s">
        <v>173</v>
      </c>
      <c r="E626" s="12" t="s">
        <v>1508</v>
      </c>
      <c r="F626" s="12" t="s">
        <v>1509</v>
      </c>
      <c r="G626" s="9" t="s">
        <v>1609</v>
      </c>
      <c r="H626" s="8" t="s">
        <v>1591</v>
      </c>
      <c r="I626" s="9"/>
      <c r="J626" s="9"/>
      <c r="K626" s="10"/>
      <c r="L626" s="11"/>
      <c r="M626" s="22">
        <v>82</v>
      </c>
      <c r="N626" s="33"/>
      <c r="O626" s="22"/>
      <c r="P626" s="85">
        <v>12054</v>
      </c>
      <c r="Q626" s="12">
        <v>1.2</v>
      </c>
      <c r="R626" s="12">
        <v>6</v>
      </c>
      <c r="S626" s="12">
        <v>98</v>
      </c>
      <c r="T626" s="12">
        <v>20.5</v>
      </c>
      <c r="U626" s="14" t="s">
        <v>56</v>
      </c>
      <c r="V626" s="14" t="s">
        <v>56</v>
      </c>
      <c r="W626" s="14" t="s">
        <v>56</v>
      </c>
      <c r="X626" s="16" t="s">
        <v>56</v>
      </c>
    </row>
    <row r="627" spans="1:24" ht="17.100000000000001" customHeight="1">
      <c r="A627" t="s">
        <v>1610</v>
      </c>
      <c r="B627" s="12" t="s">
        <v>1611</v>
      </c>
      <c r="C627" s="12" t="s">
        <v>1493</v>
      </c>
      <c r="D627" s="12" t="s">
        <v>173</v>
      </c>
      <c r="E627" s="12" t="s">
        <v>1508</v>
      </c>
      <c r="F627" s="12" t="s">
        <v>1509</v>
      </c>
      <c r="G627" s="9" t="s">
        <v>1612</v>
      </c>
      <c r="H627" s="8" t="s">
        <v>1591</v>
      </c>
      <c r="I627" s="9"/>
      <c r="J627" s="9"/>
      <c r="K627" s="10"/>
      <c r="L627" s="11"/>
      <c r="M627" s="22">
        <v>54</v>
      </c>
      <c r="N627" s="33"/>
      <c r="O627" s="22"/>
      <c r="P627" s="85">
        <v>3648</v>
      </c>
      <c r="Q627" s="12">
        <v>0.9</v>
      </c>
      <c r="R627" s="12">
        <v>9.5</v>
      </c>
      <c r="S627" s="12">
        <v>24</v>
      </c>
      <c r="T627" s="12">
        <v>16</v>
      </c>
      <c r="U627" s="14" t="s">
        <v>56</v>
      </c>
      <c r="V627" s="14" t="s">
        <v>56</v>
      </c>
      <c r="W627" s="14" t="s">
        <v>56</v>
      </c>
      <c r="X627" s="16" t="s">
        <v>56</v>
      </c>
    </row>
    <row r="628" spans="1:24" ht="17.100000000000001" customHeight="1">
      <c r="A628" t="s">
        <v>1613</v>
      </c>
      <c r="B628" s="12" t="s">
        <v>1614</v>
      </c>
      <c r="C628" s="12" t="s">
        <v>1493</v>
      </c>
      <c r="D628" s="12" t="s">
        <v>51</v>
      </c>
      <c r="E628" s="12" t="s">
        <v>1615</v>
      </c>
      <c r="F628" s="12" t="s">
        <v>1616</v>
      </c>
      <c r="G628" s="9" t="s">
        <v>1617</v>
      </c>
      <c r="H628" s="8" t="s">
        <v>1618</v>
      </c>
      <c r="I628" s="9"/>
      <c r="J628" s="9" t="s">
        <v>1619</v>
      </c>
      <c r="K628" s="10" t="s">
        <v>55</v>
      </c>
      <c r="L628" s="11"/>
      <c r="M628" s="22">
        <v>476</v>
      </c>
      <c r="N628" s="33" t="s">
        <v>1620</v>
      </c>
      <c r="O628" s="22">
        <v>0.02</v>
      </c>
      <c r="P628" s="85">
        <v>98420.000000000015</v>
      </c>
      <c r="Q628" s="12">
        <v>12</v>
      </c>
      <c r="R628" s="12">
        <v>28.000000000000004</v>
      </c>
      <c r="S628" s="12">
        <v>95</v>
      </c>
      <c r="T628" s="12">
        <v>37</v>
      </c>
      <c r="U628" s="14" t="s">
        <v>56</v>
      </c>
      <c r="V628" s="14" t="s">
        <v>56</v>
      </c>
      <c r="W628" s="14" t="s">
        <v>56</v>
      </c>
      <c r="X628" s="16" t="s">
        <v>56</v>
      </c>
    </row>
    <row r="629" spans="1:24" ht="17.100000000000001" customHeight="1">
      <c r="A629" t="s">
        <v>1621</v>
      </c>
      <c r="B629" s="12" t="s">
        <v>1622</v>
      </c>
      <c r="C629" s="12" t="s">
        <v>1493</v>
      </c>
      <c r="D629" s="12" t="s">
        <v>51</v>
      </c>
      <c r="E629" s="12" t="s">
        <v>1615</v>
      </c>
      <c r="F629" s="12" t="s">
        <v>1616</v>
      </c>
      <c r="G629" s="9" t="s">
        <v>1623</v>
      </c>
      <c r="H629" s="8" t="s">
        <v>1624</v>
      </c>
      <c r="I629" s="9"/>
      <c r="J629" s="9" t="s">
        <v>1625</v>
      </c>
      <c r="K629" s="10" t="s">
        <v>55</v>
      </c>
      <c r="L629" s="11"/>
      <c r="M629" s="22">
        <v>547</v>
      </c>
      <c r="N629" s="33" t="s">
        <v>1620</v>
      </c>
      <c r="O629" s="22">
        <v>0.02</v>
      </c>
      <c r="P629" s="85">
        <v>98420.000000000015</v>
      </c>
      <c r="Q629" s="12">
        <v>12</v>
      </c>
      <c r="R629" s="12">
        <v>28.000000000000004</v>
      </c>
      <c r="S629" s="12">
        <v>95</v>
      </c>
      <c r="T629" s="12">
        <v>37</v>
      </c>
      <c r="U629" s="14" t="s">
        <v>56</v>
      </c>
      <c r="V629" s="14" t="s">
        <v>56</v>
      </c>
      <c r="W629" s="14" t="s">
        <v>56</v>
      </c>
      <c r="X629" s="16" t="s">
        <v>56</v>
      </c>
    </row>
    <row r="630" spans="1:24" ht="17.100000000000001" customHeight="1">
      <c r="A630" t="s">
        <v>1626</v>
      </c>
      <c r="B630" s="12" t="s">
        <v>1627</v>
      </c>
      <c r="C630" s="12" t="s">
        <v>1493</v>
      </c>
      <c r="D630" s="12" t="s">
        <v>51</v>
      </c>
      <c r="E630" s="12" t="s">
        <v>1615</v>
      </c>
      <c r="F630" s="12" t="s">
        <v>1616</v>
      </c>
      <c r="G630" s="9" t="s">
        <v>1628</v>
      </c>
      <c r="H630" s="8" t="s">
        <v>1629</v>
      </c>
      <c r="I630" s="9"/>
      <c r="J630" s="9" t="s">
        <v>1630</v>
      </c>
      <c r="K630" s="10" t="s">
        <v>55</v>
      </c>
      <c r="L630" s="11"/>
      <c r="M630" s="22">
        <v>591</v>
      </c>
      <c r="N630" s="33" t="s">
        <v>1620</v>
      </c>
      <c r="O630" s="22">
        <v>0.02</v>
      </c>
      <c r="P630" s="85">
        <v>98420.000000000015</v>
      </c>
      <c r="Q630" s="12">
        <v>12</v>
      </c>
      <c r="R630" s="12">
        <v>28.000000000000004</v>
      </c>
      <c r="S630" s="12">
        <v>95</v>
      </c>
      <c r="T630" s="12">
        <v>37</v>
      </c>
      <c r="U630" s="14" t="s">
        <v>56</v>
      </c>
      <c r="V630" s="14" t="s">
        <v>56</v>
      </c>
      <c r="W630" s="14" t="s">
        <v>56</v>
      </c>
      <c r="X630" s="16" t="s">
        <v>56</v>
      </c>
    </row>
    <row r="631" spans="1:24" ht="17.100000000000001" customHeight="1">
      <c r="A631" t="s">
        <v>1631</v>
      </c>
      <c r="B631" s="12" t="s">
        <v>1632</v>
      </c>
      <c r="C631" s="12" t="s">
        <v>1493</v>
      </c>
      <c r="D631" s="12" t="s">
        <v>51</v>
      </c>
      <c r="E631" s="12" t="s">
        <v>1615</v>
      </c>
      <c r="F631" s="12" t="s">
        <v>1616</v>
      </c>
      <c r="G631" s="9" t="s">
        <v>1633</v>
      </c>
      <c r="H631" s="8" t="s">
        <v>1634</v>
      </c>
      <c r="I631" s="9"/>
      <c r="J631" s="9" t="s">
        <v>1635</v>
      </c>
      <c r="K631" s="10" t="s">
        <v>55</v>
      </c>
      <c r="L631" s="11"/>
      <c r="M631" s="22">
        <v>691</v>
      </c>
      <c r="N631" s="33" t="s">
        <v>1620</v>
      </c>
      <c r="O631" s="22">
        <v>0.02</v>
      </c>
      <c r="P631" s="85">
        <v>98420.000000000015</v>
      </c>
      <c r="Q631" s="12">
        <v>13</v>
      </c>
      <c r="R631" s="12">
        <v>28.000000000000004</v>
      </c>
      <c r="S631" s="12">
        <v>95</v>
      </c>
      <c r="T631" s="12">
        <v>37</v>
      </c>
      <c r="U631" s="14" t="s">
        <v>56</v>
      </c>
      <c r="V631" s="14" t="s">
        <v>56</v>
      </c>
      <c r="W631" s="14" t="s">
        <v>56</v>
      </c>
      <c r="X631" s="16" t="s">
        <v>56</v>
      </c>
    </row>
    <row r="632" spans="1:24" ht="17.100000000000001" customHeight="1">
      <c r="A632" t="s">
        <v>1636</v>
      </c>
      <c r="B632" s="12" t="s">
        <v>1637</v>
      </c>
      <c r="C632" s="12" t="s">
        <v>1493</v>
      </c>
      <c r="D632" s="12" t="s">
        <v>51</v>
      </c>
      <c r="E632" s="12" t="s">
        <v>1615</v>
      </c>
      <c r="F632" s="12" t="s">
        <v>1616</v>
      </c>
      <c r="G632" s="9" t="s">
        <v>1638</v>
      </c>
      <c r="H632" s="8" t="s">
        <v>1639</v>
      </c>
      <c r="I632" s="9"/>
      <c r="J632" s="9" t="s">
        <v>1640</v>
      </c>
      <c r="K632" s="10" t="s">
        <v>55</v>
      </c>
      <c r="L632" s="11"/>
      <c r="M632" s="22">
        <v>882</v>
      </c>
      <c r="N632" s="33" t="s">
        <v>1620</v>
      </c>
      <c r="O632" s="22">
        <v>0.02</v>
      </c>
      <c r="P632" s="85">
        <v>98420.000000000015</v>
      </c>
      <c r="Q632" s="12">
        <v>12</v>
      </c>
      <c r="R632" s="12">
        <v>28.000000000000004</v>
      </c>
      <c r="S632" s="12">
        <v>95</v>
      </c>
      <c r="T632" s="12">
        <v>37</v>
      </c>
      <c r="U632" s="14" t="s">
        <v>56</v>
      </c>
      <c r="V632" s="14" t="s">
        <v>56</v>
      </c>
      <c r="W632" s="14" t="s">
        <v>56</v>
      </c>
      <c r="X632" s="16" t="s">
        <v>56</v>
      </c>
    </row>
    <row r="633" spans="1:24" ht="17.100000000000001" customHeight="1">
      <c r="A633" t="s">
        <v>1641</v>
      </c>
      <c r="B633" s="12" t="s">
        <v>1642</v>
      </c>
      <c r="C633" s="12" t="s">
        <v>1493</v>
      </c>
      <c r="D633" s="12" t="s">
        <v>51</v>
      </c>
      <c r="E633" s="12" t="s">
        <v>1615</v>
      </c>
      <c r="F633" s="12" t="s">
        <v>1616</v>
      </c>
      <c r="G633" s="9" t="s">
        <v>1643</v>
      </c>
      <c r="H633" s="8" t="s">
        <v>1644</v>
      </c>
      <c r="I633" s="9"/>
      <c r="J633" s="9" t="s">
        <v>1645</v>
      </c>
      <c r="K633" s="10" t="s">
        <v>55</v>
      </c>
      <c r="L633" s="11"/>
      <c r="M633" s="22">
        <v>1101</v>
      </c>
      <c r="N633" s="33" t="s">
        <v>1620</v>
      </c>
      <c r="O633" s="22">
        <v>0.02</v>
      </c>
      <c r="P633" s="85">
        <v>135469.99999999997</v>
      </c>
      <c r="Q633" s="12">
        <v>14</v>
      </c>
      <c r="R633" s="12">
        <v>31</v>
      </c>
      <c r="S633" s="12">
        <v>114.99999999999999</v>
      </c>
      <c r="T633" s="12">
        <v>38</v>
      </c>
      <c r="U633" s="14" t="s">
        <v>56</v>
      </c>
      <c r="V633" s="14" t="s">
        <v>56</v>
      </c>
      <c r="W633" s="14" t="s">
        <v>56</v>
      </c>
      <c r="X633" s="16" t="s">
        <v>56</v>
      </c>
    </row>
    <row r="634" spans="1:24" ht="17.100000000000001" customHeight="1">
      <c r="A634" t="s">
        <v>1646</v>
      </c>
      <c r="B634" s="12" t="s">
        <v>1647</v>
      </c>
      <c r="C634" s="12" t="s">
        <v>1493</v>
      </c>
      <c r="D634" s="12" t="s">
        <v>51</v>
      </c>
      <c r="E634" s="12" t="s">
        <v>1615</v>
      </c>
      <c r="F634" s="12" t="s">
        <v>1616</v>
      </c>
      <c r="G634" s="9" t="s">
        <v>1648</v>
      </c>
      <c r="H634" s="8" t="s">
        <v>1649</v>
      </c>
      <c r="I634" s="9"/>
      <c r="J634" s="9" t="s">
        <v>1650</v>
      </c>
      <c r="K634" s="10" t="s">
        <v>55</v>
      </c>
      <c r="L634" s="11"/>
      <c r="M634" s="22">
        <v>1689</v>
      </c>
      <c r="N634" s="33" t="s">
        <v>1620</v>
      </c>
      <c r="O634" s="22">
        <v>0.02</v>
      </c>
      <c r="P634" s="85">
        <v>135469.99999999997</v>
      </c>
      <c r="Q634" s="12">
        <v>15</v>
      </c>
      <c r="R634" s="12">
        <v>31</v>
      </c>
      <c r="S634" s="12">
        <v>114.99999999999999</v>
      </c>
      <c r="T634" s="12">
        <v>38</v>
      </c>
      <c r="U634" s="14" t="s">
        <v>56</v>
      </c>
      <c r="V634" s="14" t="s">
        <v>56</v>
      </c>
      <c r="W634" s="14" t="s">
        <v>56</v>
      </c>
      <c r="X634" s="16" t="s">
        <v>56</v>
      </c>
    </row>
    <row r="635" spans="1:24" ht="17.100000000000001" customHeight="1">
      <c r="A635" t="s">
        <v>1651</v>
      </c>
      <c r="B635" s="12" t="s">
        <v>1652</v>
      </c>
      <c r="C635" s="12" t="s">
        <v>1493</v>
      </c>
      <c r="D635" s="12" t="s">
        <v>38</v>
      </c>
      <c r="E635" s="12" t="s">
        <v>1615</v>
      </c>
      <c r="F635" s="12" t="s">
        <v>1616</v>
      </c>
      <c r="G635" s="9" t="s">
        <v>1653</v>
      </c>
      <c r="H635" s="8" t="s">
        <v>1654</v>
      </c>
      <c r="I635" s="9"/>
      <c r="J635" s="9" t="s">
        <v>1655</v>
      </c>
      <c r="K635" s="10" t="s">
        <v>55</v>
      </c>
      <c r="L635" s="11"/>
      <c r="M635" s="22">
        <v>820</v>
      </c>
      <c r="N635" s="33"/>
      <c r="O635" s="22"/>
      <c r="P635" s="85">
        <v>213600</v>
      </c>
      <c r="Q635" s="12">
        <v>29</v>
      </c>
      <c r="R635" s="12">
        <v>60</v>
      </c>
      <c r="S635" s="12">
        <v>89</v>
      </c>
      <c r="T635" s="12">
        <v>40</v>
      </c>
      <c r="U635" s="12" t="s">
        <v>96</v>
      </c>
      <c r="V635" s="18">
        <v>0.7</v>
      </c>
      <c r="W635" s="6">
        <v>675</v>
      </c>
      <c r="X635" s="15">
        <v>0.47249999999999992</v>
      </c>
    </row>
    <row r="636" spans="1:24" ht="17.100000000000001" customHeight="1">
      <c r="A636" t="s">
        <v>1656</v>
      </c>
      <c r="B636" s="12" t="s">
        <v>1657</v>
      </c>
      <c r="C636" s="12" t="s">
        <v>1493</v>
      </c>
      <c r="D636" s="12" t="s">
        <v>38</v>
      </c>
      <c r="E636" s="12" t="s">
        <v>1615</v>
      </c>
      <c r="F636" s="12" t="s">
        <v>1616</v>
      </c>
      <c r="G636" s="9" t="s">
        <v>1658</v>
      </c>
      <c r="H636" s="8" t="s">
        <v>1654</v>
      </c>
      <c r="I636" s="9"/>
      <c r="J636" s="9" t="s">
        <v>1659</v>
      </c>
      <c r="K636" s="10" t="s">
        <v>55</v>
      </c>
      <c r="L636" s="11"/>
      <c r="M636" s="22">
        <v>871</v>
      </c>
      <c r="N636" s="33"/>
      <c r="O636" s="22"/>
      <c r="P636" s="85">
        <v>213600</v>
      </c>
      <c r="Q636" s="12">
        <v>29</v>
      </c>
      <c r="R636" s="12">
        <v>60</v>
      </c>
      <c r="S636" s="12">
        <v>89</v>
      </c>
      <c r="T636" s="12">
        <v>40</v>
      </c>
      <c r="U636" s="12" t="s">
        <v>96</v>
      </c>
      <c r="V636" s="18">
        <v>0.7</v>
      </c>
      <c r="W636" s="6">
        <v>675</v>
      </c>
      <c r="X636" s="15">
        <v>0.47249999999999992</v>
      </c>
    </row>
    <row r="637" spans="1:24" ht="17.100000000000001" customHeight="1">
      <c r="A637" t="s">
        <v>1660</v>
      </c>
      <c r="B637" s="12" t="s">
        <v>1661</v>
      </c>
      <c r="C637" s="12" t="s">
        <v>1493</v>
      </c>
      <c r="D637" s="12" t="s">
        <v>38</v>
      </c>
      <c r="E637" s="12" t="s">
        <v>1615</v>
      </c>
      <c r="F637" s="12" t="s">
        <v>1616</v>
      </c>
      <c r="G637" s="9" t="s">
        <v>1662</v>
      </c>
      <c r="H637" s="8" t="s">
        <v>1654</v>
      </c>
      <c r="I637" s="9"/>
      <c r="J637" s="9" t="s">
        <v>1663</v>
      </c>
      <c r="K637" s="10" t="s">
        <v>55</v>
      </c>
      <c r="L637" s="11"/>
      <c r="M637" s="22">
        <v>917</v>
      </c>
      <c r="N637" s="33"/>
      <c r="O637" s="22"/>
      <c r="P637" s="85">
        <v>213600</v>
      </c>
      <c r="Q637" s="12">
        <v>33</v>
      </c>
      <c r="R637" s="12">
        <v>60</v>
      </c>
      <c r="S637" s="12">
        <v>89</v>
      </c>
      <c r="T637" s="12">
        <v>40</v>
      </c>
      <c r="U637" s="12" t="s">
        <v>96</v>
      </c>
      <c r="V637" s="18">
        <v>0.81</v>
      </c>
      <c r="W637" s="6">
        <v>675</v>
      </c>
      <c r="X637" s="15">
        <v>0.54674999999999996</v>
      </c>
    </row>
    <row r="638" spans="1:24" ht="17.100000000000001" customHeight="1">
      <c r="A638" t="s">
        <v>1664</v>
      </c>
      <c r="B638" s="12" t="s">
        <v>1665</v>
      </c>
      <c r="C638" s="12" t="s">
        <v>1493</v>
      </c>
      <c r="D638" s="12" t="s">
        <v>38</v>
      </c>
      <c r="E638" s="12" t="s">
        <v>1615</v>
      </c>
      <c r="F638" s="12" t="s">
        <v>1616</v>
      </c>
      <c r="G638" s="9" t="s">
        <v>1666</v>
      </c>
      <c r="H638" s="8" t="s">
        <v>1654</v>
      </c>
      <c r="I638" s="9"/>
      <c r="J638" s="9" t="s">
        <v>1667</v>
      </c>
      <c r="K638" s="10" t="s">
        <v>55</v>
      </c>
      <c r="L638" s="11"/>
      <c r="M638" s="22">
        <v>1229</v>
      </c>
      <c r="N638" s="33"/>
      <c r="O638" s="22"/>
      <c r="P638" s="85">
        <v>213600</v>
      </c>
      <c r="Q638" s="12">
        <v>33</v>
      </c>
      <c r="R638" s="12">
        <v>60</v>
      </c>
      <c r="S638" s="12">
        <v>89</v>
      </c>
      <c r="T638" s="12">
        <v>40</v>
      </c>
      <c r="U638" s="12" t="s">
        <v>96</v>
      </c>
      <c r="V638" s="18">
        <v>0.83</v>
      </c>
      <c r="W638" s="6">
        <v>675</v>
      </c>
      <c r="X638" s="15">
        <v>0.56025000000000003</v>
      </c>
    </row>
    <row r="639" spans="1:24" ht="17.100000000000001" customHeight="1">
      <c r="A639" t="s">
        <v>1668</v>
      </c>
      <c r="B639" s="12" t="s">
        <v>1669</v>
      </c>
      <c r="C639" s="12" t="s">
        <v>1493</v>
      </c>
      <c r="D639" s="12" t="s">
        <v>38</v>
      </c>
      <c r="E639" s="12" t="s">
        <v>1615</v>
      </c>
      <c r="F639" s="12" t="s">
        <v>1616</v>
      </c>
      <c r="G639" s="9" t="s">
        <v>1670</v>
      </c>
      <c r="H639" s="8" t="s">
        <v>1654</v>
      </c>
      <c r="I639" s="9"/>
      <c r="J639" s="9" t="s">
        <v>1671</v>
      </c>
      <c r="K639" s="10" t="s">
        <v>55</v>
      </c>
      <c r="L639" s="11"/>
      <c r="M639" s="22">
        <v>1681</v>
      </c>
      <c r="N639" s="33"/>
      <c r="O639" s="22"/>
      <c r="P639" s="85">
        <v>367080</v>
      </c>
      <c r="Q639" s="12">
        <v>46</v>
      </c>
      <c r="R639" s="12">
        <v>76</v>
      </c>
      <c r="S639" s="12">
        <v>105</v>
      </c>
      <c r="T639" s="12">
        <v>46</v>
      </c>
      <c r="U639" s="12" t="s">
        <v>96</v>
      </c>
      <c r="V639" s="18">
        <v>1.1299999999999999</v>
      </c>
      <c r="W639" s="6">
        <v>675</v>
      </c>
      <c r="X639" s="15">
        <v>0.76274999999999993</v>
      </c>
    </row>
    <row r="640" spans="1:24" ht="17.100000000000001" customHeight="1">
      <c r="A640" t="s">
        <v>1672</v>
      </c>
      <c r="B640" s="12" t="s">
        <v>1673</v>
      </c>
      <c r="C640" s="12" t="s">
        <v>1493</v>
      </c>
      <c r="D640" s="12" t="s">
        <v>38</v>
      </c>
      <c r="E640" s="12" t="s">
        <v>1615</v>
      </c>
      <c r="F640" s="12" t="s">
        <v>1616</v>
      </c>
      <c r="G640" s="9" t="s">
        <v>1674</v>
      </c>
      <c r="H640" s="8" t="s">
        <v>1654</v>
      </c>
      <c r="I640" s="9"/>
      <c r="J640" s="9" t="s">
        <v>1675</v>
      </c>
      <c r="K640" s="10" t="s">
        <v>55</v>
      </c>
      <c r="L640" s="11"/>
      <c r="M640" s="22">
        <v>2598</v>
      </c>
      <c r="N640" s="33"/>
      <c r="O640" s="22"/>
      <c r="P640" s="85">
        <v>367080</v>
      </c>
      <c r="Q640" s="12">
        <v>49</v>
      </c>
      <c r="R640" s="12">
        <v>76</v>
      </c>
      <c r="S640" s="12">
        <v>105</v>
      </c>
      <c r="T640" s="12">
        <v>46</v>
      </c>
      <c r="U640" s="12" t="s">
        <v>96</v>
      </c>
      <c r="V640" s="18">
        <v>1.35</v>
      </c>
      <c r="W640" s="6">
        <v>675</v>
      </c>
      <c r="X640" s="15">
        <v>0.91125000000000012</v>
      </c>
    </row>
    <row r="641" spans="1:24" ht="17.100000000000001" customHeight="1">
      <c r="A641" t="s">
        <v>1676</v>
      </c>
      <c r="B641" s="12" t="s">
        <v>1677</v>
      </c>
      <c r="C641" s="12" t="s">
        <v>1493</v>
      </c>
      <c r="D641" s="12" t="s">
        <v>51</v>
      </c>
      <c r="E641" s="12" t="s">
        <v>1615</v>
      </c>
      <c r="F641" s="12" t="s">
        <v>1678</v>
      </c>
      <c r="G641" s="9" t="s">
        <v>1679</v>
      </c>
      <c r="H641" s="8" t="s">
        <v>1680</v>
      </c>
      <c r="I641" s="9"/>
      <c r="J641" s="9" t="s">
        <v>1681</v>
      </c>
      <c r="K641" s="10" t="s">
        <v>55</v>
      </c>
      <c r="L641" s="11"/>
      <c r="M641" s="22">
        <v>726</v>
      </c>
      <c r="N641" s="33" t="s">
        <v>1620</v>
      </c>
      <c r="O641" s="22">
        <v>0.02</v>
      </c>
      <c r="P641" s="85">
        <v>98420.000000000015</v>
      </c>
      <c r="Q641" s="12">
        <v>12</v>
      </c>
      <c r="R641" s="12">
        <v>28.000000000000004</v>
      </c>
      <c r="S641" s="12">
        <v>95</v>
      </c>
      <c r="T641" s="12">
        <v>37</v>
      </c>
      <c r="U641" s="14" t="s">
        <v>56</v>
      </c>
      <c r="V641" s="14" t="s">
        <v>56</v>
      </c>
      <c r="W641" s="14" t="s">
        <v>56</v>
      </c>
      <c r="X641" s="16" t="s">
        <v>56</v>
      </c>
    </row>
    <row r="642" spans="1:24" ht="17.100000000000001" customHeight="1">
      <c r="A642" t="s">
        <v>1682</v>
      </c>
      <c r="B642" s="12" t="s">
        <v>1683</v>
      </c>
      <c r="C642" s="12" t="s">
        <v>1493</v>
      </c>
      <c r="D642" s="12" t="s">
        <v>51</v>
      </c>
      <c r="E642" s="12" t="s">
        <v>1615</v>
      </c>
      <c r="F642" s="12" t="s">
        <v>1678</v>
      </c>
      <c r="G642" s="9" t="s">
        <v>1684</v>
      </c>
      <c r="H642" s="8" t="s">
        <v>1680</v>
      </c>
      <c r="I642" s="9"/>
      <c r="J642" s="9" t="s">
        <v>1685</v>
      </c>
      <c r="K642" s="10" t="s">
        <v>55</v>
      </c>
      <c r="L642" s="11"/>
      <c r="M642" s="22">
        <v>772</v>
      </c>
      <c r="N642" s="33" t="s">
        <v>1620</v>
      </c>
      <c r="O642" s="22">
        <v>0.02</v>
      </c>
      <c r="P642" s="85">
        <v>98420.000000000015</v>
      </c>
      <c r="Q642" s="12">
        <v>12</v>
      </c>
      <c r="R642" s="12">
        <v>28.000000000000004</v>
      </c>
      <c r="S642" s="12">
        <v>95</v>
      </c>
      <c r="T642" s="12">
        <v>37</v>
      </c>
      <c r="U642" s="14" t="s">
        <v>56</v>
      </c>
      <c r="V642" s="14" t="s">
        <v>56</v>
      </c>
      <c r="W642" s="14" t="s">
        <v>56</v>
      </c>
      <c r="X642" s="16" t="s">
        <v>56</v>
      </c>
    </row>
    <row r="643" spans="1:24" ht="17.100000000000001" customHeight="1">
      <c r="A643" t="s">
        <v>1686</v>
      </c>
      <c r="B643" s="12" t="s">
        <v>1687</v>
      </c>
      <c r="C643" s="12" t="s">
        <v>1493</v>
      </c>
      <c r="D643" s="12" t="s">
        <v>51</v>
      </c>
      <c r="E643" s="12" t="s">
        <v>1615</v>
      </c>
      <c r="F643" s="12" t="s">
        <v>1678</v>
      </c>
      <c r="G643" s="9" t="s">
        <v>1688</v>
      </c>
      <c r="H643" s="8" t="s">
        <v>1680</v>
      </c>
      <c r="I643" s="9"/>
      <c r="J643" s="9" t="s">
        <v>1689</v>
      </c>
      <c r="K643" s="10" t="s">
        <v>55</v>
      </c>
      <c r="L643" s="11"/>
      <c r="M643" s="22">
        <v>871</v>
      </c>
      <c r="N643" s="33" t="s">
        <v>1620</v>
      </c>
      <c r="O643" s="22">
        <v>0.02</v>
      </c>
      <c r="P643" s="85">
        <v>98420.000000000015</v>
      </c>
      <c r="Q643" s="12">
        <v>13</v>
      </c>
      <c r="R643" s="12">
        <v>28.000000000000004</v>
      </c>
      <c r="S643" s="12">
        <v>95</v>
      </c>
      <c r="T643" s="12">
        <v>37</v>
      </c>
      <c r="U643" s="14" t="s">
        <v>56</v>
      </c>
      <c r="V643" s="14" t="s">
        <v>56</v>
      </c>
      <c r="W643" s="14" t="s">
        <v>56</v>
      </c>
      <c r="X643" s="16" t="s">
        <v>56</v>
      </c>
    </row>
    <row r="644" spans="1:24" ht="17.100000000000001" customHeight="1">
      <c r="A644" t="s">
        <v>1690</v>
      </c>
      <c r="B644" s="12" t="s">
        <v>1691</v>
      </c>
      <c r="C644" s="12" t="s">
        <v>1493</v>
      </c>
      <c r="D644" s="12" t="s">
        <v>51</v>
      </c>
      <c r="E644" s="12" t="s">
        <v>1615</v>
      </c>
      <c r="F644" s="12" t="s">
        <v>1678</v>
      </c>
      <c r="G644" s="9" t="s">
        <v>1692</v>
      </c>
      <c r="H644" s="8" t="s">
        <v>1680</v>
      </c>
      <c r="I644" s="9"/>
      <c r="J644" s="9" t="s">
        <v>1693</v>
      </c>
      <c r="K644" s="10" t="s">
        <v>55</v>
      </c>
      <c r="L644" s="11"/>
      <c r="M644" s="22">
        <v>913</v>
      </c>
      <c r="N644" s="33" t="s">
        <v>1620</v>
      </c>
      <c r="O644" s="22">
        <v>0.02</v>
      </c>
      <c r="P644" s="85">
        <v>98420.000000000015</v>
      </c>
      <c r="Q644" s="12">
        <v>12</v>
      </c>
      <c r="R644" s="12">
        <v>28.000000000000004</v>
      </c>
      <c r="S644" s="12">
        <v>95</v>
      </c>
      <c r="T644" s="12">
        <v>37</v>
      </c>
      <c r="U644" s="14" t="s">
        <v>56</v>
      </c>
      <c r="V644" s="14" t="s">
        <v>56</v>
      </c>
      <c r="W644" s="14" t="s">
        <v>56</v>
      </c>
      <c r="X644" s="16" t="s">
        <v>56</v>
      </c>
    </row>
    <row r="645" spans="1:24" ht="17.100000000000001" customHeight="1">
      <c r="A645" t="s">
        <v>1694</v>
      </c>
      <c r="B645" s="12" t="s">
        <v>1695</v>
      </c>
      <c r="C645" s="12" t="s">
        <v>1493</v>
      </c>
      <c r="D645" s="12" t="s">
        <v>51</v>
      </c>
      <c r="E645" s="12" t="s">
        <v>1696</v>
      </c>
      <c r="F645" s="12" t="s">
        <v>1495</v>
      </c>
      <c r="G645" s="9" t="s">
        <v>1697</v>
      </c>
      <c r="H645" s="8" t="s">
        <v>1698</v>
      </c>
      <c r="I645" s="9"/>
      <c r="J645" s="9" t="s">
        <v>1699</v>
      </c>
      <c r="K645" s="10" t="s">
        <v>55</v>
      </c>
      <c r="L645" s="11"/>
      <c r="M645" s="22">
        <v>373</v>
      </c>
      <c r="N645" s="33" t="s">
        <v>1620</v>
      </c>
      <c r="O645" s="22">
        <v>0.02</v>
      </c>
      <c r="P645" s="85">
        <v>80496</v>
      </c>
      <c r="Q645" s="12">
        <v>9</v>
      </c>
      <c r="R645" s="12">
        <v>26</v>
      </c>
      <c r="S645" s="12">
        <v>86</v>
      </c>
      <c r="T645" s="12">
        <v>36</v>
      </c>
      <c r="U645" s="14" t="s">
        <v>56</v>
      </c>
      <c r="V645" s="14" t="s">
        <v>56</v>
      </c>
      <c r="W645" s="14" t="s">
        <v>56</v>
      </c>
      <c r="X645" s="16" t="s">
        <v>56</v>
      </c>
    </row>
    <row r="646" spans="1:24" ht="17.100000000000001" customHeight="1">
      <c r="A646" t="s">
        <v>1700</v>
      </c>
      <c r="B646" s="12" t="s">
        <v>1701</v>
      </c>
      <c r="C646" s="12" t="s">
        <v>1493</v>
      </c>
      <c r="D646" s="12" t="s">
        <v>51</v>
      </c>
      <c r="E646" s="12" t="s">
        <v>1696</v>
      </c>
      <c r="F646" s="12" t="s">
        <v>1495</v>
      </c>
      <c r="G646" s="9" t="s">
        <v>1702</v>
      </c>
      <c r="H646" s="8" t="s">
        <v>1698</v>
      </c>
      <c r="I646" s="9"/>
      <c r="J646" s="9" t="s">
        <v>1703</v>
      </c>
      <c r="K646" s="10" t="s">
        <v>55</v>
      </c>
      <c r="L646" s="11"/>
      <c r="M646" s="22">
        <v>421</v>
      </c>
      <c r="N646" s="33" t="s">
        <v>1620</v>
      </c>
      <c r="O646" s="22">
        <v>0.02</v>
      </c>
      <c r="P646" s="85">
        <v>79560</v>
      </c>
      <c r="Q646" s="12">
        <v>10</v>
      </c>
      <c r="R646" s="12">
        <v>26</v>
      </c>
      <c r="S646" s="12">
        <v>85</v>
      </c>
      <c r="T646" s="12">
        <v>36</v>
      </c>
      <c r="U646" s="14" t="s">
        <v>56</v>
      </c>
      <c r="V646" s="14" t="s">
        <v>56</v>
      </c>
      <c r="W646" s="14" t="s">
        <v>56</v>
      </c>
      <c r="X646" s="16" t="s">
        <v>56</v>
      </c>
    </row>
    <row r="647" spans="1:24" ht="17.100000000000001" customHeight="1">
      <c r="A647" t="s">
        <v>1704</v>
      </c>
      <c r="B647" s="12" t="s">
        <v>1705</v>
      </c>
      <c r="C647" s="12" t="s">
        <v>1493</v>
      </c>
      <c r="D647" s="12" t="s">
        <v>51</v>
      </c>
      <c r="E647" s="12" t="s">
        <v>1696</v>
      </c>
      <c r="F647" s="12" t="s">
        <v>1495</v>
      </c>
      <c r="G647" s="9" t="s">
        <v>1706</v>
      </c>
      <c r="H647" s="8" t="s">
        <v>1698</v>
      </c>
      <c r="I647" s="9"/>
      <c r="J647" s="9" t="s">
        <v>1707</v>
      </c>
      <c r="K647" s="10" t="s">
        <v>55</v>
      </c>
      <c r="L647" s="11"/>
      <c r="M647" s="22">
        <v>463</v>
      </c>
      <c r="N647" s="33" t="s">
        <v>1620</v>
      </c>
      <c r="O647" s="22">
        <v>0.02</v>
      </c>
      <c r="P647" s="85">
        <v>79560</v>
      </c>
      <c r="Q647" s="12">
        <v>10</v>
      </c>
      <c r="R647" s="12">
        <v>26</v>
      </c>
      <c r="S647" s="12">
        <v>85</v>
      </c>
      <c r="T647" s="12">
        <v>36</v>
      </c>
      <c r="U647" s="14" t="s">
        <v>56</v>
      </c>
      <c r="V647" s="14" t="s">
        <v>56</v>
      </c>
      <c r="W647" s="14" t="s">
        <v>56</v>
      </c>
      <c r="X647" s="16" t="s">
        <v>56</v>
      </c>
    </row>
    <row r="648" spans="1:24" ht="17.100000000000001" customHeight="1">
      <c r="A648" t="s">
        <v>1708</v>
      </c>
      <c r="B648" s="12" t="s">
        <v>1709</v>
      </c>
      <c r="C648" s="12" t="s">
        <v>1493</v>
      </c>
      <c r="D648" s="12" t="s">
        <v>51</v>
      </c>
      <c r="E648" s="12" t="s">
        <v>1696</v>
      </c>
      <c r="F648" s="12" t="s">
        <v>1495</v>
      </c>
      <c r="G648" s="9" t="s">
        <v>1710</v>
      </c>
      <c r="H648" s="8" t="s">
        <v>1698</v>
      </c>
      <c r="I648" s="9"/>
      <c r="J648" s="9" t="s">
        <v>1711</v>
      </c>
      <c r="K648" s="10" t="s">
        <v>55</v>
      </c>
      <c r="L648" s="11"/>
      <c r="M648" s="22">
        <v>517</v>
      </c>
      <c r="N648" s="33" t="s">
        <v>1620</v>
      </c>
      <c r="O648" s="22">
        <v>0.02</v>
      </c>
      <c r="P648" s="85">
        <v>79560</v>
      </c>
      <c r="Q648" s="12">
        <v>10</v>
      </c>
      <c r="R648" s="12">
        <v>26</v>
      </c>
      <c r="S648" s="12">
        <v>85</v>
      </c>
      <c r="T648" s="12">
        <v>36</v>
      </c>
      <c r="U648" s="14" t="s">
        <v>56</v>
      </c>
      <c r="V648" s="14" t="s">
        <v>56</v>
      </c>
      <c r="W648" s="14" t="s">
        <v>56</v>
      </c>
      <c r="X648" s="16" t="s">
        <v>56</v>
      </c>
    </row>
    <row r="649" spans="1:24" ht="17.100000000000001" customHeight="1">
      <c r="A649" t="s">
        <v>1712</v>
      </c>
      <c r="B649" s="12" t="s">
        <v>1713</v>
      </c>
      <c r="C649" s="12" t="s">
        <v>1493</v>
      </c>
      <c r="D649" s="12" t="s">
        <v>51</v>
      </c>
      <c r="E649" s="12" t="s">
        <v>1696</v>
      </c>
      <c r="F649" s="12" t="s">
        <v>1495</v>
      </c>
      <c r="G649" s="9" t="s">
        <v>1714</v>
      </c>
      <c r="H649" s="8" t="s">
        <v>1698</v>
      </c>
      <c r="I649" s="9"/>
      <c r="J649" s="9" t="s">
        <v>1715</v>
      </c>
      <c r="K649" s="10" t="s">
        <v>55</v>
      </c>
      <c r="L649" s="11"/>
      <c r="M649" s="22">
        <v>659</v>
      </c>
      <c r="N649" s="33" t="s">
        <v>1620</v>
      </c>
      <c r="O649" s="22">
        <v>0.02</v>
      </c>
      <c r="P649" s="85">
        <v>79560</v>
      </c>
      <c r="Q649" s="12">
        <v>10</v>
      </c>
      <c r="R649" s="12">
        <v>26</v>
      </c>
      <c r="S649" s="12">
        <v>85</v>
      </c>
      <c r="T649" s="12">
        <v>36</v>
      </c>
      <c r="U649" s="14" t="s">
        <v>56</v>
      </c>
      <c r="V649" s="14" t="s">
        <v>56</v>
      </c>
      <c r="W649" s="14" t="s">
        <v>56</v>
      </c>
      <c r="X649" s="16" t="s">
        <v>56</v>
      </c>
    </row>
    <row r="650" spans="1:24" ht="17.100000000000001" customHeight="1">
      <c r="A650" t="s">
        <v>1716</v>
      </c>
      <c r="B650" s="12" t="s">
        <v>1717</v>
      </c>
      <c r="C650" s="12" t="s">
        <v>1493</v>
      </c>
      <c r="D650" s="12" t="s">
        <v>51</v>
      </c>
      <c r="E650" s="12" t="s">
        <v>1696</v>
      </c>
      <c r="F650" s="12" t="s">
        <v>1495</v>
      </c>
      <c r="G650" s="9" t="s">
        <v>1718</v>
      </c>
      <c r="H650" s="8" t="s">
        <v>1698</v>
      </c>
      <c r="I650" s="9"/>
      <c r="J650" s="9" t="s">
        <v>1719</v>
      </c>
      <c r="K650" s="10" t="s">
        <v>55</v>
      </c>
      <c r="L650" s="11"/>
      <c r="M650" s="22">
        <v>934</v>
      </c>
      <c r="N650" s="33" t="s">
        <v>1620</v>
      </c>
      <c r="O650" s="22">
        <v>0.02</v>
      </c>
      <c r="P650" s="85">
        <v>79560</v>
      </c>
      <c r="Q650" s="12">
        <v>10</v>
      </c>
      <c r="R650" s="12">
        <v>26</v>
      </c>
      <c r="S650" s="12">
        <v>85</v>
      </c>
      <c r="T650" s="12">
        <v>36</v>
      </c>
      <c r="U650" s="14" t="s">
        <v>56</v>
      </c>
      <c r="V650" s="14" t="s">
        <v>56</v>
      </c>
      <c r="W650" s="14" t="s">
        <v>56</v>
      </c>
      <c r="X650" s="16" t="s">
        <v>56</v>
      </c>
    </row>
    <row r="651" spans="1:24" ht="17.100000000000001" customHeight="1">
      <c r="A651" t="s">
        <v>1720</v>
      </c>
      <c r="B651" s="12" t="s">
        <v>1721</v>
      </c>
      <c r="C651" s="12" t="s">
        <v>1493</v>
      </c>
      <c r="D651" s="12" t="s">
        <v>51</v>
      </c>
      <c r="E651" s="12" t="s">
        <v>1696</v>
      </c>
      <c r="F651" s="12" t="s">
        <v>1495</v>
      </c>
      <c r="G651" s="9" t="s">
        <v>1722</v>
      </c>
      <c r="H651" s="8" t="s">
        <v>1698</v>
      </c>
      <c r="I651" s="9"/>
      <c r="J651" s="9" t="s">
        <v>1723</v>
      </c>
      <c r="K651" s="10" t="s">
        <v>55</v>
      </c>
      <c r="L651" s="11"/>
      <c r="M651" s="22">
        <v>1278</v>
      </c>
      <c r="N651" s="33" t="s">
        <v>1620</v>
      </c>
      <c r="O651" s="22">
        <v>0.02</v>
      </c>
      <c r="P651" s="85">
        <v>137826</v>
      </c>
      <c r="Q651" s="12">
        <v>15</v>
      </c>
      <c r="R651" s="12">
        <v>31</v>
      </c>
      <c r="S651" s="12">
        <v>117</v>
      </c>
      <c r="T651" s="12">
        <v>38</v>
      </c>
      <c r="U651" s="14" t="s">
        <v>56</v>
      </c>
      <c r="V651" s="14" t="s">
        <v>56</v>
      </c>
      <c r="W651" s="14" t="s">
        <v>56</v>
      </c>
      <c r="X651" s="16" t="s">
        <v>56</v>
      </c>
    </row>
    <row r="652" spans="1:24" ht="17.100000000000001" customHeight="1">
      <c r="A652" t="s">
        <v>1724</v>
      </c>
      <c r="B652" s="12" t="s">
        <v>1725</v>
      </c>
      <c r="C652" s="12" t="s">
        <v>1493</v>
      </c>
      <c r="D652" s="12" t="s">
        <v>51</v>
      </c>
      <c r="E652" s="12" t="s">
        <v>1696</v>
      </c>
      <c r="F652" s="12" t="s">
        <v>1495</v>
      </c>
      <c r="G652" s="9" t="s">
        <v>1726</v>
      </c>
      <c r="H652" s="8" t="s">
        <v>1698</v>
      </c>
      <c r="I652" s="9"/>
      <c r="J652" s="9" t="s">
        <v>1727</v>
      </c>
      <c r="K652" s="10" t="s">
        <v>55</v>
      </c>
      <c r="L652" s="11"/>
      <c r="M652" s="22">
        <v>1485</v>
      </c>
      <c r="N652" s="33" t="s">
        <v>1620</v>
      </c>
      <c r="O652" s="22">
        <v>0.02</v>
      </c>
      <c r="P652" s="85">
        <v>137826</v>
      </c>
      <c r="Q652" s="12">
        <v>16</v>
      </c>
      <c r="R652" s="12">
        <v>31</v>
      </c>
      <c r="S652" s="12">
        <v>117</v>
      </c>
      <c r="T652" s="12">
        <v>38</v>
      </c>
      <c r="U652" s="14" t="s">
        <v>56</v>
      </c>
      <c r="V652" s="14" t="s">
        <v>56</v>
      </c>
      <c r="W652" s="14" t="s">
        <v>56</v>
      </c>
      <c r="X652" s="16" t="s">
        <v>56</v>
      </c>
    </row>
    <row r="653" spans="1:24" ht="17.100000000000001" customHeight="1">
      <c r="A653" t="s">
        <v>1728</v>
      </c>
      <c r="B653" s="12" t="s">
        <v>1729</v>
      </c>
      <c r="C653" s="12" t="s">
        <v>1493</v>
      </c>
      <c r="D653" s="12" t="s">
        <v>38</v>
      </c>
      <c r="E653" s="12" t="s">
        <v>1696</v>
      </c>
      <c r="F653" s="12" t="s">
        <v>1495</v>
      </c>
      <c r="G653" s="9" t="s">
        <v>1730</v>
      </c>
      <c r="H653" s="8" t="s">
        <v>1731</v>
      </c>
      <c r="I653" s="9"/>
      <c r="J653" s="9" t="s">
        <v>1732</v>
      </c>
      <c r="K653" s="10" t="s">
        <v>55</v>
      </c>
      <c r="L653" s="11"/>
      <c r="M653" s="22">
        <v>536</v>
      </c>
      <c r="N653" s="33"/>
      <c r="O653" s="22"/>
      <c r="P653" s="85">
        <v>213600</v>
      </c>
      <c r="Q653" s="12">
        <v>26</v>
      </c>
      <c r="R653" s="12">
        <v>60</v>
      </c>
      <c r="S653" s="12">
        <v>89</v>
      </c>
      <c r="T653" s="12">
        <v>40</v>
      </c>
      <c r="U653" s="12" t="s">
        <v>96</v>
      </c>
      <c r="V653" s="18">
        <v>0.5</v>
      </c>
      <c r="W653" s="6">
        <v>675</v>
      </c>
      <c r="X653" s="15">
        <v>0.33750000000000002</v>
      </c>
    </row>
    <row r="654" spans="1:24" ht="17.100000000000001" customHeight="1">
      <c r="A654" t="s">
        <v>1733</v>
      </c>
      <c r="B654" s="12" t="s">
        <v>1734</v>
      </c>
      <c r="C654" s="12" t="s">
        <v>1493</v>
      </c>
      <c r="D654" s="12" t="s">
        <v>38</v>
      </c>
      <c r="E654" s="12" t="s">
        <v>1696</v>
      </c>
      <c r="F654" s="12" t="s">
        <v>1495</v>
      </c>
      <c r="G654" s="9" t="s">
        <v>1735</v>
      </c>
      <c r="H654" s="8" t="s">
        <v>1731</v>
      </c>
      <c r="I654" s="9"/>
      <c r="J654" s="9" t="s">
        <v>1736</v>
      </c>
      <c r="K654" s="10" t="s">
        <v>55</v>
      </c>
      <c r="L654" s="11"/>
      <c r="M654" s="22">
        <v>595</v>
      </c>
      <c r="N654" s="33"/>
      <c r="O654" s="22"/>
      <c r="P654" s="85">
        <v>213600</v>
      </c>
      <c r="Q654" s="12">
        <v>27</v>
      </c>
      <c r="R654" s="12">
        <v>60</v>
      </c>
      <c r="S654" s="12">
        <v>89</v>
      </c>
      <c r="T654" s="12">
        <v>40</v>
      </c>
      <c r="U654" s="12" t="s">
        <v>96</v>
      </c>
      <c r="V654" s="18">
        <v>0.57999999999999996</v>
      </c>
      <c r="W654" s="6">
        <v>675</v>
      </c>
      <c r="X654" s="15">
        <v>0.39150000000000001</v>
      </c>
    </row>
    <row r="655" spans="1:24" ht="17.100000000000001" customHeight="1">
      <c r="A655" t="s">
        <v>1737</v>
      </c>
      <c r="B655" s="12" t="s">
        <v>1738</v>
      </c>
      <c r="C655" s="12" t="s">
        <v>1493</v>
      </c>
      <c r="D655" s="12" t="s">
        <v>38</v>
      </c>
      <c r="E655" s="12" t="s">
        <v>1696</v>
      </c>
      <c r="F655" s="12" t="s">
        <v>1495</v>
      </c>
      <c r="G655" s="9" t="s">
        <v>1739</v>
      </c>
      <c r="H655" s="8" t="s">
        <v>1731</v>
      </c>
      <c r="I655" s="9"/>
      <c r="J655" s="9" t="s">
        <v>1740</v>
      </c>
      <c r="K655" s="10" t="s">
        <v>55</v>
      </c>
      <c r="L655" s="11"/>
      <c r="M655" s="22">
        <v>657</v>
      </c>
      <c r="N655" s="33"/>
      <c r="O655" s="22"/>
      <c r="P655" s="85">
        <v>213600</v>
      </c>
      <c r="Q655" s="12">
        <v>32</v>
      </c>
      <c r="R655" s="12">
        <v>60</v>
      </c>
      <c r="S655" s="12">
        <v>89</v>
      </c>
      <c r="T655" s="12">
        <v>40</v>
      </c>
      <c r="U655" s="12" t="s">
        <v>96</v>
      </c>
      <c r="V655" s="18">
        <v>0.68</v>
      </c>
      <c r="W655" s="6">
        <v>675</v>
      </c>
      <c r="X655" s="15">
        <v>0.45900000000000007</v>
      </c>
    </row>
    <row r="656" spans="1:24" ht="17.100000000000001" customHeight="1">
      <c r="A656" t="s">
        <v>1741</v>
      </c>
      <c r="B656" s="12" t="s">
        <v>1742</v>
      </c>
      <c r="C656" s="12" t="s">
        <v>1493</v>
      </c>
      <c r="D656" s="12" t="s">
        <v>38</v>
      </c>
      <c r="E656" s="12" t="s">
        <v>1696</v>
      </c>
      <c r="F656" s="12" t="s">
        <v>1495</v>
      </c>
      <c r="G656" s="9" t="s">
        <v>1743</v>
      </c>
      <c r="H656" s="8" t="s">
        <v>1731</v>
      </c>
      <c r="I656" s="9"/>
      <c r="J656" s="9" t="s">
        <v>1744</v>
      </c>
      <c r="K656" s="10" t="s">
        <v>55</v>
      </c>
      <c r="L656" s="11"/>
      <c r="M656" s="22">
        <v>996</v>
      </c>
      <c r="N656" s="33"/>
      <c r="O656" s="22"/>
      <c r="P656" s="85">
        <v>213600</v>
      </c>
      <c r="Q656" s="12">
        <v>33</v>
      </c>
      <c r="R656" s="12">
        <v>60</v>
      </c>
      <c r="S656" s="12">
        <v>89</v>
      </c>
      <c r="T656" s="12">
        <v>40</v>
      </c>
      <c r="U656" s="12" t="s">
        <v>96</v>
      </c>
      <c r="V656" s="18">
        <v>0.79</v>
      </c>
      <c r="W656" s="6">
        <v>675</v>
      </c>
      <c r="X656" s="15">
        <v>0.53325</v>
      </c>
    </row>
    <row r="657" spans="1:24" ht="17.100000000000001" customHeight="1">
      <c r="A657" t="s">
        <v>1745</v>
      </c>
      <c r="B657" s="12" t="s">
        <v>1746</v>
      </c>
      <c r="C657" s="12" t="s">
        <v>1493</v>
      </c>
      <c r="D657" s="12" t="s">
        <v>38</v>
      </c>
      <c r="E657" s="12" t="s">
        <v>1696</v>
      </c>
      <c r="F657" s="12" t="s">
        <v>1495</v>
      </c>
      <c r="G657" s="9" t="s">
        <v>1747</v>
      </c>
      <c r="H657" s="8" t="s">
        <v>1731</v>
      </c>
      <c r="I657" s="9"/>
      <c r="J657" s="9" t="s">
        <v>1748</v>
      </c>
      <c r="K657" s="10" t="s">
        <v>55</v>
      </c>
      <c r="L657" s="11"/>
      <c r="M657" s="22">
        <v>1410</v>
      </c>
      <c r="N657" s="33"/>
      <c r="O657" s="22"/>
      <c r="P657" s="85">
        <v>274176</v>
      </c>
      <c r="Q657" s="12">
        <v>38</v>
      </c>
      <c r="R657" s="12">
        <v>68</v>
      </c>
      <c r="S657" s="12">
        <v>96</v>
      </c>
      <c r="T657" s="12">
        <v>42</v>
      </c>
      <c r="U657" s="12" t="s">
        <v>96</v>
      </c>
      <c r="V657" s="18">
        <v>1.03</v>
      </c>
      <c r="W657" s="6">
        <v>675</v>
      </c>
      <c r="X657" s="15">
        <v>0.69525000000000003</v>
      </c>
    </row>
    <row r="658" spans="1:24" ht="17.100000000000001" customHeight="1">
      <c r="A658" t="s">
        <v>1749</v>
      </c>
      <c r="B658" s="12" t="s">
        <v>1750</v>
      </c>
      <c r="C658" s="12" t="s">
        <v>1493</v>
      </c>
      <c r="D658" s="12" t="s">
        <v>38</v>
      </c>
      <c r="E658" s="12" t="s">
        <v>1696</v>
      </c>
      <c r="F658" s="12" t="s">
        <v>1495</v>
      </c>
      <c r="G658" s="9" t="s">
        <v>1751</v>
      </c>
      <c r="H658" s="8" t="s">
        <v>1731</v>
      </c>
      <c r="I658" s="9"/>
      <c r="J658" s="9" t="s">
        <v>1752</v>
      </c>
      <c r="K658" s="10" t="s">
        <v>55</v>
      </c>
      <c r="L658" s="11"/>
      <c r="M658" s="22">
        <v>1926</v>
      </c>
      <c r="N658" s="33"/>
      <c r="O658" s="22"/>
      <c r="P658" s="85">
        <v>274176</v>
      </c>
      <c r="Q658" s="12">
        <v>39</v>
      </c>
      <c r="R658" s="12">
        <v>68</v>
      </c>
      <c r="S658" s="12">
        <v>96</v>
      </c>
      <c r="T658" s="12">
        <v>42</v>
      </c>
      <c r="U658" s="12" t="s">
        <v>96</v>
      </c>
      <c r="V658" s="18">
        <v>1.22</v>
      </c>
      <c r="W658" s="6">
        <v>675</v>
      </c>
      <c r="X658" s="15">
        <v>0.82350000000000001</v>
      </c>
    </row>
    <row r="659" spans="1:24" ht="17.100000000000001" customHeight="1">
      <c r="A659" t="s">
        <v>1753</v>
      </c>
      <c r="B659" s="12" t="s">
        <v>1754</v>
      </c>
      <c r="C659" s="12" t="s">
        <v>1493</v>
      </c>
      <c r="D659" s="12" t="s">
        <v>38</v>
      </c>
      <c r="E659" s="12" t="s">
        <v>1696</v>
      </c>
      <c r="F659" s="12" t="s">
        <v>1495</v>
      </c>
      <c r="G659" s="9" t="s">
        <v>1755</v>
      </c>
      <c r="H659" s="8" t="s">
        <v>1731</v>
      </c>
      <c r="I659" s="9"/>
      <c r="J659" s="9" t="s">
        <v>1756</v>
      </c>
      <c r="K659" s="10" t="s">
        <v>55</v>
      </c>
      <c r="L659" s="11"/>
      <c r="M659" s="22">
        <v>2233</v>
      </c>
      <c r="N659" s="33"/>
      <c r="O659" s="22"/>
      <c r="P659" s="85">
        <v>367080</v>
      </c>
      <c r="Q659" s="12">
        <v>49</v>
      </c>
      <c r="R659" s="12">
        <v>76</v>
      </c>
      <c r="S659" s="12">
        <v>105</v>
      </c>
      <c r="T659" s="12">
        <v>46</v>
      </c>
      <c r="U659" s="12" t="s">
        <v>96</v>
      </c>
      <c r="V659" s="18">
        <v>1.32</v>
      </c>
      <c r="W659" s="6">
        <v>675</v>
      </c>
      <c r="X659" s="15">
        <v>0.89100000000000001</v>
      </c>
    </row>
    <row r="660" spans="1:24" ht="17.100000000000001" customHeight="1">
      <c r="A660" t="s">
        <v>1757</v>
      </c>
      <c r="B660" s="12" t="s">
        <v>1758</v>
      </c>
      <c r="C660" s="12" t="s">
        <v>1493</v>
      </c>
      <c r="D660" s="12" t="s">
        <v>51</v>
      </c>
      <c r="E660" s="12" t="s">
        <v>1759</v>
      </c>
      <c r="F660" s="12" t="s">
        <v>1760</v>
      </c>
      <c r="G660" s="9" t="s">
        <v>1761</v>
      </c>
      <c r="H660" s="8" t="s">
        <v>1762</v>
      </c>
      <c r="I660" s="9"/>
      <c r="J660" s="9" t="s">
        <v>1763</v>
      </c>
      <c r="K660" s="10" t="s">
        <v>55</v>
      </c>
      <c r="L660" s="11"/>
      <c r="M660" s="22">
        <v>331</v>
      </c>
      <c r="N660" s="33" t="s">
        <v>1620</v>
      </c>
      <c r="O660" s="22">
        <v>0.02</v>
      </c>
      <c r="P660" s="85">
        <v>79560</v>
      </c>
      <c r="Q660" s="12">
        <v>10</v>
      </c>
      <c r="R660" s="12">
        <v>26</v>
      </c>
      <c r="S660" s="12">
        <v>85</v>
      </c>
      <c r="T660" s="12">
        <v>36</v>
      </c>
      <c r="U660" s="14" t="s">
        <v>56</v>
      </c>
      <c r="V660" s="14" t="s">
        <v>56</v>
      </c>
      <c r="W660" s="14" t="s">
        <v>56</v>
      </c>
      <c r="X660" s="16" t="s">
        <v>56</v>
      </c>
    </row>
    <row r="661" spans="1:24" ht="17.100000000000001" customHeight="1">
      <c r="A661" t="s">
        <v>1764</v>
      </c>
      <c r="B661" s="12" t="s">
        <v>1765</v>
      </c>
      <c r="C661" s="12" t="s">
        <v>1493</v>
      </c>
      <c r="D661" s="12" t="s">
        <v>51</v>
      </c>
      <c r="E661" s="12" t="s">
        <v>1759</v>
      </c>
      <c r="F661" s="12" t="s">
        <v>1760</v>
      </c>
      <c r="G661" s="9" t="s">
        <v>1766</v>
      </c>
      <c r="H661" s="8" t="s">
        <v>1762</v>
      </c>
      <c r="I661" s="9"/>
      <c r="J661" s="9" t="s">
        <v>1767</v>
      </c>
      <c r="K661" s="10" t="s">
        <v>55</v>
      </c>
      <c r="L661" s="11"/>
      <c r="M661" s="22">
        <v>343</v>
      </c>
      <c r="N661" s="33" t="s">
        <v>1620</v>
      </c>
      <c r="O661" s="22">
        <v>0.02</v>
      </c>
      <c r="P661" s="85">
        <v>79560</v>
      </c>
      <c r="Q661" s="12">
        <v>10</v>
      </c>
      <c r="R661" s="12">
        <v>26</v>
      </c>
      <c r="S661" s="12">
        <v>85</v>
      </c>
      <c r="T661" s="12">
        <v>36</v>
      </c>
      <c r="U661" s="14" t="s">
        <v>56</v>
      </c>
      <c r="V661" s="14" t="s">
        <v>56</v>
      </c>
      <c r="W661" s="14" t="s">
        <v>56</v>
      </c>
      <c r="X661" s="16" t="s">
        <v>56</v>
      </c>
    </row>
    <row r="662" spans="1:24" ht="17.100000000000001" customHeight="1">
      <c r="A662" t="s">
        <v>1768</v>
      </c>
      <c r="B662" s="12" t="s">
        <v>1769</v>
      </c>
      <c r="C662" s="12" t="s">
        <v>1493</v>
      </c>
      <c r="D662" s="12" t="s">
        <v>51</v>
      </c>
      <c r="E662" s="12" t="s">
        <v>1759</v>
      </c>
      <c r="F662" s="12" t="s">
        <v>1760</v>
      </c>
      <c r="G662" s="9" t="s">
        <v>1770</v>
      </c>
      <c r="H662" s="8" t="s">
        <v>1762</v>
      </c>
      <c r="I662" s="9"/>
      <c r="J662" s="9" t="s">
        <v>1771</v>
      </c>
      <c r="K662" s="10" t="s">
        <v>55</v>
      </c>
      <c r="L662" s="11"/>
      <c r="M662" s="22">
        <v>583</v>
      </c>
      <c r="N662" s="33" t="s">
        <v>1620</v>
      </c>
      <c r="O662" s="22">
        <v>0.02</v>
      </c>
      <c r="P662" s="85">
        <v>79560</v>
      </c>
      <c r="Q662" s="12">
        <v>10</v>
      </c>
      <c r="R662" s="12">
        <v>26</v>
      </c>
      <c r="S662" s="12">
        <v>85</v>
      </c>
      <c r="T662" s="12">
        <v>36</v>
      </c>
      <c r="U662" s="14" t="s">
        <v>56</v>
      </c>
      <c r="V662" s="14" t="s">
        <v>56</v>
      </c>
      <c r="W662" s="14" t="s">
        <v>56</v>
      </c>
      <c r="X662" s="16" t="s">
        <v>56</v>
      </c>
    </row>
    <row r="663" spans="1:24" ht="17.100000000000001" customHeight="1">
      <c r="A663" t="s">
        <v>1772</v>
      </c>
      <c r="B663" s="12" t="s">
        <v>1773</v>
      </c>
      <c r="C663" s="12" t="s">
        <v>1493</v>
      </c>
      <c r="D663" s="12" t="s">
        <v>51</v>
      </c>
      <c r="E663" s="12" t="s">
        <v>1759</v>
      </c>
      <c r="F663" s="12" t="s">
        <v>1760</v>
      </c>
      <c r="G663" s="9" t="s">
        <v>1774</v>
      </c>
      <c r="H663" s="8" t="s">
        <v>1762</v>
      </c>
      <c r="I663" s="9"/>
      <c r="J663" s="9" t="s">
        <v>1775</v>
      </c>
      <c r="K663" s="10" t="s">
        <v>55</v>
      </c>
      <c r="L663" s="11"/>
      <c r="M663" s="22">
        <v>719</v>
      </c>
      <c r="N663" s="33" t="s">
        <v>1620</v>
      </c>
      <c r="O663" s="22">
        <v>0.02</v>
      </c>
      <c r="P663" s="85">
        <v>79560</v>
      </c>
      <c r="Q663" s="12">
        <v>10</v>
      </c>
      <c r="R663" s="12">
        <v>26</v>
      </c>
      <c r="S663" s="12">
        <v>85</v>
      </c>
      <c r="T663" s="12">
        <v>36</v>
      </c>
      <c r="U663" s="14" t="s">
        <v>56</v>
      </c>
      <c r="V663" s="14" t="s">
        <v>56</v>
      </c>
      <c r="W663" s="14" t="s">
        <v>56</v>
      </c>
      <c r="X663" s="16" t="s">
        <v>56</v>
      </c>
    </row>
    <row r="664" spans="1:24" ht="17.100000000000001" customHeight="1">
      <c r="A664" t="s">
        <v>1776</v>
      </c>
      <c r="B664" s="12" t="s">
        <v>1777</v>
      </c>
      <c r="C664" s="12" t="s">
        <v>1493</v>
      </c>
      <c r="D664" s="12" t="s">
        <v>38</v>
      </c>
      <c r="E664" s="12" t="s">
        <v>1759</v>
      </c>
      <c r="F664" s="12" t="s">
        <v>1760</v>
      </c>
      <c r="G664" s="9" t="s">
        <v>1778</v>
      </c>
      <c r="H664" s="8" t="s">
        <v>1779</v>
      </c>
      <c r="I664" s="9"/>
      <c r="J664" s="9" t="s">
        <v>1780</v>
      </c>
      <c r="K664" s="10" t="s">
        <v>55</v>
      </c>
      <c r="L664" s="11"/>
      <c r="M664" s="22">
        <v>475</v>
      </c>
      <c r="N664" s="33"/>
      <c r="O664" s="22"/>
      <c r="P664" s="85">
        <v>213600</v>
      </c>
      <c r="Q664" s="12">
        <v>26</v>
      </c>
      <c r="R664" s="12">
        <v>60</v>
      </c>
      <c r="S664" s="12">
        <v>89</v>
      </c>
      <c r="T664" s="12">
        <v>40</v>
      </c>
      <c r="U664" s="12" t="s">
        <v>96</v>
      </c>
      <c r="V664" s="6">
        <v>0.5</v>
      </c>
      <c r="W664" s="6">
        <v>675</v>
      </c>
      <c r="X664" s="15">
        <v>0.33750000000000002</v>
      </c>
    </row>
    <row r="665" spans="1:24" ht="17.100000000000001" customHeight="1">
      <c r="A665" t="s">
        <v>1781</v>
      </c>
      <c r="B665" s="12" t="s">
        <v>1782</v>
      </c>
      <c r="C665" s="12" t="s">
        <v>1493</v>
      </c>
      <c r="D665" s="12" t="s">
        <v>38</v>
      </c>
      <c r="E665" s="12" t="s">
        <v>1759</v>
      </c>
      <c r="F665" s="12" t="s">
        <v>1760</v>
      </c>
      <c r="G665" s="9" t="s">
        <v>1783</v>
      </c>
      <c r="H665" s="8" t="s">
        <v>1779</v>
      </c>
      <c r="I665" s="9"/>
      <c r="J665" s="9" t="s">
        <v>1784</v>
      </c>
      <c r="K665" s="10" t="s">
        <v>55</v>
      </c>
      <c r="L665" s="11"/>
      <c r="M665" s="22">
        <v>493</v>
      </c>
      <c r="N665" s="33"/>
      <c r="O665" s="22"/>
      <c r="P665" s="85">
        <v>213600</v>
      </c>
      <c r="Q665" s="12">
        <v>27</v>
      </c>
      <c r="R665" s="12">
        <v>60</v>
      </c>
      <c r="S665" s="12">
        <v>89</v>
      </c>
      <c r="T665" s="12">
        <v>40</v>
      </c>
      <c r="U665" s="12" t="s">
        <v>96</v>
      </c>
      <c r="V665" s="6">
        <v>0.56000000000000005</v>
      </c>
      <c r="W665" s="6">
        <v>675</v>
      </c>
      <c r="X665" s="15">
        <v>0.37800000000000006</v>
      </c>
    </row>
    <row r="666" spans="1:24" ht="17.100000000000001" customHeight="1">
      <c r="A666" t="s">
        <v>1785</v>
      </c>
      <c r="B666" s="12" t="s">
        <v>1786</v>
      </c>
      <c r="C666" s="12" t="s">
        <v>1493</v>
      </c>
      <c r="D666" s="12" t="s">
        <v>38</v>
      </c>
      <c r="E666" s="12" t="s">
        <v>1759</v>
      </c>
      <c r="F666" s="12" t="s">
        <v>1760</v>
      </c>
      <c r="G666" s="9" t="s">
        <v>1787</v>
      </c>
      <c r="H666" s="8" t="s">
        <v>1779</v>
      </c>
      <c r="I666" s="9"/>
      <c r="J666" s="9" t="s">
        <v>1788</v>
      </c>
      <c r="K666" s="10" t="s">
        <v>55</v>
      </c>
      <c r="L666" s="11"/>
      <c r="M666" s="22">
        <v>845</v>
      </c>
      <c r="N666" s="33"/>
      <c r="O666" s="22"/>
      <c r="P666" s="85">
        <v>274176</v>
      </c>
      <c r="Q666" s="12">
        <v>38</v>
      </c>
      <c r="R666" s="12">
        <v>68</v>
      </c>
      <c r="S666" s="12">
        <v>96</v>
      </c>
      <c r="T666" s="12">
        <v>42</v>
      </c>
      <c r="U666" s="12" t="s">
        <v>96</v>
      </c>
      <c r="V666" s="6">
        <v>1.03</v>
      </c>
      <c r="W666" s="6">
        <v>675</v>
      </c>
      <c r="X666" s="15">
        <v>0.69525000000000003</v>
      </c>
    </row>
    <row r="667" spans="1:24" ht="17.100000000000001" customHeight="1">
      <c r="A667" t="s">
        <v>1789</v>
      </c>
      <c r="B667" s="12" t="s">
        <v>1790</v>
      </c>
      <c r="C667" s="12" t="s">
        <v>1493</v>
      </c>
      <c r="D667" s="12" t="s">
        <v>38</v>
      </c>
      <c r="E667" s="12" t="s">
        <v>1759</v>
      </c>
      <c r="F667" s="12" t="s">
        <v>1760</v>
      </c>
      <c r="G667" s="9" t="s">
        <v>1791</v>
      </c>
      <c r="H667" s="8" t="s">
        <v>1779</v>
      </c>
      <c r="I667" s="9"/>
      <c r="J667" s="9" t="s">
        <v>1792</v>
      </c>
      <c r="K667" s="10" t="s">
        <v>55</v>
      </c>
      <c r="L667" s="11"/>
      <c r="M667" s="22">
        <v>1046</v>
      </c>
      <c r="N667" s="33"/>
      <c r="O667" s="22"/>
      <c r="P667" s="85">
        <v>367080</v>
      </c>
      <c r="Q667" s="12">
        <v>46</v>
      </c>
      <c r="R667" s="12">
        <v>76</v>
      </c>
      <c r="S667" s="12">
        <v>105</v>
      </c>
      <c r="T667" s="12">
        <v>46</v>
      </c>
      <c r="U667" s="12" t="s">
        <v>96</v>
      </c>
      <c r="V667" s="6">
        <v>1.03</v>
      </c>
      <c r="W667" s="6">
        <v>675</v>
      </c>
      <c r="X667" s="15">
        <v>0.69525000000000003</v>
      </c>
    </row>
    <row r="668" spans="1:24" ht="17.100000000000001" customHeight="1">
      <c r="A668" t="s">
        <v>1793</v>
      </c>
      <c r="B668" s="12" t="s">
        <v>1794</v>
      </c>
      <c r="C668" s="12" t="s">
        <v>1493</v>
      </c>
      <c r="D668" s="12" t="s">
        <v>51</v>
      </c>
      <c r="E668" s="12" t="s">
        <v>1759</v>
      </c>
      <c r="F668" s="12" t="s">
        <v>1795</v>
      </c>
      <c r="G668" s="9" t="s">
        <v>1796</v>
      </c>
      <c r="H668" s="8" t="s">
        <v>1797</v>
      </c>
      <c r="I668" s="9"/>
      <c r="J668" s="9" t="s">
        <v>1798</v>
      </c>
      <c r="K668" s="10" t="s">
        <v>55</v>
      </c>
      <c r="L668" s="11"/>
      <c r="M668" s="22">
        <v>331</v>
      </c>
      <c r="N668" s="33" t="s">
        <v>1620</v>
      </c>
      <c r="O668" s="22">
        <v>0.02</v>
      </c>
      <c r="P668" s="85">
        <v>79560</v>
      </c>
      <c r="Q668" s="12">
        <v>10</v>
      </c>
      <c r="R668" s="12">
        <v>26</v>
      </c>
      <c r="S668" s="12">
        <v>85</v>
      </c>
      <c r="T668" s="12">
        <v>36</v>
      </c>
      <c r="U668" s="14" t="s">
        <v>56</v>
      </c>
      <c r="V668" s="14" t="s">
        <v>56</v>
      </c>
      <c r="W668" s="14" t="s">
        <v>56</v>
      </c>
      <c r="X668" s="16" t="s">
        <v>56</v>
      </c>
    </row>
    <row r="669" spans="1:24" ht="17.100000000000001" customHeight="1">
      <c r="A669" t="s">
        <v>1799</v>
      </c>
      <c r="B669" s="12" t="s">
        <v>1800</v>
      </c>
      <c r="C669" s="12" t="s">
        <v>1493</v>
      </c>
      <c r="D669" s="12" t="s">
        <v>51</v>
      </c>
      <c r="E669" s="12" t="s">
        <v>1759</v>
      </c>
      <c r="F669" s="12" t="s">
        <v>1795</v>
      </c>
      <c r="G669" s="9" t="s">
        <v>1801</v>
      </c>
      <c r="H669" s="8" t="s">
        <v>1797</v>
      </c>
      <c r="I669" s="9"/>
      <c r="J669" s="9" t="s">
        <v>1802</v>
      </c>
      <c r="K669" s="10" t="s">
        <v>55</v>
      </c>
      <c r="L669" s="11"/>
      <c r="M669" s="22">
        <v>343</v>
      </c>
      <c r="N669" s="33" t="s">
        <v>1620</v>
      </c>
      <c r="O669" s="22">
        <v>0.02</v>
      </c>
      <c r="P669" s="85">
        <v>79560</v>
      </c>
      <c r="Q669" s="12">
        <v>10</v>
      </c>
      <c r="R669" s="12">
        <v>26</v>
      </c>
      <c r="S669" s="12">
        <v>85</v>
      </c>
      <c r="T669" s="12">
        <v>36</v>
      </c>
      <c r="U669" s="14" t="s">
        <v>56</v>
      </c>
      <c r="V669" s="14" t="s">
        <v>56</v>
      </c>
      <c r="W669" s="14" t="s">
        <v>56</v>
      </c>
      <c r="X669" s="16" t="s">
        <v>56</v>
      </c>
    </row>
    <row r="670" spans="1:24" ht="17.100000000000001" customHeight="1">
      <c r="A670" t="s">
        <v>1803</v>
      </c>
      <c r="B670" s="12" t="s">
        <v>1804</v>
      </c>
      <c r="C670" s="12" t="s">
        <v>1493</v>
      </c>
      <c r="D670" s="12" t="s">
        <v>51</v>
      </c>
      <c r="E670" s="12" t="s">
        <v>1759</v>
      </c>
      <c r="F670" s="12" t="s">
        <v>1795</v>
      </c>
      <c r="G670" s="9" t="s">
        <v>1805</v>
      </c>
      <c r="H670" s="8" t="s">
        <v>1797</v>
      </c>
      <c r="I670" s="9"/>
      <c r="J670" s="9" t="s">
        <v>1806</v>
      </c>
      <c r="K670" s="10" t="s">
        <v>55</v>
      </c>
      <c r="L670" s="11"/>
      <c r="M670" s="22">
        <v>583</v>
      </c>
      <c r="N670" s="33" t="s">
        <v>1620</v>
      </c>
      <c r="O670" s="22">
        <v>0.02</v>
      </c>
      <c r="P670" s="85">
        <v>79560</v>
      </c>
      <c r="Q670" s="12">
        <v>10</v>
      </c>
      <c r="R670" s="12">
        <v>26</v>
      </c>
      <c r="S670" s="12">
        <v>85</v>
      </c>
      <c r="T670" s="12">
        <v>36</v>
      </c>
      <c r="U670" s="14" t="s">
        <v>56</v>
      </c>
      <c r="V670" s="14" t="s">
        <v>56</v>
      </c>
      <c r="W670" s="14" t="s">
        <v>56</v>
      </c>
      <c r="X670" s="16" t="s">
        <v>56</v>
      </c>
    </row>
    <row r="671" spans="1:24" ht="17.100000000000001" customHeight="1">
      <c r="A671" t="s">
        <v>1807</v>
      </c>
      <c r="B671" s="12" t="s">
        <v>1808</v>
      </c>
      <c r="C671" s="12" t="s">
        <v>1493</v>
      </c>
      <c r="D671" s="12" t="s">
        <v>38</v>
      </c>
      <c r="E671" s="12" t="s">
        <v>1759</v>
      </c>
      <c r="F671" s="12" t="s">
        <v>1795</v>
      </c>
      <c r="G671" s="9" t="s">
        <v>1809</v>
      </c>
      <c r="H671" s="8" t="s">
        <v>1810</v>
      </c>
      <c r="I671" s="9"/>
      <c r="J671" s="9" t="s">
        <v>1811</v>
      </c>
      <c r="K671" s="10" t="s">
        <v>55</v>
      </c>
      <c r="L671" s="11"/>
      <c r="M671" s="22">
        <v>475</v>
      </c>
      <c r="N671" s="33"/>
      <c r="O671" s="22"/>
      <c r="P671" s="85">
        <v>210040</v>
      </c>
      <c r="Q671" s="12">
        <v>26</v>
      </c>
      <c r="R671" s="12">
        <v>59</v>
      </c>
      <c r="S671" s="12">
        <v>89</v>
      </c>
      <c r="T671" s="12">
        <v>40</v>
      </c>
      <c r="U671" s="12" t="s">
        <v>96</v>
      </c>
      <c r="V671" s="6">
        <v>0.5</v>
      </c>
      <c r="W671" s="6">
        <v>675</v>
      </c>
      <c r="X671" s="15">
        <v>0.33750000000000002</v>
      </c>
    </row>
    <row r="672" spans="1:24" ht="17.100000000000001" customHeight="1">
      <c r="A672" t="s">
        <v>1812</v>
      </c>
      <c r="B672" s="12" t="s">
        <v>1813</v>
      </c>
      <c r="C672" s="12" t="s">
        <v>1493</v>
      </c>
      <c r="D672" s="12" t="s">
        <v>38</v>
      </c>
      <c r="E672" s="12" t="s">
        <v>1759</v>
      </c>
      <c r="F672" s="12" t="s">
        <v>1795</v>
      </c>
      <c r="G672" s="9" t="s">
        <v>1814</v>
      </c>
      <c r="H672" s="8" t="s">
        <v>1810</v>
      </c>
      <c r="I672" s="9"/>
      <c r="J672" s="9" t="s">
        <v>1815</v>
      </c>
      <c r="K672" s="10" t="s">
        <v>55</v>
      </c>
      <c r="L672" s="11"/>
      <c r="M672" s="22">
        <v>493</v>
      </c>
      <c r="N672" s="33"/>
      <c r="O672" s="22"/>
      <c r="P672" s="85">
        <v>213600</v>
      </c>
      <c r="Q672" s="12">
        <v>27</v>
      </c>
      <c r="R672" s="12">
        <v>60</v>
      </c>
      <c r="S672" s="12">
        <v>89</v>
      </c>
      <c r="T672" s="12">
        <v>40</v>
      </c>
      <c r="U672" s="12" t="s">
        <v>96</v>
      </c>
      <c r="V672" s="6">
        <v>0.56000000000000005</v>
      </c>
      <c r="W672" s="6">
        <v>675</v>
      </c>
      <c r="X672" s="15">
        <v>0.37800000000000006</v>
      </c>
    </row>
    <row r="673" spans="1:24" ht="17.100000000000001" customHeight="1">
      <c r="A673" t="s">
        <v>1816</v>
      </c>
      <c r="B673" s="12" t="s">
        <v>1817</v>
      </c>
      <c r="C673" s="12" t="s">
        <v>1493</v>
      </c>
      <c r="D673" s="12" t="s">
        <v>38</v>
      </c>
      <c r="E673" s="12" t="s">
        <v>1759</v>
      </c>
      <c r="F673" s="12" t="s">
        <v>1795</v>
      </c>
      <c r="G673" s="9" t="s">
        <v>1818</v>
      </c>
      <c r="H673" s="8" t="s">
        <v>1810</v>
      </c>
      <c r="I673" s="9"/>
      <c r="J673" s="9" t="s">
        <v>1819</v>
      </c>
      <c r="K673" s="10" t="s">
        <v>55</v>
      </c>
      <c r="L673" s="11"/>
      <c r="M673" s="22">
        <v>845</v>
      </c>
      <c r="N673" s="33"/>
      <c r="O673" s="22"/>
      <c r="P673" s="85">
        <v>274176</v>
      </c>
      <c r="Q673" s="12">
        <v>38</v>
      </c>
      <c r="R673" s="12">
        <v>68</v>
      </c>
      <c r="S673" s="12">
        <v>96</v>
      </c>
      <c r="T673" s="12">
        <v>42</v>
      </c>
      <c r="U673" s="12" t="s">
        <v>96</v>
      </c>
      <c r="V673" s="6">
        <v>1.03</v>
      </c>
      <c r="W673" s="6">
        <v>675</v>
      </c>
      <c r="X673" s="15">
        <v>0.69525000000000003</v>
      </c>
    </row>
    <row r="674" spans="1:24" ht="17.100000000000001" customHeight="1">
      <c r="A674" t="s">
        <v>1820</v>
      </c>
      <c r="B674" s="12" t="s">
        <v>1821</v>
      </c>
      <c r="C674" s="12" t="s">
        <v>1493</v>
      </c>
      <c r="D674" s="12" t="s">
        <v>51</v>
      </c>
      <c r="E674" s="12" t="s">
        <v>1822</v>
      </c>
      <c r="F674" s="12" t="s">
        <v>1823</v>
      </c>
      <c r="G674" s="9" t="s">
        <v>1824</v>
      </c>
      <c r="H674" s="8" t="s">
        <v>1825</v>
      </c>
      <c r="I674" s="9"/>
      <c r="J674" s="9" t="s">
        <v>1826</v>
      </c>
      <c r="K674" s="10" t="s">
        <v>55</v>
      </c>
      <c r="L674" s="11"/>
      <c r="M674" s="22">
        <v>831</v>
      </c>
      <c r="N674" s="33"/>
      <c r="O674" s="22"/>
      <c r="P674" s="85">
        <v>163800</v>
      </c>
      <c r="Q674" s="12">
        <v>24</v>
      </c>
      <c r="R674" s="12">
        <v>21</v>
      </c>
      <c r="S674" s="12">
        <v>104</v>
      </c>
      <c r="T674" s="12">
        <v>75</v>
      </c>
      <c r="U674" s="14" t="s">
        <v>56</v>
      </c>
      <c r="V674" s="14" t="s">
        <v>56</v>
      </c>
      <c r="W674" s="14" t="s">
        <v>56</v>
      </c>
      <c r="X674" s="16" t="s">
        <v>56</v>
      </c>
    </row>
    <row r="675" spans="1:24" ht="17.100000000000001" customHeight="1">
      <c r="A675" t="s">
        <v>1827</v>
      </c>
      <c r="B675" s="12" t="s">
        <v>1828</v>
      </c>
      <c r="C675" s="12" t="s">
        <v>1493</v>
      </c>
      <c r="D675" s="12" t="s">
        <v>51</v>
      </c>
      <c r="E675" s="12" t="s">
        <v>1822</v>
      </c>
      <c r="F675" s="12" t="s">
        <v>1823</v>
      </c>
      <c r="G675" s="9" t="s">
        <v>1829</v>
      </c>
      <c r="H675" s="8" t="s">
        <v>1825</v>
      </c>
      <c r="I675" s="9"/>
      <c r="J675" s="9" t="s">
        <v>1830</v>
      </c>
      <c r="K675" s="10" t="s">
        <v>55</v>
      </c>
      <c r="L675" s="11"/>
      <c r="M675" s="22">
        <v>926</v>
      </c>
      <c r="N675" s="33"/>
      <c r="O675" s="22"/>
      <c r="P675" s="85">
        <v>163800</v>
      </c>
      <c r="Q675" s="12">
        <v>24</v>
      </c>
      <c r="R675" s="12">
        <v>21</v>
      </c>
      <c r="S675" s="12">
        <v>104</v>
      </c>
      <c r="T675" s="12">
        <v>75</v>
      </c>
      <c r="U675" s="14" t="s">
        <v>56</v>
      </c>
      <c r="V675" s="14" t="s">
        <v>56</v>
      </c>
      <c r="W675" s="14" t="s">
        <v>56</v>
      </c>
      <c r="X675" s="16" t="s">
        <v>56</v>
      </c>
    </row>
    <row r="676" spans="1:24" ht="17.100000000000001" customHeight="1">
      <c r="A676" t="s">
        <v>1831</v>
      </c>
      <c r="B676" s="12" t="s">
        <v>1832</v>
      </c>
      <c r="C676" s="12" t="s">
        <v>1493</v>
      </c>
      <c r="D676" s="12" t="s">
        <v>51</v>
      </c>
      <c r="E676" s="12" t="s">
        <v>1822</v>
      </c>
      <c r="F676" s="12" t="s">
        <v>1823</v>
      </c>
      <c r="G676" s="9" t="s">
        <v>1833</v>
      </c>
      <c r="H676" s="8" t="s">
        <v>1825</v>
      </c>
      <c r="I676" s="9"/>
      <c r="J676" s="9" t="s">
        <v>1834</v>
      </c>
      <c r="K676" s="10" t="s">
        <v>55</v>
      </c>
      <c r="L676" s="11"/>
      <c r="M676" s="22">
        <v>930</v>
      </c>
      <c r="N676" s="33"/>
      <c r="O676" s="22"/>
      <c r="P676" s="85">
        <v>163800</v>
      </c>
      <c r="Q676" s="12">
        <v>24</v>
      </c>
      <c r="R676" s="12">
        <v>21</v>
      </c>
      <c r="S676" s="12">
        <v>104</v>
      </c>
      <c r="T676" s="12">
        <v>75</v>
      </c>
      <c r="U676" s="14" t="s">
        <v>56</v>
      </c>
      <c r="V676" s="14" t="s">
        <v>56</v>
      </c>
      <c r="W676" s="14" t="s">
        <v>56</v>
      </c>
      <c r="X676" s="16" t="s">
        <v>56</v>
      </c>
    </row>
    <row r="677" spans="1:24" ht="17.100000000000001" customHeight="1">
      <c r="A677" t="s">
        <v>1835</v>
      </c>
      <c r="B677" s="12" t="s">
        <v>1836</v>
      </c>
      <c r="C677" s="12" t="s">
        <v>1493</v>
      </c>
      <c r="D677" s="12" t="s">
        <v>51</v>
      </c>
      <c r="E677" s="12" t="s">
        <v>1822</v>
      </c>
      <c r="F677" s="12" t="s">
        <v>1823</v>
      </c>
      <c r="G677" s="9" t="s">
        <v>1837</v>
      </c>
      <c r="H677" s="8" t="s">
        <v>1825</v>
      </c>
      <c r="I677" s="9"/>
      <c r="J677" s="9" t="s">
        <v>1838</v>
      </c>
      <c r="K677" s="10" t="s">
        <v>55</v>
      </c>
      <c r="L677" s="11"/>
      <c r="M677" s="22">
        <v>1064</v>
      </c>
      <c r="N677" s="33"/>
      <c r="O677" s="22"/>
      <c r="P677" s="85">
        <v>163800</v>
      </c>
      <c r="Q677" s="12">
        <v>24</v>
      </c>
      <c r="R677" s="12">
        <v>21</v>
      </c>
      <c r="S677" s="12">
        <v>104</v>
      </c>
      <c r="T677" s="12">
        <v>75</v>
      </c>
      <c r="U677" s="14" t="s">
        <v>56</v>
      </c>
      <c r="V677" s="14" t="s">
        <v>56</v>
      </c>
      <c r="W677" s="14" t="s">
        <v>56</v>
      </c>
      <c r="X677" s="16" t="s">
        <v>56</v>
      </c>
    </row>
    <row r="678" spans="1:24" ht="17.100000000000001" customHeight="1">
      <c r="A678" t="s">
        <v>1839</v>
      </c>
      <c r="B678" s="12" t="s">
        <v>1840</v>
      </c>
      <c r="C678" s="12" t="s">
        <v>1493</v>
      </c>
      <c r="D678" s="12" t="s">
        <v>51</v>
      </c>
      <c r="E678" s="12" t="s">
        <v>1822</v>
      </c>
      <c r="F678" s="12" t="s">
        <v>1823</v>
      </c>
      <c r="G678" s="9" t="s">
        <v>1841</v>
      </c>
      <c r="H678" s="8" t="s">
        <v>1825</v>
      </c>
      <c r="I678" s="9"/>
      <c r="J678" s="9" t="s">
        <v>1842</v>
      </c>
      <c r="K678" s="10" t="s">
        <v>55</v>
      </c>
      <c r="L678" s="11"/>
      <c r="M678" s="22">
        <v>1180</v>
      </c>
      <c r="N678" s="33"/>
      <c r="O678" s="22"/>
      <c r="P678" s="85">
        <v>163800</v>
      </c>
      <c r="Q678" s="12">
        <v>24</v>
      </c>
      <c r="R678" s="12">
        <v>21</v>
      </c>
      <c r="S678" s="12">
        <v>104</v>
      </c>
      <c r="T678" s="12">
        <v>75</v>
      </c>
      <c r="U678" s="14" t="s">
        <v>56</v>
      </c>
      <c r="V678" s="14" t="s">
        <v>56</v>
      </c>
      <c r="W678" s="14" t="s">
        <v>56</v>
      </c>
      <c r="X678" s="16" t="s">
        <v>56</v>
      </c>
    </row>
    <row r="679" spans="1:24" ht="17.100000000000001" customHeight="1">
      <c r="A679" t="s">
        <v>1843</v>
      </c>
      <c r="B679" s="12" t="s">
        <v>1844</v>
      </c>
      <c r="C679" s="12" t="s">
        <v>1493</v>
      </c>
      <c r="D679" s="12" t="s">
        <v>51</v>
      </c>
      <c r="E679" s="12" t="s">
        <v>1822</v>
      </c>
      <c r="F679" s="12" t="s">
        <v>565</v>
      </c>
      <c r="G679" s="9" t="s">
        <v>1845</v>
      </c>
      <c r="H679" s="8" t="s">
        <v>1846</v>
      </c>
      <c r="I679" s="9"/>
      <c r="J679" s="9" t="s">
        <v>1847</v>
      </c>
      <c r="K679" s="10" t="s">
        <v>55</v>
      </c>
      <c r="L679" s="11"/>
      <c r="M679" s="22">
        <v>966</v>
      </c>
      <c r="N679" s="33" t="s">
        <v>1620</v>
      </c>
      <c r="O679" s="22">
        <v>0.02</v>
      </c>
      <c r="P679" s="85">
        <v>158032.00000000003</v>
      </c>
      <c r="Q679" s="12">
        <v>15</v>
      </c>
      <c r="R679" s="12">
        <v>28.000000000000004</v>
      </c>
      <c r="S679" s="12">
        <v>83</v>
      </c>
      <c r="T679" s="12">
        <v>68</v>
      </c>
      <c r="U679" s="14" t="s">
        <v>56</v>
      </c>
      <c r="V679" s="14" t="s">
        <v>56</v>
      </c>
      <c r="W679" s="14" t="s">
        <v>56</v>
      </c>
      <c r="X679" s="16" t="s">
        <v>56</v>
      </c>
    </row>
    <row r="680" spans="1:24" ht="17.100000000000001" customHeight="1">
      <c r="A680" t="s">
        <v>1848</v>
      </c>
      <c r="B680" s="12" t="s">
        <v>1849</v>
      </c>
      <c r="C680" s="12" t="s">
        <v>1493</v>
      </c>
      <c r="D680" s="12" t="s">
        <v>51</v>
      </c>
      <c r="E680" s="12" t="s">
        <v>1822</v>
      </c>
      <c r="F680" s="12" t="s">
        <v>565</v>
      </c>
      <c r="G680" s="9" t="s">
        <v>1850</v>
      </c>
      <c r="H680" s="8" t="s">
        <v>1846</v>
      </c>
      <c r="I680" s="9"/>
      <c r="J680" s="9" t="s">
        <v>1851</v>
      </c>
      <c r="K680" s="10" t="s">
        <v>55</v>
      </c>
      <c r="L680" s="11"/>
      <c r="M680" s="22">
        <v>1331</v>
      </c>
      <c r="N680" s="33" t="s">
        <v>1620</v>
      </c>
      <c r="O680" s="22">
        <v>0.02</v>
      </c>
      <c r="P680" s="85">
        <v>158032.00000000003</v>
      </c>
      <c r="Q680" s="12">
        <v>15</v>
      </c>
      <c r="R680" s="12">
        <v>28.000000000000004</v>
      </c>
      <c r="S680" s="12">
        <v>83</v>
      </c>
      <c r="T680" s="12">
        <v>68</v>
      </c>
      <c r="U680" s="14" t="s">
        <v>56</v>
      </c>
      <c r="V680" s="14" t="s">
        <v>56</v>
      </c>
      <c r="W680" s="14" t="s">
        <v>56</v>
      </c>
      <c r="X680" s="16" t="s">
        <v>56</v>
      </c>
    </row>
    <row r="681" spans="1:24" ht="17.100000000000001" customHeight="1">
      <c r="A681" t="s">
        <v>1852</v>
      </c>
      <c r="B681" s="12" t="s">
        <v>1853</v>
      </c>
      <c r="C681" s="12" t="s">
        <v>1493</v>
      </c>
      <c r="D681" s="12" t="s">
        <v>51</v>
      </c>
      <c r="E681" s="12" t="s">
        <v>1822</v>
      </c>
      <c r="F681" s="12" t="s">
        <v>565</v>
      </c>
      <c r="G681" s="9" t="s">
        <v>1854</v>
      </c>
      <c r="H681" s="8" t="s">
        <v>1846</v>
      </c>
      <c r="I681" s="9"/>
      <c r="J681" s="9" t="s">
        <v>1855</v>
      </c>
      <c r="K681" s="10" t="s">
        <v>55</v>
      </c>
      <c r="L681" s="11"/>
      <c r="M681" s="22">
        <v>1361</v>
      </c>
      <c r="N681" s="33" t="s">
        <v>1620</v>
      </c>
      <c r="O681" s="22">
        <v>0.02</v>
      </c>
      <c r="P681" s="85">
        <v>158032.00000000003</v>
      </c>
      <c r="Q681" s="12">
        <v>15</v>
      </c>
      <c r="R681" s="12">
        <v>28.000000000000004</v>
      </c>
      <c r="S681" s="12">
        <v>83</v>
      </c>
      <c r="T681" s="12">
        <v>68</v>
      </c>
      <c r="U681" s="14" t="s">
        <v>56</v>
      </c>
      <c r="V681" s="14" t="s">
        <v>56</v>
      </c>
      <c r="W681" s="14" t="s">
        <v>56</v>
      </c>
      <c r="X681" s="16" t="s">
        <v>56</v>
      </c>
    </row>
    <row r="682" spans="1:24" ht="17.100000000000001" customHeight="1">
      <c r="A682" t="s">
        <v>1856</v>
      </c>
      <c r="B682" s="12" t="s">
        <v>1857</v>
      </c>
      <c r="C682" s="12" t="s">
        <v>1493</v>
      </c>
      <c r="D682" s="12" t="s">
        <v>51</v>
      </c>
      <c r="E682" s="12" t="s">
        <v>1822</v>
      </c>
      <c r="F682" s="12" t="s">
        <v>565</v>
      </c>
      <c r="G682" s="9" t="s">
        <v>1858</v>
      </c>
      <c r="H682" s="8" t="s">
        <v>1846</v>
      </c>
      <c r="I682" s="9"/>
      <c r="J682" s="9" t="s">
        <v>1859</v>
      </c>
      <c r="K682" s="10" t="s">
        <v>55</v>
      </c>
      <c r="L682" s="11"/>
      <c r="M682" s="22">
        <v>2027</v>
      </c>
      <c r="N682" s="33" t="s">
        <v>1620</v>
      </c>
      <c r="O682" s="22">
        <v>0.02</v>
      </c>
      <c r="P682" s="85">
        <v>158032.00000000003</v>
      </c>
      <c r="Q682" s="12">
        <v>15</v>
      </c>
      <c r="R682" s="12">
        <v>28.000000000000004</v>
      </c>
      <c r="S682" s="12">
        <v>83</v>
      </c>
      <c r="T682" s="12">
        <v>68</v>
      </c>
      <c r="U682" s="14" t="s">
        <v>56</v>
      </c>
      <c r="V682" s="14" t="s">
        <v>56</v>
      </c>
      <c r="W682" s="14" t="s">
        <v>56</v>
      </c>
      <c r="X682" s="16" t="s">
        <v>56</v>
      </c>
    </row>
    <row r="683" spans="1:24" ht="17.100000000000001" customHeight="1">
      <c r="A683" t="s">
        <v>1860</v>
      </c>
      <c r="B683" s="12" t="s">
        <v>1861</v>
      </c>
      <c r="C683" s="12" t="s">
        <v>1493</v>
      </c>
      <c r="D683" s="12" t="s">
        <v>38</v>
      </c>
      <c r="E683" s="12" t="s">
        <v>1822</v>
      </c>
      <c r="F683" s="12" t="s">
        <v>224</v>
      </c>
      <c r="G683" s="9" t="s">
        <v>1862</v>
      </c>
      <c r="H683" s="8" t="s">
        <v>1863</v>
      </c>
      <c r="I683" s="9"/>
      <c r="J683" s="9" t="s">
        <v>1864</v>
      </c>
      <c r="K683" s="10" t="s">
        <v>55</v>
      </c>
      <c r="L683" s="11"/>
      <c r="M683" s="22">
        <v>682</v>
      </c>
      <c r="N683" s="33"/>
      <c r="O683" s="22"/>
      <c r="P683" s="85">
        <v>213600</v>
      </c>
      <c r="Q683" s="12">
        <v>34</v>
      </c>
      <c r="R683" s="12">
        <v>60</v>
      </c>
      <c r="S683" s="12">
        <v>89</v>
      </c>
      <c r="T683" s="12">
        <v>40</v>
      </c>
      <c r="U683" s="12" t="s">
        <v>96</v>
      </c>
      <c r="V683" s="6">
        <v>0.88</v>
      </c>
      <c r="W683" s="6">
        <v>675</v>
      </c>
      <c r="X683" s="15">
        <v>0.59399999999999997</v>
      </c>
    </row>
    <row r="684" spans="1:24" ht="17.100000000000001" customHeight="1">
      <c r="A684" t="s">
        <v>1865</v>
      </c>
      <c r="B684" s="12" t="s">
        <v>1866</v>
      </c>
      <c r="C684" s="12" t="s">
        <v>1493</v>
      </c>
      <c r="D684" s="12" t="s">
        <v>38</v>
      </c>
      <c r="E684" s="12" t="s">
        <v>1822</v>
      </c>
      <c r="F684" s="12" t="s">
        <v>224</v>
      </c>
      <c r="G684" s="9" t="s">
        <v>1867</v>
      </c>
      <c r="H684" s="8" t="s">
        <v>1863</v>
      </c>
      <c r="I684" s="9"/>
      <c r="J684" s="9" t="s">
        <v>1868</v>
      </c>
      <c r="K684" s="10" t="s">
        <v>55</v>
      </c>
      <c r="L684" s="11"/>
      <c r="M684" s="22">
        <v>954</v>
      </c>
      <c r="N684" s="33"/>
      <c r="O684" s="22"/>
      <c r="P684" s="85">
        <v>274176</v>
      </c>
      <c r="Q684" s="12">
        <v>36</v>
      </c>
      <c r="R684" s="12">
        <v>68</v>
      </c>
      <c r="S684" s="12">
        <v>96</v>
      </c>
      <c r="T684" s="12">
        <v>42</v>
      </c>
      <c r="U684" s="12" t="s">
        <v>96</v>
      </c>
      <c r="V684" s="6">
        <v>0.97</v>
      </c>
      <c r="W684" s="6">
        <v>675</v>
      </c>
      <c r="X684" s="15">
        <v>0.65475000000000005</v>
      </c>
    </row>
    <row r="685" spans="1:24" ht="17.100000000000001" customHeight="1">
      <c r="A685" t="s">
        <v>1869</v>
      </c>
      <c r="B685" s="12" t="s">
        <v>1870</v>
      </c>
      <c r="C685" s="12" t="s">
        <v>1493</v>
      </c>
      <c r="D685" s="12" t="s">
        <v>38</v>
      </c>
      <c r="E685" s="12" t="s">
        <v>1822</v>
      </c>
      <c r="F685" s="12" t="s">
        <v>224</v>
      </c>
      <c r="G685" s="9" t="s">
        <v>1871</v>
      </c>
      <c r="H685" s="8" t="s">
        <v>1863</v>
      </c>
      <c r="I685" s="9"/>
      <c r="J685" s="9" t="s">
        <v>1872</v>
      </c>
      <c r="K685" s="10" t="s">
        <v>55</v>
      </c>
      <c r="L685" s="11"/>
      <c r="M685" s="22">
        <v>1206</v>
      </c>
      <c r="N685" s="33"/>
      <c r="O685" s="22"/>
      <c r="P685" s="85">
        <v>367080</v>
      </c>
      <c r="Q685" s="12">
        <v>47</v>
      </c>
      <c r="R685" s="12">
        <v>76</v>
      </c>
      <c r="S685" s="12">
        <v>105</v>
      </c>
      <c r="T685" s="12">
        <v>46</v>
      </c>
      <c r="U685" s="12" t="s">
        <v>96</v>
      </c>
      <c r="V685" s="6">
        <v>1.1299999999999999</v>
      </c>
      <c r="W685" s="6">
        <v>675</v>
      </c>
      <c r="X685" s="15">
        <v>0.76274999999999993</v>
      </c>
    </row>
    <row r="686" spans="1:24" ht="17.100000000000001" customHeight="1">
      <c r="A686" t="s">
        <v>1873</v>
      </c>
      <c r="B686" s="12" t="s">
        <v>1874</v>
      </c>
      <c r="C686" s="12" t="s">
        <v>1493</v>
      </c>
      <c r="D686" s="12" t="s">
        <v>38</v>
      </c>
      <c r="E686" s="12" t="s">
        <v>1822</v>
      </c>
      <c r="F686" s="12" t="s">
        <v>224</v>
      </c>
      <c r="G686" s="9" t="s">
        <v>1875</v>
      </c>
      <c r="H686" s="8" t="s">
        <v>1863</v>
      </c>
      <c r="I686" s="9"/>
      <c r="J686" s="9" t="s">
        <v>1876</v>
      </c>
      <c r="K686" s="10" t="s">
        <v>55</v>
      </c>
      <c r="L686" s="11"/>
      <c r="M686" s="22">
        <v>1387</v>
      </c>
      <c r="N686" s="33"/>
      <c r="O686" s="22"/>
      <c r="P686" s="85">
        <v>367080</v>
      </c>
      <c r="Q686" s="12">
        <v>47</v>
      </c>
      <c r="R686" s="12">
        <v>76</v>
      </c>
      <c r="S686" s="12">
        <v>105</v>
      </c>
      <c r="T686" s="12">
        <v>46</v>
      </c>
      <c r="U686" s="12" t="s">
        <v>96</v>
      </c>
      <c r="V686" s="6">
        <v>1.1299999999999999</v>
      </c>
      <c r="W686" s="6">
        <v>675</v>
      </c>
      <c r="X686" s="15">
        <v>0.76274999999999993</v>
      </c>
    </row>
    <row r="687" spans="1:24" ht="17.100000000000001" customHeight="1">
      <c r="A687" t="s">
        <v>1877</v>
      </c>
      <c r="B687" s="12" t="s">
        <v>1878</v>
      </c>
      <c r="C687" s="12" t="s">
        <v>1493</v>
      </c>
      <c r="D687" s="12" t="s">
        <v>38</v>
      </c>
      <c r="E687" s="12" t="s">
        <v>1494</v>
      </c>
      <c r="F687" s="12" t="s">
        <v>1616</v>
      </c>
      <c r="G687" s="9" t="s">
        <v>1879</v>
      </c>
      <c r="H687" s="8" t="s">
        <v>1880</v>
      </c>
      <c r="I687" s="9"/>
      <c r="J687" s="9" t="s">
        <v>1881</v>
      </c>
      <c r="K687" s="10" t="s">
        <v>55</v>
      </c>
      <c r="L687" s="11"/>
      <c r="M687" s="22">
        <v>1391</v>
      </c>
      <c r="N687" s="33"/>
      <c r="O687" s="22"/>
      <c r="P687" s="85">
        <v>274176</v>
      </c>
      <c r="Q687" s="12">
        <v>40</v>
      </c>
      <c r="R687" s="12">
        <v>68</v>
      </c>
      <c r="S687" s="12">
        <v>96</v>
      </c>
      <c r="T687" s="12">
        <v>42</v>
      </c>
      <c r="U687" s="12" t="s">
        <v>96</v>
      </c>
      <c r="V687" s="6">
        <v>1.18</v>
      </c>
      <c r="W687" s="6">
        <v>675</v>
      </c>
      <c r="X687" s="15">
        <v>0.79649999999999999</v>
      </c>
    </row>
    <row r="688" spans="1:24" ht="17.100000000000001" customHeight="1">
      <c r="A688" t="s">
        <v>1882</v>
      </c>
      <c r="B688" s="12" t="s">
        <v>1883</v>
      </c>
      <c r="C688" s="12" t="s">
        <v>1493</v>
      </c>
      <c r="D688" s="12" t="s">
        <v>38</v>
      </c>
      <c r="E688" s="12" t="s">
        <v>1494</v>
      </c>
      <c r="F688" s="12" t="s">
        <v>1616</v>
      </c>
      <c r="G688" s="9" t="s">
        <v>1884</v>
      </c>
      <c r="H688" s="8" t="s">
        <v>1880</v>
      </c>
      <c r="I688" s="9"/>
      <c r="J688" s="9" t="s">
        <v>1885</v>
      </c>
      <c r="K688" s="10" t="s">
        <v>55</v>
      </c>
      <c r="L688" s="11"/>
      <c r="M688" s="22">
        <v>1532</v>
      </c>
      <c r="N688" s="33"/>
      <c r="O688" s="22"/>
      <c r="P688" s="85">
        <v>274176</v>
      </c>
      <c r="Q688" s="12">
        <v>40</v>
      </c>
      <c r="R688" s="12">
        <v>68</v>
      </c>
      <c r="S688" s="12">
        <v>96</v>
      </c>
      <c r="T688" s="12">
        <v>42</v>
      </c>
      <c r="U688" s="12" t="s">
        <v>96</v>
      </c>
      <c r="V688" s="6">
        <v>1.18</v>
      </c>
      <c r="W688" s="6">
        <v>675</v>
      </c>
      <c r="X688" s="15">
        <v>0.79649999999999999</v>
      </c>
    </row>
    <row r="689" spans="1:24" ht="17.100000000000001" customHeight="1">
      <c r="A689" t="s">
        <v>1886</v>
      </c>
      <c r="B689" s="12" t="s">
        <v>1887</v>
      </c>
      <c r="C689" s="12" t="s">
        <v>1493</v>
      </c>
      <c r="D689" s="12" t="s">
        <v>38</v>
      </c>
      <c r="E689" s="12" t="s">
        <v>1494</v>
      </c>
      <c r="F689" s="12" t="s">
        <v>1616</v>
      </c>
      <c r="G689" s="9" t="s">
        <v>1888</v>
      </c>
      <c r="H689" s="8" t="s">
        <v>1880</v>
      </c>
      <c r="I689" s="9"/>
      <c r="J689" s="9" t="s">
        <v>1889</v>
      </c>
      <c r="K689" s="10" t="s">
        <v>55</v>
      </c>
      <c r="L689" s="11"/>
      <c r="M689" s="22">
        <v>1668</v>
      </c>
      <c r="N689" s="33"/>
      <c r="O689" s="22"/>
      <c r="P689" s="85">
        <v>274176</v>
      </c>
      <c r="Q689" s="12">
        <v>40</v>
      </c>
      <c r="R689" s="12">
        <v>68</v>
      </c>
      <c r="S689" s="12">
        <v>96</v>
      </c>
      <c r="T689" s="12">
        <v>42</v>
      </c>
      <c r="U689" s="12" t="s">
        <v>96</v>
      </c>
      <c r="V689" s="6">
        <v>1.18</v>
      </c>
      <c r="W689" s="6">
        <v>675</v>
      </c>
      <c r="X689" s="15">
        <v>0.79649999999999999</v>
      </c>
    </row>
    <row r="690" spans="1:24" ht="17.100000000000001" customHeight="1">
      <c r="A690" t="s">
        <v>1890</v>
      </c>
      <c r="B690" s="12" t="s">
        <v>1891</v>
      </c>
      <c r="C690" s="12" t="s">
        <v>1493</v>
      </c>
      <c r="D690" s="12" t="s">
        <v>38</v>
      </c>
      <c r="E690" s="12" t="s">
        <v>1494</v>
      </c>
      <c r="F690" s="12" t="s">
        <v>1616</v>
      </c>
      <c r="G690" s="9" t="s">
        <v>1892</v>
      </c>
      <c r="H690" s="8" t="s">
        <v>1880</v>
      </c>
      <c r="I690" s="9"/>
      <c r="J690" s="9" t="s">
        <v>1893</v>
      </c>
      <c r="K690" s="10" t="s">
        <v>55</v>
      </c>
      <c r="L690" s="11"/>
      <c r="M690" s="22">
        <v>2091</v>
      </c>
      <c r="N690" s="33"/>
      <c r="O690" s="22"/>
      <c r="P690" s="85">
        <v>457905</v>
      </c>
      <c r="Q690" s="12">
        <v>65</v>
      </c>
      <c r="R690" s="12">
        <v>89</v>
      </c>
      <c r="S690" s="12">
        <v>105</v>
      </c>
      <c r="T690" s="12">
        <v>49</v>
      </c>
      <c r="U690" s="12" t="s">
        <v>96</v>
      </c>
      <c r="V690" s="6">
        <v>1.92</v>
      </c>
      <c r="W690" s="6">
        <v>675</v>
      </c>
      <c r="X690" s="15">
        <v>1.296</v>
      </c>
    </row>
    <row r="691" spans="1:24" ht="17.100000000000001" customHeight="1">
      <c r="A691" t="s">
        <v>1894</v>
      </c>
      <c r="B691" s="12" t="s">
        <v>1895</v>
      </c>
      <c r="C691" s="12" t="s">
        <v>1493</v>
      </c>
      <c r="D691" s="12" t="s">
        <v>38</v>
      </c>
      <c r="E691" s="12" t="s">
        <v>1494</v>
      </c>
      <c r="F691" s="12" t="s">
        <v>1616</v>
      </c>
      <c r="G691" s="9" t="s">
        <v>1896</v>
      </c>
      <c r="H691" s="8" t="s">
        <v>1880</v>
      </c>
      <c r="I691" s="9"/>
      <c r="J691" s="9" t="s">
        <v>1897</v>
      </c>
      <c r="K691" s="10" t="s">
        <v>55</v>
      </c>
      <c r="L691" s="11"/>
      <c r="M691" s="22">
        <v>2692</v>
      </c>
      <c r="N691" s="33"/>
      <c r="O691" s="22"/>
      <c r="P691" s="85">
        <v>457905</v>
      </c>
      <c r="Q691" s="12">
        <v>68</v>
      </c>
      <c r="R691" s="12">
        <v>89</v>
      </c>
      <c r="S691" s="12">
        <v>105</v>
      </c>
      <c r="T691" s="12">
        <v>49</v>
      </c>
      <c r="U691" s="12" t="s">
        <v>96</v>
      </c>
      <c r="V691" s="6">
        <v>2.25</v>
      </c>
      <c r="W691" s="6">
        <v>675</v>
      </c>
      <c r="X691" s="15">
        <v>1.51875</v>
      </c>
    </row>
    <row r="692" spans="1:24" ht="17.100000000000001" customHeight="1">
      <c r="A692" t="s">
        <v>1898</v>
      </c>
      <c r="B692" s="12" t="s">
        <v>1899</v>
      </c>
      <c r="C692" s="12" t="s">
        <v>1493</v>
      </c>
      <c r="D692" s="12" t="s">
        <v>38</v>
      </c>
      <c r="E692" s="12" t="s">
        <v>1494</v>
      </c>
      <c r="F692" s="12" t="s">
        <v>1616</v>
      </c>
      <c r="G692" s="9" t="s">
        <v>1900</v>
      </c>
      <c r="H692" s="8" t="s">
        <v>1880</v>
      </c>
      <c r="I692" s="9"/>
      <c r="J692" s="9" t="s">
        <v>1901</v>
      </c>
      <c r="K692" s="10" t="s">
        <v>55</v>
      </c>
      <c r="L692" s="11"/>
      <c r="M692" s="22">
        <v>3368</v>
      </c>
      <c r="N692" s="33"/>
      <c r="O692" s="22"/>
      <c r="P692" s="85">
        <v>457905</v>
      </c>
      <c r="Q692" s="12">
        <v>68</v>
      </c>
      <c r="R692" s="12">
        <v>89</v>
      </c>
      <c r="S692" s="12">
        <v>105</v>
      </c>
      <c r="T692" s="12">
        <v>49</v>
      </c>
      <c r="U692" s="12" t="s">
        <v>96</v>
      </c>
      <c r="V692" s="6">
        <v>2.25</v>
      </c>
      <c r="W692" s="6">
        <v>675</v>
      </c>
      <c r="X692" s="15">
        <v>1.51875</v>
      </c>
    </row>
    <row r="693" spans="1:24" ht="17.100000000000001" customHeight="1">
      <c r="A693" t="s">
        <v>1902</v>
      </c>
      <c r="B693" s="12" t="s">
        <v>1903</v>
      </c>
      <c r="C693" s="12" t="s">
        <v>1493</v>
      </c>
      <c r="D693" s="12" t="s">
        <v>38</v>
      </c>
      <c r="E693" s="12" t="s">
        <v>1494</v>
      </c>
      <c r="F693" s="12" t="s">
        <v>1616</v>
      </c>
      <c r="G693" s="9" t="s">
        <v>1904</v>
      </c>
      <c r="H693" s="8" t="s">
        <v>1880</v>
      </c>
      <c r="I693" s="9"/>
      <c r="J693" s="9" t="s">
        <v>1905</v>
      </c>
      <c r="K693" s="10" t="s">
        <v>55</v>
      </c>
      <c r="L693" s="11"/>
      <c r="M693" s="22">
        <v>4076</v>
      </c>
      <c r="N693" s="33"/>
      <c r="O693" s="22"/>
      <c r="P693" s="85">
        <v>622097.99999999988</v>
      </c>
      <c r="Q693" s="12">
        <v>87</v>
      </c>
      <c r="R693" s="12">
        <v>113.99999999999999</v>
      </c>
      <c r="S693" s="12">
        <v>107</v>
      </c>
      <c r="T693" s="12">
        <v>51</v>
      </c>
      <c r="U693" s="12" t="s">
        <v>96</v>
      </c>
      <c r="V693" s="6">
        <v>2.72</v>
      </c>
      <c r="W693" s="6">
        <v>675</v>
      </c>
      <c r="X693" s="15">
        <v>1.8360000000000003</v>
      </c>
    </row>
    <row r="694" spans="1:24" ht="17.100000000000001" customHeight="1">
      <c r="A694" t="s">
        <v>1906</v>
      </c>
      <c r="B694" s="12" t="s">
        <v>1907</v>
      </c>
      <c r="C694" s="12" t="s">
        <v>1493</v>
      </c>
      <c r="D694" s="12" t="s">
        <v>38</v>
      </c>
      <c r="E694" s="12" t="s">
        <v>1494</v>
      </c>
      <c r="F694" s="12" t="s">
        <v>1616</v>
      </c>
      <c r="G694" s="9" t="s">
        <v>1908</v>
      </c>
      <c r="H694" s="8" t="s">
        <v>1880</v>
      </c>
      <c r="I694" s="9"/>
      <c r="J694" s="9" t="s">
        <v>1909</v>
      </c>
      <c r="K694" s="10" t="s">
        <v>55</v>
      </c>
      <c r="L694" s="11"/>
      <c r="M694" s="22">
        <v>5462</v>
      </c>
      <c r="N694" s="33"/>
      <c r="O694" s="22"/>
      <c r="P694" s="85">
        <v>622097.99999999988</v>
      </c>
      <c r="Q694" s="12">
        <v>88</v>
      </c>
      <c r="R694" s="12">
        <v>113.99999999999999</v>
      </c>
      <c r="S694" s="12">
        <v>107</v>
      </c>
      <c r="T694" s="12">
        <v>51</v>
      </c>
      <c r="U694" s="12" t="s">
        <v>96</v>
      </c>
      <c r="V694" s="6">
        <v>2.72</v>
      </c>
      <c r="W694" s="6">
        <v>675</v>
      </c>
      <c r="X694" s="15">
        <v>1.8360000000000003</v>
      </c>
    </row>
    <row r="695" spans="1:24">
      <c r="A695" t="s">
        <v>1910</v>
      </c>
      <c r="B695" s="12">
        <v>5025232915507</v>
      </c>
      <c r="C695" s="12" t="s">
        <v>1911</v>
      </c>
      <c r="D695" s="82" t="s">
        <v>38</v>
      </c>
      <c r="E695" t="s">
        <v>1912</v>
      </c>
      <c r="F695" s="82" t="s">
        <v>1913</v>
      </c>
      <c r="G695" s="137" t="s">
        <v>1914</v>
      </c>
      <c r="H695" s="144" t="s">
        <v>1915</v>
      </c>
      <c r="I695" s="9"/>
      <c r="J695" s="9"/>
      <c r="K695" s="10"/>
      <c r="L695" s="11"/>
      <c r="M695" s="22">
        <v>2061</v>
      </c>
      <c r="N695" s="22"/>
      <c r="O695" s="22"/>
      <c r="P695" s="85">
        <v>357420</v>
      </c>
      <c r="Q695" s="86">
        <v>46</v>
      </c>
      <c r="R695" s="86">
        <v>74</v>
      </c>
      <c r="S695" s="86">
        <v>105</v>
      </c>
      <c r="T695" s="86">
        <v>46</v>
      </c>
      <c r="U695" s="12" t="s">
        <v>96</v>
      </c>
      <c r="V695" s="6" t="s">
        <v>1916</v>
      </c>
      <c r="W695" s="6">
        <v>675</v>
      </c>
      <c r="X695" s="15" t="s">
        <v>1917</v>
      </c>
    </row>
    <row r="696" spans="1:24">
      <c r="A696" t="s">
        <v>1918</v>
      </c>
      <c r="B696" s="12">
        <v>5025232915514</v>
      </c>
      <c r="C696" s="12" t="s">
        <v>1911</v>
      </c>
      <c r="D696" s="82" t="s">
        <v>38</v>
      </c>
      <c r="E696" t="s">
        <v>1912</v>
      </c>
      <c r="F696" s="82" t="s">
        <v>1913</v>
      </c>
      <c r="G696" s="137" t="s">
        <v>1919</v>
      </c>
      <c r="H696" s="144" t="s">
        <v>1915</v>
      </c>
      <c r="I696" s="9"/>
      <c r="J696" s="9"/>
      <c r="K696" s="10"/>
      <c r="L696" s="11"/>
      <c r="M696" s="22">
        <v>2355</v>
      </c>
      <c r="N696" s="22"/>
      <c r="O696" s="22"/>
      <c r="P696" s="85">
        <v>367080</v>
      </c>
      <c r="Q696" s="86">
        <v>46</v>
      </c>
      <c r="R696" s="86">
        <v>76</v>
      </c>
      <c r="S696" s="86">
        <v>105</v>
      </c>
      <c r="T696" s="86">
        <v>46</v>
      </c>
      <c r="U696" s="12" t="s">
        <v>96</v>
      </c>
      <c r="V696" s="6" t="s">
        <v>1916</v>
      </c>
      <c r="W696" s="6">
        <v>675</v>
      </c>
      <c r="X696" s="15" t="s">
        <v>1917</v>
      </c>
    </row>
    <row r="697" spans="1:24">
      <c r="A697" t="s">
        <v>1920</v>
      </c>
      <c r="B697" s="12">
        <v>5025232915521</v>
      </c>
      <c r="C697" s="12" t="s">
        <v>1911</v>
      </c>
      <c r="D697" s="82" t="s">
        <v>38</v>
      </c>
      <c r="E697" t="s">
        <v>1912</v>
      </c>
      <c r="F697" s="82" t="s">
        <v>1913</v>
      </c>
      <c r="G697" s="137" t="s">
        <v>1921</v>
      </c>
      <c r="H697" s="144" t="s">
        <v>1915</v>
      </c>
      <c r="I697" s="9"/>
      <c r="J697" s="9"/>
      <c r="K697" s="10"/>
      <c r="L697" s="11"/>
      <c r="M697" s="22">
        <v>2489</v>
      </c>
      <c r="N697" s="22"/>
      <c r="O697" s="22"/>
      <c r="P697" s="85">
        <v>367080</v>
      </c>
      <c r="Q697" s="86">
        <v>47</v>
      </c>
      <c r="R697" s="86">
        <v>76</v>
      </c>
      <c r="S697" s="86">
        <v>105</v>
      </c>
      <c r="T697" s="86">
        <v>46</v>
      </c>
      <c r="U697" s="12" t="s">
        <v>96</v>
      </c>
      <c r="V697" s="6" t="s">
        <v>1922</v>
      </c>
      <c r="W697" s="6">
        <v>675</v>
      </c>
      <c r="X697" s="15" t="s">
        <v>1923</v>
      </c>
    </row>
    <row r="698" spans="1:24">
      <c r="A698" t="s">
        <v>1924</v>
      </c>
      <c r="B698" s="12">
        <v>5025232945429</v>
      </c>
      <c r="C698" s="12" t="s">
        <v>1911</v>
      </c>
      <c r="D698" s="82" t="s">
        <v>38</v>
      </c>
      <c r="E698" t="s">
        <v>1912</v>
      </c>
      <c r="F698" s="82" t="s">
        <v>1913</v>
      </c>
      <c r="G698" s="137" t="s">
        <v>1925</v>
      </c>
      <c r="H698" s="144" t="s">
        <v>1915</v>
      </c>
      <c r="I698" s="9"/>
      <c r="J698" s="9"/>
      <c r="K698" s="10"/>
      <c r="L698" s="11"/>
      <c r="M698" s="22">
        <v>3137</v>
      </c>
      <c r="N698" s="22"/>
      <c r="O698" s="22"/>
      <c r="P698" s="85">
        <v>656875</v>
      </c>
      <c r="Q698" s="86">
        <v>74</v>
      </c>
      <c r="R698" s="86">
        <v>113.39999999999999</v>
      </c>
      <c r="S698" s="86">
        <v>109.5</v>
      </c>
      <c r="T698" s="86">
        <v>52.900000000000006</v>
      </c>
      <c r="U698" s="12" t="s">
        <v>96</v>
      </c>
      <c r="V698" s="6" t="s">
        <v>1926</v>
      </c>
      <c r="W698" s="6">
        <v>675</v>
      </c>
      <c r="X698" s="15" t="s">
        <v>1927</v>
      </c>
    </row>
    <row r="699" spans="1:24">
      <c r="A699" t="s">
        <v>1928</v>
      </c>
      <c r="B699" s="12">
        <v>5025232945368</v>
      </c>
      <c r="C699" s="12" t="s">
        <v>1911</v>
      </c>
      <c r="D699" s="82" t="s">
        <v>38</v>
      </c>
      <c r="E699" t="s">
        <v>1912</v>
      </c>
      <c r="F699" s="82" t="s">
        <v>1913</v>
      </c>
      <c r="G699" s="137" t="s">
        <v>1929</v>
      </c>
      <c r="H699" s="144" t="s">
        <v>1915</v>
      </c>
      <c r="I699" s="9"/>
      <c r="J699" s="9"/>
      <c r="K699" s="10"/>
      <c r="L699" s="11"/>
      <c r="M699" s="22">
        <v>3815</v>
      </c>
      <c r="N699" s="22"/>
      <c r="O699" s="22"/>
      <c r="P699" s="85">
        <v>656875</v>
      </c>
      <c r="Q699" s="86">
        <v>92</v>
      </c>
      <c r="R699" s="86">
        <v>113.39999999999999</v>
      </c>
      <c r="S699" s="86">
        <v>109.5</v>
      </c>
      <c r="T699" s="86">
        <v>52.900000000000006</v>
      </c>
      <c r="U699" s="12" t="s">
        <v>96</v>
      </c>
      <c r="V699" s="6" t="s">
        <v>1930</v>
      </c>
      <c r="W699" s="6">
        <v>675</v>
      </c>
      <c r="X699" s="15" t="s">
        <v>1931</v>
      </c>
    </row>
    <row r="700" spans="1:24">
      <c r="A700" t="s">
        <v>1932</v>
      </c>
      <c r="B700" s="12">
        <v>5025232945382</v>
      </c>
      <c r="C700" s="12" t="s">
        <v>1911</v>
      </c>
      <c r="D700" s="82" t="s">
        <v>38</v>
      </c>
      <c r="E700" t="s">
        <v>1912</v>
      </c>
      <c r="F700" s="82" t="s">
        <v>1913</v>
      </c>
      <c r="G700" s="137" t="s">
        <v>1933</v>
      </c>
      <c r="H700" s="144" t="s">
        <v>1915</v>
      </c>
      <c r="I700" s="9"/>
      <c r="J700" s="9"/>
      <c r="K700" s="10"/>
      <c r="L700" s="11"/>
      <c r="M700" s="22">
        <v>4916</v>
      </c>
      <c r="N700" s="22"/>
      <c r="O700" s="22"/>
      <c r="P700" s="85">
        <v>656875</v>
      </c>
      <c r="Q700" s="86">
        <v>94</v>
      </c>
      <c r="R700" s="86">
        <v>113.39999999999999</v>
      </c>
      <c r="S700" s="86">
        <v>109.5</v>
      </c>
      <c r="T700" s="86">
        <v>52.900000000000006</v>
      </c>
      <c r="U700" s="12" t="s">
        <v>96</v>
      </c>
      <c r="V700" s="6" t="s">
        <v>1934</v>
      </c>
      <c r="W700" s="6">
        <v>675</v>
      </c>
      <c r="X700" s="15" t="s">
        <v>1935</v>
      </c>
    </row>
    <row r="701" spans="1:24">
      <c r="A701" t="s">
        <v>1936</v>
      </c>
      <c r="B701" s="12">
        <v>5025232945405</v>
      </c>
      <c r="C701" s="12" t="s">
        <v>1911</v>
      </c>
      <c r="D701" s="82" t="s">
        <v>38</v>
      </c>
      <c r="E701" t="s">
        <v>1912</v>
      </c>
      <c r="F701" s="82" t="s">
        <v>1913</v>
      </c>
      <c r="G701" s="137" t="s">
        <v>1937</v>
      </c>
      <c r="H701" s="144" t="s">
        <v>1915</v>
      </c>
      <c r="I701" s="9"/>
      <c r="J701" s="9"/>
      <c r="K701" s="10"/>
      <c r="L701" s="11"/>
      <c r="M701" s="22">
        <v>6345</v>
      </c>
      <c r="N701" s="22"/>
      <c r="O701" s="22"/>
      <c r="P701" s="85">
        <v>656875</v>
      </c>
      <c r="Q701" s="86">
        <v>94</v>
      </c>
      <c r="R701" s="86">
        <v>113.39999999999999</v>
      </c>
      <c r="S701" s="86">
        <v>109.5</v>
      </c>
      <c r="T701" s="86">
        <v>52.900000000000006</v>
      </c>
      <c r="U701" s="12" t="s">
        <v>96</v>
      </c>
      <c r="V701" s="6" t="s">
        <v>1934</v>
      </c>
      <c r="W701" s="6">
        <v>675</v>
      </c>
      <c r="X701" s="15" t="s">
        <v>1935</v>
      </c>
    </row>
    <row r="702" spans="1:24">
      <c r="A702" t="s">
        <v>1938</v>
      </c>
      <c r="B702" s="12">
        <v>5025232945436</v>
      </c>
      <c r="C702" s="12" t="s">
        <v>1911</v>
      </c>
      <c r="D702" s="82" t="s">
        <v>38</v>
      </c>
      <c r="E702" t="s">
        <v>1912</v>
      </c>
      <c r="F702" s="82" t="s">
        <v>1913</v>
      </c>
      <c r="G702" s="137" t="s">
        <v>1939</v>
      </c>
      <c r="H702" s="144" t="s">
        <v>1940</v>
      </c>
      <c r="I702" s="9"/>
      <c r="J702" s="9"/>
      <c r="K702" s="10"/>
      <c r="L702" s="11"/>
      <c r="M702" s="22">
        <v>3458</v>
      </c>
      <c r="N702" s="22"/>
      <c r="O702" s="22"/>
      <c r="P702" s="85">
        <v>656875</v>
      </c>
      <c r="Q702" s="86">
        <v>74</v>
      </c>
      <c r="R702" s="86">
        <v>113.39999999999999</v>
      </c>
      <c r="S702" s="86">
        <v>109.5</v>
      </c>
      <c r="T702" s="86">
        <v>52.900000000000006</v>
      </c>
      <c r="U702" s="12" t="s">
        <v>96</v>
      </c>
      <c r="V702" s="6" t="s">
        <v>1926</v>
      </c>
      <c r="W702" s="6">
        <v>675</v>
      </c>
      <c r="X702" s="15" t="s">
        <v>1927</v>
      </c>
    </row>
    <row r="703" spans="1:24">
      <c r="A703" t="s">
        <v>1941</v>
      </c>
      <c r="B703" s="12">
        <v>5025232945375</v>
      </c>
      <c r="C703" s="12" t="s">
        <v>1911</v>
      </c>
      <c r="D703" s="82" t="s">
        <v>38</v>
      </c>
      <c r="E703" t="s">
        <v>1912</v>
      </c>
      <c r="F703" s="82" t="s">
        <v>1942</v>
      </c>
      <c r="G703" s="137" t="s">
        <v>1943</v>
      </c>
      <c r="H703" s="144" t="s">
        <v>1940</v>
      </c>
      <c r="I703" s="9"/>
      <c r="J703" s="9"/>
      <c r="K703" s="10"/>
      <c r="L703" s="11"/>
      <c r="M703" s="22">
        <v>3947</v>
      </c>
      <c r="N703" s="22"/>
      <c r="O703" s="22"/>
      <c r="P703" s="85">
        <v>656875</v>
      </c>
      <c r="Q703" s="86">
        <v>90</v>
      </c>
      <c r="R703" s="86">
        <v>113.39999999999999</v>
      </c>
      <c r="S703" s="86">
        <v>109.5</v>
      </c>
      <c r="T703" s="86">
        <v>52.900000000000006</v>
      </c>
      <c r="U703" s="12" t="s">
        <v>96</v>
      </c>
      <c r="V703" s="6" t="s">
        <v>1930</v>
      </c>
      <c r="W703" s="6">
        <v>675</v>
      </c>
      <c r="X703" s="15" t="s">
        <v>1931</v>
      </c>
    </row>
    <row r="704" spans="1:24">
      <c r="A704" t="s">
        <v>1944</v>
      </c>
      <c r="B704" s="12">
        <v>5025232945399</v>
      </c>
      <c r="C704" s="12" t="s">
        <v>1911</v>
      </c>
      <c r="D704" s="82" t="s">
        <v>38</v>
      </c>
      <c r="E704" t="s">
        <v>1912</v>
      </c>
      <c r="F704" s="82" t="s">
        <v>1942</v>
      </c>
      <c r="G704" s="137" t="s">
        <v>1945</v>
      </c>
      <c r="H704" s="144" t="s">
        <v>1940</v>
      </c>
      <c r="I704" s="9"/>
      <c r="J704" s="9"/>
      <c r="K704" s="10"/>
      <c r="L704" s="11"/>
      <c r="M704" s="22">
        <v>5074</v>
      </c>
      <c r="N704" s="22"/>
      <c r="O704" s="22"/>
      <c r="P704" s="85">
        <v>656875</v>
      </c>
      <c r="Q704" s="86">
        <v>92</v>
      </c>
      <c r="R704" s="86">
        <v>113.39999999999999</v>
      </c>
      <c r="S704" s="86">
        <v>109.5</v>
      </c>
      <c r="T704" s="86">
        <v>52.900000000000006</v>
      </c>
      <c r="U704" s="12" t="s">
        <v>96</v>
      </c>
      <c r="V704" s="6" t="s">
        <v>1934</v>
      </c>
      <c r="W704" s="6">
        <v>675</v>
      </c>
      <c r="X704" s="15" t="s">
        <v>1935</v>
      </c>
    </row>
    <row r="705" spans="1:24">
      <c r="A705" t="s">
        <v>1946</v>
      </c>
      <c r="B705" s="12">
        <v>5025232945412</v>
      </c>
      <c r="C705" s="12" t="s">
        <v>1911</v>
      </c>
      <c r="D705" s="82" t="s">
        <v>38</v>
      </c>
      <c r="E705" t="s">
        <v>1912</v>
      </c>
      <c r="F705" s="82" t="s">
        <v>1942</v>
      </c>
      <c r="G705" s="137" t="s">
        <v>1947</v>
      </c>
      <c r="H705" s="144" t="s">
        <v>1940</v>
      </c>
      <c r="I705" s="9"/>
      <c r="J705" s="9"/>
      <c r="K705" s="10"/>
      <c r="L705" s="11"/>
      <c r="M705" s="22">
        <v>6502</v>
      </c>
      <c r="N705" s="22"/>
      <c r="O705" s="22"/>
      <c r="P705" s="85">
        <v>656875</v>
      </c>
      <c r="Q705" s="86">
        <v>92</v>
      </c>
      <c r="R705" s="86">
        <v>113.39999999999999</v>
      </c>
      <c r="S705" s="86">
        <v>109.5</v>
      </c>
      <c r="T705" s="86">
        <v>52.900000000000006</v>
      </c>
      <c r="U705" s="12" t="s">
        <v>96</v>
      </c>
      <c r="V705" s="6" t="s">
        <v>1934</v>
      </c>
      <c r="W705" s="6">
        <v>675</v>
      </c>
      <c r="X705" s="15" t="s">
        <v>1935</v>
      </c>
    </row>
    <row r="706" spans="1:24">
      <c r="A706" t="s">
        <v>1948</v>
      </c>
      <c r="B706" s="12">
        <v>5025232915538</v>
      </c>
      <c r="C706" s="12" t="s">
        <v>1911</v>
      </c>
      <c r="D706" s="82" t="s">
        <v>38</v>
      </c>
      <c r="E706" t="s">
        <v>1949</v>
      </c>
      <c r="F706" s="82" t="s">
        <v>1913</v>
      </c>
      <c r="G706" s="137" t="s">
        <v>1950</v>
      </c>
      <c r="H706" s="144" t="s">
        <v>1951</v>
      </c>
      <c r="I706" s="9"/>
      <c r="J706" s="9"/>
      <c r="K706" s="10"/>
      <c r="L706" s="11"/>
      <c r="M706" s="22">
        <v>709</v>
      </c>
      <c r="N706" s="22"/>
      <c r="O706" s="22"/>
      <c r="P706" s="85">
        <v>274176</v>
      </c>
      <c r="Q706" s="86">
        <v>35</v>
      </c>
      <c r="R706" s="86">
        <v>68</v>
      </c>
      <c r="S706" s="86">
        <v>96</v>
      </c>
      <c r="T706" s="86">
        <v>42</v>
      </c>
      <c r="U706" s="12" t="s">
        <v>96</v>
      </c>
      <c r="V706" s="6" t="s">
        <v>1952</v>
      </c>
      <c r="W706" s="6">
        <v>675</v>
      </c>
      <c r="X706" s="15" t="s">
        <v>1953</v>
      </c>
    </row>
    <row r="707" spans="1:24">
      <c r="A707" t="s">
        <v>1954</v>
      </c>
      <c r="B707" s="12">
        <v>5025232899333</v>
      </c>
      <c r="C707" s="12" t="s">
        <v>1911</v>
      </c>
      <c r="D707" s="82" t="s">
        <v>38</v>
      </c>
      <c r="E707" t="s">
        <v>1949</v>
      </c>
      <c r="F707" s="82" t="s">
        <v>1913</v>
      </c>
      <c r="G707" s="137" t="s">
        <v>1914</v>
      </c>
      <c r="H707" s="144" t="s">
        <v>1951</v>
      </c>
      <c r="I707" s="9"/>
      <c r="J707" s="9"/>
      <c r="K707" s="10"/>
      <c r="L707" s="11"/>
      <c r="M707" s="22">
        <v>749</v>
      </c>
      <c r="N707" s="22"/>
      <c r="O707" s="22"/>
      <c r="P707" s="85">
        <v>274176</v>
      </c>
      <c r="Q707" s="86">
        <v>36</v>
      </c>
      <c r="R707" s="86">
        <v>68</v>
      </c>
      <c r="S707" s="86">
        <v>96</v>
      </c>
      <c r="T707" s="86">
        <v>42</v>
      </c>
      <c r="U707" s="12" t="s">
        <v>96</v>
      </c>
      <c r="V707" s="6" t="s">
        <v>1952</v>
      </c>
      <c r="W707" s="6">
        <v>675</v>
      </c>
      <c r="X707" s="15" t="s">
        <v>1953</v>
      </c>
    </row>
    <row r="708" spans="1:24">
      <c r="A708" t="s">
        <v>1955</v>
      </c>
      <c r="B708" s="12">
        <v>5025232899340</v>
      </c>
      <c r="C708" s="12" t="s">
        <v>1911</v>
      </c>
      <c r="D708" s="82" t="s">
        <v>38</v>
      </c>
      <c r="E708" t="s">
        <v>1949</v>
      </c>
      <c r="F708" s="82" t="s">
        <v>1913</v>
      </c>
      <c r="G708" s="137" t="s">
        <v>1919</v>
      </c>
      <c r="H708" s="144" t="s">
        <v>1951</v>
      </c>
      <c r="I708" s="9"/>
      <c r="J708" s="9"/>
      <c r="K708" s="10"/>
      <c r="L708" s="11"/>
      <c r="M708" s="22">
        <v>1375</v>
      </c>
      <c r="N708" s="22"/>
      <c r="O708" s="22"/>
      <c r="P708" s="85">
        <v>274176</v>
      </c>
      <c r="Q708" s="86">
        <v>46</v>
      </c>
      <c r="R708" s="86">
        <v>68</v>
      </c>
      <c r="S708" s="86">
        <v>96</v>
      </c>
      <c r="T708" s="86">
        <v>42</v>
      </c>
      <c r="U708" s="12" t="s">
        <v>96</v>
      </c>
      <c r="V708" s="6" t="s">
        <v>1956</v>
      </c>
      <c r="W708" s="6">
        <v>675</v>
      </c>
      <c r="X708" s="6" t="s">
        <v>1957</v>
      </c>
    </row>
    <row r="709" spans="1:24">
      <c r="A709" t="s">
        <v>1958</v>
      </c>
      <c r="B709" s="12">
        <v>5025232920884</v>
      </c>
      <c r="C709" s="12" t="s">
        <v>1911</v>
      </c>
      <c r="D709" s="82" t="s">
        <v>38</v>
      </c>
      <c r="E709" t="s">
        <v>1949</v>
      </c>
      <c r="F709" s="82" t="s">
        <v>1913</v>
      </c>
      <c r="G709" s="137" t="s">
        <v>1921</v>
      </c>
      <c r="H709" s="144" t="s">
        <v>1951</v>
      </c>
      <c r="I709" s="9"/>
      <c r="J709" s="9"/>
      <c r="K709" s="10"/>
      <c r="L709" s="11"/>
      <c r="M709" s="22">
        <v>1433</v>
      </c>
      <c r="N709" s="22"/>
      <c r="O709" s="22"/>
      <c r="P709" s="85">
        <v>354375</v>
      </c>
      <c r="Q709" s="86">
        <v>46</v>
      </c>
      <c r="R709" s="86">
        <v>75</v>
      </c>
      <c r="S709" s="86">
        <v>105</v>
      </c>
      <c r="T709" s="86">
        <v>45</v>
      </c>
      <c r="U709" s="12" t="s">
        <v>96</v>
      </c>
      <c r="V709" s="6" t="s">
        <v>1922</v>
      </c>
      <c r="W709" s="6">
        <v>675</v>
      </c>
      <c r="X709" s="15" t="s">
        <v>1923</v>
      </c>
    </row>
    <row r="710" spans="1:24">
      <c r="A710" t="s">
        <v>1959</v>
      </c>
      <c r="B710" s="12">
        <v>5025232920891</v>
      </c>
      <c r="C710" s="12" t="s">
        <v>1911</v>
      </c>
      <c r="D710" s="82" t="s">
        <v>38</v>
      </c>
      <c r="E710" t="s">
        <v>1949</v>
      </c>
      <c r="F710" s="82" t="s">
        <v>1913</v>
      </c>
      <c r="G710" s="137" t="s">
        <v>1925</v>
      </c>
      <c r="H710" s="144" t="s">
        <v>1951</v>
      </c>
      <c r="I710" s="9"/>
      <c r="J710" s="9"/>
      <c r="K710" s="10"/>
      <c r="L710" s="11"/>
      <c r="M710" s="22">
        <v>1446</v>
      </c>
      <c r="N710" s="22"/>
      <c r="O710" s="22"/>
      <c r="P710" s="85">
        <v>354375</v>
      </c>
      <c r="Q710" s="86">
        <v>54</v>
      </c>
      <c r="R710" s="86">
        <v>75</v>
      </c>
      <c r="S710" s="86">
        <v>105</v>
      </c>
      <c r="T710" s="86">
        <v>45</v>
      </c>
      <c r="U710" s="12" t="s">
        <v>96</v>
      </c>
      <c r="V710" s="6" t="s">
        <v>1927</v>
      </c>
      <c r="W710" s="6">
        <v>675</v>
      </c>
      <c r="X710" s="15" t="s">
        <v>1960</v>
      </c>
    </row>
    <row r="711" spans="1:24">
      <c r="A711" t="s">
        <v>1961</v>
      </c>
      <c r="B711" s="12">
        <v>5025232941032</v>
      </c>
      <c r="C711" s="12" t="s">
        <v>1911</v>
      </c>
      <c r="D711" s="82" t="s">
        <v>38</v>
      </c>
      <c r="E711" t="s">
        <v>1949</v>
      </c>
      <c r="F711" s="82" t="s">
        <v>1913</v>
      </c>
      <c r="G711" s="137" t="s">
        <v>1929</v>
      </c>
      <c r="H711" s="144" t="s">
        <v>1951</v>
      </c>
      <c r="I711" s="9"/>
      <c r="J711" s="9"/>
      <c r="K711" s="10"/>
      <c r="L711" s="11"/>
      <c r="M711" s="22">
        <v>2145</v>
      </c>
      <c r="N711" s="22"/>
      <c r="O711" s="22"/>
      <c r="P711" s="85">
        <v>658790</v>
      </c>
      <c r="Q711" s="86">
        <v>98</v>
      </c>
      <c r="R711" s="86">
        <v>112.99999999999999</v>
      </c>
      <c r="S711" s="86">
        <v>110.00000000000001</v>
      </c>
      <c r="T711" s="86">
        <v>53</v>
      </c>
      <c r="U711" s="12" t="s">
        <v>96</v>
      </c>
      <c r="V711" s="6" t="s">
        <v>1962</v>
      </c>
      <c r="W711" s="6">
        <v>675</v>
      </c>
      <c r="X711" s="15" t="s">
        <v>1963</v>
      </c>
    </row>
    <row r="712" spans="1:24">
      <c r="A712" t="s">
        <v>1964</v>
      </c>
      <c r="B712" s="12">
        <v>5025232941056</v>
      </c>
      <c r="C712" s="12" t="s">
        <v>1911</v>
      </c>
      <c r="D712" s="82" t="s">
        <v>38</v>
      </c>
      <c r="E712" t="s">
        <v>1949</v>
      </c>
      <c r="F712" s="82" t="s">
        <v>1913</v>
      </c>
      <c r="G712" s="137" t="s">
        <v>1933</v>
      </c>
      <c r="H712" s="144" t="s">
        <v>1951</v>
      </c>
      <c r="I712" s="9"/>
      <c r="J712" s="9"/>
      <c r="K712" s="10"/>
      <c r="L712" s="11"/>
      <c r="M712" s="22">
        <v>2840</v>
      </c>
      <c r="N712" s="22"/>
      <c r="O712" s="22"/>
      <c r="P712" s="85">
        <v>658790</v>
      </c>
      <c r="Q712" s="86">
        <v>102</v>
      </c>
      <c r="R712" s="86">
        <v>112.99999999999999</v>
      </c>
      <c r="S712" s="86">
        <v>110.00000000000001</v>
      </c>
      <c r="T712" s="86">
        <v>53</v>
      </c>
      <c r="U712" s="12" t="s">
        <v>96</v>
      </c>
      <c r="V712" s="6" t="s">
        <v>1965</v>
      </c>
      <c r="W712" s="6">
        <v>675</v>
      </c>
      <c r="X712" s="15" t="s">
        <v>1966</v>
      </c>
    </row>
    <row r="713" spans="1:24">
      <c r="A713" t="s">
        <v>1967</v>
      </c>
      <c r="B713" s="12">
        <v>5025232941070</v>
      </c>
      <c r="C713" s="12" t="s">
        <v>1911</v>
      </c>
      <c r="D713" s="82" t="s">
        <v>38</v>
      </c>
      <c r="E713" t="s">
        <v>1949</v>
      </c>
      <c r="F713" s="82" t="s">
        <v>1913</v>
      </c>
      <c r="G713" s="137" t="s">
        <v>1937</v>
      </c>
      <c r="H713" s="144" t="s">
        <v>1951</v>
      </c>
      <c r="I713" s="9"/>
      <c r="J713" s="9"/>
      <c r="K713" s="10"/>
      <c r="L713" s="11"/>
      <c r="M713" s="22">
        <v>4069</v>
      </c>
      <c r="N713" s="22"/>
      <c r="O713" s="22"/>
      <c r="P713" s="85">
        <v>658790</v>
      </c>
      <c r="Q713" s="86">
        <v>102</v>
      </c>
      <c r="R713" s="86">
        <v>112.99999999999999</v>
      </c>
      <c r="S713" s="86">
        <v>110.00000000000001</v>
      </c>
      <c r="T713" s="86">
        <v>53</v>
      </c>
      <c r="U713" s="12" t="s">
        <v>96</v>
      </c>
      <c r="V713" s="6" t="s">
        <v>1965</v>
      </c>
      <c r="W713" s="6">
        <v>675</v>
      </c>
      <c r="X713" s="15" t="s">
        <v>1966</v>
      </c>
    </row>
    <row r="714" spans="1:24">
      <c r="A714" t="s">
        <v>1968</v>
      </c>
      <c r="B714" s="12">
        <v>5025232941049</v>
      </c>
      <c r="C714" s="12" t="s">
        <v>1911</v>
      </c>
      <c r="D714" s="82" t="s">
        <v>38</v>
      </c>
      <c r="E714" t="s">
        <v>1949</v>
      </c>
      <c r="F714" s="82" t="s">
        <v>1942</v>
      </c>
      <c r="G714" s="137" t="s">
        <v>1943</v>
      </c>
      <c r="H714" s="144" t="s">
        <v>1969</v>
      </c>
      <c r="I714" s="9"/>
      <c r="J714" s="9"/>
      <c r="K714" s="10"/>
      <c r="L714" s="11"/>
      <c r="M714" s="22">
        <v>2516</v>
      </c>
      <c r="N714" s="22"/>
      <c r="O714" s="22"/>
      <c r="P714" s="85">
        <v>658790</v>
      </c>
      <c r="Q714" s="86">
        <v>98</v>
      </c>
      <c r="R714" s="86">
        <v>112.99999999999999</v>
      </c>
      <c r="S714" s="86">
        <v>110.00000000000001</v>
      </c>
      <c r="T714" s="86">
        <v>53</v>
      </c>
      <c r="U714" s="12" t="s">
        <v>96</v>
      </c>
      <c r="V714" s="6" t="s">
        <v>1962</v>
      </c>
      <c r="W714" s="6">
        <v>675</v>
      </c>
      <c r="X714" s="15" t="s">
        <v>1963</v>
      </c>
    </row>
    <row r="715" spans="1:24">
      <c r="A715" t="s">
        <v>1970</v>
      </c>
      <c r="B715" s="12">
        <v>5025232941063</v>
      </c>
      <c r="C715" s="12" t="s">
        <v>1911</v>
      </c>
      <c r="D715" s="82" t="s">
        <v>38</v>
      </c>
      <c r="E715" t="s">
        <v>1949</v>
      </c>
      <c r="F715" s="82" t="s">
        <v>1942</v>
      </c>
      <c r="G715" s="137" t="s">
        <v>1945</v>
      </c>
      <c r="H715" s="144" t="s">
        <v>1969</v>
      </c>
      <c r="I715" s="9"/>
      <c r="J715" s="9"/>
      <c r="K715" s="10"/>
      <c r="L715" s="11"/>
      <c r="M715" s="22">
        <v>3262</v>
      </c>
      <c r="N715" s="22"/>
      <c r="O715" s="22"/>
      <c r="P715" s="85">
        <v>658790</v>
      </c>
      <c r="Q715" s="86">
        <v>95</v>
      </c>
      <c r="R715" s="86">
        <v>112.99999999999999</v>
      </c>
      <c r="S715" s="86">
        <v>110.00000000000001</v>
      </c>
      <c r="T715" s="86">
        <v>53</v>
      </c>
      <c r="U715" s="12" t="s">
        <v>96</v>
      </c>
      <c r="V715" s="6" t="s">
        <v>1965</v>
      </c>
      <c r="W715" s="6">
        <v>675</v>
      </c>
      <c r="X715" s="15" t="s">
        <v>1966</v>
      </c>
    </row>
    <row r="716" spans="1:24">
      <c r="A716" t="s">
        <v>1971</v>
      </c>
      <c r="B716" s="12">
        <v>5025232941087</v>
      </c>
      <c r="C716" s="12" t="s">
        <v>1911</v>
      </c>
      <c r="D716" s="82" t="s">
        <v>38</v>
      </c>
      <c r="E716" t="s">
        <v>1949</v>
      </c>
      <c r="F716" s="82" t="s">
        <v>1942</v>
      </c>
      <c r="G716" s="137" t="s">
        <v>1947</v>
      </c>
      <c r="H716" s="144" t="s">
        <v>1969</v>
      </c>
      <c r="I716" s="9"/>
      <c r="J716" s="9"/>
      <c r="K716" s="10"/>
      <c r="L716" s="11"/>
      <c r="M716" s="22">
        <v>4417</v>
      </c>
      <c r="N716" s="22"/>
      <c r="O716" s="22"/>
      <c r="P716" s="85">
        <v>658790</v>
      </c>
      <c r="Q716" s="86">
        <v>102</v>
      </c>
      <c r="R716" s="86">
        <v>112.99999999999999</v>
      </c>
      <c r="S716" s="86">
        <v>110.00000000000001</v>
      </c>
      <c r="T716" s="86">
        <v>53</v>
      </c>
      <c r="U716" s="12" t="s">
        <v>96</v>
      </c>
      <c r="V716" s="6" t="s">
        <v>1965</v>
      </c>
      <c r="W716" s="6">
        <v>675</v>
      </c>
      <c r="X716" s="15" t="s">
        <v>1966</v>
      </c>
    </row>
    <row r="717" spans="1:24">
      <c r="A717" t="s">
        <v>1972</v>
      </c>
      <c r="B717" s="12">
        <v>5025232898831</v>
      </c>
      <c r="C717" s="12" t="s">
        <v>1911</v>
      </c>
      <c r="D717" s="82" t="s">
        <v>51</v>
      </c>
      <c r="E717" t="s">
        <v>1973</v>
      </c>
      <c r="F717" t="s">
        <v>1974</v>
      </c>
      <c r="G717" s="137" t="s">
        <v>1975</v>
      </c>
      <c r="H717" s="145" t="s">
        <v>1976</v>
      </c>
      <c r="I717" s="9"/>
      <c r="J717" s="9"/>
      <c r="K717" s="9"/>
      <c r="L717" s="9"/>
      <c r="M717" s="22">
        <v>925</v>
      </c>
      <c r="N717" s="22"/>
      <c r="O717" s="22"/>
      <c r="P717" s="85">
        <v>243000</v>
      </c>
      <c r="Q717" s="86">
        <v>26</v>
      </c>
      <c r="R717" s="86">
        <v>30</v>
      </c>
      <c r="S717" s="86">
        <v>90</v>
      </c>
      <c r="T717" s="86">
        <v>90</v>
      </c>
      <c r="U717" s="14" t="s">
        <v>56</v>
      </c>
      <c r="V717" s="14" t="s">
        <v>56</v>
      </c>
      <c r="W717" s="14" t="s">
        <v>56</v>
      </c>
      <c r="X717" s="14" t="s">
        <v>56</v>
      </c>
    </row>
    <row r="718" spans="1:24">
      <c r="A718" t="s">
        <v>1977</v>
      </c>
      <c r="B718" s="12">
        <v>5025232898824</v>
      </c>
      <c r="C718" s="12" t="s">
        <v>1911</v>
      </c>
      <c r="D718" s="82" t="s">
        <v>51</v>
      </c>
      <c r="E718" t="s">
        <v>1973</v>
      </c>
      <c r="F718" t="s">
        <v>1974</v>
      </c>
      <c r="G718" s="137" t="s">
        <v>1978</v>
      </c>
      <c r="H718" s="145" t="s">
        <v>1976</v>
      </c>
      <c r="I718" s="9"/>
      <c r="J718" s="9"/>
      <c r="K718" s="9"/>
      <c r="L718" s="9"/>
      <c r="M718" s="22">
        <v>1114</v>
      </c>
      <c r="N718" s="22"/>
      <c r="O718" s="22"/>
      <c r="P718" s="85">
        <v>234900</v>
      </c>
      <c r="Q718" s="86">
        <v>29</v>
      </c>
      <c r="R718" s="86">
        <v>28.999999999999996</v>
      </c>
      <c r="S718" s="86">
        <v>90</v>
      </c>
      <c r="T718" s="86">
        <v>90</v>
      </c>
      <c r="U718" s="14" t="s">
        <v>56</v>
      </c>
      <c r="V718" s="14" t="s">
        <v>56</v>
      </c>
      <c r="W718" s="14" t="s">
        <v>56</v>
      </c>
      <c r="X718" s="14" t="s">
        <v>56</v>
      </c>
    </row>
    <row r="719" spans="1:24">
      <c r="A719" t="s">
        <v>1979</v>
      </c>
      <c r="B719" s="12">
        <v>5025232898817</v>
      </c>
      <c r="C719" s="12" t="s">
        <v>1911</v>
      </c>
      <c r="D719" s="82" t="s">
        <v>51</v>
      </c>
      <c r="E719" t="s">
        <v>1973</v>
      </c>
      <c r="F719" t="s">
        <v>1974</v>
      </c>
      <c r="G719" s="137" t="s">
        <v>1980</v>
      </c>
      <c r="H719" s="145" t="s">
        <v>1976</v>
      </c>
      <c r="I719" s="9"/>
      <c r="J719" s="9"/>
      <c r="K719" s="9"/>
      <c r="L719" s="9"/>
      <c r="M719" s="22">
        <v>1115</v>
      </c>
      <c r="N719" s="22"/>
      <c r="O719" s="22"/>
      <c r="P719" s="85">
        <v>280350</v>
      </c>
      <c r="Q719" s="86">
        <v>34</v>
      </c>
      <c r="R719" s="86">
        <v>35</v>
      </c>
      <c r="S719" s="86">
        <v>90</v>
      </c>
      <c r="T719" s="86">
        <v>89</v>
      </c>
      <c r="U719" s="14" t="s">
        <v>56</v>
      </c>
      <c r="V719" s="14" t="s">
        <v>56</v>
      </c>
      <c r="W719" s="14" t="s">
        <v>56</v>
      </c>
      <c r="X719" s="14" t="s">
        <v>56</v>
      </c>
    </row>
    <row r="720" spans="1:24">
      <c r="A720" t="s">
        <v>1981</v>
      </c>
      <c r="B720" s="12" t="s">
        <v>1982</v>
      </c>
      <c r="C720" s="12" t="s">
        <v>1983</v>
      </c>
      <c r="D720" s="82" t="s">
        <v>1984</v>
      </c>
      <c r="E720" t="s">
        <v>1985</v>
      </c>
      <c r="F720" t="s">
        <v>1986</v>
      </c>
      <c r="G720" s="137" t="s">
        <v>1987</v>
      </c>
      <c r="H720" s="145" t="s">
        <v>1988</v>
      </c>
      <c r="I720" s="9"/>
      <c r="J720" s="9" t="s">
        <v>1989</v>
      </c>
      <c r="K720" s="10"/>
      <c r="L720" s="87"/>
      <c r="M720" s="22">
        <v>335</v>
      </c>
      <c r="N720" s="22"/>
      <c r="O720" s="22"/>
      <c r="P720" s="85">
        <v>100000</v>
      </c>
      <c r="Q720" s="86">
        <v>7</v>
      </c>
      <c r="R720" s="86">
        <v>10</v>
      </c>
      <c r="S720" s="86">
        <v>100</v>
      </c>
      <c r="T720" s="86">
        <v>100</v>
      </c>
      <c r="U720" s="14" t="s">
        <v>56</v>
      </c>
      <c r="V720" s="14" t="s">
        <v>56</v>
      </c>
      <c r="W720" s="14" t="s">
        <v>56</v>
      </c>
      <c r="X720" s="14" t="s">
        <v>56</v>
      </c>
    </row>
    <row r="721" spans="1:24">
      <c r="A721" t="s">
        <v>1990</v>
      </c>
      <c r="B721" s="12" t="s">
        <v>1991</v>
      </c>
      <c r="C721" s="12" t="s">
        <v>1983</v>
      </c>
      <c r="D721" s="82" t="s">
        <v>1984</v>
      </c>
      <c r="E721" t="s">
        <v>1985</v>
      </c>
      <c r="F721" t="s">
        <v>1986</v>
      </c>
      <c r="G721" s="137" t="s">
        <v>1987</v>
      </c>
      <c r="H721" s="145" t="s">
        <v>1992</v>
      </c>
      <c r="I721" s="9"/>
      <c r="J721" s="9" t="s">
        <v>1993</v>
      </c>
      <c r="K721" s="10"/>
      <c r="L721" s="87"/>
      <c r="M721" s="22">
        <v>375</v>
      </c>
      <c r="N721" s="22"/>
      <c r="O721" s="22"/>
      <c r="P721" s="85">
        <v>100000</v>
      </c>
      <c r="Q721" s="86">
        <v>7</v>
      </c>
      <c r="R721" s="86">
        <v>10</v>
      </c>
      <c r="S721" s="86">
        <v>100</v>
      </c>
      <c r="T721" s="86">
        <v>100</v>
      </c>
      <c r="U721" s="14" t="s">
        <v>56</v>
      </c>
      <c r="V721" s="14" t="s">
        <v>56</v>
      </c>
      <c r="W721" s="14" t="s">
        <v>56</v>
      </c>
      <c r="X721" s="14" t="s">
        <v>56</v>
      </c>
    </row>
    <row r="722" spans="1:24">
      <c r="A722" t="s">
        <v>1994</v>
      </c>
      <c r="B722" s="12" t="s">
        <v>1995</v>
      </c>
      <c r="C722" s="12" t="s">
        <v>1983</v>
      </c>
      <c r="D722" s="82" t="s">
        <v>1984</v>
      </c>
      <c r="E722" t="s">
        <v>1985</v>
      </c>
      <c r="F722" t="s">
        <v>1986</v>
      </c>
      <c r="G722" s="137" t="s">
        <v>1996</v>
      </c>
      <c r="H722" s="145" t="s">
        <v>1997</v>
      </c>
      <c r="I722" s="9"/>
      <c r="J722" s="9"/>
      <c r="K722" s="10"/>
      <c r="L722" s="87"/>
      <c r="M722" s="22">
        <v>375</v>
      </c>
      <c r="N722" s="22"/>
      <c r="O722" s="22"/>
      <c r="P722" s="85">
        <v>100000</v>
      </c>
      <c r="Q722" s="86">
        <v>7</v>
      </c>
      <c r="R722" s="86">
        <v>10</v>
      </c>
      <c r="S722" s="86">
        <v>100</v>
      </c>
      <c r="T722" s="86">
        <v>100</v>
      </c>
      <c r="U722" s="14" t="s">
        <v>56</v>
      </c>
      <c r="V722" s="14" t="s">
        <v>56</v>
      </c>
      <c r="W722" s="14" t="s">
        <v>56</v>
      </c>
      <c r="X722" s="14" t="s">
        <v>56</v>
      </c>
    </row>
    <row r="723" spans="1:24">
      <c r="A723" t="s">
        <v>1998</v>
      </c>
      <c r="B723" s="12">
        <v>5025232856664</v>
      </c>
      <c r="C723" s="12" t="s">
        <v>1983</v>
      </c>
      <c r="D723" s="82" t="s">
        <v>1984</v>
      </c>
      <c r="E723" t="s">
        <v>1999</v>
      </c>
      <c r="F723" t="s">
        <v>1509</v>
      </c>
      <c r="G723" s="138" t="s">
        <v>2000</v>
      </c>
      <c r="H723" s="145" t="s">
        <v>2001</v>
      </c>
      <c r="I723" s="9"/>
      <c r="J723" s="9"/>
      <c r="K723" s="9"/>
      <c r="L723" s="9"/>
      <c r="M723" s="22">
        <v>486</v>
      </c>
      <c r="N723" s="22"/>
      <c r="O723" s="22"/>
      <c r="P723" s="85">
        <v>113535</v>
      </c>
      <c r="Q723" s="86">
        <v>5</v>
      </c>
      <c r="R723" s="86">
        <v>15</v>
      </c>
      <c r="S723" s="86">
        <v>87</v>
      </c>
      <c r="T723" s="86">
        <v>87</v>
      </c>
      <c r="U723" s="14" t="s">
        <v>56</v>
      </c>
      <c r="V723" s="14" t="s">
        <v>56</v>
      </c>
      <c r="W723" s="14" t="s">
        <v>56</v>
      </c>
      <c r="X723" s="14" t="s">
        <v>56</v>
      </c>
    </row>
    <row r="724" spans="1:24">
      <c r="A724" t="s">
        <v>2002</v>
      </c>
      <c r="B724" s="12">
        <v>5025232625758</v>
      </c>
      <c r="C724" s="12" t="s">
        <v>1983</v>
      </c>
      <c r="D724" s="82" t="s">
        <v>1984</v>
      </c>
      <c r="E724" t="s">
        <v>1999</v>
      </c>
      <c r="F724" t="s">
        <v>1509</v>
      </c>
      <c r="G724" s="137" t="s">
        <v>2003</v>
      </c>
      <c r="H724" s="145" t="s">
        <v>2004</v>
      </c>
      <c r="I724" s="9"/>
      <c r="J724" s="9"/>
      <c r="K724" s="9"/>
      <c r="L724" s="9"/>
      <c r="M724" s="22">
        <v>498</v>
      </c>
      <c r="N724" s="22"/>
      <c r="O724" s="22"/>
      <c r="P724" s="85">
        <v>4900</v>
      </c>
      <c r="Q724" s="86">
        <v>0.75</v>
      </c>
      <c r="R724" s="86">
        <v>14.000000000000002</v>
      </c>
      <c r="S724" s="86">
        <v>20</v>
      </c>
      <c r="T724" s="86">
        <v>17.5</v>
      </c>
      <c r="U724" s="14" t="s">
        <v>56</v>
      </c>
      <c r="V724" s="14" t="s">
        <v>56</v>
      </c>
      <c r="W724" s="14" t="s">
        <v>56</v>
      </c>
      <c r="X724" s="14" t="s">
        <v>56</v>
      </c>
    </row>
    <row r="725" spans="1:24">
      <c r="A725" t="s">
        <v>2005</v>
      </c>
      <c r="B725" s="12">
        <v>5025232913848</v>
      </c>
      <c r="C725" s="12" t="s">
        <v>1911</v>
      </c>
      <c r="D725" s="82" t="s">
        <v>51</v>
      </c>
      <c r="E725" t="s">
        <v>1973</v>
      </c>
      <c r="F725" t="s">
        <v>2006</v>
      </c>
      <c r="G725" s="137" t="s">
        <v>2007</v>
      </c>
      <c r="H725" s="145" t="s">
        <v>2008</v>
      </c>
      <c r="I725" s="9"/>
      <c r="J725" s="9"/>
      <c r="K725" s="9"/>
      <c r="L725" s="9"/>
      <c r="M725" s="22">
        <v>1033</v>
      </c>
      <c r="N725" s="22"/>
      <c r="O725" s="22"/>
      <c r="P725" s="85">
        <v>173250</v>
      </c>
      <c r="Q725" s="86">
        <v>20</v>
      </c>
      <c r="R725" s="86">
        <v>33</v>
      </c>
      <c r="S725" s="86">
        <v>75</v>
      </c>
      <c r="T725" s="86">
        <v>70</v>
      </c>
      <c r="U725" s="14" t="s">
        <v>56</v>
      </c>
      <c r="V725" s="14" t="s">
        <v>56</v>
      </c>
      <c r="W725" s="14" t="s">
        <v>56</v>
      </c>
      <c r="X725" s="14" t="s">
        <v>56</v>
      </c>
    </row>
    <row r="726" spans="1:24">
      <c r="A726" t="s">
        <v>2009</v>
      </c>
      <c r="B726" s="12">
        <v>5025232913855</v>
      </c>
      <c r="C726" s="12" t="s">
        <v>1911</v>
      </c>
      <c r="D726" s="82" t="s">
        <v>51</v>
      </c>
      <c r="E726" t="s">
        <v>1973</v>
      </c>
      <c r="F726" t="s">
        <v>2006</v>
      </c>
      <c r="G726" s="137" t="s">
        <v>2007</v>
      </c>
      <c r="H726" s="145" t="s">
        <v>2008</v>
      </c>
      <c r="I726" s="9"/>
      <c r="J726" s="9"/>
      <c r="K726" s="9"/>
      <c r="L726" s="9"/>
      <c r="M726" s="22">
        <v>1191</v>
      </c>
      <c r="N726" s="22"/>
      <c r="O726" s="22"/>
      <c r="P726" s="85">
        <v>173250</v>
      </c>
      <c r="Q726" s="86">
        <v>20</v>
      </c>
      <c r="R726" s="86">
        <v>33</v>
      </c>
      <c r="S726" s="86">
        <v>75</v>
      </c>
      <c r="T726" s="86">
        <v>70</v>
      </c>
      <c r="U726" s="14" t="s">
        <v>56</v>
      </c>
      <c r="V726" s="14" t="s">
        <v>56</v>
      </c>
      <c r="W726" s="14" t="s">
        <v>56</v>
      </c>
      <c r="X726" s="14" t="s">
        <v>56</v>
      </c>
    </row>
    <row r="727" spans="1:24">
      <c r="A727" t="s">
        <v>2010</v>
      </c>
      <c r="B727" s="12">
        <v>5025232913862</v>
      </c>
      <c r="C727" s="12" t="s">
        <v>1911</v>
      </c>
      <c r="D727" s="82" t="s">
        <v>51</v>
      </c>
      <c r="E727" t="s">
        <v>1973</v>
      </c>
      <c r="F727" t="s">
        <v>2006</v>
      </c>
      <c r="G727" s="137" t="s">
        <v>2007</v>
      </c>
      <c r="H727" s="145" t="s">
        <v>2008</v>
      </c>
      <c r="I727" s="9"/>
      <c r="J727" s="9"/>
      <c r="K727" s="9"/>
      <c r="L727" s="9"/>
      <c r="M727" s="22">
        <v>1239</v>
      </c>
      <c r="N727" s="22"/>
      <c r="O727" s="22"/>
      <c r="P727" s="85">
        <v>173250</v>
      </c>
      <c r="Q727" s="86">
        <v>20</v>
      </c>
      <c r="R727" s="86">
        <v>33</v>
      </c>
      <c r="S727" s="86">
        <v>75</v>
      </c>
      <c r="T727" s="86">
        <v>70</v>
      </c>
      <c r="U727" s="14" t="s">
        <v>56</v>
      </c>
      <c r="V727" s="14" t="s">
        <v>56</v>
      </c>
      <c r="W727" s="14" t="s">
        <v>56</v>
      </c>
      <c r="X727" s="14" t="s">
        <v>56</v>
      </c>
    </row>
    <row r="728" spans="1:24">
      <c r="A728" t="s">
        <v>2011</v>
      </c>
      <c r="B728" s="12">
        <v>5025232913879</v>
      </c>
      <c r="C728" s="12" t="s">
        <v>1911</v>
      </c>
      <c r="D728" s="82" t="s">
        <v>51</v>
      </c>
      <c r="E728" t="s">
        <v>1973</v>
      </c>
      <c r="F728" t="s">
        <v>2006</v>
      </c>
      <c r="G728" s="137" t="s">
        <v>2007</v>
      </c>
      <c r="H728" s="145" t="s">
        <v>2008</v>
      </c>
      <c r="I728" s="9"/>
      <c r="J728" s="9"/>
      <c r="K728" s="9"/>
      <c r="L728" s="9"/>
      <c r="M728" s="22">
        <v>1409</v>
      </c>
      <c r="N728" s="22"/>
      <c r="O728" s="22"/>
      <c r="P728" s="85">
        <v>173250</v>
      </c>
      <c r="Q728" s="86">
        <v>20</v>
      </c>
      <c r="R728" s="86">
        <v>33</v>
      </c>
      <c r="S728" s="86">
        <v>75</v>
      </c>
      <c r="T728" s="86">
        <v>70</v>
      </c>
      <c r="U728" s="14" t="s">
        <v>56</v>
      </c>
      <c r="V728" s="14" t="s">
        <v>56</v>
      </c>
      <c r="W728" s="14" t="s">
        <v>56</v>
      </c>
      <c r="X728" s="14" t="s">
        <v>56</v>
      </c>
    </row>
    <row r="729" spans="1:24">
      <c r="A729" t="s">
        <v>2012</v>
      </c>
      <c r="B729" s="12">
        <v>5025232990924</v>
      </c>
      <c r="C729" s="12" t="s">
        <v>1983</v>
      </c>
      <c r="D729" s="82" t="s">
        <v>1984</v>
      </c>
      <c r="E729" t="s">
        <v>1985</v>
      </c>
      <c r="F729" t="s">
        <v>2013</v>
      </c>
      <c r="G729" s="137" t="s">
        <v>2014</v>
      </c>
      <c r="H729" s="145" t="s">
        <v>2015</v>
      </c>
      <c r="I729" s="9"/>
      <c r="J729" s="9" t="s">
        <v>2016</v>
      </c>
      <c r="K729" s="10" t="s">
        <v>2017</v>
      </c>
      <c r="L729" s="87"/>
      <c r="M729" s="22">
        <v>258</v>
      </c>
      <c r="N729" s="22"/>
      <c r="O729" s="22"/>
      <c r="P729" s="12">
        <v>48324</v>
      </c>
      <c r="Q729" s="86">
        <v>5</v>
      </c>
      <c r="R729" s="86">
        <v>10</v>
      </c>
      <c r="S729" s="86">
        <v>69</v>
      </c>
      <c r="T729" s="86">
        <v>68</v>
      </c>
      <c r="U729" s="14" t="s">
        <v>56</v>
      </c>
      <c r="V729" s="14" t="s">
        <v>56</v>
      </c>
      <c r="W729" s="14" t="s">
        <v>56</v>
      </c>
      <c r="X729" s="14" t="s">
        <v>56</v>
      </c>
    </row>
    <row r="730" spans="1:24">
      <c r="A730" t="s">
        <v>2018</v>
      </c>
      <c r="B730" s="12">
        <v>5025232990917</v>
      </c>
      <c r="C730" s="12" t="s">
        <v>1983</v>
      </c>
      <c r="D730" s="82" t="s">
        <v>1984</v>
      </c>
      <c r="E730" t="s">
        <v>1985</v>
      </c>
      <c r="F730" t="s">
        <v>2013</v>
      </c>
      <c r="G730" s="137" t="s">
        <v>2019</v>
      </c>
      <c r="H730" s="145" t="s">
        <v>2020</v>
      </c>
      <c r="I730" s="9"/>
      <c r="J730" s="9"/>
      <c r="K730" s="10" t="s">
        <v>2017</v>
      </c>
      <c r="L730" s="87"/>
      <c r="M730" s="22">
        <v>291</v>
      </c>
      <c r="N730" s="22"/>
      <c r="O730" s="22"/>
      <c r="P730" s="12">
        <v>48324</v>
      </c>
      <c r="Q730" s="86">
        <v>5</v>
      </c>
      <c r="R730" s="86">
        <v>10</v>
      </c>
      <c r="S730" s="86">
        <v>69</v>
      </c>
      <c r="T730" s="86">
        <v>68</v>
      </c>
      <c r="U730" s="14" t="s">
        <v>56</v>
      </c>
      <c r="V730" s="14" t="s">
        <v>56</v>
      </c>
      <c r="W730" s="14" t="s">
        <v>56</v>
      </c>
      <c r="X730" s="14" t="s">
        <v>56</v>
      </c>
    </row>
    <row r="731" spans="1:24">
      <c r="A731" t="s">
        <v>2021</v>
      </c>
      <c r="B731" s="12">
        <v>5025232898848</v>
      </c>
      <c r="C731" s="12" t="s">
        <v>1911</v>
      </c>
      <c r="D731" s="82" t="s">
        <v>51</v>
      </c>
      <c r="E731" t="s">
        <v>2022</v>
      </c>
      <c r="F731" t="s">
        <v>2023</v>
      </c>
      <c r="G731" s="137" t="s">
        <v>2024</v>
      </c>
      <c r="H731" s="145" t="s">
        <v>2025</v>
      </c>
      <c r="I731" s="9"/>
      <c r="J731" s="9"/>
      <c r="K731" s="9"/>
      <c r="L731" s="9"/>
      <c r="M731" s="22">
        <v>1099</v>
      </c>
      <c r="N731" s="22"/>
      <c r="O731" s="22"/>
      <c r="P731" s="85">
        <v>294678</v>
      </c>
      <c r="Q731" s="86">
        <v>30</v>
      </c>
      <c r="R731" s="86">
        <v>34</v>
      </c>
      <c r="S731" s="86">
        <v>107</v>
      </c>
      <c r="T731" s="86">
        <v>81</v>
      </c>
      <c r="U731" s="14" t="s">
        <v>56</v>
      </c>
      <c r="V731" s="14" t="s">
        <v>56</v>
      </c>
      <c r="W731" s="14" t="s">
        <v>56</v>
      </c>
      <c r="X731" s="14" t="s">
        <v>56</v>
      </c>
    </row>
    <row r="732" spans="1:24">
      <c r="A732" t="s">
        <v>2026</v>
      </c>
      <c r="B732" s="12">
        <v>5025232898855</v>
      </c>
      <c r="C732" s="12" t="s">
        <v>1911</v>
      </c>
      <c r="D732" s="82" t="s">
        <v>51</v>
      </c>
      <c r="E732" t="s">
        <v>2022</v>
      </c>
      <c r="F732" t="s">
        <v>2023</v>
      </c>
      <c r="G732" s="137" t="s">
        <v>2027</v>
      </c>
      <c r="H732" s="145" t="s">
        <v>2025</v>
      </c>
      <c r="I732" s="9"/>
      <c r="J732" s="9"/>
      <c r="K732" s="9"/>
      <c r="L732" s="9"/>
      <c r="M732" s="22">
        <v>1120</v>
      </c>
      <c r="N732" s="22"/>
      <c r="O732" s="22"/>
      <c r="P732" s="85">
        <v>349758</v>
      </c>
      <c r="Q732" s="86">
        <v>36</v>
      </c>
      <c r="R732" s="86">
        <v>81</v>
      </c>
      <c r="S732" s="86">
        <v>127</v>
      </c>
      <c r="T732" s="86">
        <v>34</v>
      </c>
      <c r="U732" s="14" t="s">
        <v>56</v>
      </c>
      <c r="V732" s="14" t="s">
        <v>56</v>
      </c>
      <c r="W732" s="14" t="s">
        <v>56</v>
      </c>
      <c r="X732" s="14" t="s">
        <v>56</v>
      </c>
    </row>
    <row r="733" spans="1:24">
      <c r="A733" t="s">
        <v>2028</v>
      </c>
      <c r="B733" s="12">
        <v>5025232898862</v>
      </c>
      <c r="C733" s="12" t="s">
        <v>1911</v>
      </c>
      <c r="D733" s="82" t="s">
        <v>51</v>
      </c>
      <c r="E733" t="s">
        <v>2022</v>
      </c>
      <c r="F733" t="s">
        <v>2023</v>
      </c>
      <c r="G733" s="137" t="s">
        <v>2029</v>
      </c>
      <c r="H733" s="145" t="s">
        <v>2025</v>
      </c>
      <c r="I733" s="9"/>
      <c r="J733" s="9"/>
      <c r="K733" s="9"/>
      <c r="L733" s="9"/>
      <c r="M733" s="22">
        <v>1855</v>
      </c>
      <c r="N733" s="22"/>
      <c r="O733" s="22"/>
      <c r="P733" s="85">
        <v>459918</v>
      </c>
      <c r="Q733" s="86">
        <v>45</v>
      </c>
      <c r="R733" s="86">
        <v>34</v>
      </c>
      <c r="S733" s="86">
        <v>167</v>
      </c>
      <c r="T733" s="86">
        <v>81</v>
      </c>
      <c r="U733" s="14" t="s">
        <v>56</v>
      </c>
      <c r="V733" s="14" t="s">
        <v>56</v>
      </c>
      <c r="W733" s="14" t="s">
        <v>56</v>
      </c>
      <c r="X733" s="14" t="s">
        <v>56</v>
      </c>
    </row>
    <row r="734" spans="1:24">
      <c r="A734" t="s">
        <v>2030</v>
      </c>
      <c r="B734" s="12">
        <v>5025232915804</v>
      </c>
      <c r="C734" s="12" t="s">
        <v>1911</v>
      </c>
      <c r="D734" s="82" t="s">
        <v>51</v>
      </c>
      <c r="E734" t="s">
        <v>2031</v>
      </c>
      <c r="F734" t="s">
        <v>2032</v>
      </c>
      <c r="G734" s="137" t="s">
        <v>2033</v>
      </c>
      <c r="H734" s="145" t="s">
        <v>2034</v>
      </c>
      <c r="I734" s="9"/>
      <c r="J734" s="9"/>
      <c r="K734" s="9"/>
      <c r="L734" s="9"/>
      <c r="M734" s="22">
        <v>1494</v>
      </c>
      <c r="N734" s="22"/>
      <c r="O734" s="22"/>
      <c r="P734" s="85">
        <v>292740</v>
      </c>
      <c r="Q734" s="86">
        <v>42</v>
      </c>
      <c r="R734" s="86">
        <v>35</v>
      </c>
      <c r="S734" s="86">
        <v>102</v>
      </c>
      <c r="T734" s="86">
        <v>82</v>
      </c>
      <c r="U734" s="14" t="s">
        <v>56</v>
      </c>
      <c r="V734" s="14" t="s">
        <v>56</v>
      </c>
      <c r="W734" s="14" t="s">
        <v>56</v>
      </c>
      <c r="X734" s="14" t="s">
        <v>56</v>
      </c>
    </row>
    <row r="735" spans="1:24">
      <c r="A735" t="s">
        <v>2035</v>
      </c>
      <c r="B735" s="12">
        <v>5025232915811</v>
      </c>
      <c r="C735" s="12" t="s">
        <v>1911</v>
      </c>
      <c r="D735" s="82" t="s">
        <v>51</v>
      </c>
      <c r="E735" t="s">
        <v>2031</v>
      </c>
      <c r="F735" t="s">
        <v>2032</v>
      </c>
      <c r="G735" s="137" t="s">
        <v>2036</v>
      </c>
      <c r="H735" s="145" t="s">
        <v>2034</v>
      </c>
      <c r="I735" s="9"/>
      <c r="J735" s="9"/>
      <c r="K735" s="9"/>
      <c r="L735" s="9"/>
      <c r="M735" s="22">
        <v>1874</v>
      </c>
      <c r="N735" s="22"/>
      <c r="O735" s="22"/>
      <c r="P735" s="85">
        <v>395568</v>
      </c>
      <c r="Q735" s="86">
        <v>42</v>
      </c>
      <c r="R735" s="86">
        <v>36</v>
      </c>
      <c r="S735" s="86">
        <v>134</v>
      </c>
      <c r="T735" s="86">
        <v>82</v>
      </c>
      <c r="U735" s="14" t="s">
        <v>56</v>
      </c>
      <c r="V735" s="14" t="s">
        <v>56</v>
      </c>
      <c r="W735" s="14" t="s">
        <v>56</v>
      </c>
      <c r="X735" s="14" t="s">
        <v>56</v>
      </c>
    </row>
    <row r="736" spans="1:24">
      <c r="A736" t="s">
        <v>2037</v>
      </c>
      <c r="B736" s="12">
        <v>5025232915828</v>
      </c>
      <c r="C736" s="12" t="s">
        <v>1911</v>
      </c>
      <c r="D736" s="82" t="s">
        <v>51</v>
      </c>
      <c r="E736" t="s">
        <v>2031</v>
      </c>
      <c r="F736" t="s">
        <v>2032</v>
      </c>
      <c r="G736" s="137" t="s">
        <v>2038</v>
      </c>
      <c r="H736" s="145" t="s">
        <v>2034</v>
      </c>
      <c r="I736" s="9"/>
      <c r="J736" s="9"/>
      <c r="K736" s="9"/>
      <c r="L736" s="9"/>
      <c r="M736" s="22">
        <v>2850</v>
      </c>
      <c r="N736" s="22"/>
      <c r="O736" s="22"/>
      <c r="P736" s="85">
        <v>484128</v>
      </c>
      <c r="Q736" s="86">
        <v>49</v>
      </c>
      <c r="R736" s="86">
        <v>36</v>
      </c>
      <c r="S736" s="86">
        <v>164</v>
      </c>
      <c r="T736" s="86">
        <v>82</v>
      </c>
      <c r="U736" s="14" t="s">
        <v>56</v>
      </c>
      <c r="V736" s="14" t="s">
        <v>56</v>
      </c>
      <c r="W736" s="14" t="s">
        <v>56</v>
      </c>
      <c r="X736" s="14" t="s">
        <v>56</v>
      </c>
    </row>
    <row r="737" spans="1:24">
      <c r="A737" t="s">
        <v>2039</v>
      </c>
      <c r="B737" s="12" t="s">
        <v>2040</v>
      </c>
      <c r="C737" s="12" t="s">
        <v>1911</v>
      </c>
      <c r="D737" s="82" t="s">
        <v>51</v>
      </c>
      <c r="E737" t="s">
        <v>2041</v>
      </c>
      <c r="F737" t="s">
        <v>2042</v>
      </c>
      <c r="G737" s="137" t="s">
        <v>2043</v>
      </c>
      <c r="H737" s="145" t="s">
        <v>2044</v>
      </c>
      <c r="I737" s="9"/>
      <c r="J737" s="9" t="s">
        <v>2045</v>
      </c>
      <c r="K737" s="10"/>
      <c r="L737" s="87"/>
      <c r="M737" s="22">
        <v>998</v>
      </c>
      <c r="N737" s="22"/>
      <c r="O737" s="22"/>
      <c r="P737" s="85">
        <v>126849</v>
      </c>
      <c r="Q737" s="86">
        <v>17</v>
      </c>
      <c r="R737" s="86">
        <v>28</v>
      </c>
      <c r="S737" s="86">
        <v>119</v>
      </c>
      <c r="T737" s="86">
        <v>38</v>
      </c>
      <c r="U737" s="14" t="s">
        <v>56</v>
      </c>
      <c r="V737" s="14" t="s">
        <v>56</v>
      </c>
      <c r="W737" s="14" t="s">
        <v>56</v>
      </c>
      <c r="X737" s="14" t="s">
        <v>56</v>
      </c>
    </row>
    <row r="738" spans="1:24">
      <c r="A738" t="s">
        <v>2046</v>
      </c>
      <c r="B738" s="12" t="s">
        <v>2047</v>
      </c>
      <c r="C738" s="12" t="s">
        <v>1911</v>
      </c>
      <c r="D738" s="82" t="s">
        <v>51</v>
      </c>
      <c r="E738" t="s">
        <v>2041</v>
      </c>
      <c r="F738" t="s">
        <v>2042</v>
      </c>
      <c r="G738" s="137" t="s">
        <v>2048</v>
      </c>
      <c r="H738" s="145" t="s">
        <v>2044</v>
      </c>
      <c r="I738" s="9"/>
      <c r="J738" s="9" t="s">
        <v>2049</v>
      </c>
      <c r="K738" s="10"/>
      <c r="L738" s="87"/>
      <c r="M738" s="22">
        <v>2634</v>
      </c>
      <c r="N738" s="22"/>
      <c r="O738" s="22"/>
      <c r="P738" s="85">
        <v>126849</v>
      </c>
      <c r="Q738" s="86">
        <v>17</v>
      </c>
      <c r="R738" s="86">
        <v>28</v>
      </c>
      <c r="S738" s="86">
        <v>119</v>
      </c>
      <c r="T738" s="86">
        <v>38</v>
      </c>
      <c r="U738" s="14" t="s">
        <v>56</v>
      </c>
      <c r="V738" s="14" t="s">
        <v>56</v>
      </c>
      <c r="W738" s="14" t="s">
        <v>56</v>
      </c>
      <c r="X738" s="14" t="s">
        <v>56</v>
      </c>
    </row>
    <row r="739" spans="1:24">
      <c r="A739" t="s">
        <v>2050</v>
      </c>
      <c r="B739" s="12" t="s">
        <v>2051</v>
      </c>
      <c r="C739" s="12" t="s">
        <v>1911</v>
      </c>
      <c r="D739" s="82" t="s">
        <v>51</v>
      </c>
      <c r="E739" t="s">
        <v>2022</v>
      </c>
      <c r="F739" t="s">
        <v>2052</v>
      </c>
      <c r="G739" s="139" t="s">
        <v>2053</v>
      </c>
      <c r="H739" s="145" t="s">
        <v>2054</v>
      </c>
      <c r="I739" s="9"/>
      <c r="J739" s="9"/>
      <c r="K739" s="10" t="s">
        <v>2017</v>
      </c>
      <c r="L739" s="87"/>
      <c r="M739" s="22">
        <v>3499</v>
      </c>
      <c r="N739" s="22"/>
      <c r="O739" s="22"/>
      <c r="P739" s="12">
        <v>332310</v>
      </c>
      <c r="Q739" s="86">
        <v>56</v>
      </c>
      <c r="R739" s="86">
        <v>88</v>
      </c>
      <c r="S739" s="86">
        <v>132.5</v>
      </c>
      <c r="T739" s="86">
        <v>28.499999999999996</v>
      </c>
      <c r="U739" s="14" t="s">
        <v>56</v>
      </c>
      <c r="V739" s="14" t="s">
        <v>56</v>
      </c>
      <c r="W739" s="14" t="s">
        <v>56</v>
      </c>
      <c r="X739" s="14" t="s">
        <v>56</v>
      </c>
    </row>
    <row r="740" spans="1:24">
      <c r="A740" t="s">
        <v>2055</v>
      </c>
      <c r="B740" s="12">
        <v>4010869796842</v>
      </c>
      <c r="C740" s="12" t="s">
        <v>1911</v>
      </c>
      <c r="D740" s="82" t="s">
        <v>51</v>
      </c>
      <c r="E740" t="s">
        <v>2022</v>
      </c>
      <c r="F740" t="s">
        <v>2052</v>
      </c>
      <c r="G740" s="139" t="s">
        <v>2056</v>
      </c>
      <c r="H740" s="145" t="s">
        <v>2054</v>
      </c>
      <c r="I740" s="9"/>
      <c r="J740" s="9"/>
      <c r="K740" s="10" t="s">
        <v>2017</v>
      </c>
      <c r="L740" s="87"/>
      <c r="M740" s="22">
        <v>4249</v>
      </c>
      <c r="N740" s="22"/>
      <c r="O740" s="22"/>
      <c r="P740" s="12">
        <v>450120</v>
      </c>
      <c r="Q740" s="86">
        <v>61</v>
      </c>
      <c r="R740" s="86">
        <v>88</v>
      </c>
      <c r="S740" s="86">
        <v>165</v>
      </c>
      <c r="T740" s="86">
        <v>31</v>
      </c>
      <c r="U740" s="14" t="s">
        <v>56</v>
      </c>
      <c r="V740" s="14" t="s">
        <v>56</v>
      </c>
      <c r="W740" s="14" t="s">
        <v>56</v>
      </c>
      <c r="X740" s="14" t="s">
        <v>56</v>
      </c>
    </row>
    <row r="741" spans="1:24">
      <c r="A741" t="s">
        <v>2057</v>
      </c>
      <c r="B741" s="12" t="s">
        <v>2058</v>
      </c>
      <c r="C741" s="12" t="s">
        <v>1911</v>
      </c>
      <c r="D741" s="82" t="s">
        <v>1984</v>
      </c>
      <c r="E741" t="s">
        <v>1985</v>
      </c>
      <c r="F741" t="s">
        <v>175</v>
      </c>
      <c r="G741" s="139" t="s">
        <v>2059</v>
      </c>
      <c r="H741" s="145" t="s">
        <v>2060</v>
      </c>
      <c r="I741" s="9"/>
      <c r="J741" s="9"/>
      <c r="K741" s="10" t="s">
        <v>2017</v>
      </c>
      <c r="L741" s="87"/>
      <c r="M741" s="22" t="s">
        <v>3506</v>
      </c>
      <c r="N741" s="22"/>
      <c r="O741" s="22"/>
      <c r="P741" s="12">
        <v>3375</v>
      </c>
      <c r="Q741" s="86">
        <v>10</v>
      </c>
      <c r="R741" s="86">
        <v>15</v>
      </c>
      <c r="S741" s="86">
        <v>15</v>
      </c>
      <c r="T741" s="86">
        <v>15</v>
      </c>
      <c r="U741" s="14" t="s">
        <v>56</v>
      </c>
      <c r="V741" s="14" t="s">
        <v>56</v>
      </c>
      <c r="W741" s="14" t="s">
        <v>56</v>
      </c>
      <c r="X741" s="14" t="s">
        <v>56</v>
      </c>
    </row>
    <row r="742" spans="1:24">
      <c r="A742" t="s">
        <v>2061</v>
      </c>
      <c r="B742" s="12" t="s">
        <v>2062</v>
      </c>
      <c r="C742" s="12" t="s">
        <v>1911</v>
      </c>
      <c r="D742" s="82" t="s">
        <v>1984</v>
      </c>
      <c r="E742" t="s">
        <v>1985</v>
      </c>
      <c r="F742" t="s">
        <v>175</v>
      </c>
      <c r="G742" s="139" t="s">
        <v>2063</v>
      </c>
      <c r="H742" s="145" t="s">
        <v>2064</v>
      </c>
      <c r="I742" s="9"/>
      <c r="J742" s="9"/>
      <c r="K742" s="10" t="s">
        <v>2017</v>
      </c>
      <c r="L742" s="87"/>
      <c r="M742" s="22" t="s">
        <v>3506</v>
      </c>
      <c r="N742" s="22"/>
      <c r="O742" s="22"/>
      <c r="P742" s="12">
        <v>3375</v>
      </c>
      <c r="Q742" s="86">
        <v>10</v>
      </c>
      <c r="R742" s="86">
        <v>15</v>
      </c>
      <c r="S742" s="86">
        <v>15</v>
      </c>
      <c r="T742" s="86">
        <v>15</v>
      </c>
      <c r="U742" s="14" t="s">
        <v>56</v>
      </c>
      <c r="V742" s="14" t="s">
        <v>56</v>
      </c>
      <c r="W742" s="14" t="s">
        <v>56</v>
      </c>
      <c r="X742" s="14" t="s">
        <v>56</v>
      </c>
    </row>
    <row r="743" spans="1:24">
      <c r="A743" t="s">
        <v>2065</v>
      </c>
      <c r="B743" s="12" t="s">
        <v>2066</v>
      </c>
      <c r="C743" s="12" t="s">
        <v>1911</v>
      </c>
      <c r="D743" s="82" t="s">
        <v>1984</v>
      </c>
      <c r="E743" t="s">
        <v>1985</v>
      </c>
      <c r="F743" t="s">
        <v>175</v>
      </c>
      <c r="G743" s="139" t="s">
        <v>2067</v>
      </c>
      <c r="H743" s="145" t="s">
        <v>2068</v>
      </c>
      <c r="I743" s="9"/>
      <c r="J743" s="9"/>
      <c r="K743" s="10" t="s">
        <v>2017</v>
      </c>
      <c r="L743" s="87"/>
      <c r="M743" s="22" t="s">
        <v>3506</v>
      </c>
      <c r="N743" s="22"/>
      <c r="O743" s="22"/>
      <c r="P743" s="12">
        <v>3375</v>
      </c>
      <c r="Q743" s="86">
        <v>10</v>
      </c>
      <c r="R743" s="86">
        <v>15</v>
      </c>
      <c r="S743" s="86">
        <v>15</v>
      </c>
      <c r="T743" s="86">
        <v>15</v>
      </c>
      <c r="U743" s="14" t="s">
        <v>56</v>
      </c>
      <c r="V743" s="14" t="s">
        <v>56</v>
      </c>
      <c r="W743" s="14" t="s">
        <v>56</v>
      </c>
      <c r="X743" s="14" t="s">
        <v>56</v>
      </c>
    </row>
    <row r="744" spans="1:24">
      <c r="A744" t="s">
        <v>2069</v>
      </c>
      <c r="B744" s="12" t="s">
        <v>2070</v>
      </c>
      <c r="C744" s="12" t="s">
        <v>1911</v>
      </c>
      <c r="D744" s="82" t="s">
        <v>51</v>
      </c>
      <c r="E744" t="s">
        <v>2071</v>
      </c>
      <c r="F744" t="s">
        <v>2072</v>
      </c>
      <c r="G744" s="137" t="s">
        <v>2073</v>
      </c>
      <c r="H744" s="145" t="s">
        <v>2074</v>
      </c>
      <c r="I744" s="9"/>
      <c r="J744" s="9" t="s">
        <v>2075</v>
      </c>
      <c r="K744" s="10" t="s">
        <v>2017</v>
      </c>
      <c r="L744" s="87"/>
      <c r="M744" s="22">
        <v>6208</v>
      </c>
      <c r="N744" s="22"/>
      <c r="O744" s="22"/>
      <c r="P744" s="107">
        <v>86779</v>
      </c>
      <c r="Q744" s="86">
        <v>33</v>
      </c>
      <c r="R744" s="86">
        <v>23</v>
      </c>
      <c r="S744" s="86">
        <v>77</v>
      </c>
      <c r="T744" s="86">
        <v>49</v>
      </c>
      <c r="U744" s="14" t="s">
        <v>56</v>
      </c>
      <c r="V744" s="14" t="s">
        <v>56</v>
      </c>
      <c r="W744" s="14" t="s">
        <v>56</v>
      </c>
      <c r="X744" s="14" t="s">
        <v>56</v>
      </c>
    </row>
    <row r="745" spans="1:24">
      <c r="A745" t="s">
        <v>2076</v>
      </c>
      <c r="B745" s="12" t="s">
        <v>2077</v>
      </c>
      <c r="C745" s="12" t="s">
        <v>1911</v>
      </c>
      <c r="D745" s="82" t="s">
        <v>51</v>
      </c>
      <c r="E745" t="s">
        <v>2071</v>
      </c>
      <c r="F745" t="s">
        <v>2072</v>
      </c>
      <c r="G745" s="137" t="s">
        <v>2073</v>
      </c>
      <c r="H745" s="145" t="s">
        <v>2074</v>
      </c>
      <c r="I745" s="9"/>
      <c r="J745" s="9" t="s">
        <v>2078</v>
      </c>
      <c r="K745" s="10" t="s">
        <v>2017</v>
      </c>
      <c r="L745" s="87"/>
      <c r="M745" s="22">
        <v>7032</v>
      </c>
      <c r="N745" s="22"/>
      <c r="O745" s="22"/>
      <c r="P745" s="107">
        <v>86779</v>
      </c>
      <c r="Q745" s="86">
        <v>33</v>
      </c>
      <c r="R745" s="86">
        <v>23</v>
      </c>
      <c r="S745" s="86">
        <v>77</v>
      </c>
      <c r="T745" s="86">
        <v>49</v>
      </c>
      <c r="U745" s="14" t="s">
        <v>56</v>
      </c>
      <c r="V745" s="14" t="s">
        <v>56</v>
      </c>
      <c r="W745" s="14" t="s">
        <v>56</v>
      </c>
      <c r="X745" s="14" t="s">
        <v>56</v>
      </c>
    </row>
    <row r="746" spans="1:24" ht="15" customHeight="1">
      <c r="A746" t="s">
        <v>2079</v>
      </c>
      <c r="B746" s="12">
        <v>5025232954469</v>
      </c>
      <c r="C746" s="12" t="s">
        <v>1911</v>
      </c>
      <c r="D746" s="82" t="s">
        <v>38</v>
      </c>
      <c r="E746" t="s">
        <v>2080</v>
      </c>
      <c r="F746" t="s">
        <v>2081</v>
      </c>
      <c r="G746" s="137" t="s">
        <v>2082</v>
      </c>
      <c r="H746" s="144" t="s">
        <v>2083</v>
      </c>
      <c r="I746" s="9"/>
      <c r="J746" s="9"/>
      <c r="K746" s="10"/>
      <c r="L746" s="10"/>
      <c r="M746" s="22">
        <v>6061</v>
      </c>
      <c r="N746" s="22"/>
      <c r="O746" s="22"/>
      <c r="P746" s="85">
        <v>873806</v>
      </c>
      <c r="Q746" s="86">
        <v>121</v>
      </c>
      <c r="R746" s="86">
        <v>62</v>
      </c>
      <c r="S746" s="86">
        <v>125</v>
      </c>
      <c r="T746" s="86">
        <v>112.99999999999999</v>
      </c>
      <c r="U746" s="12" t="s">
        <v>96</v>
      </c>
      <c r="V746" s="6" t="s">
        <v>2084</v>
      </c>
      <c r="W746" s="6">
        <v>675</v>
      </c>
      <c r="X746" s="89" t="s">
        <v>2085</v>
      </c>
    </row>
    <row r="747" spans="1:24">
      <c r="A747" t="s">
        <v>2086</v>
      </c>
      <c r="B747" s="12">
        <v>5025232954476</v>
      </c>
      <c r="C747" s="12" t="s">
        <v>1911</v>
      </c>
      <c r="D747" s="82" t="s">
        <v>38</v>
      </c>
      <c r="E747" t="s">
        <v>2080</v>
      </c>
      <c r="F747" t="s">
        <v>2081</v>
      </c>
      <c r="G747" s="137" t="s">
        <v>2087</v>
      </c>
      <c r="H747" s="144" t="s">
        <v>2083</v>
      </c>
      <c r="I747" s="9"/>
      <c r="J747" s="9"/>
      <c r="K747" s="10"/>
      <c r="L747" s="10"/>
      <c r="M747" s="22">
        <v>6529</v>
      </c>
      <c r="N747" s="22"/>
      <c r="O747" s="22"/>
      <c r="P747" s="85">
        <v>873806</v>
      </c>
      <c r="Q747" s="86">
        <v>121</v>
      </c>
      <c r="R747" s="86">
        <v>62</v>
      </c>
      <c r="S747" s="86">
        <v>125</v>
      </c>
      <c r="T747" s="86">
        <v>112.99999999999999</v>
      </c>
      <c r="U747" s="12" t="s">
        <v>96</v>
      </c>
      <c r="V747" s="6" t="s">
        <v>2084</v>
      </c>
      <c r="W747" s="6">
        <v>675</v>
      </c>
      <c r="X747" s="89" t="s">
        <v>2085</v>
      </c>
    </row>
    <row r="748" spans="1:24">
      <c r="A748" t="s">
        <v>2088</v>
      </c>
      <c r="B748" s="12">
        <v>5025232954445</v>
      </c>
      <c r="C748" s="12" t="s">
        <v>1911</v>
      </c>
      <c r="D748" s="82" t="s">
        <v>51</v>
      </c>
      <c r="E748" t="s">
        <v>2080</v>
      </c>
      <c r="F748" t="s">
        <v>2089</v>
      </c>
      <c r="G748" s="137" t="s">
        <v>2090</v>
      </c>
      <c r="H748" s="144" t="s">
        <v>2091</v>
      </c>
      <c r="I748" s="9"/>
      <c r="J748" s="9"/>
      <c r="K748" s="10"/>
      <c r="L748" s="87"/>
      <c r="M748" s="22">
        <v>2978</v>
      </c>
      <c r="N748" s="22"/>
      <c r="O748" s="22"/>
      <c r="P748" s="85">
        <v>1137345</v>
      </c>
      <c r="Q748" s="86">
        <v>106</v>
      </c>
      <c r="R748" s="86">
        <v>61</v>
      </c>
      <c r="S748" s="86">
        <v>165</v>
      </c>
      <c r="T748" s="86">
        <v>112.99999999999999</v>
      </c>
      <c r="U748" s="14" t="s">
        <v>56</v>
      </c>
      <c r="V748" s="14" t="s">
        <v>56</v>
      </c>
      <c r="W748" s="14" t="s">
        <v>56</v>
      </c>
      <c r="X748" s="14" t="s">
        <v>56</v>
      </c>
    </row>
    <row r="749" spans="1:24">
      <c r="A749" t="s">
        <v>2092</v>
      </c>
      <c r="B749" s="12">
        <v>5025232954452</v>
      </c>
      <c r="C749" s="12" t="s">
        <v>1911</v>
      </c>
      <c r="D749" s="82" t="s">
        <v>51</v>
      </c>
      <c r="E749" t="s">
        <v>2080</v>
      </c>
      <c r="F749" t="s">
        <v>2089</v>
      </c>
      <c r="G749" s="137" t="s">
        <v>2093</v>
      </c>
      <c r="H749" s="146" t="s">
        <v>2091</v>
      </c>
      <c r="I749" s="9"/>
      <c r="J749" s="9"/>
      <c r="K749" s="10"/>
      <c r="L749" s="87"/>
      <c r="M749" s="22">
        <v>3542</v>
      </c>
      <c r="N749" s="22"/>
      <c r="O749" s="22"/>
      <c r="P749" s="85">
        <v>1137345</v>
      </c>
      <c r="Q749" s="86">
        <v>108</v>
      </c>
      <c r="R749" s="86">
        <v>61</v>
      </c>
      <c r="S749" s="86">
        <v>165</v>
      </c>
      <c r="T749" s="86">
        <v>112.99999999999999</v>
      </c>
      <c r="U749" s="14" t="s">
        <v>56</v>
      </c>
      <c r="V749" s="14" t="s">
        <v>56</v>
      </c>
      <c r="W749" s="14" t="s">
        <v>56</v>
      </c>
      <c r="X749" s="14" t="s">
        <v>56</v>
      </c>
    </row>
    <row r="750" spans="1:24">
      <c r="A750" t="s">
        <v>2094</v>
      </c>
      <c r="B750" s="12">
        <v>5025232895175</v>
      </c>
      <c r="C750" s="12" t="s">
        <v>1911</v>
      </c>
      <c r="D750" s="82" t="s">
        <v>51</v>
      </c>
      <c r="E750" t="s">
        <v>2080</v>
      </c>
      <c r="F750" t="s">
        <v>2089</v>
      </c>
      <c r="G750" s="137" t="s">
        <v>2095</v>
      </c>
      <c r="H750" s="144" t="s">
        <v>2091</v>
      </c>
      <c r="I750" s="9"/>
      <c r="J750" s="9"/>
      <c r="K750" s="10"/>
      <c r="L750" s="11"/>
      <c r="M750" s="22">
        <v>2861</v>
      </c>
      <c r="N750" s="22"/>
      <c r="O750" s="22"/>
      <c r="P750" s="85">
        <v>1137345</v>
      </c>
      <c r="Q750" s="86">
        <v>108</v>
      </c>
      <c r="R750" s="86">
        <v>61</v>
      </c>
      <c r="S750" s="86">
        <v>165</v>
      </c>
      <c r="T750" s="86">
        <v>112.99999999999999</v>
      </c>
      <c r="U750" s="14" t="s">
        <v>56</v>
      </c>
      <c r="V750" s="14" t="s">
        <v>56</v>
      </c>
      <c r="W750" s="14" t="s">
        <v>56</v>
      </c>
      <c r="X750" s="14" t="s">
        <v>56</v>
      </c>
    </row>
    <row r="751" spans="1:24">
      <c r="A751" t="s">
        <v>2096</v>
      </c>
      <c r="B751" s="12">
        <v>5025232895182</v>
      </c>
      <c r="C751" s="12" t="s">
        <v>1911</v>
      </c>
      <c r="D751" s="82" t="s">
        <v>51</v>
      </c>
      <c r="E751" t="s">
        <v>2080</v>
      </c>
      <c r="F751" t="s">
        <v>2089</v>
      </c>
      <c r="G751" s="137" t="s">
        <v>2095</v>
      </c>
      <c r="H751" s="146" t="s">
        <v>2091</v>
      </c>
      <c r="I751" s="9"/>
      <c r="J751" s="9"/>
      <c r="K751" s="10"/>
      <c r="L751" s="11"/>
      <c r="M751" s="22">
        <v>3403</v>
      </c>
      <c r="N751" s="22"/>
      <c r="O751" s="22"/>
      <c r="P751" s="85">
        <v>1137345</v>
      </c>
      <c r="Q751" s="86">
        <v>108</v>
      </c>
      <c r="R751" s="86">
        <v>61</v>
      </c>
      <c r="S751" s="86">
        <v>165</v>
      </c>
      <c r="T751" s="86">
        <v>112.99999999999999</v>
      </c>
      <c r="U751" s="14" t="s">
        <v>56</v>
      </c>
      <c r="V751" s="14" t="s">
        <v>56</v>
      </c>
      <c r="W751" s="14" t="s">
        <v>56</v>
      </c>
      <c r="X751" s="14" t="s">
        <v>56</v>
      </c>
    </row>
    <row r="752" spans="1:24">
      <c r="A752" t="s">
        <v>2097</v>
      </c>
      <c r="B752" s="12" t="s">
        <v>2098</v>
      </c>
      <c r="C752" s="12" t="s">
        <v>1911</v>
      </c>
      <c r="D752" s="82" t="s">
        <v>51</v>
      </c>
      <c r="E752" t="s">
        <v>2099</v>
      </c>
      <c r="F752" t="s">
        <v>2100</v>
      </c>
      <c r="G752" s="139" t="s">
        <v>2101</v>
      </c>
      <c r="H752" s="147" t="s">
        <v>2102</v>
      </c>
      <c r="I752" s="9"/>
      <c r="J752" s="9" t="s">
        <v>2103</v>
      </c>
      <c r="K752" s="10"/>
      <c r="L752" s="87"/>
      <c r="M752" s="22">
        <v>8345</v>
      </c>
      <c r="N752" s="22"/>
      <c r="O752" s="22"/>
      <c r="P752" s="85">
        <v>1260720</v>
      </c>
      <c r="Q752" s="86">
        <v>92</v>
      </c>
      <c r="R752" s="86">
        <v>102</v>
      </c>
      <c r="S752" s="86">
        <v>120</v>
      </c>
      <c r="T752" s="86">
        <v>103</v>
      </c>
      <c r="U752" s="14" t="s">
        <v>56</v>
      </c>
      <c r="V752" s="14" t="s">
        <v>56</v>
      </c>
      <c r="W752" s="14" t="s">
        <v>56</v>
      </c>
      <c r="X752" s="14" t="s">
        <v>56</v>
      </c>
    </row>
    <row r="753" spans="1:24">
      <c r="A753" t="s">
        <v>2104</v>
      </c>
      <c r="B753" s="12" t="s">
        <v>2105</v>
      </c>
      <c r="C753" s="12" t="s">
        <v>1911</v>
      </c>
      <c r="D753" s="82" t="s">
        <v>51</v>
      </c>
      <c r="E753" t="s">
        <v>2099</v>
      </c>
      <c r="F753" t="s">
        <v>2106</v>
      </c>
      <c r="G753" s="139" t="s">
        <v>2107</v>
      </c>
      <c r="H753" s="147" t="s">
        <v>2108</v>
      </c>
      <c r="I753" s="9"/>
      <c r="J753" s="9" t="s">
        <v>2109</v>
      </c>
      <c r="K753" s="10"/>
      <c r="L753" s="87"/>
      <c r="M753" s="22">
        <v>7630</v>
      </c>
      <c r="N753" s="22"/>
      <c r="O753" s="22"/>
      <c r="P753" s="85">
        <v>723347.86</v>
      </c>
      <c r="Q753" s="86" t="s">
        <v>2110</v>
      </c>
      <c r="R753" s="86">
        <v>80.2</v>
      </c>
      <c r="S753" s="86">
        <v>101</v>
      </c>
      <c r="T753" s="86">
        <v>89.3</v>
      </c>
      <c r="U753" s="14" t="s">
        <v>56</v>
      </c>
      <c r="V753" s="14" t="s">
        <v>56</v>
      </c>
      <c r="W753" s="14" t="s">
        <v>56</v>
      </c>
      <c r="X753" s="14" t="s">
        <v>56</v>
      </c>
    </row>
    <row r="754" spans="1:24">
      <c r="A754" t="s">
        <v>2111</v>
      </c>
      <c r="B754" s="12" t="s">
        <v>2112</v>
      </c>
      <c r="C754" s="12" t="s">
        <v>1911</v>
      </c>
      <c r="D754" s="82" t="s">
        <v>51</v>
      </c>
      <c r="E754" t="s">
        <v>2099</v>
      </c>
      <c r="F754" t="s">
        <v>667</v>
      </c>
      <c r="G754" s="139" t="s">
        <v>2113</v>
      </c>
      <c r="H754" s="147" t="s">
        <v>2114</v>
      </c>
      <c r="I754" s="9"/>
      <c r="J754" s="9" t="s">
        <v>2115</v>
      </c>
      <c r="K754" s="10"/>
      <c r="L754" s="87"/>
      <c r="M754" s="22">
        <v>6050</v>
      </c>
      <c r="N754" s="22"/>
      <c r="O754" s="22"/>
      <c r="P754" s="85">
        <v>723347.86</v>
      </c>
      <c r="Q754" s="86" t="s">
        <v>2110</v>
      </c>
      <c r="R754" s="86">
        <v>80.2</v>
      </c>
      <c r="S754" s="86">
        <v>101</v>
      </c>
      <c r="T754" s="86">
        <v>89.3</v>
      </c>
      <c r="U754" s="14" t="s">
        <v>56</v>
      </c>
      <c r="V754" s="14" t="s">
        <v>56</v>
      </c>
      <c r="W754" s="14" t="s">
        <v>56</v>
      </c>
      <c r="X754" s="14" t="s">
        <v>56</v>
      </c>
    </row>
    <row r="755" spans="1:24">
      <c r="A755" t="s">
        <v>2116</v>
      </c>
      <c r="B755" s="12" t="s">
        <v>2117</v>
      </c>
      <c r="C755" s="12" t="s">
        <v>1911</v>
      </c>
      <c r="D755" s="82" t="s">
        <v>51</v>
      </c>
      <c r="E755" t="s">
        <v>2099</v>
      </c>
      <c r="F755" t="s">
        <v>2100</v>
      </c>
      <c r="G755" s="139" t="s">
        <v>2118</v>
      </c>
      <c r="H755" s="147" t="s">
        <v>2102</v>
      </c>
      <c r="I755" s="9"/>
      <c r="J755" s="9" t="s">
        <v>2119</v>
      </c>
      <c r="K755" s="10"/>
      <c r="L755" s="87"/>
      <c r="M755" s="22">
        <v>12450</v>
      </c>
      <c r="N755" s="22"/>
      <c r="O755" s="22"/>
      <c r="P755" s="85">
        <v>2017392</v>
      </c>
      <c r="Q755" s="86">
        <v>135</v>
      </c>
      <c r="R755" s="86">
        <v>122</v>
      </c>
      <c r="S755" s="86">
        <v>156</v>
      </c>
      <c r="T755" s="86">
        <v>106</v>
      </c>
      <c r="U755" s="14" t="s">
        <v>56</v>
      </c>
      <c r="V755" s="14" t="s">
        <v>56</v>
      </c>
      <c r="W755" s="14" t="s">
        <v>56</v>
      </c>
      <c r="X755" s="14" t="s">
        <v>56</v>
      </c>
    </row>
    <row r="756" spans="1:24">
      <c r="A756" t="s">
        <v>2120</v>
      </c>
      <c r="B756" s="12" t="s">
        <v>2121</v>
      </c>
      <c r="C756" s="12" t="s">
        <v>1911</v>
      </c>
      <c r="D756" s="82" t="s">
        <v>51</v>
      </c>
      <c r="E756" t="s">
        <v>2099</v>
      </c>
      <c r="F756" t="s">
        <v>2106</v>
      </c>
      <c r="G756" s="139" t="s">
        <v>2122</v>
      </c>
      <c r="H756" s="147" t="s">
        <v>2108</v>
      </c>
      <c r="I756" s="9"/>
      <c r="J756" s="9" t="s">
        <v>2123</v>
      </c>
      <c r="K756" s="10"/>
      <c r="L756" s="87"/>
      <c r="M756" s="22">
        <v>11050</v>
      </c>
      <c r="N756" s="22"/>
      <c r="O756" s="22"/>
      <c r="P756" s="85">
        <v>1329778.08</v>
      </c>
      <c r="Q756" s="86">
        <v>107.5</v>
      </c>
      <c r="R756" s="86">
        <v>102.6</v>
      </c>
      <c r="S756" s="86">
        <v>136</v>
      </c>
      <c r="T756" s="86">
        <v>95.3</v>
      </c>
      <c r="U756" s="14" t="s">
        <v>56</v>
      </c>
      <c r="V756" s="14" t="s">
        <v>56</v>
      </c>
      <c r="W756" s="14" t="s">
        <v>56</v>
      </c>
      <c r="X756" s="14" t="s">
        <v>56</v>
      </c>
    </row>
    <row r="757" spans="1:24">
      <c r="A757" t="s">
        <v>2124</v>
      </c>
      <c r="B757" s="12" t="s">
        <v>2125</v>
      </c>
      <c r="C757" s="12" t="s">
        <v>1911</v>
      </c>
      <c r="D757" s="82" t="s">
        <v>51</v>
      </c>
      <c r="E757" t="s">
        <v>2099</v>
      </c>
      <c r="F757" t="s">
        <v>667</v>
      </c>
      <c r="G757" s="139" t="s">
        <v>2126</v>
      </c>
      <c r="H757" s="147" t="s">
        <v>2114</v>
      </c>
      <c r="I757" s="9"/>
      <c r="J757" s="9" t="s">
        <v>2127</v>
      </c>
      <c r="K757" s="10"/>
      <c r="L757" s="87"/>
      <c r="M757" s="22">
        <v>7950</v>
      </c>
      <c r="N757" s="22"/>
      <c r="O757" s="22"/>
      <c r="P757" s="85">
        <v>1329778.08</v>
      </c>
      <c r="Q757" s="86">
        <v>107.5</v>
      </c>
      <c r="R757" s="86">
        <v>102.6</v>
      </c>
      <c r="S757" s="86">
        <v>136</v>
      </c>
      <c r="T757" s="86">
        <v>95.3</v>
      </c>
      <c r="U757" s="14" t="s">
        <v>56</v>
      </c>
      <c r="V757" s="14" t="s">
        <v>56</v>
      </c>
      <c r="W757" s="14" t="s">
        <v>56</v>
      </c>
      <c r="X757" s="14" t="s">
        <v>56</v>
      </c>
    </row>
    <row r="758" spans="1:24">
      <c r="A758" t="s">
        <v>2128</v>
      </c>
      <c r="B758" s="12" t="s">
        <v>2129</v>
      </c>
      <c r="C758" s="12" t="s">
        <v>1911</v>
      </c>
      <c r="D758" s="82" t="s">
        <v>1984</v>
      </c>
      <c r="E758" t="s">
        <v>2099</v>
      </c>
      <c r="F758" t="s">
        <v>175</v>
      </c>
      <c r="G758" s="162" t="s">
        <v>2130</v>
      </c>
      <c r="H758" s="147" t="s">
        <v>2131</v>
      </c>
      <c r="I758" s="9"/>
      <c r="J758" s="9"/>
      <c r="K758" s="10"/>
      <c r="L758" s="87"/>
      <c r="M758" s="22">
        <v>417</v>
      </c>
      <c r="N758" s="22"/>
      <c r="O758" s="22"/>
      <c r="P758" s="85">
        <v>3375</v>
      </c>
      <c r="Q758" s="86">
        <v>10</v>
      </c>
      <c r="R758" s="86">
        <v>15</v>
      </c>
      <c r="S758" s="86">
        <v>15</v>
      </c>
      <c r="T758" s="86">
        <v>15</v>
      </c>
      <c r="U758" s="14" t="s">
        <v>56</v>
      </c>
      <c r="V758" s="14" t="s">
        <v>56</v>
      </c>
      <c r="W758" s="14" t="s">
        <v>56</v>
      </c>
      <c r="X758" s="14" t="s">
        <v>56</v>
      </c>
    </row>
    <row r="759" spans="1:24">
      <c r="A759" t="s">
        <v>2132</v>
      </c>
      <c r="B759" s="12" t="s">
        <v>2133</v>
      </c>
      <c r="C759" s="12" t="s">
        <v>1911</v>
      </c>
      <c r="D759" s="82" t="s">
        <v>1984</v>
      </c>
      <c r="E759" t="s">
        <v>2099</v>
      </c>
      <c r="F759" t="s">
        <v>175</v>
      </c>
      <c r="G759" s="162" t="s">
        <v>2134</v>
      </c>
      <c r="H759" s="147" t="s">
        <v>2135</v>
      </c>
      <c r="I759" s="9"/>
      <c r="J759" s="9"/>
      <c r="K759" s="10"/>
      <c r="L759" s="87"/>
      <c r="M759" s="22">
        <v>688</v>
      </c>
      <c r="N759" s="22"/>
      <c r="O759" s="22"/>
      <c r="P759" s="85">
        <v>3375</v>
      </c>
      <c r="Q759" s="86">
        <v>10</v>
      </c>
      <c r="R759" s="86">
        <v>15</v>
      </c>
      <c r="S759" s="86">
        <v>15</v>
      </c>
      <c r="T759" s="86">
        <v>15</v>
      </c>
      <c r="U759" s="14" t="s">
        <v>56</v>
      </c>
      <c r="V759" s="14" t="s">
        <v>56</v>
      </c>
      <c r="W759" s="14" t="s">
        <v>56</v>
      </c>
      <c r="X759" s="14" t="s">
        <v>56</v>
      </c>
    </row>
    <row r="760" spans="1:24">
      <c r="A760" t="s">
        <v>2136</v>
      </c>
      <c r="B760" s="12" t="s">
        <v>2137</v>
      </c>
      <c r="C760" s="12" t="s">
        <v>1911</v>
      </c>
      <c r="D760" s="82" t="s">
        <v>1984</v>
      </c>
      <c r="E760" t="s">
        <v>2099</v>
      </c>
      <c r="F760" t="s">
        <v>175</v>
      </c>
      <c r="G760" s="162" t="s">
        <v>2138</v>
      </c>
      <c r="H760" s="145" t="s">
        <v>2139</v>
      </c>
      <c r="I760" s="9"/>
      <c r="J760" s="9"/>
      <c r="K760" s="10"/>
      <c r="L760" s="87"/>
      <c r="M760" s="22">
        <v>1286</v>
      </c>
      <c r="N760" s="22"/>
      <c r="O760" s="22"/>
      <c r="P760" s="85">
        <v>3375</v>
      </c>
      <c r="Q760" s="86">
        <v>10</v>
      </c>
      <c r="R760" s="86">
        <v>15</v>
      </c>
      <c r="S760" s="86">
        <v>15</v>
      </c>
      <c r="T760" s="86">
        <v>15</v>
      </c>
      <c r="U760" s="14" t="s">
        <v>56</v>
      </c>
      <c r="V760" s="14" t="s">
        <v>56</v>
      </c>
      <c r="W760" s="14" t="s">
        <v>56</v>
      </c>
      <c r="X760" s="14" t="s">
        <v>56</v>
      </c>
    </row>
    <row r="761" spans="1:24">
      <c r="A761" t="s">
        <v>2140</v>
      </c>
      <c r="B761" s="12" t="s">
        <v>2141</v>
      </c>
      <c r="C761" s="12" t="s">
        <v>1911</v>
      </c>
      <c r="D761" s="82" t="s">
        <v>1984</v>
      </c>
      <c r="E761" t="s">
        <v>2099</v>
      </c>
      <c r="F761" t="s">
        <v>175</v>
      </c>
      <c r="G761" s="163" t="s">
        <v>2142</v>
      </c>
      <c r="H761" s="145" t="s">
        <v>2143</v>
      </c>
      <c r="I761" s="9"/>
      <c r="J761" s="9"/>
      <c r="K761" s="10"/>
      <c r="L761" s="87"/>
      <c r="M761" s="22">
        <v>234</v>
      </c>
      <c r="N761" s="22"/>
      <c r="O761" s="22"/>
      <c r="P761" s="85">
        <v>3375</v>
      </c>
      <c r="Q761" s="86">
        <v>10</v>
      </c>
      <c r="R761" s="86">
        <v>15</v>
      </c>
      <c r="S761" s="86">
        <v>15</v>
      </c>
      <c r="T761" s="86">
        <v>15</v>
      </c>
      <c r="U761" s="14" t="s">
        <v>56</v>
      </c>
      <c r="V761" s="14" t="s">
        <v>56</v>
      </c>
      <c r="W761" s="14" t="s">
        <v>56</v>
      </c>
      <c r="X761" s="14" t="s">
        <v>56</v>
      </c>
    </row>
    <row r="762" spans="1:24">
      <c r="A762" t="s">
        <v>2144</v>
      </c>
      <c r="B762" s="12" t="s">
        <v>2145</v>
      </c>
      <c r="C762" s="12" t="s">
        <v>1911</v>
      </c>
      <c r="D762" s="82" t="s">
        <v>38</v>
      </c>
      <c r="E762" t="s">
        <v>2146</v>
      </c>
      <c r="F762" t="s">
        <v>2147</v>
      </c>
      <c r="G762" s="137" t="s">
        <v>2148</v>
      </c>
      <c r="H762" s="145" t="s">
        <v>2149</v>
      </c>
      <c r="I762" s="9"/>
      <c r="J762" s="9"/>
      <c r="K762" s="10"/>
      <c r="L762" s="87"/>
      <c r="M762" s="22">
        <v>959</v>
      </c>
      <c r="N762" s="22"/>
      <c r="O762" s="22"/>
      <c r="P762" s="85">
        <v>212760</v>
      </c>
      <c r="Q762" s="86">
        <v>32</v>
      </c>
      <c r="R762" s="86">
        <v>60</v>
      </c>
      <c r="S762" s="86">
        <v>89</v>
      </c>
      <c r="T762" s="86">
        <v>40</v>
      </c>
      <c r="U762" s="12" t="s">
        <v>96</v>
      </c>
      <c r="V762" s="6" t="s">
        <v>1960</v>
      </c>
      <c r="W762" s="6">
        <v>675</v>
      </c>
      <c r="X762" s="6" t="s">
        <v>2150</v>
      </c>
    </row>
    <row r="763" spans="1:24">
      <c r="A763" t="s">
        <v>2151</v>
      </c>
      <c r="B763" s="12" t="s">
        <v>2152</v>
      </c>
      <c r="C763" s="12" t="s">
        <v>1911</v>
      </c>
      <c r="D763" s="82" t="s">
        <v>38</v>
      </c>
      <c r="E763" t="s">
        <v>2146</v>
      </c>
      <c r="F763" t="s">
        <v>2147</v>
      </c>
      <c r="G763" s="137" t="s">
        <v>2153</v>
      </c>
      <c r="H763" s="145" t="s">
        <v>2149</v>
      </c>
      <c r="I763" s="9"/>
      <c r="J763" s="9"/>
      <c r="K763" s="10"/>
      <c r="L763" s="87"/>
      <c r="M763" s="22">
        <v>1011</v>
      </c>
      <c r="N763" s="22"/>
      <c r="O763" s="22"/>
      <c r="P763" s="85">
        <v>212760</v>
      </c>
      <c r="Q763" s="86">
        <v>32</v>
      </c>
      <c r="R763" s="86">
        <v>60</v>
      </c>
      <c r="S763" s="86">
        <v>89</v>
      </c>
      <c r="T763" s="86">
        <v>40</v>
      </c>
      <c r="U763" s="12" t="s">
        <v>96</v>
      </c>
      <c r="V763" s="6" t="s">
        <v>1960</v>
      </c>
      <c r="W763" s="6">
        <v>675</v>
      </c>
      <c r="X763" s="6" t="s">
        <v>2150</v>
      </c>
    </row>
    <row r="764" spans="1:24">
      <c r="A764" t="s">
        <v>2154</v>
      </c>
      <c r="B764" s="12" t="s">
        <v>2155</v>
      </c>
      <c r="C764" s="12" t="s">
        <v>1911</v>
      </c>
      <c r="D764" s="82" t="s">
        <v>38</v>
      </c>
      <c r="E764" t="s">
        <v>2146</v>
      </c>
      <c r="F764" t="s">
        <v>2147</v>
      </c>
      <c r="G764" s="137" t="s">
        <v>2156</v>
      </c>
      <c r="H764" s="145" t="s">
        <v>2149</v>
      </c>
      <c r="I764" s="9"/>
      <c r="J764" s="9"/>
      <c r="K764" s="10"/>
      <c r="L764" s="87"/>
      <c r="M764" s="22">
        <v>1638</v>
      </c>
      <c r="N764" s="22"/>
      <c r="O764" s="22"/>
      <c r="P764" s="85">
        <v>212760</v>
      </c>
      <c r="Q764" s="86">
        <v>32</v>
      </c>
      <c r="R764" s="86">
        <v>60</v>
      </c>
      <c r="S764" s="86">
        <v>89</v>
      </c>
      <c r="T764" s="86">
        <v>40</v>
      </c>
      <c r="U764" s="12" t="s">
        <v>96</v>
      </c>
      <c r="V764" s="6" t="s">
        <v>2157</v>
      </c>
      <c r="W764" s="6">
        <v>675</v>
      </c>
      <c r="X764" s="6" t="s">
        <v>2158</v>
      </c>
    </row>
    <row r="765" spans="1:24">
      <c r="A765" t="s">
        <v>2159</v>
      </c>
      <c r="B765" s="12" t="s">
        <v>2160</v>
      </c>
      <c r="C765" s="12" t="s">
        <v>1911</v>
      </c>
      <c r="D765" s="82" t="s">
        <v>38</v>
      </c>
      <c r="E765" t="s">
        <v>2146</v>
      </c>
      <c r="F765" t="s">
        <v>2147</v>
      </c>
      <c r="G765" s="137" t="s">
        <v>2161</v>
      </c>
      <c r="H765" s="145" t="s">
        <v>2149</v>
      </c>
      <c r="I765" s="9"/>
      <c r="J765" s="9"/>
      <c r="K765" s="10"/>
      <c r="L765" s="87"/>
      <c r="M765" s="22">
        <v>1839</v>
      </c>
      <c r="N765" s="22"/>
      <c r="O765" s="22"/>
      <c r="P765" s="85">
        <v>367213</v>
      </c>
      <c r="Q765" s="86">
        <v>44</v>
      </c>
      <c r="R765" s="86">
        <v>76</v>
      </c>
      <c r="S765" s="86">
        <v>105</v>
      </c>
      <c r="T765" s="86">
        <v>46</v>
      </c>
      <c r="U765" s="12" t="s">
        <v>96</v>
      </c>
      <c r="V765" s="6" t="s">
        <v>1916</v>
      </c>
      <c r="W765" s="6">
        <v>675</v>
      </c>
      <c r="X765" s="6" t="s">
        <v>1917</v>
      </c>
    </row>
    <row r="766" spans="1:24">
      <c r="A766" t="s">
        <v>2162</v>
      </c>
      <c r="B766" s="12" t="s">
        <v>2163</v>
      </c>
      <c r="C766" s="12" t="s">
        <v>1911</v>
      </c>
      <c r="D766" s="82" t="s">
        <v>38</v>
      </c>
      <c r="E766" t="s">
        <v>2146</v>
      </c>
      <c r="F766" t="s">
        <v>2147</v>
      </c>
      <c r="G766" s="137" t="s">
        <v>2164</v>
      </c>
      <c r="H766" s="145" t="s">
        <v>2149</v>
      </c>
      <c r="I766" s="9"/>
      <c r="J766" s="9"/>
      <c r="K766" s="10"/>
      <c r="L766" s="87"/>
      <c r="M766" s="22">
        <v>2402</v>
      </c>
      <c r="N766" s="22"/>
      <c r="O766" s="22"/>
      <c r="P766" s="85">
        <v>367213</v>
      </c>
      <c r="Q766" s="86">
        <v>49</v>
      </c>
      <c r="R766" s="86">
        <v>76</v>
      </c>
      <c r="S766" s="86">
        <v>105</v>
      </c>
      <c r="T766" s="86">
        <v>46</v>
      </c>
      <c r="U766" s="12" t="s">
        <v>96</v>
      </c>
      <c r="V766" s="6" t="s">
        <v>2165</v>
      </c>
      <c r="W766" s="6">
        <v>675</v>
      </c>
      <c r="X766" s="6" t="s">
        <v>2166</v>
      </c>
    </row>
    <row r="767" spans="1:24">
      <c r="A767" t="s">
        <v>2167</v>
      </c>
      <c r="B767" s="12" t="s">
        <v>2168</v>
      </c>
      <c r="C767" s="12" t="s">
        <v>1911</v>
      </c>
      <c r="D767" s="82" t="s">
        <v>51</v>
      </c>
      <c r="E767" t="s">
        <v>2146</v>
      </c>
      <c r="F767" t="s">
        <v>2169</v>
      </c>
      <c r="G767" s="137" t="s">
        <v>2170</v>
      </c>
      <c r="H767" s="145" t="s">
        <v>2171</v>
      </c>
      <c r="I767" s="9"/>
      <c r="J767" s="9"/>
      <c r="K767" s="10"/>
      <c r="L767" s="87"/>
      <c r="M767" s="22">
        <v>537</v>
      </c>
      <c r="N767" s="22"/>
      <c r="O767" s="22"/>
      <c r="P767" s="85">
        <v>100762</v>
      </c>
      <c r="Q767" s="86">
        <v>13</v>
      </c>
      <c r="R767" s="86">
        <v>28</v>
      </c>
      <c r="S767" s="86">
        <v>95</v>
      </c>
      <c r="T767" s="86">
        <v>37</v>
      </c>
      <c r="U767" s="14" t="s">
        <v>56</v>
      </c>
      <c r="V767" s="14" t="s">
        <v>56</v>
      </c>
      <c r="W767" s="14" t="s">
        <v>56</v>
      </c>
      <c r="X767" s="14" t="s">
        <v>56</v>
      </c>
    </row>
    <row r="768" spans="1:24">
      <c r="A768" t="s">
        <v>2172</v>
      </c>
      <c r="B768" s="12" t="s">
        <v>2173</v>
      </c>
      <c r="C768" s="12" t="s">
        <v>1911</v>
      </c>
      <c r="D768" s="82" t="s">
        <v>51</v>
      </c>
      <c r="E768" t="s">
        <v>2146</v>
      </c>
      <c r="F768" t="s">
        <v>2169</v>
      </c>
      <c r="G768" s="137" t="s">
        <v>2174</v>
      </c>
      <c r="H768" s="145" t="s">
        <v>2171</v>
      </c>
      <c r="I768" s="9"/>
      <c r="J768" s="9"/>
      <c r="K768" s="10"/>
      <c r="L768" s="87"/>
      <c r="M768" s="22">
        <v>604</v>
      </c>
      <c r="N768" s="22"/>
      <c r="O768" s="22"/>
      <c r="P768" s="85">
        <v>100762</v>
      </c>
      <c r="Q768" s="86">
        <v>13</v>
      </c>
      <c r="R768" s="86">
        <v>28</v>
      </c>
      <c r="S768" s="86">
        <v>95</v>
      </c>
      <c r="T768" s="86">
        <v>37</v>
      </c>
      <c r="U768" s="14" t="s">
        <v>56</v>
      </c>
      <c r="V768" s="14" t="s">
        <v>56</v>
      </c>
      <c r="W768" s="14" t="s">
        <v>56</v>
      </c>
      <c r="X768" s="14" t="s">
        <v>56</v>
      </c>
    </row>
    <row r="769" spans="1:24">
      <c r="A769" t="s">
        <v>2175</v>
      </c>
      <c r="B769" s="12" t="s">
        <v>2176</v>
      </c>
      <c r="C769" s="12" t="s">
        <v>1911</v>
      </c>
      <c r="D769" s="82" t="s">
        <v>51</v>
      </c>
      <c r="E769" t="s">
        <v>2146</v>
      </c>
      <c r="F769" t="s">
        <v>2169</v>
      </c>
      <c r="G769" s="137" t="s">
        <v>2177</v>
      </c>
      <c r="H769" s="145" t="s">
        <v>2171</v>
      </c>
      <c r="I769" s="9"/>
      <c r="J769" s="9"/>
      <c r="K769" s="10"/>
      <c r="L769" s="87"/>
      <c r="M769" s="22">
        <v>865</v>
      </c>
      <c r="N769" s="22"/>
      <c r="O769" s="22"/>
      <c r="P769" s="85">
        <v>100762</v>
      </c>
      <c r="Q769" s="86">
        <v>13</v>
      </c>
      <c r="R769" s="86">
        <v>28</v>
      </c>
      <c r="S769" s="86">
        <v>95</v>
      </c>
      <c r="T769" s="86">
        <v>37</v>
      </c>
      <c r="U769" s="14" t="s">
        <v>56</v>
      </c>
      <c r="V769" s="14" t="s">
        <v>56</v>
      </c>
      <c r="W769" s="14" t="s">
        <v>56</v>
      </c>
      <c r="X769" s="14" t="s">
        <v>56</v>
      </c>
    </row>
    <row r="770" spans="1:24">
      <c r="A770" t="s">
        <v>2178</v>
      </c>
      <c r="B770" s="12" t="s">
        <v>2179</v>
      </c>
      <c r="C770" s="12" t="s">
        <v>1911</v>
      </c>
      <c r="D770" s="82" t="s">
        <v>51</v>
      </c>
      <c r="E770" t="s">
        <v>2146</v>
      </c>
      <c r="F770" t="s">
        <v>2169</v>
      </c>
      <c r="G770" s="137" t="s">
        <v>2180</v>
      </c>
      <c r="H770" s="145" t="s">
        <v>2171</v>
      </c>
      <c r="I770" s="9"/>
      <c r="J770" s="9"/>
      <c r="K770" s="10"/>
      <c r="L770" s="87"/>
      <c r="M770" s="22">
        <v>906</v>
      </c>
      <c r="N770" s="22"/>
      <c r="O770" s="22"/>
      <c r="P770" s="85">
        <v>138061</v>
      </c>
      <c r="Q770" s="86">
        <v>14</v>
      </c>
      <c r="R770" s="86">
        <v>31</v>
      </c>
      <c r="S770" s="86">
        <v>115</v>
      </c>
      <c r="T770" s="86">
        <v>38</v>
      </c>
      <c r="U770" s="14" t="s">
        <v>56</v>
      </c>
      <c r="V770" s="14" t="s">
        <v>56</v>
      </c>
      <c r="W770" s="14" t="s">
        <v>56</v>
      </c>
      <c r="X770" s="14" t="s">
        <v>56</v>
      </c>
    </row>
    <row r="771" spans="1:24">
      <c r="A771" t="s">
        <v>2181</v>
      </c>
      <c r="B771" s="12" t="s">
        <v>2182</v>
      </c>
      <c r="C771" s="12" t="s">
        <v>1911</v>
      </c>
      <c r="D771" s="82" t="s">
        <v>51</v>
      </c>
      <c r="E771" t="s">
        <v>2146</v>
      </c>
      <c r="F771" t="s">
        <v>2169</v>
      </c>
      <c r="G771" s="137" t="s">
        <v>2183</v>
      </c>
      <c r="H771" s="145" t="s">
        <v>2171</v>
      </c>
      <c r="I771" s="9"/>
      <c r="J771" s="9"/>
      <c r="K771" s="10"/>
      <c r="L771" s="87"/>
      <c r="M771" s="22">
        <v>1292</v>
      </c>
      <c r="N771" s="22"/>
      <c r="O771" s="22"/>
      <c r="P771" s="85">
        <v>138061</v>
      </c>
      <c r="Q771" s="86">
        <v>15</v>
      </c>
      <c r="R771" s="86">
        <v>31</v>
      </c>
      <c r="S771" s="86">
        <v>115</v>
      </c>
      <c r="T771" s="86">
        <v>38</v>
      </c>
      <c r="U771" s="14" t="s">
        <v>56</v>
      </c>
      <c r="V771" s="14" t="s">
        <v>56</v>
      </c>
      <c r="W771" s="14" t="s">
        <v>56</v>
      </c>
      <c r="X771" s="14" t="s">
        <v>56</v>
      </c>
    </row>
    <row r="772" spans="1:24">
      <c r="A772" t="s">
        <v>2184</v>
      </c>
      <c r="B772" s="12">
        <v>5025232749591</v>
      </c>
      <c r="C772" s="12" t="s">
        <v>1911</v>
      </c>
      <c r="D772" s="82" t="s">
        <v>1984</v>
      </c>
      <c r="E772" t="s">
        <v>1985</v>
      </c>
      <c r="F772" t="s">
        <v>2185</v>
      </c>
      <c r="G772" s="138" t="s">
        <v>2186</v>
      </c>
      <c r="H772" s="145" t="s">
        <v>2187</v>
      </c>
      <c r="I772" s="9"/>
      <c r="J772" s="9"/>
      <c r="K772" s="9"/>
      <c r="L772" s="9"/>
      <c r="M772" s="22">
        <v>28</v>
      </c>
      <c r="N772" s="22"/>
      <c r="O772" s="22"/>
      <c r="P772" s="85">
        <v>892.5</v>
      </c>
      <c r="Q772" s="86">
        <v>0.1</v>
      </c>
      <c r="R772" s="86">
        <v>7.5</v>
      </c>
      <c r="S772" s="86">
        <v>14.000000000000002</v>
      </c>
      <c r="T772" s="86">
        <v>8.5</v>
      </c>
      <c r="U772" s="14" t="s">
        <v>56</v>
      </c>
      <c r="V772" s="14" t="s">
        <v>56</v>
      </c>
      <c r="W772" s="14" t="s">
        <v>56</v>
      </c>
      <c r="X772" s="14" t="s">
        <v>56</v>
      </c>
    </row>
    <row r="773" spans="1:24">
      <c r="A773" t="s">
        <v>2188</v>
      </c>
      <c r="B773" s="12">
        <v>5025232749607</v>
      </c>
      <c r="C773" s="12" t="s">
        <v>1911</v>
      </c>
      <c r="D773" s="82" t="s">
        <v>1984</v>
      </c>
      <c r="E773" t="s">
        <v>1985</v>
      </c>
      <c r="F773" t="s">
        <v>2185</v>
      </c>
      <c r="G773" s="137" t="s">
        <v>2189</v>
      </c>
      <c r="H773" s="145" t="s">
        <v>2187</v>
      </c>
      <c r="I773" s="9"/>
      <c r="J773" s="9"/>
      <c r="K773" s="9"/>
      <c r="L773" s="9"/>
      <c r="M773" s="22">
        <v>34</v>
      </c>
      <c r="N773" s="22"/>
      <c r="O773" s="22"/>
      <c r="P773" s="85">
        <v>860.625</v>
      </c>
      <c r="Q773" s="86">
        <v>0.15</v>
      </c>
      <c r="R773" s="86">
        <v>7.5</v>
      </c>
      <c r="S773" s="86">
        <v>13.5</v>
      </c>
      <c r="T773" s="86">
        <v>8.5</v>
      </c>
      <c r="U773" s="14" t="s">
        <v>56</v>
      </c>
      <c r="V773" s="14" t="s">
        <v>56</v>
      </c>
      <c r="W773" s="14" t="s">
        <v>56</v>
      </c>
      <c r="X773" s="14" t="s">
        <v>56</v>
      </c>
    </row>
    <row r="774" spans="1:24">
      <c r="A774" t="s">
        <v>2190</v>
      </c>
      <c r="B774" s="12">
        <v>4010869171250</v>
      </c>
      <c r="C774" s="12" t="s">
        <v>1983</v>
      </c>
      <c r="D774" s="82" t="s">
        <v>1984</v>
      </c>
      <c r="E774" t="s">
        <v>1985</v>
      </c>
      <c r="F774" t="s">
        <v>2191</v>
      </c>
      <c r="G774" s="137" t="s">
        <v>2192</v>
      </c>
      <c r="H774" s="145" t="s">
        <v>2193</v>
      </c>
      <c r="I774" s="9"/>
      <c r="J774" s="9"/>
      <c r="K774" s="9"/>
      <c r="L774" s="9"/>
      <c r="M774" s="22">
        <v>145</v>
      </c>
      <c r="N774" s="22"/>
      <c r="O774" s="22"/>
      <c r="P774" s="85">
        <v>6579</v>
      </c>
      <c r="Q774" s="86">
        <v>1</v>
      </c>
      <c r="R774" s="86">
        <v>9</v>
      </c>
      <c r="S774" s="86">
        <v>43</v>
      </c>
      <c r="T774" s="86">
        <v>17</v>
      </c>
      <c r="U774" s="14" t="s">
        <v>56</v>
      </c>
      <c r="V774" s="14" t="s">
        <v>56</v>
      </c>
      <c r="W774" s="14" t="s">
        <v>56</v>
      </c>
      <c r="X774" s="14" t="s">
        <v>56</v>
      </c>
    </row>
    <row r="775" spans="1:24">
      <c r="A775" t="s">
        <v>2194</v>
      </c>
      <c r="B775" s="12">
        <v>4010869169974</v>
      </c>
      <c r="C775" s="12" t="s">
        <v>1983</v>
      </c>
      <c r="D775" s="82" t="s">
        <v>1984</v>
      </c>
      <c r="E775" t="s">
        <v>1985</v>
      </c>
      <c r="F775" t="s">
        <v>2191</v>
      </c>
      <c r="G775" s="137" t="s">
        <v>2195</v>
      </c>
      <c r="H775" s="145" t="s">
        <v>2193</v>
      </c>
      <c r="I775" s="9"/>
      <c r="J775" s="9"/>
      <c r="K775" s="9"/>
      <c r="L775" s="9"/>
      <c r="M775" s="22">
        <v>248</v>
      </c>
      <c r="N775" s="22"/>
      <c r="O775" s="22"/>
      <c r="P775" s="85">
        <v>18693.5</v>
      </c>
      <c r="Q775" s="86">
        <v>1.9</v>
      </c>
      <c r="R775" s="86">
        <v>14.000000000000002</v>
      </c>
      <c r="S775" s="86">
        <v>54.500000000000007</v>
      </c>
      <c r="T775" s="86">
        <v>24.5</v>
      </c>
      <c r="U775" s="14" t="s">
        <v>56</v>
      </c>
      <c r="V775" s="14" t="s">
        <v>56</v>
      </c>
      <c r="W775" s="14" t="s">
        <v>56</v>
      </c>
      <c r="X775" s="14" t="s">
        <v>56</v>
      </c>
    </row>
    <row r="776" spans="1:24">
      <c r="A776" t="s">
        <v>2196</v>
      </c>
      <c r="B776" s="12">
        <v>4010869190077</v>
      </c>
      <c r="C776" s="12" t="s">
        <v>1983</v>
      </c>
      <c r="D776" s="82" t="s">
        <v>1984</v>
      </c>
      <c r="E776" t="s">
        <v>1985</v>
      </c>
      <c r="F776" t="s">
        <v>2191</v>
      </c>
      <c r="G776" s="137" t="s">
        <v>2197</v>
      </c>
      <c r="H776" s="145" t="s">
        <v>2198</v>
      </c>
      <c r="I776" s="9"/>
      <c r="J776" s="9"/>
      <c r="K776" s="9"/>
      <c r="L776" s="9"/>
      <c r="M776" s="22">
        <v>153</v>
      </c>
      <c r="N776" s="22"/>
      <c r="O776" s="22"/>
      <c r="P776" s="85">
        <v>7800</v>
      </c>
      <c r="Q776" s="86">
        <v>0.96</v>
      </c>
      <c r="R776" s="86">
        <v>10</v>
      </c>
      <c r="S776" s="86">
        <v>30</v>
      </c>
      <c r="T776" s="86">
        <v>26</v>
      </c>
      <c r="U776" s="14" t="s">
        <v>56</v>
      </c>
      <c r="V776" s="14" t="s">
        <v>56</v>
      </c>
      <c r="W776" s="14" t="s">
        <v>56</v>
      </c>
      <c r="X776" s="14" t="s">
        <v>56</v>
      </c>
    </row>
    <row r="777" spans="1:24">
      <c r="A777" t="s">
        <v>2199</v>
      </c>
      <c r="B777" s="12" t="s">
        <v>2200</v>
      </c>
      <c r="C777" s="12" t="s">
        <v>37</v>
      </c>
      <c r="D777" s="82" t="s">
        <v>1984</v>
      </c>
      <c r="E777" t="s">
        <v>1985</v>
      </c>
      <c r="F777" t="s">
        <v>405</v>
      </c>
      <c r="G777" s="19" t="s">
        <v>2201</v>
      </c>
      <c r="H777" s="8" t="s">
        <v>2202</v>
      </c>
      <c r="I777" s="9"/>
      <c r="J777" s="9"/>
      <c r="K777" s="9"/>
      <c r="L777" s="9"/>
      <c r="M777" s="22">
        <v>359</v>
      </c>
      <c r="N777" s="22"/>
      <c r="O777" s="22"/>
      <c r="P777" s="85">
        <v>58520</v>
      </c>
      <c r="Q777" s="86">
        <v>2.2999999999999998</v>
      </c>
      <c r="R777" s="86">
        <v>7</v>
      </c>
      <c r="S777" s="86">
        <v>110</v>
      </c>
      <c r="T777" s="86">
        <v>76</v>
      </c>
      <c r="U777" s="14" t="s">
        <v>56</v>
      </c>
      <c r="V777" s="14" t="s">
        <v>56</v>
      </c>
      <c r="W777" s="14" t="s">
        <v>56</v>
      </c>
      <c r="X777" s="14" t="s">
        <v>56</v>
      </c>
    </row>
    <row r="778" spans="1:24">
      <c r="A778" t="s">
        <v>2203</v>
      </c>
      <c r="B778" s="12" t="s">
        <v>2204</v>
      </c>
      <c r="C778" s="12" t="s">
        <v>37</v>
      </c>
      <c r="D778" s="82" t="s">
        <v>1984</v>
      </c>
      <c r="E778" t="s">
        <v>1985</v>
      </c>
      <c r="F778" t="s">
        <v>405</v>
      </c>
      <c r="G778" s="19" t="s">
        <v>2205</v>
      </c>
      <c r="H778" s="8" t="s">
        <v>2206</v>
      </c>
      <c r="I778" s="9"/>
      <c r="J778" s="9"/>
      <c r="K778" s="9"/>
      <c r="L778" s="9"/>
      <c r="M778" s="22">
        <v>357</v>
      </c>
      <c r="N778" s="22"/>
      <c r="O778" s="22"/>
      <c r="P778" s="85">
        <v>13824</v>
      </c>
      <c r="Q778" s="86">
        <v>7.8</v>
      </c>
      <c r="R778" s="86">
        <v>8</v>
      </c>
      <c r="S778" s="86">
        <v>128</v>
      </c>
      <c r="T778" s="86">
        <v>13.5</v>
      </c>
      <c r="U778" s="14" t="s">
        <v>56</v>
      </c>
      <c r="V778" s="14" t="s">
        <v>56</v>
      </c>
      <c r="W778" s="14" t="s">
        <v>56</v>
      </c>
      <c r="X778" s="14" t="s">
        <v>56</v>
      </c>
    </row>
    <row r="779" spans="1:24">
      <c r="A779" t="s">
        <v>2207</v>
      </c>
      <c r="B779" s="12">
        <v>5025232804412</v>
      </c>
      <c r="C779" s="12" t="s">
        <v>1911</v>
      </c>
      <c r="D779" s="82" t="s">
        <v>1984</v>
      </c>
      <c r="E779" t="s">
        <v>1985</v>
      </c>
      <c r="F779" t="s">
        <v>2208</v>
      </c>
      <c r="G779" s="137" t="s">
        <v>2209</v>
      </c>
      <c r="H779" s="145" t="s">
        <v>2210</v>
      </c>
      <c r="I779" s="9"/>
      <c r="J779" s="9"/>
      <c r="K779" s="9"/>
      <c r="L779" s="9"/>
      <c r="M779" s="22">
        <v>198</v>
      </c>
      <c r="N779" s="22"/>
      <c r="O779" s="22"/>
      <c r="P779" s="85">
        <v>1951.125</v>
      </c>
      <c r="Q779" s="86">
        <v>0.55000000000000004</v>
      </c>
      <c r="R779" s="86">
        <v>5.5</v>
      </c>
      <c r="S779" s="86">
        <v>21.5</v>
      </c>
      <c r="T779" s="86">
        <v>16.5</v>
      </c>
      <c r="U779" s="14" t="s">
        <v>56</v>
      </c>
      <c r="V779" s="14" t="s">
        <v>56</v>
      </c>
      <c r="W779" s="14" t="s">
        <v>56</v>
      </c>
      <c r="X779" s="14" t="s">
        <v>56</v>
      </c>
    </row>
    <row r="780" spans="1:24">
      <c r="A780" t="s">
        <v>2211</v>
      </c>
      <c r="B780" s="12">
        <v>5025232829484</v>
      </c>
      <c r="C780" s="12" t="s">
        <v>1911</v>
      </c>
      <c r="D780" s="82" t="s">
        <v>1984</v>
      </c>
      <c r="E780" t="s">
        <v>1985</v>
      </c>
      <c r="F780" t="s">
        <v>2212</v>
      </c>
      <c r="G780" s="137" t="s">
        <v>2213</v>
      </c>
      <c r="H780" s="145" t="s">
        <v>2214</v>
      </c>
      <c r="I780" s="9"/>
      <c r="J780" s="9"/>
      <c r="K780" s="9"/>
      <c r="L780" s="9"/>
      <c r="M780" s="22">
        <v>138</v>
      </c>
      <c r="N780" s="22"/>
      <c r="O780" s="22"/>
      <c r="P780" s="85">
        <v>490</v>
      </c>
      <c r="Q780" s="86">
        <v>0.16</v>
      </c>
      <c r="R780" s="86">
        <v>3.5000000000000004</v>
      </c>
      <c r="S780" s="86">
        <v>17.5</v>
      </c>
      <c r="T780" s="86">
        <v>8</v>
      </c>
      <c r="U780" s="14" t="s">
        <v>56</v>
      </c>
      <c r="V780" s="14" t="s">
        <v>56</v>
      </c>
      <c r="W780" s="14" t="s">
        <v>56</v>
      </c>
      <c r="X780" s="14" t="s">
        <v>56</v>
      </c>
    </row>
    <row r="781" spans="1:24">
      <c r="A781" t="s">
        <v>2224</v>
      </c>
      <c r="B781" s="12">
        <v>5025232872176</v>
      </c>
      <c r="C781" s="12" t="s">
        <v>1983</v>
      </c>
      <c r="D781" s="82" t="s">
        <v>1984</v>
      </c>
      <c r="E781" t="s">
        <v>2217</v>
      </c>
      <c r="F781" t="s">
        <v>2225</v>
      </c>
      <c r="G781" s="137" t="s">
        <v>2226</v>
      </c>
      <c r="H781" s="145" t="s">
        <v>2227</v>
      </c>
      <c r="I781" s="9"/>
      <c r="J781" s="9"/>
      <c r="K781" s="9"/>
      <c r="L781" s="9"/>
      <c r="M781" s="22">
        <v>208</v>
      </c>
      <c r="N781" s="22"/>
      <c r="O781" s="22"/>
      <c r="P781" s="85">
        <v>21164</v>
      </c>
      <c r="Q781" s="86">
        <v>3</v>
      </c>
      <c r="R781" s="86">
        <v>11</v>
      </c>
      <c r="S781" s="86">
        <v>74</v>
      </c>
      <c r="T781" s="86">
        <v>26</v>
      </c>
      <c r="U781" s="14" t="s">
        <v>56</v>
      </c>
      <c r="V781" s="14" t="s">
        <v>56</v>
      </c>
      <c r="W781" s="14" t="s">
        <v>56</v>
      </c>
      <c r="X781" s="14" t="s">
        <v>56</v>
      </c>
    </row>
    <row r="782" spans="1:24">
      <c r="A782" t="s">
        <v>2228</v>
      </c>
      <c r="B782" s="12">
        <v>5025232872183</v>
      </c>
      <c r="C782" s="12" t="s">
        <v>1983</v>
      </c>
      <c r="D782" s="82" t="s">
        <v>1984</v>
      </c>
      <c r="E782" t="s">
        <v>2217</v>
      </c>
      <c r="F782" t="s">
        <v>2225</v>
      </c>
      <c r="G782" s="137" t="s">
        <v>2229</v>
      </c>
      <c r="H782" s="145" t="s">
        <v>2227</v>
      </c>
      <c r="I782" s="9"/>
      <c r="J782" s="9"/>
      <c r="K782" s="9"/>
      <c r="L782" s="9"/>
      <c r="M782" s="22">
        <v>246</v>
      </c>
      <c r="N782" s="22"/>
      <c r="O782" s="22"/>
      <c r="P782" s="85">
        <v>26884</v>
      </c>
      <c r="Q782" s="86">
        <v>3</v>
      </c>
      <c r="R782" s="86">
        <v>11</v>
      </c>
      <c r="S782" s="86">
        <v>94</v>
      </c>
      <c r="T782" s="86">
        <v>26</v>
      </c>
      <c r="U782" s="14" t="s">
        <v>56</v>
      </c>
      <c r="V782" s="14" t="s">
        <v>56</v>
      </c>
      <c r="W782" s="14" t="s">
        <v>56</v>
      </c>
      <c r="X782" s="14" t="s">
        <v>56</v>
      </c>
    </row>
    <row r="783" spans="1:24">
      <c r="A783" t="s">
        <v>2230</v>
      </c>
      <c r="B783" s="12">
        <v>5025232872190</v>
      </c>
      <c r="C783" s="12" t="s">
        <v>1983</v>
      </c>
      <c r="D783" s="82" t="s">
        <v>1984</v>
      </c>
      <c r="E783" t="s">
        <v>2217</v>
      </c>
      <c r="F783" t="s">
        <v>2225</v>
      </c>
      <c r="G783" s="137" t="s">
        <v>2231</v>
      </c>
      <c r="H783" s="145" t="s">
        <v>2227</v>
      </c>
      <c r="I783" s="9"/>
      <c r="J783" s="9"/>
      <c r="K783" s="9"/>
      <c r="L783" s="9"/>
      <c r="M783" s="22">
        <v>306</v>
      </c>
      <c r="N783" s="22"/>
      <c r="O783" s="22"/>
      <c r="P783" s="85">
        <v>38324</v>
      </c>
      <c r="Q783" s="86">
        <v>4</v>
      </c>
      <c r="R783" s="86">
        <v>11</v>
      </c>
      <c r="S783" s="86">
        <v>134</v>
      </c>
      <c r="T783" s="86">
        <v>26</v>
      </c>
      <c r="U783" s="14" t="s">
        <v>56</v>
      </c>
      <c r="V783" s="14" t="s">
        <v>56</v>
      </c>
      <c r="W783" s="14" t="s">
        <v>56</v>
      </c>
      <c r="X783" s="14" t="s">
        <v>56</v>
      </c>
    </row>
    <row r="784" spans="1:24">
      <c r="A784" t="s">
        <v>2232</v>
      </c>
      <c r="B784" s="12" t="s">
        <v>2233</v>
      </c>
      <c r="C784" s="12" t="s">
        <v>1911</v>
      </c>
      <c r="D784" s="82" t="s">
        <v>1984</v>
      </c>
      <c r="E784" t="s">
        <v>1985</v>
      </c>
      <c r="F784" t="s">
        <v>2225</v>
      </c>
      <c r="G784" s="137" t="s">
        <v>2234</v>
      </c>
      <c r="H784" s="145" t="s">
        <v>2227</v>
      </c>
      <c r="I784" s="9"/>
      <c r="J784" s="9"/>
      <c r="K784" s="9"/>
      <c r="L784" s="9"/>
      <c r="M784" s="22">
        <v>847</v>
      </c>
      <c r="N784" s="22"/>
      <c r="O784" s="22"/>
      <c r="P784" s="85">
        <v>202500</v>
      </c>
      <c r="Q784" s="86">
        <v>15</v>
      </c>
      <c r="R784" s="86">
        <v>45</v>
      </c>
      <c r="S784" s="86">
        <v>100</v>
      </c>
      <c r="T784" s="86">
        <v>45</v>
      </c>
      <c r="U784" s="14" t="s">
        <v>56</v>
      </c>
      <c r="V784" s="14" t="s">
        <v>56</v>
      </c>
      <c r="W784" s="14" t="s">
        <v>56</v>
      </c>
      <c r="X784" s="14" t="s">
        <v>56</v>
      </c>
    </row>
    <row r="785" spans="1:24">
      <c r="A785" t="s">
        <v>2235</v>
      </c>
      <c r="B785" s="12" t="s">
        <v>2236</v>
      </c>
      <c r="C785" s="12" t="s">
        <v>1911</v>
      </c>
      <c r="D785" s="82" t="s">
        <v>1984</v>
      </c>
      <c r="E785" t="s">
        <v>1985</v>
      </c>
      <c r="F785" t="s">
        <v>2225</v>
      </c>
      <c r="G785" s="137" t="s">
        <v>2237</v>
      </c>
      <c r="H785" s="145" t="s">
        <v>2227</v>
      </c>
      <c r="I785" s="9"/>
      <c r="J785" s="9"/>
      <c r="K785" s="9"/>
      <c r="L785" s="9"/>
      <c r="M785" s="22">
        <v>858</v>
      </c>
      <c r="N785" s="22"/>
      <c r="O785" s="22"/>
      <c r="P785" s="85">
        <v>385764</v>
      </c>
      <c r="Q785" s="86">
        <v>6.9</v>
      </c>
      <c r="R785" s="86">
        <v>102</v>
      </c>
      <c r="S785" s="86">
        <v>62</v>
      </c>
      <c r="T785" s="86">
        <v>61</v>
      </c>
      <c r="U785" s="14" t="s">
        <v>56</v>
      </c>
      <c r="V785" s="14" t="s">
        <v>56</v>
      </c>
      <c r="W785" s="14" t="s">
        <v>56</v>
      </c>
      <c r="X785" s="14" t="s">
        <v>56</v>
      </c>
    </row>
    <row r="786" spans="1:24">
      <c r="A786" t="s">
        <v>2238</v>
      </c>
      <c r="B786" s="12">
        <v>8436615510238</v>
      </c>
      <c r="C786" s="12" t="s">
        <v>1983</v>
      </c>
      <c r="D786" s="82" t="s">
        <v>1984</v>
      </c>
      <c r="E786" t="s">
        <v>2217</v>
      </c>
      <c r="F786" t="s">
        <v>185</v>
      </c>
      <c r="G786" s="137" t="s">
        <v>2239</v>
      </c>
      <c r="H786" s="145" t="s">
        <v>2240</v>
      </c>
      <c r="I786" s="9"/>
      <c r="J786" s="9"/>
      <c r="K786" s="10"/>
      <c r="L786" s="11"/>
      <c r="M786" s="22">
        <v>3806</v>
      </c>
      <c r="N786" s="22"/>
      <c r="O786" s="22"/>
      <c r="P786" s="85">
        <v>1638</v>
      </c>
      <c r="Q786" s="86">
        <v>0.28999999999999998</v>
      </c>
      <c r="R786" s="86">
        <v>9</v>
      </c>
      <c r="S786" s="86">
        <v>14.000000000000002</v>
      </c>
      <c r="T786" s="86">
        <v>13</v>
      </c>
      <c r="U786" s="14" t="s">
        <v>56</v>
      </c>
      <c r="V786" s="14" t="s">
        <v>56</v>
      </c>
      <c r="W786" s="14" t="s">
        <v>56</v>
      </c>
      <c r="X786" s="14" t="s">
        <v>56</v>
      </c>
    </row>
    <row r="787" spans="1:24">
      <c r="A787" t="s">
        <v>2241</v>
      </c>
      <c r="B787" s="12">
        <v>8436615510245</v>
      </c>
      <c r="C787" s="12" t="s">
        <v>1983</v>
      </c>
      <c r="D787" s="82" t="s">
        <v>1984</v>
      </c>
      <c r="E787" t="s">
        <v>2217</v>
      </c>
      <c r="F787" t="s">
        <v>185</v>
      </c>
      <c r="G787" s="137" t="s">
        <v>2242</v>
      </c>
      <c r="H787" s="145" t="s">
        <v>2240</v>
      </c>
      <c r="I787" s="9"/>
      <c r="J787" s="95"/>
      <c r="K787" s="10"/>
      <c r="L787" s="11"/>
      <c r="M787" s="22">
        <v>5495</v>
      </c>
      <c r="N787" s="22"/>
      <c r="O787" s="22"/>
      <c r="P787" s="85">
        <v>1638</v>
      </c>
      <c r="Q787" s="86">
        <v>0.28999999999999998</v>
      </c>
      <c r="R787" s="86">
        <v>9</v>
      </c>
      <c r="S787" s="86">
        <v>14.000000000000002</v>
      </c>
      <c r="T787" s="86">
        <v>13</v>
      </c>
      <c r="U787" s="14" t="s">
        <v>56</v>
      </c>
      <c r="V787" s="14" t="s">
        <v>56</v>
      </c>
      <c r="W787" s="14" t="s">
        <v>56</v>
      </c>
      <c r="X787" s="14" t="s">
        <v>56</v>
      </c>
    </row>
    <row r="788" spans="1:24">
      <c r="A788" t="s">
        <v>2243</v>
      </c>
      <c r="B788" s="12">
        <v>8436615510252</v>
      </c>
      <c r="C788" s="12" t="s">
        <v>1983</v>
      </c>
      <c r="D788" s="82" t="s">
        <v>1984</v>
      </c>
      <c r="E788" t="s">
        <v>2217</v>
      </c>
      <c r="F788" t="s">
        <v>185</v>
      </c>
      <c r="G788" s="137" t="s">
        <v>2244</v>
      </c>
      <c r="H788" s="145" t="s">
        <v>2240</v>
      </c>
      <c r="I788" s="9"/>
      <c r="J788" s="9"/>
      <c r="K788" s="10"/>
      <c r="L788" s="11"/>
      <c r="M788" s="22">
        <v>7346</v>
      </c>
      <c r="N788" s="22"/>
      <c r="O788" s="22"/>
      <c r="P788" s="85">
        <v>1638</v>
      </c>
      <c r="Q788" s="86">
        <v>0.28999999999999998</v>
      </c>
      <c r="R788" s="86">
        <v>9</v>
      </c>
      <c r="S788" s="86">
        <v>14.000000000000002</v>
      </c>
      <c r="T788" s="86">
        <v>13</v>
      </c>
      <c r="U788" s="14" t="s">
        <v>56</v>
      </c>
      <c r="V788" s="14" t="s">
        <v>56</v>
      </c>
      <c r="W788" s="14" t="s">
        <v>56</v>
      </c>
      <c r="X788" s="14" t="s">
        <v>56</v>
      </c>
    </row>
    <row r="789" spans="1:24">
      <c r="A789" t="s">
        <v>2245</v>
      </c>
      <c r="B789" s="12">
        <v>5025232967698</v>
      </c>
      <c r="C789" s="12" t="s">
        <v>1911</v>
      </c>
      <c r="D789" s="82" t="s">
        <v>1984</v>
      </c>
      <c r="E789" t="s">
        <v>1985</v>
      </c>
      <c r="F789" t="s">
        <v>185</v>
      </c>
      <c r="G789" s="137" t="s">
        <v>2246</v>
      </c>
      <c r="H789" s="145" t="s">
        <v>2247</v>
      </c>
      <c r="I789" s="9"/>
      <c r="J789" s="9" t="s">
        <v>2248</v>
      </c>
      <c r="K789" s="10"/>
      <c r="L789" s="11"/>
      <c r="M789" s="22">
        <v>232</v>
      </c>
      <c r="N789" s="22"/>
      <c r="O789" s="22"/>
      <c r="P789" s="85">
        <v>2022.4</v>
      </c>
      <c r="Q789" s="86">
        <v>0.47</v>
      </c>
      <c r="R789" s="86">
        <v>3.5000000000000004</v>
      </c>
      <c r="S789" s="86">
        <v>23</v>
      </c>
      <c r="T789" s="86">
        <v>17</v>
      </c>
      <c r="U789" s="14" t="s">
        <v>56</v>
      </c>
      <c r="V789" s="14" t="s">
        <v>56</v>
      </c>
      <c r="W789" s="14" t="s">
        <v>56</v>
      </c>
      <c r="X789" s="14" t="s">
        <v>56</v>
      </c>
    </row>
    <row r="790" spans="1:24">
      <c r="A790" t="s">
        <v>2249</v>
      </c>
      <c r="B790" s="12">
        <v>4010869200455</v>
      </c>
      <c r="C790" s="12" t="s">
        <v>1983</v>
      </c>
      <c r="D790" s="82" t="s">
        <v>1984</v>
      </c>
      <c r="E790" t="s">
        <v>2217</v>
      </c>
      <c r="F790" t="s">
        <v>185</v>
      </c>
      <c r="G790" s="137" t="s">
        <v>2250</v>
      </c>
      <c r="H790" s="145" t="s">
        <v>2251</v>
      </c>
      <c r="I790" s="9"/>
      <c r="J790" s="9"/>
      <c r="K790" s="9"/>
      <c r="L790" s="9"/>
      <c r="M790" s="22">
        <v>557</v>
      </c>
      <c r="N790" s="22"/>
      <c r="O790" s="22"/>
      <c r="P790" s="85">
        <v>250.25</v>
      </c>
      <c r="Q790" s="86">
        <v>0.107</v>
      </c>
      <c r="R790" s="86">
        <v>6.5</v>
      </c>
      <c r="S790" s="86">
        <v>11</v>
      </c>
      <c r="T790" s="86">
        <v>3.5000000000000004</v>
      </c>
      <c r="U790" s="14" t="s">
        <v>56</v>
      </c>
      <c r="V790" s="14" t="s">
        <v>56</v>
      </c>
      <c r="W790" s="14" t="s">
        <v>56</v>
      </c>
      <c r="X790" s="14" t="s">
        <v>56</v>
      </c>
    </row>
    <row r="791" spans="1:24">
      <c r="A791" t="s">
        <v>2252</v>
      </c>
      <c r="B791" s="12">
        <v>4010869200462</v>
      </c>
      <c r="C791" s="12" t="s">
        <v>1983</v>
      </c>
      <c r="D791" s="82" t="s">
        <v>1984</v>
      </c>
      <c r="E791" t="s">
        <v>2217</v>
      </c>
      <c r="F791" t="s">
        <v>185</v>
      </c>
      <c r="G791" s="137" t="s">
        <v>2253</v>
      </c>
      <c r="H791" s="145" t="s">
        <v>2254</v>
      </c>
      <c r="I791" s="9"/>
      <c r="J791" s="9"/>
      <c r="K791" s="9"/>
      <c r="L791" s="9"/>
      <c r="M791" s="22">
        <v>557</v>
      </c>
      <c r="N791" s="22"/>
      <c r="O791" s="22"/>
      <c r="P791" s="85">
        <v>1345.5</v>
      </c>
      <c r="Q791" s="86">
        <v>0.159</v>
      </c>
      <c r="R791" s="86">
        <v>9</v>
      </c>
      <c r="S791" s="86">
        <v>13</v>
      </c>
      <c r="T791" s="86">
        <v>11.5</v>
      </c>
      <c r="U791" s="14" t="s">
        <v>56</v>
      </c>
      <c r="V791" s="14" t="s">
        <v>56</v>
      </c>
      <c r="W791" s="14" t="s">
        <v>56</v>
      </c>
      <c r="X791" s="14" t="s">
        <v>56</v>
      </c>
    </row>
    <row r="792" spans="1:24">
      <c r="A792" t="s">
        <v>2255</v>
      </c>
      <c r="B792" s="12">
        <v>4010869213295</v>
      </c>
      <c r="C792" s="12" t="s">
        <v>1983</v>
      </c>
      <c r="D792" s="82" t="s">
        <v>1984</v>
      </c>
      <c r="E792" t="s">
        <v>2217</v>
      </c>
      <c r="F792" t="s">
        <v>185</v>
      </c>
      <c r="G792" s="138" t="s">
        <v>2256</v>
      </c>
      <c r="H792" s="145" t="s">
        <v>2254</v>
      </c>
      <c r="I792" s="9"/>
      <c r="J792" s="9"/>
      <c r="K792" s="9"/>
      <c r="L792" s="9"/>
      <c r="M792" s="22">
        <v>1001</v>
      </c>
      <c r="N792" s="22"/>
      <c r="O792" s="22"/>
      <c r="P792" s="85">
        <v>1495</v>
      </c>
      <c r="Q792" s="86">
        <v>0.4</v>
      </c>
      <c r="R792" s="86">
        <v>10</v>
      </c>
      <c r="S792" s="86">
        <v>11.5</v>
      </c>
      <c r="T792" s="86">
        <v>13</v>
      </c>
      <c r="U792" s="14" t="s">
        <v>56</v>
      </c>
      <c r="V792" s="14" t="s">
        <v>56</v>
      </c>
      <c r="W792" s="14" t="s">
        <v>56</v>
      </c>
      <c r="X792" s="14" t="s">
        <v>56</v>
      </c>
    </row>
    <row r="793" spans="1:24">
      <c r="A793" t="s">
        <v>2257</v>
      </c>
      <c r="B793" s="12">
        <v>4010869242776</v>
      </c>
      <c r="C793" s="12" t="s">
        <v>1983</v>
      </c>
      <c r="D793" s="82" t="s">
        <v>1984</v>
      </c>
      <c r="E793" t="s">
        <v>2217</v>
      </c>
      <c r="F793" t="s">
        <v>185</v>
      </c>
      <c r="G793" s="138" t="s">
        <v>2258</v>
      </c>
      <c r="H793" s="145" t="s">
        <v>2259</v>
      </c>
      <c r="I793" s="9"/>
      <c r="J793" s="9"/>
      <c r="K793" s="9"/>
      <c r="L793" s="9"/>
      <c r="M793" s="22">
        <v>649</v>
      </c>
      <c r="N793" s="22"/>
      <c r="O793" s="22"/>
      <c r="P793" s="85">
        <v>1435.5</v>
      </c>
      <c r="Q793" s="86">
        <v>0.1</v>
      </c>
      <c r="R793" s="86">
        <v>9</v>
      </c>
      <c r="S793" s="86">
        <v>14.499999999999998</v>
      </c>
      <c r="T793" s="86">
        <v>11</v>
      </c>
      <c r="U793" s="14" t="s">
        <v>56</v>
      </c>
      <c r="V793" s="14" t="s">
        <v>56</v>
      </c>
      <c r="W793" s="14" t="s">
        <v>56</v>
      </c>
      <c r="X793" s="14" t="s">
        <v>56</v>
      </c>
    </row>
    <row r="794" spans="1:24">
      <c r="A794" t="s">
        <v>2260</v>
      </c>
      <c r="B794" s="12">
        <v>8445409139128</v>
      </c>
      <c r="C794" s="12" t="s">
        <v>1983</v>
      </c>
      <c r="D794" s="82" t="s">
        <v>1984</v>
      </c>
      <c r="E794" t="s">
        <v>2217</v>
      </c>
      <c r="F794" t="s">
        <v>185</v>
      </c>
      <c r="G794" s="137" t="s">
        <v>2261</v>
      </c>
      <c r="H794" s="145" t="s">
        <v>2251</v>
      </c>
      <c r="I794" s="9"/>
      <c r="J794" s="9"/>
      <c r="K794" s="9"/>
      <c r="L794" s="9"/>
      <c r="M794" s="22">
        <v>524</v>
      </c>
      <c r="N794" s="22"/>
      <c r="O794" s="22"/>
      <c r="P794" s="85">
        <v>952</v>
      </c>
      <c r="Q794" s="86">
        <v>0.107</v>
      </c>
      <c r="R794" s="86">
        <v>4</v>
      </c>
      <c r="S794" s="86">
        <v>17</v>
      </c>
      <c r="T794" s="86">
        <v>14.000000000000002</v>
      </c>
      <c r="U794" s="14" t="s">
        <v>56</v>
      </c>
      <c r="V794" s="14" t="s">
        <v>56</v>
      </c>
      <c r="W794" s="14" t="s">
        <v>56</v>
      </c>
      <c r="X794" s="14" t="s">
        <v>56</v>
      </c>
    </row>
    <row r="795" spans="1:24">
      <c r="A795" t="s">
        <v>2262</v>
      </c>
      <c r="B795" s="12">
        <v>8445409139104</v>
      </c>
      <c r="C795" s="12" t="s">
        <v>1983</v>
      </c>
      <c r="D795" s="82" t="s">
        <v>1984</v>
      </c>
      <c r="E795" t="s">
        <v>2217</v>
      </c>
      <c r="F795" t="s">
        <v>185</v>
      </c>
      <c r="G795" s="137" t="s">
        <v>2263</v>
      </c>
      <c r="H795" s="145" t="s">
        <v>2254</v>
      </c>
      <c r="I795" s="9"/>
      <c r="J795" s="9"/>
      <c r="K795" s="9"/>
      <c r="L795" s="9"/>
      <c r="M795" s="22">
        <v>524</v>
      </c>
      <c r="N795" s="22"/>
      <c r="O795" s="22"/>
      <c r="P795" s="85">
        <v>952</v>
      </c>
      <c r="Q795" s="86">
        <v>0.107</v>
      </c>
      <c r="R795" s="86">
        <v>4</v>
      </c>
      <c r="S795" s="86">
        <v>17</v>
      </c>
      <c r="T795" s="86">
        <v>14.000000000000002</v>
      </c>
      <c r="U795" s="14" t="s">
        <v>56</v>
      </c>
      <c r="V795" s="14" t="s">
        <v>56</v>
      </c>
      <c r="W795" s="14" t="s">
        <v>56</v>
      </c>
      <c r="X795" s="14" t="s">
        <v>56</v>
      </c>
    </row>
    <row r="796" spans="1:24">
      <c r="A796" t="s">
        <v>2264</v>
      </c>
      <c r="B796" s="12">
        <v>8445409139142</v>
      </c>
      <c r="C796" s="12" t="s">
        <v>1983</v>
      </c>
      <c r="D796" s="82" t="s">
        <v>1984</v>
      </c>
      <c r="E796" t="s">
        <v>2217</v>
      </c>
      <c r="F796" t="s">
        <v>185</v>
      </c>
      <c r="G796" s="137" t="s">
        <v>2265</v>
      </c>
      <c r="H796" s="145" t="s">
        <v>2266</v>
      </c>
      <c r="I796" s="9"/>
      <c r="J796" s="9"/>
      <c r="K796" s="9"/>
      <c r="L796" s="9"/>
      <c r="M796" s="22">
        <v>610</v>
      </c>
      <c r="N796" s="22"/>
      <c r="O796" s="22"/>
      <c r="P796" s="85">
        <v>853.2</v>
      </c>
      <c r="Q796" s="86">
        <v>0.107</v>
      </c>
      <c r="R796" s="86">
        <v>4</v>
      </c>
      <c r="S796" s="86">
        <v>15.8</v>
      </c>
      <c r="T796" s="86">
        <v>13.5</v>
      </c>
      <c r="U796" s="14" t="s">
        <v>56</v>
      </c>
      <c r="V796" s="14" t="s">
        <v>56</v>
      </c>
      <c r="W796" s="14" t="s">
        <v>56</v>
      </c>
      <c r="X796" s="14" t="s">
        <v>56</v>
      </c>
    </row>
    <row r="797" spans="1:24">
      <c r="A797" t="s">
        <v>2267</v>
      </c>
      <c r="B797" s="12">
        <v>5025232851119</v>
      </c>
      <c r="C797" s="12" t="s">
        <v>1983</v>
      </c>
      <c r="D797" s="82" t="s">
        <v>1984</v>
      </c>
      <c r="E797" t="s">
        <v>2217</v>
      </c>
      <c r="F797" t="s">
        <v>185</v>
      </c>
      <c r="G797" s="137" t="s">
        <v>2268</v>
      </c>
      <c r="H797" s="145" t="s">
        <v>2269</v>
      </c>
      <c r="I797" s="9"/>
      <c r="J797" s="9"/>
      <c r="K797" s="9"/>
      <c r="L797" s="9"/>
      <c r="M797" s="22">
        <v>262</v>
      </c>
      <c r="N797" s="22"/>
      <c r="O797" s="22"/>
      <c r="P797" s="85">
        <v>1870</v>
      </c>
      <c r="Q797" s="86">
        <v>0.5</v>
      </c>
      <c r="R797" s="86">
        <v>5</v>
      </c>
      <c r="S797" s="86">
        <v>22</v>
      </c>
      <c r="T797" s="86">
        <v>17</v>
      </c>
      <c r="U797" s="14" t="s">
        <v>56</v>
      </c>
      <c r="V797" s="14" t="s">
        <v>56</v>
      </c>
      <c r="W797" s="14" t="s">
        <v>56</v>
      </c>
      <c r="X797" s="14" t="s">
        <v>56</v>
      </c>
    </row>
    <row r="798" spans="1:24">
      <c r="A798" t="s">
        <v>2270</v>
      </c>
      <c r="B798" s="12" t="s">
        <v>2271</v>
      </c>
      <c r="C798" s="12" t="s">
        <v>1983</v>
      </c>
      <c r="D798" s="82" t="s">
        <v>1984</v>
      </c>
      <c r="E798" t="s">
        <v>2272</v>
      </c>
      <c r="F798" t="s">
        <v>185</v>
      </c>
      <c r="G798" s="137" t="s">
        <v>2273</v>
      </c>
      <c r="H798" s="145" t="s">
        <v>2274</v>
      </c>
      <c r="I798" s="9"/>
      <c r="J798" s="9" t="s">
        <v>2275</v>
      </c>
      <c r="K798" s="10"/>
      <c r="L798" s="11"/>
      <c r="M798" s="22">
        <v>557</v>
      </c>
      <c r="N798" s="22"/>
      <c r="O798" s="22"/>
      <c r="P798" s="12">
        <v>3927</v>
      </c>
      <c r="Q798" s="86">
        <v>1.4</v>
      </c>
      <c r="R798" s="86">
        <v>7.0000000000000009</v>
      </c>
      <c r="S798" s="86">
        <v>33</v>
      </c>
      <c r="T798" s="86">
        <v>17</v>
      </c>
      <c r="U798" s="14" t="s">
        <v>56</v>
      </c>
      <c r="V798" s="14" t="s">
        <v>56</v>
      </c>
      <c r="W798" s="14" t="s">
        <v>56</v>
      </c>
      <c r="X798" s="14" t="s">
        <v>56</v>
      </c>
    </row>
    <row r="799" spans="1:24">
      <c r="A799" t="s">
        <v>2276</v>
      </c>
      <c r="B799" s="12">
        <v>5025232696215</v>
      </c>
      <c r="C799" s="12" t="s">
        <v>1983</v>
      </c>
      <c r="D799" s="82" t="s">
        <v>1984</v>
      </c>
      <c r="E799" t="s">
        <v>2217</v>
      </c>
      <c r="F799" t="s">
        <v>185</v>
      </c>
      <c r="G799" s="137" t="s">
        <v>2277</v>
      </c>
      <c r="H799" s="145" t="s">
        <v>2278</v>
      </c>
      <c r="I799" s="9"/>
      <c r="J799" s="9"/>
      <c r="K799" s="9"/>
      <c r="L799" s="9"/>
      <c r="M799" s="22">
        <v>197</v>
      </c>
      <c r="N799" s="22"/>
      <c r="O799" s="22"/>
      <c r="P799" s="85">
        <v>4080</v>
      </c>
      <c r="Q799" s="86">
        <v>0.6</v>
      </c>
      <c r="R799" s="86">
        <v>10</v>
      </c>
      <c r="S799" s="86">
        <v>24</v>
      </c>
      <c r="T799" s="86">
        <v>17</v>
      </c>
      <c r="U799" s="14" t="s">
        <v>56</v>
      </c>
      <c r="V799" s="14" t="s">
        <v>56</v>
      </c>
      <c r="W799" s="14" t="s">
        <v>56</v>
      </c>
      <c r="X799" s="14" t="s">
        <v>56</v>
      </c>
    </row>
    <row r="800" spans="1:24">
      <c r="A800" t="s">
        <v>2279</v>
      </c>
      <c r="B800" s="12">
        <v>5025232603688</v>
      </c>
      <c r="C800" s="12" t="s">
        <v>1983</v>
      </c>
      <c r="D800" s="82" t="s">
        <v>1984</v>
      </c>
      <c r="E800" t="s">
        <v>2217</v>
      </c>
      <c r="F800" t="s">
        <v>185</v>
      </c>
      <c r="G800" s="137" t="s">
        <v>2280</v>
      </c>
      <c r="H800" s="145" t="s">
        <v>2281</v>
      </c>
      <c r="I800" s="9"/>
      <c r="J800" s="9"/>
      <c r="K800" s="9"/>
      <c r="L800" s="9"/>
      <c r="M800" s="22">
        <v>375</v>
      </c>
      <c r="N800" s="22"/>
      <c r="O800" s="22"/>
      <c r="P800" s="85">
        <v>5094.8500000000004</v>
      </c>
      <c r="Q800" s="86">
        <v>1.109</v>
      </c>
      <c r="R800" s="86">
        <v>9.5</v>
      </c>
      <c r="S800" s="86">
        <v>31</v>
      </c>
      <c r="T800" s="86">
        <v>17.299999999999997</v>
      </c>
      <c r="U800" s="14" t="s">
        <v>56</v>
      </c>
      <c r="V800" s="14" t="s">
        <v>56</v>
      </c>
      <c r="W800" s="14" t="s">
        <v>56</v>
      </c>
      <c r="X800" s="14" t="s">
        <v>56</v>
      </c>
    </row>
    <row r="801" spans="1:24">
      <c r="A801" t="s">
        <v>2282</v>
      </c>
      <c r="B801" s="12">
        <v>5025232603725</v>
      </c>
      <c r="C801" s="12" t="s">
        <v>1983</v>
      </c>
      <c r="D801" s="82" t="s">
        <v>1984</v>
      </c>
      <c r="E801" t="s">
        <v>2217</v>
      </c>
      <c r="F801" t="s">
        <v>185</v>
      </c>
      <c r="G801" s="137" t="s">
        <v>2283</v>
      </c>
      <c r="H801" s="145" t="s">
        <v>2284</v>
      </c>
      <c r="I801" s="9"/>
      <c r="J801" s="9"/>
      <c r="K801" s="9"/>
      <c r="L801" s="9"/>
      <c r="M801" s="22">
        <v>1616</v>
      </c>
      <c r="N801" s="22"/>
      <c r="O801" s="22"/>
      <c r="P801" s="85">
        <v>22032</v>
      </c>
      <c r="Q801" s="86">
        <v>3</v>
      </c>
      <c r="R801" s="86">
        <v>17</v>
      </c>
      <c r="S801" s="86">
        <v>36</v>
      </c>
      <c r="T801" s="86">
        <v>36</v>
      </c>
      <c r="U801" s="14" t="s">
        <v>56</v>
      </c>
      <c r="V801" s="14" t="s">
        <v>56</v>
      </c>
      <c r="W801" s="14" t="s">
        <v>56</v>
      </c>
      <c r="X801" s="14" t="s">
        <v>56</v>
      </c>
    </row>
    <row r="802" spans="1:24">
      <c r="A802" t="s">
        <v>2285</v>
      </c>
      <c r="B802" s="12">
        <v>5025232948093</v>
      </c>
      <c r="C802" s="12" t="s">
        <v>1983</v>
      </c>
      <c r="D802" s="82" t="s">
        <v>1984</v>
      </c>
      <c r="E802" t="s">
        <v>2217</v>
      </c>
      <c r="F802" t="s">
        <v>1503</v>
      </c>
      <c r="G802" s="137" t="s">
        <v>2286</v>
      </c>
      <c r="H802" s="145" t="s">
        <v>2287</v>
      </c>
      <c r="I802" s="9"/>
      <c r="J802" s="9"/>
      <c r="K802" s="9"/>
      <c r="L802" s="9"/>
      <c r="M802" s="22">
        <v>192</v>
      </c>
      <c r="N802" s="22"/>
      <c r="O802" s="22"/>
      <c r="P802" s="85">
        <v>2436</v>
      </c>
      <c r="Q802" s="86">
        <v>0.49</v>
      </c>
      <c r="R802" s="86">
        <v>5</v>
      </c>
      <c r="S802" s="86">
        <v>22</v>
      </c>
      <c r="T802" s="86">
        <v>17</v>
      </c>
      <c r="U802" s="14" t="s">
        <v>56</v>
      </c>
      <c r="V802" s="14" t="s">
        <v>56</v>
      </c>
      <c r="W802" s="14" t="s">
        <v>56</v>
      </c>
      <c r="X802" s="14" t="s">
        <v>56</v>
      </c>
    </row>
    <row r="803" spans="1:24">
      <c r="A803" t="s">
        <v>2288</v>
      </c>
      <c r="B803" s="12">
        <v>5025232948109</v>
      </c>
      <c r="C803" s="12" t="s">
        <v>1983</v>
      </c>
      <c r="D803" s="82" t="s">
        <v>1984</v>
      </c>
      <c r="E803" t="s">
        <v>2217</v>
      </c>
      <c r="F803" t="s">
        <v>1503</v>
      </c>
      <c r="G803" s="137" t="s">
        <v>2289</v>
      </c>
      <c r="H803" s="145" t="s">
        <v>2287</v>
      </c>
      <c r="I803" s="9"/>
      <c r="J803" s="9"/>
      <c r="K803" s="9"/>
      <c r="L803" s="9"/>
      <c r="M803" s="22">
        <v>218</v>
      </c>
      <c r="N803" s="22"/>
      <c r="O803" s="22"/>
      <c r="P803" s="85">
        <v>2436</v>
      </c>
      <c r="Q803" s="86">
        <v>0.42</v>
      </c>
      <c r="R803" s="86">
        <v>5</v>
      </c>
      <c r="S803" s="86">
        <v>22.5</v>
      </c>
      <c r="T803" s="86">
        <v>17</v>
      </c>
      <c r="U803" s="14" t="s">
        <v>56</v>
      </c>
      <c r="V803" s="14" t="s">
        <v>56</v>
      </c>
      <c r="W803" s="14" t="s">
        <v>56</v>
      </c>
      <c r="X803" s="14" t="s">
        <v>56</v>
      </c>
    </row>
    <row r="804" spans="1:24">
      <c r="A804" t="s">
        <v>2290</v>
      </c>
      <c r="B804" s="12">
        <v>5025232967742</v>
      </c>
      <c r="C804" s="12" t="s">
        <v>1983</v>
      </c>
      <c r="D804" s="82" t="s">
        <v>1984</v>
      </c>
      <c r="E804" t="s">
        <v>2217</v>
      </c>
      <c r="F804" t="s">
        <v>1503</v>
      </c>
      <c r="G804" s="137" t="s">
        <v>2291</v>
      </c>
      <c r="H804" s="145" t="s">
        <v>2287</v>
      </c>
      <c r="I804" s="9"/>
      <c r="J804" s="9" t="s">
        <v>2292</v>
      </c>
      <c r="K804" s="10"/>
      <c r="L804" s="124"/>
      <c r="M804" s="22">
        <v>317</v>
      </c>
      <c r="N804" s="22"/>
      <c r="O804" s="22"/>
      <c r="P804" s="85">
        <v>2436</v>
      </c>
      <c r="Q804" s="86">
        <v>0.42</v>
      </c>
      <c r="R804" s="86">
        <v>3</v>
      </c>
      <c r="S804" s="86">
        <v>16.5</v>
      </c>
      <c r="T804" s="86">
        <v>14.000000000000002</v>
      </c>
      <c r="U804" s="14" t="s">
        <v>56</v>
      </c>
      <c r="V804" s="14" t="s">
        <v>56</v>
      </c>
      <c r="W804" s="14" t="s">
        <v>56</v>
      </c>
      <c r="X804" s="14" t="s">
        <v>56</v>
      </c>
    </row>
    <row r="805" spans="1:24">
      <c r="A805" t="s">
        <v>2293</v>
      </c>
      <c r="B805" s="12">
        <v>5025232910809</v>
      </c>
      <c r="C805" s="12" t="s">
        <v>1983</v>
      </c>
      <c r="D805" s="82" t="s">
        <v>1984</v>
      </c>
      <c r="E805" t="s">
        <v>2217</v>
      </c>
      <c r="F805" t="s">
        <v>1503</v>
      </c>
      <c r="G805" s="137" t="s">
        <v>2294</v>
      </c>
      <c r="H805" s="145" t="s">
        <v>2287</v>
      </c>
      <c r="I805" s="9"/>
      <c r="J805" s="9"/>
      <c r="K805" s="9"/>
      <c r="L805" s="9"/>
      <c r="M805" s="22">
        <v>192</v>
      </c>
      <c r="N805" s="22"/>
      <c r="O805" s="22"/>
      <c r="P805" s="85">
        <v>1870</v>
      </c>
      <c r="Q805" s="86">
        <v>0.37</v>
      </c>
      <c r="R805" s="86">
        <v>5</v>
      </c>
      <c r="S805" s="86">
        <v>22</v>
      </c>
      <c r="T805" s="86">
        <v>17</v>
      </c>
      <c r="U805" s="14" t="s">
        <v>56</v>
      </c>
      <c r="V805" s="14" t="s">
        <v>56</v>
      </c>
      <c r="W805" s="14" t="s">
        <v>56</v>
      </c>
      <c r="X805" s="14" t="s">
        <v>56</v>
      </c>
    </row>
    <row r="806" spans="1:24">
      <c r="A806" t="s">
        <v>2295</v>
      </c>
      <c r="B806" s="12">
        <v>5025232910816</v>
      </c>
      <c r="C806" s="12" t="s">
        <v>1983</v>
      </c>
      <c r="D806" s="82" t="s">
        <v>1984</v>
      </c>
      <c r="E806" t="s">
        <v>2217</v>
      </c>
      <c r="F806" t="s">
        <v>1503</v>
      </c>
      <c r="G806" s="137" t="s">
        <v>2294</v>
      </c>
      <c r="H806" s="145" t="s">
        <v>2287</v>
      </c>
      <c r="I806" s="9"/>
      <c r="J806" s="9"/>
      <c r="K806" s="9"/>
      <c r="L806" s="9"/>
      <c r="M806" s="22">
        <v>218</v>
      </c>
      <c r="N806" s="22"/>
      <c r="O806" s="22"/>
      <c r="P806" s="85">
        <v>1912.5</v>
      </c>
      <c r="Q806" s="86">
        <v>0.42</v>
      </c>
      <c r="R806" s="86">
        <v>5</v>
      </c>
      <c r="S806" s="86">
        <v>22.5</v>
      </c>
      <c r="T806" s="86">
        <v>17</v>
      </c>
      <c r="U806" s="14" t="s">
        <v>56</v>
      </c>
      <c r="V806" s="14" t="s">
        <v>56</v>
      </c>
      <c r="W806" s="14" t="s">
        <v>56</v>
      </c>
      <c r="X806" s="14" t="s">
        <v>56</v>
      </c>
    </row>
    <row r="807" spans="1:24">
      <c r="A807" t="s">
        <v>2296</v>
      </c>
      <c r="B807" s="12">
        <v>5025232967735</v>
      </c>
      <c r="C807" s="12" t="s">
        <v>1983</v>
      </c>
      <c r="D807" s="82" t="s">
        <v>1984</v>
      </c>
      <c r="E807" t="s">
        <v>2217</v>
      </c>
      <c r="F807" t="s">
        <v>1503</v>
      </c>
      <c r="G807" s="137" t="s">
        <v>2297</v>
      </c>
      <c r="H807" s="145" t="s">
        <v>2287</v>
      </c>
      <c r="I807" s="9"/>
      <c r="J807" s="9" t="s">
        <v>2298</v>
      </c>
      <c r="K807" s="10"/>
      <c r="L807" s="124"/>
      <c r="M807" s="22">
        <v>317</v>
      </c>
      <c r="N807" s="22"/>
      <c r="O807" s="22"/>
      <c r="P807" s="85">
        <v>2436</v>
      </c>
      <c r="Q807" s="86">
        <v>0.42</v>
      </c>
      <c r="R807" s="86">
        <v>3</v>
      </c>
      <c r="S807" s="86">
        <v>16.5</v>
      </c>
      <c r="T807" s="86">
        <v>14.000000000000002</v>
      </c>
      <c r="U807" s="14" t="s">
        <v>56</v>
      </c>
      <c r="V807" s="14" t="s">
        <v>56</v>
      </c>
      <c r="W807" s="14" t="s">
        <v>56</v>
      </c>
      <c r="X807" s="14" t="s">
        <v>56</v>
      </c>
    </row>
    <row r="808" spans="1:24">
      <c r="A808" t="s">
        <v>2299</v>
      </c>
      <c r="B808" s="12">
        <v>5025232880621</v>
      </c>
      <c r="C808" s="12" t="s">
        <v>1983</v>
      </c>
      <c r="D808" s="82" t="s">
        <v>1984</v>
      </c>
      <c r="E808" t="s">
        <v>2217</v>
      </c>
      <c r="F808" t="s">
        <v>1503</v>
      </c>
      <c r="G808" s="137" t="s">
        <v>2300</v>
      </c>
      <c r="H808" s="145" t="s">
        <v>2301</v>
      </c>
      <c r="I808" s="9"/>
      <c r="J808" s="9"/>
      <c r="K808" s="9"/>
      <c r="L808" s="9"/>
      <c r="M808" s="22">
        <v>192</v>
      </c>
      <c r="N808" s="22"/>
      <c r="O808" s="22"/>
      <c r="P808" s="85">
        <v>693</v>
      </c>
      <c r="Q808" s="86">
        <v>0.4</v>
      </c>
      <c r="R808" s="86">
        <v>3</v>
      </c>
      <c r="S808" s="86">
        <v>16.5</v>
      </c>
      <c r="T808" s="86">
        <v>14.000000000000002</v>
      </c>
      <c r="U808" s="14" t="s">
        <v>56</v>
      </c>
      <c r="V808" s="14" t="s">
        <v>56</v>
      </c>
      <c r="W808" s="14" t="s">
        <v>56</v>
      </c>
      <c r="X808" s="14" t="s">
        <v>56</v>
      </c>
    </row>
    <row r="809" spans="1:24">
      <c r="A809" t="s">
        <v>2302</v>
      </c>
      <c r="B809" s="12">
        <v>5025232883554</v>
      </c>
      <c r="C809" s="12" t="s">
        <v>1983</v>
      </c>
      <c r="D809" s="82" t="s">
        <v>1984</v>
      </c>
      <c r="E809" t="s">
        <v>2217</v>
      </c>
      <c r="F809" t="s">
        <v>2303</v>
      </c>
      <c r="G809" s="137" t="s">
        <v>2304</v>
      </c>
      <c r="H809" s="145" t="s">
        <v>1511</v>
      </c>
      <c r="I809" s="9"/>
      <c r="J809" s="9"/>
      <c r="K809" s="9"/>
      <c r="L809" s="9"/>
      <c r="M809" s="22">
        <v>132</v>
      </c>
      <c r="N809" s="22"/>
      <c r="O809" s="22"/>
      <c r="P809" s="85">
        <v>2041.875</v>
      </c>
      <c r="Q809" s="86">
        <v>0.34</v>
      </c>
      <c r="R809" s="86">
        <v>5.5</v>
      </c>
      <c r="S809" s="86">
        <v>22.5</v>
      </c>
      <c r="T809" s="86">
        <v>16.5</v>
      </c>
      <c r="U809" s="14" t="s">
        <v>56</v>
      </c>
      <c r="V809" s="14" t="s">
        <v>56</v>
      </c>
      <c r="W809" s="14" t="s">
        <v>56</v>
      </c>
      <c r="X809" s="14" t="s">
        <v>56</v>
      </c>
    </row>
    <row r="810" spans="1:24">
      <c r="A810" t="s">
        <v>2305</v>
      </c>
      <c r="B810" s="12" t="s">
        <v>2306</v>
      </c>
      <c r="C810" s="12" t="s">
        <v>1983</v>
      </c>
      <c r="D810" s="82" t="s">
        <v>1984</v>
      </c>
      <c r="E810" t="s">
        <v>2217</v>
      </c>
      <c r="F810" t="s">
        <v>2303</v>
      </c>
      <c r="G810" s="137" t="s">
        <v>2307</v>
      </c>
      <c r="H810" s="145" t="s">
        <v>2308</v>
      </c>
      <c r="I810" s="9"/>
      <c r="J810" s="9" t="s">
        <v>2309</v>
      </c>
      <c r="K810" s="10" t="s">
        <v>2017</v>
      </c>
      <c r="L810" s="11"/>
      <c r="M810" s="22">
        <v>127</v>
      </c>
      <c r="N810" s="22"/>
      <c r="O810" s="22"/>
      <c r="P810" s="85">
        <v>2820</v>
      </c>
      <c r="Q810" s="86">
        <v>0.34</v>
      </c>
      <c r="R810" s="86">
        <v>15</v>
      </c>
      <c r="S810" s="86">
        <v>16</v>
      </c>
      <c r="T810" s="86">
        <v>4.5</v>
      </c>
      <c r="U810" s="14" t="s">
        <v>56</v>
      </c>
      <c r="V810" s="14" t="s">
        <v>56</v>
      </c>
      <c r="W810" s="14" t="s">
        <v>56</v>
      </c>
      <c r="X810" s="14" t="s">
        <v>56</v>
      </c>
    </row>
    <row r="811" spans="1:24">
      <c r="A811" t="s">
        <v>2310</v>
      </c>
      <c r="B811" s="12">
        <v>5025232883561</v>
      </c>
      <c r="C811" s="12" t="s">
        <v>1983</v>
      </c>
      <c r="D811" s="82" t="s">
        <v>1984</v>
      </c>
      <c r="E811" t="s">
        <v>2217</v>
      </c>
      <c r="F811" t="s">
        <v>2303</v>
      </c>
      <c r="G811" s="138" t="s">
        <v>2311</v>
      </c>
      <c r="H811" s="145"/>
      <c r="I811" s="9"/>
      <c r="J811" s="9"/>
      <c r="K811" s="10"/>
      <c r="L811" s="11"/>
      <c r="M811" s="22">
        <v>150</v>
      </c>
      <c r="N811" s="22"/>
      <c r="O811" s="22"/>
      <c r="P811" s="133"/>
      <c r="Q811" s="98"/>
      <c r="R811" s="98"/>
      <c r="S811" s="98"/>
      <c r="T811" s="98"/>
      <c r="U811" s="14" t="s">
        <v>56</v>
      </c>
      <c r="V811" s="14" t="s">
        <v>56</v>
      </c>
      <c r="W811" s="14" t="s">
        <v>56</v>
      </c>
      <c r="X811" s="14" t="s">
        <v>56</v>
      </c>
    </row>
    <row r="812" spans="1:24">
      <c r="A812" t="s">
        <v>2312</v>
      </c>
      <c r="B812" s="12" t="s">
        <v>2313</v>
      </c>
      <c r="C812" s="12" t="s">
        <v>1983</v>
      </c>
      <c r="D812" s="82" t="s">
        <v>1984</v>
      </c>
      <c r="E812" t="s">
        <v>2217</v>
      </c>
      <c r="F812" t="s">
        <v>2303</v>
      </c>
      <c r="G812" s="138" t="s">
        <v>2314</v>
      </c>
      <c r="H812" s="145"/>
      <c r="I812" s="9"/>
      <c r="J812" s="9"/>
      <c r="K812" s="10"/>
      <c r="L812" s="11"/>
      <c r="M812" s="22">
        <v>180</v>
      </c>
      <c r="N812" s="22"/>
      <c r="O812" s="22"/>
      <c r="P812" s="133"/>
      <c r="Q812" s="98"/>
      <c r="R812" s="98"/>
      <c r="S812" s="98"/>
      <c r="T812" s="98"/>
      <c r="U812" s="14" t="s">
        <v>56</v>
      </c>
      <c r="V812" s="14" t="s">
        <v>56</v>
      </c>
      <c r="W812" s="14" t="s">
        <v>56</v>
      </c>
      <c r="X812" s="14" t="s">
        <v>56</v>
      </c>
    </row>
    <row r="813" spans="1:24">
      <c r="A813" t="s">
        <v>2315</v>
      </c>
      <c r="B813" s="12" t="s">
        <v>2316</v>
      </c>
      <c r="C813" s="12" t="s">
        <v>1983</v>
      </c>
      <c r="D813" s="82" t="s">
        <v>1984</v>
      </c>
      <c r="E813" t="s">
        <v>2217</v>
      </c>
      <c r="F813" t="s">
        <v>2303</v>
      </c>
      <c r="G813" s="138" t="s">
        <v>2317</v>
      </c>
      <c r="H813" s="145"/>
      <c r="I813" s="9"/>
      <c r="J813" s="9"/>
      <c r="K813" s="10"/>
      <c r="L813" s="11"/>
      <c r="M813" s="22">
        <v>147</v>
      </c>
      <c r="N813" s="22"/>
      <c r="O813" s="22"/>
      <c r="P813" s="133"/>
      <c r="Q813" s="98"/>
      <c r="R813" s="98"/>
      <c r="S813" s="98"/>
      <c r="T813" s="98"/>
      <c r="U813" s="14" t="s">
        <v>56</v>
      </c>
      <c r="V813" s="14" t="s">
        <v>56</v>
      </c>
      <c r="W813" s="14" t="s">
        <v>56</v>
      </c>
      <c r="X813" s="14" t="s">
        <v>56</v>
      </c>
    </row>
    <row r="814" spans="1:24">
      <c r="A814" t="s">
        <v>2318</v>
      </c>
      <c r="B814" s="12">
        <v>5025232883592</v>
      </c>
      <c r="C814" s="12" t="s">
        <v>1983</v>
      </c>
      <c r="D814" s="82" t="s">
        <v>1984</v>
      </c>
      <c r="E814" t="s">
        <v>2217</v>
      </c>
      <c r="F814" t="s">
        <v>2303</v>
      </c>
      <c r="G814" s="138" t="s">
        <v>2319</v>
      </c>
      <c r="H814" s="145" t="s">
        <v>2308</v>
      </c>
      <c r="I814" s="9"/>
      <c r="J814" s="9"/>
      <c r="K814" s="9"/>
      <c r="L814" s="9"/>
      <c r="M814" s="22">
        <v>132</v>
      </c>
      <c r="N814" s="22"/>
      <c r="O814" s="22"/>
      <c r="P814" s="85">
        <v>1776</v>
      </c>
      <c r="Q814" s="86">
        <v>0.23</v>
      </c>
      <c r="R814" s="86">
        <v>5</v>
      </c>
      <c r="S814" s="86">
        <v>22.2</v>
      </c>
      <c r="T814" s="86">
        <v>16</v>
      </c>
      <c r="U814" s="14" t="s">
        <v>56</v>
      </c>
      <c r="V814" s="14" t="s">
        <v>56</v>
      </c>
      <c r="W814" s="14" t="s">
        <v>56</v>
      </c>
      <c r="X814" s="14" t="s">
        <v>56</v>
      </c>
    </row>
    <row r="815" spans="1:24">
      <c r="A815" t="s">
        <v>2320</v>
      </c>
      <c r="B815" s="12" t="s">
        <v>2321</v>
      </c>
      <c r="C815" s="12" t="s">
        <v>1983</v>
      </c>
      <c r="D815" s="82" t="s">
        <v>1984</v>
      </c>
      <c r="E815" t="s">
        <v>2217</v>
      </c>
      <c r="F815" t="s">
        <v>2303</v>
      </c>
      <c r="G815" s="137" t="s">
        <v>2322</v>
      </c>
      <c r="H815" s="145" t="s">
        <v>2323</v>
      </c>
      <c r="I815" s="9"/>
      <c r="J815" s="9"/>
      <c r="K815" s="9"/>
      <c r="L815" s="9"/>
      <c r="M815" s="22">
        <v>120</v>
      </c>
      <c r="N815" s="22"/>
      <c r="O815" s="22"/>
      <c r="P815" s="12">
        <v>1955</v>
      </c>
      <c r="Q815" s="86">
        <v>0.33300000000000002</v>
      </c>
      <c r="R815" s="86">
        <v>5</v>
      </c>
      <c r="S815" s="86">
        <v>23</v>
      </c>
      <c r="T815" s="86">
        <v>17</v>
      </c>
      <c r="U815" s="14" t="s">
        <v>56</v>
      </c>
      <c r="V815" s="14" t="s">
        <v>56</v>
      </c>
      <c r="W815" s="14" t="s">
        <v>56</v>
      </c>
      <c r="X815" s="14" t="s">
        <v>56</v>
      </c>
    </row>
    <row r="816" spans="1:24">
      <c r="A816" t="s">
        <v>2324</v>
      </c>
      <c r="B816" s="12">
        <v>4010869186384</v>
      </c>
      <c r="C816" s="12" t="s">
        <v>1983</v>
      </c>
      <c r="D816" s="82" t="s">
        <v>1984</v>
      </c>
      <c r="E816" t="s">
        <v>2217</v>
      </c>
      <c r="F816" t="s">
        <v>2325</v>
      </c>
      <c r="G816" s="137" t="s">
        <v>2326</v>
      </c>
      <c r="H816" s="145" t="s">
        <v>2327</v>
      </c>
      <c r="I816" s="9"/>
      <c r="J816" s="9"/>
      <c r="K816" s="9"/>
      <c r="L816" s="9"/>
      <c r="M816" s="22">
        <v>50</v>
      </c>
      <c r="N816" s="22"/>
      <c r="O816" s="22"/>
      <c r="P816" s="85">
        <v>48.6</v>
      </c>
      <c r="Q816" s="86">
        <v>3.1E-2</v>
      </c>
      <c r="R816" s="86">
        <v>0.1</v>
      </c>
      <c r="S816" s="86">
        <v>27</v>
      </c>
      <c r="T816" s="86">
        <v>18</v>
      </c>
      <c r="U816" s="14" t="s">
        <v>56</v>
      </c>
      <c r="V816" s="14" t="s">
        <v>56</v>
      </c>
      <c r="W816" s="14" t="s">
        <v>56</v>
      </c>
      <c r="X816" s="14" t="s">
        <v>56</v>
      </c>
    </row>
    <row r="817" spans="1:24">
      <c r="A817" t="s">
        <v>2328</v>
      </c>
      <c r="B817" s="12">
        <v>4010869195188</v>
      </c>
      <c r="C817" s="12" t="s">
        <v>1983</v>
      </c>
      <c r="D817" s="82" t="s">
        <v>1984</v>
      </c>
      <c r="E817" t="s">
        <v>2217</v>
      </c>
      <c r="F817" t="s">
        <v>2325</v>
      </c>
      <c r="G817" s="137" t="s">
        <v>2329</v>
      </c>
      <c r="H817" s="145" t="s">
        <v>2330</v>
      </c>
      <c r="I817" s="9"/>
      <c r="J817" s="9"/>
      <c r="K817" s="9"/>
      <c r="L817" s="9"/>
      <c r="M817" s="22">
        <v>52</v>
      </c>
      <c r="N817" s="22"/>
      <c r="O817" s="22"/>
      <c r="P817" s="85">
        <v>486</v>
      </c>
      <c r="Q817" s="86">
        <v>0.3</v>
      </c>
      <c r="R817" s="86">
        <v>1</v>
      </c>
      <c r="S817" s="86">
        <v>18</v>
      </c>
      <c r="T817" s="86">
        <v>27</v>
      </c>
      <c r="U817" s="14" t="s">
        <v>56</v>
      </c>
      <c r="V817" s="14" t="s">
        <v>56</v>
      </c>
      <c r="W817" s="14" t="s">
        <v>56</v>
      </c>
      <c r="X817" s="14" t="s">
        <v>56</v>
      </c>
    </row>
    <row r="818" spans="1:24">
      <c r="A818" t="s">
        <v>2331</v>
      </c>
      <c r="B818" s="12">
        <v>4010869195164</v>
      </c>
      <c r="C818" s="12" t="s">
        <v>1983</v>
      </c>
      <c r="D818" s="82" t="s">
        <v>1984</v>
      </c>
      <c r="E818" t="s">
        <v>2217</v>
      </c>
      <c r="F818" t="s">
        <v>2325</v>
      </c>
      <c r="G818" s="137" t="s">
        <v>2332</v>
      </c>
      <c r="H818" s="145" t="s">
        <v>2333</v>
      </c>
      <c r="I818" s="9"/>
      <c r="J818" s="9"/>
      <c r="K818" s="9"/>
      <c r="L818" s="9"/>
      <c r="M818" s="22">
        <v>54</v>
      </c>
      <c r="N818" s="22"/>
      <c r="O818" s="22"/>
      <c r="P818" s="85">
        <v>308</v>
      </c>
      <c r="Q818" s="86">
        <v>0.03</v>
      </c>
      <c r="R818" s="86">
        <v>1</v>
      </c>
      <c r="S818" s="86">
        <v>14.000000000000002</v>
      </c>
      <c r="T818" s="86">
        <v>22</v>
      </c>
      <c r="U818" s="14" t="s">
        <v>56</v>
      </c>
      <c r="V818" s="14" t="s">
        <v>56</v>
      </c>
      <c r="W818" s="14" t="s">
        <v>56</v>
      </c>
      <c r="X818" s="14" t="s">
        <v>56</v>
      </c>
    </row>
    <row r="819" spans="1:24">
      <c r="A819" t="s">
        <v>2334</v>
      </c>
      <c r="B819" s="12">
        <v>4010869195171</v>
      </c>
      <c r="C819" s="12" t="s">
        <v>1983</v>
      </c>
      <c r="D819" s="82" t="s">
        <v>1984</v>
      </c>
      <c r="E819" t="s">
        <v>2217</v>
      </c>
      <c r="F819" t="s">
        <v>2325</v>
      </c>
      <c r="G819" s="138" t="s">
        <v>2335</v>
      </c>
      <c r="H819" s="145" t="s">
        <v>2336</v>
      </c>
      <c r="I819" s="9"/>
      <c r="J819" s="9"/>
      <c r="K819" s="9"/>
      <c r="L819" s="9"/>
      <c r="M819" s="22">
        <v>54</v>
      </c>
      <c r="N819" s="22"/>
      <c r="O819" s="22"/>
      <c r="P819" s="85">
        <v>583.20000000000005</v>
      </c>
      <c r="Q819" s="86">
        <v>0.2</v>
      </c>
      <c r="R819" s="86">
        <v>1.2</v>
      </c>
      <c r="S819" s="86">
        <v>27</v>
      </c>
      <c r="T819" s="86">
        <v>18</v>
      </c>
      <c r="U819" s="14" t="s">
        <v>56</v>
      </c>
      <c r="V819" s="14" t="s">
        <v>56</v>
      </c>
      <c r="W819" s="14" t="s">
        <v>56</v>
      </c>
      <c r="X819" s="14" t="s">
        <v>56</v>
      </c>
    </row>
    <row r="820" spans="1:24">
      <c r="A820" t="s">
        <v>2337</v>
      </c>
      <c r="B820" s="12"/>
      <c r="C820" s="12" t="s">
        <v>1911</v>
      </c>
      <c r="D820" s="82" t="s">
        <v>1984</v>
      </c>
      <c r="E820" t="s">
        <v>2217</v>
      </c>
      <c r="F820" t="s">
        <v>2325</v>
      </c>
      <c r="G820" s="138" t="s">
        <v>2338</v>
      </c>
      <c r="H820" s="145" t="s">
        <v>2339</v>
      </c>
      <c r="I820" s="9"/>
      <c r="J820" s="9"/>
      <c r="K820" s="9"/>
      <c r="L820" s="9"/>
      <c r="M820" s="22" t="s">
        <v>3506</v>
      </c>
      <c r="N820" s="22"/>
      <c r="O820" s="22"/>
      <c r="P820" s="133"/>
      <c r="Q820" s="98"/>
      <c r="R820" s="98"/>
      <c r="S820" s="98"/>
      <c r="T820" s="98"/>
      <c r="U820" s="14" t="s">
        <v>56</v>
      </c>
      <c r="V820" s="14" t="s">
        <v>56</v>
      </c>
      <c r="W820" s="14" t="s">
        <v>56</v>
      </c>
      <c r="X820" s="14" t="s">
        <v>56</v>
      </c>
    </row>
    <row r="821" spans="1:24">
      <c r="A821" t="s">
        <v>2340</v>
      </c>
      <c r="B821" s="12"/>
      <c r="C821" s="12" t="s">
        <v>1983</v>
      </c>
      <c r="D821" s="82" t="s">
        <v>1984</v>
      </c>
      <c r="E821" t="s">
        <v>2217</v>
      </c>
      <c r="F821" t="s">
        <v>2325</v>
      </c>
      <c r="G821" s="138" t="s">
        <v>2341</v>
      </c>
      <c r="H821" s="145" t="s">
        <v>2342</v>
      </c>
      <c r="I821" s="9"/>
      <c r="J821" s="9"/>
      <c r="K821" s="10" t="s">
        <v>2017</v>
      </c>
      <c r="L821" s="11"/>
      <c r="M821" s="22" t="s">
        <v>3506</v>
      </c>
      <c r="N821" s="22"/>
      <c r="O821" s="22"/>
      <c r="P821" s="133"/>
      <c r="Q821" s="98"/>
      <c r="R821" s="98"/>
      <c r="S821" s="98"/>
      <c r="T821" s="98"/>
      <c r="U821" s="14" t="s">
        <v>56</v>
      </c>
      <c r="V821" s="14" t="s">
        <v>56</v>
      </c>
      <c r="W821" s="14" t="s">
        <v>56</v>
      </c>
      <c r="X821" s="14" t="s">
        <v>56</v>
      </c>
    </row>
    <row r="822" spans="1:24">
      <c r="A822" t="s">
        <v>2343</v>
      </c>
      <c r="B822" s="12">
        <v>4010869355933</v>
      </c>
      <c r="C822" s="12" t="s">
        <v>1983</v>
      </c>
      <c r="D822" s="82" t="s">
        <v>1984</v>
      </c>
      <c r="E822" t="s">
        <v>2217</v>
      </c>
      <c r="F822" t="s">
        <v>2344</v>
      </c>
      <c r="G822" s="137" t="s">
        <v>2345</v>
      </c>
      <c r="H822" s="145" t="s">
        <v>2346</v>
      </c>
      <c r="I822" s="9"/>
      <c r="J822" s="9"/>
      <c r="K822" s="9"/>
      <c r="L822" s="9"/>
      <c r="M822" s="22">
        <v>335</v>
      </c>
      <c r="N822" s="22"/>
      <c r="O822" s="22"/>
      <c r="P822" s="85">
        <v>1561.45</v>
      </c>
      <c r="Q822" s="86">
        <v>0.28999999999999998</v>
      </c>
      <c r="R822" s="86">
        <v>8.5</v>
      </c>
      <c r="S822" s="86">
        <v>16.7</v>
      </c>
      <c r="T822" s="86">
        <v>11</v>
      </c>
      <c r="U822" s="14" t="s">
        <v>56</v>
      </c>
      <c r="V822" s="14" t="s">
        <v>56</v>
      </c>
      <c r="W822" s="14" t="s">
        <v>56</v>
      </c>
      <c r="X822" s="14" t="s">
        <v>56</v>
      </c>
    </row>
    <row r="823" spans="1:24">
      <c r="A823" t="s">
        <v>2347</v>
      </c>
      <c r="B823" s="12">
        <v>4010869355957</v>
      </c>
      <c r="C823" s="12" t="s">
        <v>1983</v>
      </c>
      <c r="D823" s="82" t="s">
        <v>1984</v>
      </c>
      <c r="E823" t="s">
        <v>2217</v>
      </c>
      <c r="F823" t="s">
        <v>2344</v>
      </c>
      <c r="G823" s="137" t="s">
        <v>2348</v>
      </c>
      <c r="H823" s="145" t="s">
        <v>2349</v>
      </c>
      <c r="I823" s="9"/>
      <c r="J823" s="9"/>
      <c r="K823" s="9"/>
      <c r="L823" s="9"/>
      <c r="M823" s="22">
        <v>290</v>
      </c>
      <c r="N823" s="22"/>
      <c r="O823" s="22"/>
      <c r="P823" s="85">
        <v>1836</v>
      </c>
      <c r="Q823" s="86">
        <v>0.22500000000000001</v>
      </c>
      <c r="R823" s="86">
        <v>9</v>
      </c>
      <c r="S823" s="86">
        <v>17</v>
      </c>
      <c r="T823" s="86">
        <v>12</v>
      </c>
      <c r="U823" s="14" t="s">
        <v>56</v>
      </c>
      <c r="V823" s="14" t="s">
        <v>56</v>
      </c>
      <c r="W823" s="14" t="s">
        <v>56</v>
      </c>
      <c r="X823" s="14" t="s">
        <v>56</v>
      </c>
    </row>
    <row r="824" spans="1:24">
      <c r="A824" t="s">
        <v>2350</v>
      </c>
      <c r="B824" s="12">
        <v>4010869355940</v>
      </c>
      <c r="C824" s="12" t="s">
        <v>1983</v>
      </c>
      <c r="D824" s="82" t="s">
        <v>1984</v>
      </c>
      <c r="E824" t="s">
        <v>2217</v>
      </c>
      <c r="F824" t="s">
        <v>2344</v>
      </c>
      <c r="G824" s="137" t="s">
        <v>2351</v>
      </c>
      <c r="H824" s="145" t="s">
        <v>2346</v>
      </c>
      <c r="I824" s="9"/>
      <c r="J824" s="9"/>
      <c r="K824" s="9"/>
      <c r="L824" s="9"/>
      <c r="M824" s="22">
        <v>328</v>
      </c>
      <c r="N824" s="22"/>
      <c r="O824" s="22"/>
      <c r="P824" s="85">
        <v>1561.45</v>
      </c>
      <c r="Q824" s="86">
        <v>0.28999999999999998</v>
      </c>
      <c r="R824" s="86">
        <v>8.5</v>
      </c>
      <c r="S824" s="86">
        <v>16.7</v>
      </c>
      <c r="T824" s="86">
        <v>11</v>
      </c>
      <c r="U824" s="14" t="s">
        <v>56</v>
      </c>
      <c r="V824" s="14" t="s">
        <v>56</v>
      </c>
      <c r="W824" s="14" t="s">
        <v>56</v>
      </c>
      <c r="X824" s="14" t="s">
        <v>56</v>
      </c>
    </row>
    <row r="825" spans="1:24">
      <c r="A825" t="s">
        <v>2352</v>
      </c>
      <c r="B825" s="12">
        <v>4010869355964</v>
      </c>
      <c r="C825" s="12" t="s">
        <v>1983</v>
      </c>
      <c r="D825" s="82" t="s">
        <v>1984</v>
      </c>
      <c r="E825" t="s">
        <v>2217</v>
      </c>
      <c r="F825" t="s">
        <v>2344</v>
      </c>
      <c r="G825" s="137" t="s">
        <v>2353</v>
      </c>
      <c r="H825" s="145" t="s">
        <v>2349</v>
      </c>
      <c r="I825" s="9"/>
      <c r="J825" s="9"/>
      <c r="K825" s="9"/>
      <c r="L825" s="9"/>
      <c r="M825" s="22">
        <v>290</v>
      </c>
      <c r="N825" s="22"/>
      <c r="O825" s="22"/>
      <c r="P825" s="85">
        <v>1836</v>
      </c>
      <c r="Q825" s="86">
        <v>0.215</v>
      </c>
      <c r="R825" s="86">
        <v>9</v>
      </c>
      <c r="S825" s="86">
        <v>17</v>
      </c>
      <c r="T825" s="86">
        <v>12</v>
      </c>
      <c r="U825" s="14" t="s">
        <v>56</v>
      </c>
      <c r="V825" s="14" t="s">
        <v>56</v>
      </c>
      <c r="W825" s="14" t="s">
        <v>56</v>
      </c>
      <c r="X825" s="14" t="s">
        <v>56</v>
      </c>
    </row>
    <row r="826" spans="1:24">
      <c r="A826" t="s">
        <v>2354</v>
      </c>
      <c r="B826" s="12">
        <v>4010869356732</v>
      </c>
      <c r="C826" s="12" t="s">
        <v>1983</v>
      </c>
      <c r="D826" s="82" t="s">
        <v>1984</v>
      </c>
      <c r="E826" t="s">
        <v>2217</v>
      </c>
      <c r="F826" t="s">
        <v>2344</v>
      </c>
      <c r="G826" s="137" t="s">
        <v>2355</v>
      </c>
      <c r="H826" s="145" t="s">
        <v>2356</v>
      </c>
      <c r="I826" s="9"/>
      <c r="J826" s="9"/>
      <c r="K826" s="9"/>
      <c r="L826" s="9"/>
      <c r="M826" s="22">
        <v>131</v>
      </c>
      <c r="N826" s="22"/>
      <c r="O826" s="22"/>
      <c r="P826" s="85">
        <v>1500</v>
      </c>
      <c r="Q826" s="86">
        <v>0.5</v>
      </c>
      <c r="R826" s="86">
        <v>10</v>
      </c>
      <c r="S826" s="86">
        <v>15</v>
      </c>
      <c r="T826" s="86">
        <v>10</v>
      </c>
      <c r="U826" s="14" t="s">
        <v>56</v>
      </c>
      <c r="V826" s="14" t="s">
        <v>56</v>
      </c>
      <c r="W826" s="14" t="s">
        <v>56</v>
      </c>
      <c r="X826" s="14" t="s">
        <v>56</v>
      </c>
    </row>
    <row r="827" spans="1:24">
      <c r="A827" t="s">
        <v>2357</v>
      </c>
      <c r="B827" s="12">
        <v>4010869356749</v>
      </c>
      <c r="C827" s="12" t="s">
        <v>1983</v>
      </c>
      <c r="D827" s="82" t="s">
        <v>1984</v>
      </c>
      <c r="E827" t="s">
        <v>2217</v>
      </c>
      <c r="F827" t="s">
        <v>2344</v>
      </c>
      <c r="G827" s="137" t="s">
        <v>2358</v>
      </c>
      <c r="H827" s="145" t="s">
        <v>2356</v>
      </c>
      <c r="I827" s="9"/>
      <c r="J827" s="9"/>
      <c r="K827" s="9"/>
      <c r="L827" s="9"/>
      <c r="M827" s="22">
        <v>142</v>
      </c>
      <c r="N827" s="22"/>
      <c r="O827" s="22"/>
      <c r="P827" s="85">
        <v>1500</v>
      </c>
      <c r="Q827" s="86">
        <v>0.12</v>
      </c>
      <c r="R827" s="86">
        <v>10</v>
      </c>
      <c r="S827" s="86">
        <v>15</v>
      </c>
      <c r="T827" s="86">
        <v>10</v>
      </c>
      <c r="U827" s="14" t="s">
        <v>56</v>
      </c>
      <c r="V827" s="14" t="s">
        <v>56</v>
      </c>
      <c r="W827" s="14" t="s">
        <v>56</v>
      </c>
      <c r="X827" s="14" t="s">
        <v>56</v>
      </c>
    </row>
    <row r="828" spans="1:24">
      <c r="A828" t="s">
        <v>2359</v>
      </c>
      <c r="B828" s="12">
        <v>4010869356756</v>
      </c>
      <c r="C828" s="12" t="s">
        <v>1983</v>
      </c>
      <c r="D828" s="82" t="s">
        <v>1984</v>
      </c>
      <c r="E828" t="s">
        <v>2217</v>
      </c>
      <c r="F828" t="s">
        <v>2344</v>
      </c>
      <c r="G828" s="137" t="s">
        <v>2360</v>
      </c>
      <c r="H828" s="145" t="s">
        <v>2361</v>
      </c>
      <c r="I828" s="9"/>
      <c r="J828" s="9"/>
      <c r="K828" s="9"/>
      <c r="L828" s="9"/>
      <c r="M828" s="22">
        <v>142</v>
      </c>
      <c r="N828" s="22"/>
      <c r="O828" s="22"/>
      <c r="P828" s="85">
        <v>567</v>
      </c>
      <c r="Q828" s="86">
        <v>0.83</v>
      </c>
      <c r="R828" s="86">
        <v>7.0000000000000009</v>
      </c>
      <c r="S828" s="86">
        <v>9</v>
      </c>
      <c r="T828" s="86">
        <v>9</v>
      </c>
      <c r="U828" s="14" t="s">
        <v>56</v>
      </c>
      <c r="V828" s="14" t="s">
        <v>56</v>
      </c>
      <c r="W828" s="14" t="s">
        <v>56</v>
      </c>
      <c r="X828" s="14" t="s">
        <v>56</v>
      </c>
    </row>
    <row r="829" spans="1:24">
      <c r="A829" t="s">
        <v>2362</v>
      </c>
      <c r="B829" s="12">
        <v>4010869356763</v>
      </c>
      <c r="C829" s="12" t="s">
        <v>1983</v>
      </c>
      <c r="D829" s="82" t="s">
        <v>1984</v>
      </c>
      <c r="E829" t="s">
        <v>2217</v>
      </c>
      <c r="F829" t="s">
        <v>2344</v>
      </c>
      <c r="G829" s="137" t="s">
        <v>2363</v>
      </c>
      <c r="H829" s="145" t="s">
        <v>2361</v>
      </c>
      <c r="I829" s="9"/>
      <c r="J829" s="9"/>
      <c r="K829" s="9"/>
      <c r="L829" s="9"/>
      <c r="M829" s="22">
        <v>154</v>
      </c>
      <c r="N829" s="22"/>
      <c r="O829" s="22"/>
      <c r="P829" s="85">
        <v>567</v>
      </c>
      <c r="Q829" s="86">
        <v>0.84</v>
      </c>
      <c r="R829" s="86">
        <v>7.0000000000000009</v>
      </c>
      <c r="S829" s="86">
        <v>9</v>
      </c>
      <c r="T829" s="86">
        <v>9</v>
      </c>
      <c r="U829" s="14" t="s">
        <v>56</v>
      </c>
      <c r="V829" s="14" t="s">
        <v>56</v>
      </c>
      <c r="W829" s="14" t="s">
        <v>56</v>
      </c>
      <c r="X829" s="14" t="s">
        <v>56</v>
      </c>
    </row>
    <row r="830" spans="1:24">
      <c r="A830" t="s">
        <v>2364</v>
      </c>
      <c r="B830" s="12">
        <v>4010869356787</v>
      </c>
      <c r="C830" s="12" t="s">
        <v>1983</v>
      </c>
      <c r="D830" s="82" t="s">
        <v>1984</v>
      </c>
      <c r="E830" t="s">
        <v>2217</v>
      </c>
      <c r="F830" t="s">
        <v>2344</v>
      </c>
      <c r="G830" s="137" t="s">
        <v>2365</v>
      </c>
      <c r="H830" s="145" t="s">
        <v>2366</v>
      </c>
      <c r="I830" s="9"/>
      <c r="J830" s="9"/>
      <c r="K830" s="9"/>
      <c r="L830" s="9"/>
      <c r="M830" s="22">
        <v>55</v>
      </c>
      <c r="N830" s="22"/>
      <c r="O830" s="22"/>
      <c r="P830" s="85">
        <v>508.03199999999998</v>
      </c>
      <c r="Q830" s="86">
        <v>2</v>
      </c>
      <c r="R830" s="86">
        <v>7.1999999999999993</v>
      </c>
      <c r="S830" s="86">
        <v>9.8000000000000007</v>
      </c>
      <c r="T830" s="86">
        <v>7.1999999999999993</v>
      </c>
      <c r="U830" s="14" t="s">
        <v>56</v>
      </c>
      <c r="V830" s="14" t="s">
        <v>56</v>
      </c>
      <c r="W830" s="14" t="s">
        <v>56</v>
      </c>
      <c r="X830" s="14" t="s">
        <v>56</v>
      </c>
    </row>
    <row r="831" spans="1:24">
      <c r="A831" t="s">
        <v>2367</v>
      </c>
      <c r="B831" s="12">
        <v>4010869356770</v>
      </c>
      <c r="C831" s="12" t="s">
        <v>1983</v>
      </c>
      <c r="D831" s="82" t="s">
        <v>1984</v>
      </c>
      <c r="E831" t="s">
        <v>2217</v>
      </c>
      <c r="F831" t="s">
        <v>2344</v>
      </c>
      <c r="G831" s="137" t="s">
        <v>2368</v>
      </c>
      <c r="H831" s="145" t="s">
        <v>2369</v>
      </c>
      <c r="I831" s="9"/>
      <c r="J831" s="9"/>
      <c r="K831" s="9"/>
      <c r="L831" s="9"/>
      <c r="M831" s="22">
        <v>23</v>
      </c>
      <c r="N831" s="22"/>
      <c r="O831" s="22"/>
      <c r="P831" s="85">
        <v>126</v>
      </c>
      <c r="Q831" s="86">
        <v>0.14000000000000001</v>
      </c>
      <c r="R831" s="86">
        <v>2</v>
      </c>
      <c r="S831" s="86">
        <v>9</v>
      </c>
      <c r="T831" s="86">
        <v>7.0000000000000009</v>
      </c>
      <c r="U831" s="14" t="s">
        <v>56</v>
      </c>
      <c r="V831" s="14" t="s">
        <v>56</v>
      </c>
      <c r="W831" s="14" t="s">
        <v>56</v>
      </c>
      <c r="X831" s="14" t="s">
        <v>56</v>
      </c>
    </row>
    <row r="832" spans="1:24">
      <c r="A832" t="s">
        <v>2370</v>
      </c>
      <c r="B832" s="12">
        <v>5025232851133</v>
      </c>
      <c r="C832" s="12" t="s">
        <v>1983</v>
      </c>
      <c r="D832" s="82" t="s">
        <v>1984</v>
      </c>
      <c r="E832" t="s">
        <v>2217</v>
      </c>
      <c r="F832" t="s">
        <v>2371</v>
      </c>
      <c r="G832" s="137" t="s">
        <v>2372</v>
      </c>
      <c r="H832" s="145" t="s">
        <v>2373</v>
      </c>
      <c r="I832" s="9"/>
      <c r="J832" s="9"/>
      <c r="K832" s="9"/>
      <c r="L832" s="9"/>
      <c r="M832" s="22">
        <v>1634</v>
      </c>
      <c r="N832" s="22"/>
      <c r="O832" s="22"/>
      <c r="P832" s="85">
        <v>6920.75</v>
      </c>
      <c r="Q832" s="86">
        <v>1.7749999999999999</v>
      </c>
      <c r="R832" s="86">
        <v>14.6</v>
      </c>
      <c r="S832" s="86">
        <v>21.8</v>
      </c>
      <c r="T832" s="86">
        <v>15.4</v>
      </c>
      <c r="U832" s="14" t="s">
        <v>56</v>
      </c>
      <c r="V832" s="14" t="s">
        <v>56</v>
      </c>
      <c r="W832" s="14" t="s">
        <v>56</v>
      </c>
      <c r="X832" s="14" t="s">
        <v>56</v>
      </c>
    </row>
    <row r="833" spans="1:24">
      <c r="A833" t="s">
        <v>2374</v>
      </c>
      <c r="B833" s="12">
        <v>5025232851096</v>
      </c>
      <c r="C833" s="12" t="s">
        <v>1983</v>
      </c>
      <c r="D833" s="82" t="s">
        <v>1984</v>
      </c>
      <c r="E833" t="s">
        <v>2217</v>
      </c>
      <c r="F833" t="s">
        <v>2371</v>
      </c>
      <c r="G833" s="137" t="s">
        <v>2375</v>
      </c>
      <c r="H833" s="145" t="s">
        <v>2376</v>
      </c>
      <c r="I833" s="9"/>
      <c r="J833" s="9"/>
      <c r="K833" s="9"/>
      <c r="L833" s="9"/>
      <c r="M833" s="22">
        <v>974</v>
      </c>
      <c r="N833" s="22"/>
      <c r="O833" s="22"/>
      <c r="P833" s="85">
        <v>5280</v>
      </c>
      <c r="Q833" s="86">
        <v>1.625</v>
      </c>
      <c r="R833" s="86">
        <v>15</v>
      </c>
      <c r="S833" s="86">
        <v>22</v>
      </c>
      <c r="T833" s="86">
        <v>16</v>
      </c>
      <c r="U833" s="14" t="s">
        <v>56</v>
      </c>
      <c r="V833" s="14" t="s">
        <v>56</v>
      </c>
      <c r="W833" s="14" t="s">
        <v>56</v>
      </c>
      <c r="X833" s="14" t="s">
        <v>56</v>
      </c>
    </row>
    <row r="834" spans="1:24">
      <c r="A834" t="s">
        <v>2377</v>
      </c>
      <c r="B834" s="12">
        <v>5025232851126</v>
      </c>
      <c r="C834" s="12" t="s">
        <v>1983</v>
      </c>
      <c r="D834" s="82" t="s">
        <v>1984</v>
      </c>
      <c r="E834" t="s">
        <v>2217</v>
      </c>
      <c r="F834" t="s">
        <v>2371</v>
      </c>
      <c r="G834" s="137" t="s">
        <v>2378</v>
      </c>
      <c r="H834" s="145" t="s">
        <v>2379</v>
      </c>
      <c r="I834" s="9"/>
      <c r="J834" s="9"/>
      <c r="K834" s="9"/>
      <c r="L834" s="9"/>
      <c r="M834" s="22">
        <v>4623</v>
      </c>
      <c r="N834" s="22"/>
      <c r="O834" s="22"/>
      <c r="P834" s="85">
        <v>23166</v>
      </c>
      <c r="Q834" s="86">
        <v>4</v>
      </c>
      <c r="R834" s="86">
        <v>18</v>
      </c>
      <c r="S834" s="86">
        <v>33</v>
      </c>
      <c r="T834" s="86">
        <v>39</v>
      </c>
      <c r="U834" s="14" t="s">
        <v>56</v>
      </c>
      <c r="V834" s="14" t="s">
        <v>56</v>
      </c>
      <c r="W834" s="14" t="s">
        <v>56</v>
      </c>
      <c r="X834" s="14" t="s">
        <v>56</v>
      </c>
    </row>
    <row r="835" spans="1:24">
      <c r="A835" t="s">
        <v>2380</v>
      </c>
      <c r="B835" s="12">
        <v>4010869924115</v>
      </c>
      <c r="C835" s="12" t="s">
        <v>1983</v>
      </c>
      <c r="D835" s="82" t="s">
        <v>1984</v>
      </c>
      <c r="E835" t="s">
        <v>2217</v>
      </c>
      <c r="F835" t="s">
        <v>2371</v>
      </c>
      <c r="G835" s="137" t="s">
        <v>8066</v>
      </c>
      <c r="H835" s="145" t="s">
        <v>8053</v>
      </c>
      <c r="I835" s="9"/>
      <c r="J835" s="9"/>
      <c r="K835" s="10" t="s">
        <v>2017</v>
      </c>
      <c r="L835" s="11"/>
      <c r="M835" s="22">
        <v>2392</v>
      </c>
      <c r="N835" s="22"/>
      <c r="O835" s="22"/>
      <c r="P835" s="133"/>
      <c r="Q835" s="98"/>
      <c r="R835" s="98"/>
      <c r="S835" s="98"/>
      <c r="T835" s="98"/>
      <c r="U835" s="14" t="s">
        <v>56</v>
      </c>
      <c r="V835" s="14" t="s">
        <v>56</v>
      </c>
      <c r="W835" s="14" t="s">
        <v>56</v>
      </c>
      <c r="X835" s="14" t="s">
        <v>56</v>
      </c>
    </row>
    <row r="836" spans="1:24">
      <c r="A836" t="s">
        <v>8054</v>
      </c>
      <c r="B836" s="12">
        <v>4010869924139</v>
      </c>
      <c r="C836" s="12" t="s">
        <v>1983</v>
      </c>
      <c r="D836" s="82" t="s">
        <v>1984</v>
      </c>
      <c r="E836" t="s">
        <v>2217</v>
      </c>
      <c r="F836" t="s">
        <v>2371</v>
      </c>
      <c r="G836" s="137" t="s">
        <v>8067</v>
      </c>
      <c r="H836" s="145" t="s">
        <v>8055</v>
      </c>
      <c r="I836" s="9"/>
      <c r="J836" s="9"/>
      <c r="K836" s="10" t="s">
        <v>2017</v>
      </c>
      <c r="L836" s="11"/>
      <c r="M836" s="22">
        <v>2657</v>
      </c>
      <c r="N836" s="22"/>
      <c r="O836" s="22"/>
      <c r="P836" s="133"/>
      <c r="Q836" s="98"/>
      <c r="R836" s="98"/>
      <c r="S836" s="98"/>
      <c r="T836" s="98"/>
      <c r="U836" s="14" t="s">
        <v>56</v>
      </c>
      <c r="V836" s="14" t="s">
        <v>56</v>
      </c>
      <c r="W836" s="14" t="s">
        <v>56</v>
      </c>
      <c r="X836" s="14" t="s">
        <v>56</v>
      </c>
    </row>
    <row r="837" spans="1:24">
      <c r="A837" t="s">
        <v>8056</v>
      </c>
      <c r="B837" s="12">
        <v>4010869924153</v>
      </c>
      <c r="C837" s="12" t="s">
        <v>1983</v>
      </c>
      <c r="D837" s="82" t="s">
        <v>1984</v>
      </c>
      <c r="E837" t="s">
        <v>2217</v>
      </c>
      <c r="F837" t="s">
        <v>2371</v>
      </c>
      <c r="G837" s="137" t="s">
        <v>8068</v>
      </c>
      <c r="H837" s="145" t="s">
        <v>8057</v>
      </c>
      <c r="I837" s="9"/>
      <c r="J837" s="9"/>
      <c r="K837" s="10" t="s">
        <v>2017</v>
      </c>
      <c r="L837" s="11"/>
      <c r="M837" s="22">
        <v>3283</v>
      </c>
      <c r="N837" s="22"/>
      <c r="O837" s="22"/>
      <c r="P837" s="133"/>
      <c r="Q837" s="98"/>
      <c r="R837" s="98"/>
      <c r="S837" s="98"/>
      <c r="T837" s="98"/>
      <c r="U837" s="14" t="s">
        <v>56</v>
      </c>
      <c r="V837" s="14" t="s">
        <v>56</v>
      </c>
      <c r="W837" s="14" t="s">
        <v>56</v>
      </c>
      <c r="X837" s="14" t="s">
        <v>56</v>
      </c>
    </row>
    <row r="838" spans="1:24">
      <c r="A838" t="s">
        <v>2381</v>
      </c>
      <c r="B838" s="12">
        <v>4010869924108</v>
      </c>
      <c r="C838" s="12" t="s">
        <v>1983</v>
      </c>
      <c r="D838" s="82" t="s">
        <v>1984</v>
      </c>
      <c r="E838" t="s">
        <v>2217</v>
      </c>
      <c r="F838" t="s">
        <v>2371</v>
      </c>
      <c r="G838" s="137" t="s">
        <v>8069</v>
      </c>
      <c r="H838" s="145" t="s">
        <v>8058</v>
      </c>
      <c r="I838" s="9"/>
      <c r="J838" s="9"/>
      <c r="K838" s="10" t="s">
        <v>2017</v>
      </c>
      <c r="L838" s="11"/>
      <c r="M838" s="22">
        <v>4748</v>
      </c>
      <c r="N838" s="22"/>
      <c r="O838" s="22"/>
      <c r="P838" s="133"/>
      <c r="Q838" s="98"/>
      <c r="R838" s="98"/>
      <c r="S838" s="98"/>
      <c r="T838" s="98"/>
      <c r="U838" s="14" t="s">
        <v>56</v>
      </c>
      <c r="V838" s="14" t="s">
        <v>56</v>
      </c>
      <c r="W838" s="14" t="s">
        <v>56</v>
      </c>
      <c r="X838" s="14" t="s">
        <v>56</v>
      </c>
    </row>
    <row r="839" spans="1:24">
      <c r="A839" t="s">
        <v>2382</v>
      </c>
      <c r="B839" s="12">
        <v>4010869924122</v>
      </c>
      <c r="C839" s="12" t="s">
        <v>1983</v>
      </c>
      <c r="D839" s="82" t="s">
        <v>1984</v>
      </c>
      <c r="E839" t="s">
        <v>2217</v>
      </c>
      <c r="F839" t="s">
        <v>2371</v>
      </c>
      <c r="G839" s="137" t="s">
        <v>8070</v>
      </c>
      <c r="H839" s="145" t="s">
        <v>8059</v>
      </c>
      <c r="I839" s="9"/>
      <c r="J839" s="9"/>
      <c r="K839" s="10" t="s">
        <v>2017</v>
      </c>
      <c r="L839" s="11"/>
      <c r="M839" s="22">
        <v>5692</v>
      </c>
      <c r="N839" s="22"/>
      <c r="O839" s="22"/>
      <c r="P839" s="133"/>
      <c r="Q839" s="98"/>
      <c r="R839" s="98"/>
      <c r="S839" s="98"/>
      <c r="T839" s="98"/>
      <c r="U839" s="14" t="s">
        <v>56</v>
      </c>
      <c r="V839" s="14" t="s">
        <v>56</v>
      </c>
      <c r="W839" s="14" t="s">
        <v>56</v>
      </c>
      <c r="X839" s="14" t="s">
        <v>56</v>
      </c>
    </row>
    <row r="840" spans="1:24">
      <c r="A840" t="s">
        <v>8060</v>
      </c>
      <c r="B840" s="12">
        <v>8436615511204</v>
      </c>
      <c r="C840" s="12" t="s">
        <v>1983</v>
      </c>
      <c r="D840" s="82" t="s">
        <v>1984</v>
      </c>
      <c r="E840" t="s">
        <v>2217</v>
      </c>
      <c r="F840" t="s">
        <v>2371</v>
      </c>
      <c r="G840" s="137" t="s">
        <v>8071</v>
      </c>
      <c r="H840" s="145" t="s">
        <v>8061</v>
      </c>
      <c r="I840" s="9"/>
      <c r="J840" s="9"/>
      <c r="K840" s="10" t="s">
        <v>2017</v>
      </c>
      <c r="L840" s="11"/>
      <c r="M840" s="22">
        <v>1875</v>
      </c>
      <c r="N840" s="22"/>
      <c r="O840" s="22"/>
      <c r="P840" s="133"/>
      <c r="Q840" s="98"/>
      <c r="R840" s="98"/>
      <c r="S840" s="98"/>
      <c r="T840" s="98"/>
      <c r="U840" s="14" t="s">
        <v>56</v>
      </c>
      <c r="V840" s="14" t="s">
        <v>56</v>
      </c>
      <c r="W840" s="14" t="s">
        <v>56</v>
      </c>
      <c r="X840" s="14" t="s">
        <v>56</v>
      </c>
    </row>
    <row r="841" spans="1:24">
      <c r="A841" t="s">
        <v>8062</v>
      </c>
      <c r="B841" s="12">
        <v>4010869924146</v>
      </c>
      <c r="C841" s="12" t="s">
        <v>1983</v>
      </c>
      <c r="D841" s="82" t="s">
        <v>1984</v>
      </c>
      <c r="E841" t="s">
        <v>2217</v>
      </c>
      <c r="F841" t="s">
        <v>185</v>
      </c>
      <c r="G841" s="137" t="s">
        <v>8072</v>
      </c>
      <c r="H841" s="269" t="s">
        <v>8063</v>
      </c>
      <c r="I841" s="9"/>
      <c r="J841" s="9"/>
      <c r="K841" s="10" t="s">
        <v>2017</v>
      </c>
      <c r="L841" s="11"/>
      <c r="M841" s="22">
        <v>651</v>
      </c>
      <c r="N841" s="22"/>
      <c r="O841" s="22"/>
      <c r="P841" s="133"/>
      <c r="Q841" s="98"/>
      <c r="R841" s="98"/>
      <c r="S841" s="98"/>
      <c r="T841" s="98"/>
      <c r="U841" s="14" t="s">
        <v>56</v>
      </c>
      <c r="V841" s="14" t="s">
        <v>56</v>
      </c>
      <c r="W841" s="14" t="s">
        <v>56</v>
      </c>
      <c r="X841" s="14" t="s">
        <v>56</v>
      </c>
    </row>
    <row r="842" spans="1:24">
      <c r="A842" t="s">
        <v>8064</v>
      </c>
      <c r="B842" s="12">
        <v>4010869924160</v>
      </c>
      <c r="C842" s="12" t="s">
        <v>1983</v>
      </c>
      <c r="D842" s="82" t="s">
        <v>1984</v>
      </c>
      <c r="E842" t="s">
        <v>2217</v>
      </c>
      <c r="F842" t="s">
        <v>8063</v>
      </c>
      <c r="G842" s="137" t="s">
        <v>8073</v>
      </c>
      <c r="H842" s="145" t="s">
        <v>8065</v>
      </c>
      <c r="I842" s="9"/>
      <c r="J842" s="9"/>
      <c r="K842" s="10" t="s">
        <v>2017</v>
      </c>
      <c r="L842" s="11"/>
      <c r="M842" s="22">
        <v>437</v>
      </c>
      <c r="N842" s="22"/>
      <c r="O842" s="22"/>
      <c r="P842" s="133"/>
      <c r="Q842" s="98"/>
      <c r="R842" s="98"/>
      <c r="S842" s="98"/>
      <c r="T842" s="98"/>
      <c r="U842" s="14" t="s">
        <v>56</v>
      </c>
      <c r="V842" s="14" t="s">
        <v>56</v>
      </c>
      <c r="W842" s="14" t="s">
        <v>56</v>
      </c>
      <c r="X842" s="14" t="s">
        <v>56</v>
      </c>
    </row>
    <row r="843" spans="1:24">
      <c r="A843" t="s">
        <v>2383</v>
      </c>
      <c r="B843" s="12">
        <v>5025232951406</v>
      </c>
      <c r="C843" s="12" t="s">
        <v>2384</v>
      </c>
      <c r="D843" t="s">
        <v>51</v>
      </c>
      <c r="E843" t="s">
        <v>2385</v>
      </c>
      <c r="F843" t="s">
        <v>2384</v>
      </c>
      <c r="G843" s="137" t="s">
        <v>2386</v>
      </c>
      <c r="H843" s="145" t="s">
        <v>2387</v>
      </c>
      <c r="I843" s="9"/>
      <c r="J843" s="9"/>
      <c r="K843" s="9"/>
      <c r="L843" s="9"/>
      <c r="M843" s="22">
        <v>1999</v>
      </c>
      <c r="N843" s="22"/>
      <c r="O843" s="22"/>
      <c r="P843" s="85">
        <v>369852</v>
      </c>
      <c r="Q843" s="86">
        <v>29</v>
      </c>
      <c r="R843" s="86">
        <v>84</v>
      </c>
      <c r="S843" s="86">
        <v>119</v>
      </c>
      <c r="T843" s="86">
        <v>37</v>
      </c>
      <c r="U843" s="14" t="s">
        <v>56</v>
      </c>
      <c r="V843" s="14" t="s">
        <v>56</v>
      </c>
      <c r="W843" s="14" t="s">
        <v>56</v>
      </c>
      <c r="X843" s="14" t="s">
        <v>56</v>
      </c>
    </row>
    <row r="844" spans="1:24">
      <c r="A844" t="s">
        <v>2388</v>
      </c>
      <c r="B844" s="12">
        <v>5025232951413</v>
      </c>
      <c r="C844" s="12" t="s">
        <v>2384</v>
      </c>
      <c r="D844" t="s">
        <v>51</v>
      </c>
      <c r="E844" t="s">
        <v>2385</v>
      </c>
      <c r="F844" t="s">
        <v>2384</v>
      </c>
      <c r="G844" s="137" t="s">
        <v>2389</v>
      </c>
      <c r="H844" s="145" t="s">
        <v>2387</v>
      </c>
      <c r="I844" s="9"/>
      <c r="J844" s="9"/>
      <c r="K844" s="9"/>
      <c r="L844" s="9"/>
      <c r="M844" s="22">
        <v>2294</v>
      </c>
      <c r="N844" s="22"/>
      <c r="O844" s="22"/>
      <c r="P844" s="85">
        <v>422688</v>
      </c>
      <c r="Q844" s="86">
        <v>33</v>
      </c>
      <c r="R844" s="86">
        <v>96</v>
      </c>
      <c r="S844" s="86">
        <v>119</v>
      </c>
      <c r="T844" s="86">
        <v>37</v>
      </c>
      <c r="U844" s="14" t="s">
        <v>56</v>
      </c>
      <c r="V844" s="14" t="s">
        <v>56</v>
      </c>
      <c r="W844" s="14" t="s">
        <v>56</v>
      </c>
      <c r="X844" s="14" t="s">
        <v>56</v>
      </c>
    </row>
    <row r="845" spans="1:24">
      <c r="A845" t="s">
        <v>2390</v>
      </c>
      <c r="B845" s="12">
        <v>5025232951420</v>
      </c>
      <c r="C845" s="12" t="s">
        <v>2384</v>
      </c>
      <c r="D845" t="s">
        <v>51</v>
      </c>
      <c r="E845" t="s">
        <v>2385</v>
      </c>
      <c r="F845" t="s">
        <v>2384</v>
      </c>
      <c r="G845" s="137" t="s">
        <v>2391</v>
      </c>
      <c r="H845" s="145" t="s">
        <v>2387</v>
      </c>
      <c r="I845" s="9"/>
      <c r="J845" s="9"/>
      <c r="K845" s="9"/>
      <c r="L845" s="9"/>
      <c r="M845" s="22">
        <v>2745</v>
      </c>
      <c r="N845" s="22"/>
      <c r="O845" s="22"/>
      <c r="P845" s="85">
        <v>587079</v>
      </c>
      <c r="Q845" s="86">
        <v>43</v>
      </c>
      <c r="R845" s="86">
        <v>111.00000000000001</v>
      </c>
      <c r="S845" s="86">
        <v>129</v>
      </c>
      <c r="T845" s="86">
        <v>41</v>
      </c>
      <c r="U845" s="14" t="s">
        <v>56</v>
      </c>
      <c r="V845" s="14" t="s">
        <v>56</v>
      </c>
      <c r="W845" s="14" t="s">
        <v>56</v>
      </c>
      <c r="X845" s="14" t="s">
        <v>56</v>
      </c>
    </row>
    <row r="846" spans="1:24">
      <c r="A846" t="s">
        <v>2392</v>
      </c>
      <c r="B846" s="12">
        <v>5025232951437</v>
      </c>
      <c r="C846" s="12" t="s">
        <v>2384</v>
      </c>
      <c r="D846" t="s">
        <v>51</v>
      </c>
      <c r="E846" t="s">
        <v>2385</v>
      </c>
      <c r="F846" t="s">
        <v>2384</v>
      </c>
      <c r="G846" s="137" t="s">
        <v>2393</v>
      </c>
      <c r="H846" s="145" t="s">
        <v>2387</v>
      </c>
      <c r="I846" s="9"/>
      <c r="J846" s="9"/>
      <c r="K846" s="9"/>
      <c r="L846" s="9"/>
      <c r="M846" s="22">
        <v>3289</v>
      </c>
      <c r="N846" s="22"/>
      <c r="O846" s="22"/>
      <c r="P846" s="85">
        <v>661125</v>
      </c>
      <c r="Q846" s="86">
        <v>48</v>
      </c>
      <c r="R846" s="86">
        <v>125</v>
      </c>
      <c r="S846" s="86">
        <v>129</v>
      </c>
      <c r="T846" s="86">
        <v>41</v>
      </c>
      <c r="U846" s="14" t="s">
        <v>56</v>
      </c>
      <c r="V846" s="14" t="s">
        <v>56</v>
      </c>
      <c r="W846" s="14" t="s">
        <v>56</v>
      </c>
      <c r="X846" s="14" t="s">
        <v>56</v>
      </c>
    </row>
    <row r="847" spans="1:24">
      <c r="A847" t="s">
        <v>2394</v>
      </c>
      <c r="B847" s="12">
        <v>5025232951444</v>
      </c>
      <c r="C847" s="12" t="s">
        <v>2384</v>
      </c>
      <c r="D847" t="s">
        <v>51</v>
      </c>
      <c r="E847" t="s">
        <v>2385</v>
      </c>
      <c r="F847" t="s">
        <v>2384</v>
      </c>
      <c r="G847" s="137" t="s">
        <v>2395</v>
      </c>
      <c r="H847" s="145" t="s">
        <v>2387</v>
      </c>
      <c r="I847" s="9"/>
      <c r="J847" s="9"/>
      <c r="K847" s="9"/>
      <c r="L847" s="9"/>
      <c r="M847" s="22">
        <v>4009</v>
      </c>
      <c r="N847" s="22"/>
      <c r="O847" s="22"/>
      <c r="P847" s="85">
        <v>781354</v>
      </c>
      <c r="Q847" s="86">
        <v>56</v>
      </c>
      <c r="R847" s="86">
        <v>119</v>
      </c>
      <c r="S847" s="86">
        <v>134</v>
      </c>
      <c r="T847" s="86">
        <v>49</v>
      </c>
      <c r="U847" s="14" t="s">
        <v>56</v>
      </c>
      <c r="V847" s="14" t="s">
        <v>56</v>
      </c>
      <c r="W847" s="14" t="s">
        <v>56</v>
      </c>
      <c r="X847" s="14" t="s">
        <v>56</v>
      </c>
    </row>
    <row r="848" spans="1:24" ht="15.75" customHeight="1">
      <c r="A848" t="s">
        <v>2396</v>
      </c>
      <c r="B848" s="12">
        <v>5025232951451</v>
      </c>
      <c r="C848" s="12" t="s">
        <v>2384</v>
      </c>
      <c r="D848" t="s">
        <v>51</v>
      </c>
      <c r="E848" t="s">
        <v>2385</v>
      </c>
      <c r="F848" t="s">
        <v>2384</v>
      </c>
      <c r="G848" s="137" t="s">
        <v>2397</v>
      </c>
      <c r="H848" s="145" t="s">
        <v>2387</v>
      </c>
      <c r="I848" s="9"/>
      <c r="J848" s="9"/>
      <c r="K848" s="9"/>
      <c r="L848" s="9"/>
      <c r="M848" s="22">
        <v>4697</v>
      </c>
      <c r="N848" s="22"/>
      <c r="O848" s="22"/>
      <c r="P848" s="85">
        <v>941780</v>
      </c>
      <c r="Q848" s="86">
        <v>70</v>
      </c>
      <c r="R848" s="86">
        <v>124</v>
      </c>
      <c r="S848" s="86">
        <v>155</v>
      </c>
      <c r="T848" s="86">
        <v>49</v>
      </c>
      <c r="U848" s="14" t="s">
        <v>56</v>
      </c>
      <c r="V848" s="14" t="s">
        <v>56</v>
      </c>
      <c r="W848" s="14" t="s">
        <v>56</v>
      </c>
      <c r="X848" s="14" t="s">
        <v>56</v>
      </c>
    </row>
    <row r="849" spans="1:24">
      <c r="A849" t="s">
        <v>2398</v>
      </c>
      <c r="B849" s="12">
        <v>5025232951468</v>
      </c>
      <c r="C849" s="12" t="s">
        <v>2384</v>
      </c>
      <c r="D849" t="s">
        <v>51</v>
      </c>
      <c r="E849" t="s">
        <v>2385</v>
      </c>
      <c r="F849" t="s">
        <v>2384</v>
      </c>
      <c r="G849" s="137" t="s">
        <v>2399</v>
      </c>
      <c r="H849" s="145" t="s">
        <v>2387</v>
      </c>
      <c r="I849" s="9"/>
      <c r="J849" s="9"/>
      <c r="K849" s="9"/>
      <c r="L849" s="9"/>
      <c r="M849" s="22">
        <v>5504</v>
      </c>
      <c r="N849" s="22"/>
      <c r="O849" s="22"/>
      <c r="P849" s="85">
        <v>1101716</v>
      </c>
      <c r="Q849" s="86">
        <v>74</v>
      </c>
      <c r="R849" s="86">
        <v>146</v>
      </c>
      <c r="S849" s="86">
        <v>154</v>
      </c>
      <c r="T849" s="86">
        <v>49</v>
      </c>
      <c r="U849" s="14" t="s">
        <v>56</v>
      </c>
      <c r="V849" s="14" t="s">
        <v>56</v>
      </c>
      <c r="W849" s="14" t="s">
        <v>56</v>
      </c>
      <c r="X849" s="14" t="s">
        <v>56</v>
      </c>
    </row>
    <row r="850" spans="1:24">
      <c r="A850" t="s">
        <v>2400</v>
      </c>
      <c r="B850" s="12">
        <v>5025232951475</v>
      </c>
      <c r="C850" s="12" t="s">
        <v>2384</v>
      </c>
      <c r="D850" t="s">
        <v>51</v>
      </c>
      <c r="E850" t="s">
        <v>2385</v>
      </c>
      <c r="F850" t="s">
        <v>2384</v>
      </c>
      <c r="G850" s="137" t="s">
        <v>2401</v>
      </c>
      <c r="H850" s="145" t="s">
        <v>2387</v>
      </c>
      <c r="I850" s="9"/>
      <c r="J850" s="9"/>
      <c r="K850" s="9"/>
      <c r="L850" s="9"/>
      <c r="M850" s="22">
        <v>8546</v>
      </c>
      <c r="N850" s="22"/>
      <c r="O850" s="22"/>
      <c r="P850" s="85">
        <v>2020270</v>
      </c>
      <c r="Q850" s="86">
        <v>154</v>
      </c>
      <c r="R850" s="86">
        <v>98</v>
      </c>
      <c r="S850" s="86">
        <v>155</v>
      </c>
      <c r="T850" s="86">
        <v>133</v>
      </c>
      <c r="U850" s="14" t="s">
        <v>56</v>
      </c>
      <c r="V850" s="14" t="s">
        <v>56</v>
      </c>
      <c r="W850" s="14" t="s">
        <v>56</v>
      </c>
      <c r="X850" s="14" t="s">
        <v>56</v>
      </c>
    </row>
    <row r="851" spans="1:24">
      <c r="A851" t="s">
        <v>2402</v>
      </c>
      <c r="B851" s="12">
        <v>5025232951482</v>
      </c>
      <c r="C851" s="12" t="s">
        <v>2384</v>
      </c>
      <c r="D851" t="s">
        <v>51</v>
      </c>
      <c r="E851" t="s">
        <v>2385</v>
      </c>
      <c r="F851" t="s">
        <v>2384</v>
      </c>
      <c r="G851" s="137" t="s">
        <v>2403</v>
      </c>
      <c r="H851" s="145" t="s">
        <v>2387</v>
      </c>
      <c r="I851" s="9"/>
      <c r="J851" s="9"/>
      <c r="K851" s="9"/>
      <c r="L851" s="9"/>
      <c r="M851" s="22">
        <v>10097</v>
      </c>
      <c r="N851" s="22"/>
      <c r="O851" s="22"/>
      <c r="P851" s="85">
        <v>2354450</v>
      </c>
      <c r="Q851" s="86">
        <v>184</v>
      </c>
      <c r="R851" s="86">
        <v>98</v>
      </c>
      <c r="S851" s="86">
        <v>155</v>
      </c>
      <c r="T851" s="86">
        <v>155</v>
      </c>
      <c r="U851" s="14" t="s">
        <v>56</v>
      </c>
      <c r="V851" s="14" t="s">
        <v>56</v>
      </c>
      <c r="W851" s="14" t="s">
        <v>56</v>
      </c>
      <c r="X851" s="14" t="s">
        <v>56</v>
      </c>
    </row>
    <row r="852" spans="1:24">
      <c r="A852" t="s">
        <v>2404</v>
      </c>
      <c r="B852" s="12">
        <v>5025232951499</v>
      </c>
      <c r="C852" s="12" t="s">
        <v>2384</v>
      </c>
      <c r="D852" s="82" t="s">
        <v>1984</v>
      </c>
      <c r="E852" t="s">
        <v>2385</v>
      </c>
      <c r="F852" t="s">
        <v>2384</v>
      </c>
      <c r="G852" s="137" t="s">
        <v>2405</v>
      </c>
      <c r="H852" s="145" t="s">
        <v>2406</v>
      </c>
      <c r="I852" s="9"/>
      <c r="J852" s="9"/>
      <c r="K852" s="9"/>
      <c r="L852" s="9"/>
      <c r="M852" s="22">
        <v>89</v>
      </c>
      <c r="N852" s="22"/>
      <c r="O852" s="22"/>
      <c r="P852" s="85">
        <v>6510</v>
      </c>
      <c r="Q852" s="86">
        <v>0.59</v>
      </c>
      <c r="R852" s="86">
        <v>15.5</v>
      </c>
      <c r="S852" s="86">
        <v>30</v>
      </c>
      <c r="T852" s="86">
        <v>14.000000000000002</v>
      </c>
      <c r="U852" s="14" t="s">
        <v>56</v>
      </c>
      <c r="V852" s="14" t="s">
        <v>56</v>
      </c>
      <c r="W852" s="14" t="s">
        <v>56</v>
      </c>
      <c r="X852" s="14" t="s">
        <v>56</v>
      </c>
    </row>
    <row r="853" spans="1:24">
      <c r="A853" t="s">
        <v>2407</v>
      </c>
      <c r="B853" s="12">
        <v>5025232951505</v>
      </c>
      <c r="C853" s="12" t="s">
        <v>2384</v>
      </c>
      <c r="D853" s="82" t="s">
        <v>1984</v>
      </c>
      <c r="E853" t="s">
        <v>2385</v>
      </c>
      <c r="F853" t="s">
        <v>2384</v>
      </c>
      <c r="G853" s="137" t="s">
        <v>2408</v>
      </c>
      <c r="H853" s="145" t="s">
        <v>2406</v>
      </c>
      <c r="I853" s="9"/>
      <c r="J853" s="9"/>
      <c r="K853" s="9"/>
      <c r="L853" s="9"/>
      <c r="M853" s="22">
        <v>89</v>
      </c>
      <c r="N853" s="22"/>
      <c r="O853" s="22"/>
      <c r="P853" s="85">
        <v>7526.85</v>
      </c>
      <c r="Q853" s="86">
        <v>1.94</v>
      </c>
      <c r="R853" s="86">
        <v>15</v>
      </c>
      <c r="S853" s="86">
        <v>36.1</v>
      </c>
      <c r="T853" s="86">
        <v>13.900000000000002</v>
      </c>
      <c r="U853" s="14" t="s">
        <v>56</v>
      </c>
      <c r="V853" s="14" t="s">
        <v>56</v>
      </c>
      <c r="W853" s="14" t="s">
        <v>56</v>
      </c>
      <c r="X853" s="14" t="s">
        <v>56</v>
      </c>
    </row>
    <row r="854" spans="1:24">
      <c r="A854" t="s">
        <v>2409</v>
      </c>
      <c r="B854" s="12">
        <v>5025232951512</v>
      </c>
      <c r="C854" s="12" t="s">
        <v>2384</v>
      </c>
      <c r="D854" s="82" t="s">
        <v>1984</v>
      </c>
      <c r="E854" t="s">
        <v>2385</v>
      </c>
      <c r="F854" t="s">
        <v>2384</v>
      </c>
      <c r="G854" s="137" t="s">
        <v>2410</v>
      </c>
      <c r="H854" s="145" t="s">
        <v>2406</v>
      </c>
      <c r="I854" s="9"/>
      <c r="J854" s="9"/>
      <c r="K854" s="9"/>
      <c r="L854" s="9"/>
      <c r="M854" s="22">
        <v>119</v>
      </c>
      <c r="N854" s="22"/>
      <c r="O854" s="22"/>
      <c r="P854" s="85">
        <v>9840</v>
      </c>
      <c r="Q854" s="86">
        <v>0.9</v>
      </c>
      <c r="R854" s="86">
        <v>15</v>
      </c>
      <c r="S854" s="86">
        <v>41</v>
      </c>
      <c r="T854" s="86">
        <v>16</v>
      </c>
      <c r="U854" s="14" t="s">
        <v>56</v>
      </c>
      <c r="V854" s="14" t="s">
        <v>56</v>
      </c>
      <c r="W854" s="14" t="s">
        <v>56</v>
      </c>
      <c r="X854" s="14" t="s">
        <v>56</v>
      </c>
    </row>
    <row r="855" spans="1:24">
      <c r="A855" t="s">
        <v>2411</v>
      </c>
      <c r="B855" s="12">
        <v>5025232951529</v>
      </c>
      <c r="C855" s="12" t="s">
        <v>2384</v>
      </c>
      <c r="D855" s="82" t="s">
        <v>1984</v>
      </c>
      <c r="E855" t="s">
        <v>2385</v>
      </c>
      <c r="F855" t="s">
        <v>2384</v>
      </c>
      <c r="G855" s="137" t="s">
        <v>2412</v>
      </c>
      <c r="H855" s="145" t="s">
        <v>2406</v>
      </c>
      <c r="I855" s="9"/>
      <c r="J855" s="9"/>
      <c r="K855" s="9"/>
      <c r="L855" s="9"/>
      <c r="M855" s="22">
        <v>129</v>
      </c>
      <c r="N855" s="22"/>
      <c r="O855" s="22"/>
      <c r="P855" s="85">
        <v>10800</v>
      </c>
      <c r="Q855" s="86">
        <v>0.98499999999999999</v>
      </c>
      <c r="R855" s="86">
        <v>15</v>
      </c>
      <c r="S855" s="86">
        <v>48</v>
      </c>
      <c r="T855" s="86">
        <v>15</v>
      </c>
      <c r="U855" s="14" t="s">
        <v>56</v>
      </c>
      <c r="V855" s="14" t="s">
        <v>56</v>
      </c>
      <c r="W855" s="14" t="s">
        <v>56</v>
      </c>
      <c r="X855" s="14" t="s">
        <v>56</v>
      </c>
    </row>
    <row r="856" spans="1:24">
      <c r="A856" t="s">
        <v>2413</v>
      </c>
      <c r="B856" s="12">
        <v>5025232951536</v>
      </c>
      <c r="C856" s="12" t="s">
        <v>2384</v>
      </c>
      <c r="D856" s="82" t="s">
        <v>1984</v>
      </c>
      <c r="E856" t="s">
        <v>2385</v>
      </c>
      <c r="F856" t="s">
        <v>2384</v>
      </c>
      <c r="G856" s="137" t="s">
        <v>2414</v>
      </c>
      <c r="H856" s="145" t="s">
        <v>2406</v>
      </c>
      <c r="I856" s="9"/>
      <c r="J856" s="9"/>
      <c r="K856" s="9"/>
      <c r="L856" s="9"/>
      <c r="M856" s="22">
        <v>139</v>
      </c>
      <c r="N856" s="22"/>
      <c r="O856" s="22"/>
      <c r="P856" s="85">
        <v>12825</v>
      </c>
      <c r="Q856" s="86">
        <v>1.1299999999999999</v>
      </c>
      <c r="R856" s="86">
        <v>15</v>
      </c>
      <c r="S856" s="86">
        <v>45</v>
      </c>
      <c r="T856" s="86">
        <v>19</v>
      </c>
      <c r="U856" s="14" t="s">
        <v>56</v>
      </c>
      <c r="V856" s="14" t="s">
        <v>56</v>
      </c>
      <c r="W856" s="14" t="s">
        <v>56</v>
      </c>
      <c r="X856" s="14" t="s">
        <v>56</v>
      </c>
    </row>
    <row r="857" spans="1:24">
      <c r="A857" t="s">
        <v>2415</v>
      </c>
      <c r="B857" s="12">
        <v>5025232951543</v>
      </c>
      <c r="C857" s="12" t="s">
        <v>2384</v>
      </c>
      <c r="D857" s="82" t="s">
        <v>1984</v>
      </c>
      <c r="E857" t="s">
        <v>2385</v>
      </c>
      <c r="F857" t="s">
        <v>2384</v>
      </c>
      <c r="G857" s="137" t="s">
        <v>2416</v>
      </c>
      <c r="H857" s="145" t="s">
        <v>2406</v>
      </c>
      <c r="I857" s="9"/>
      <c r="J857" s="9"/>
      <c r="K857" s="9"/>
      <c r="L857" s="9"/>
      <c r="M857" s="22">
        <v>149</v>
      </c>
      <c r="N857" s="22"/>
      <c r="O857" s="22"/>
      <c r="P857" s="85">
        <v>14570</v>
      </c>
      <c r="Q857" s="86">
        <v>4.5</v>
      </c>
      <c r="R857" s="86">
        <v>15.5</v>
      </c>
      <c r="S857" s="86">
        <v>47</v>
      </c>
      <c r="T857" s="86">
        <v>20</v>
      </c>
      <c r="U857" s="14" t="s">
        <v>56</v>
      </c>
      <c r="V857" s="14" t="s">
        <v>56</v>
      </c>
      <c r="W857" s="14" t="s">
        <v>56</v>
      </c>
      <c r="X857" s="14" t="s">
        <v>56</v>
      </c>
    </row>
    <row r="858" spans="1:24">
      <c r="A858" t="s">
        <v>2417</v>
      </c>
      <c r="B858" s="12">
        <v>5025232951550</v>
      </c>
      <c r="C858" s="12" t="s">
        <v>2384</v>
      </c>
      <c r="D858" s="82" t="s">
        <v>1984</v>
      </c>
      <c r="E858" t="s">
        <v>2385</v>
      </c>
      <c r="F858" t="s">
        <v>2384</v>
      </c>
      <c r="G858" s="137" t="s">
        <v>2416</v>
      </c>
      <c r="H858" s="145" t="s">
        <v>2406</v>
      </c>
      <c r="I858" s="9"/>
      <c r="J858" s="9"/>
      <c r="K858" s="9"/>
      <c r="L858" s="9"/>
      <c r="M858" s="22">
        <v>169</v>
      </c>
      <c r="N858" s="22"/>
      <c r="O858" s="22"/>
      <c r="P858" s="85">
        <v>18281.165000000001</v>
      </c>
      <c r="Q858" s="86">
        <v>3.6</v>
      </c>
      <c r="R858" s="86">
        <v>15.5</v>
      </c>
      <c r="S858" s="86">
        <v>58.099999999999994</v>
      </c>
      <c r="T858" s="86">
        <v>20.3</v>
      </c>
      <c r="U858" s="14" t="s">
        <v>56</v>
      </c>
      <c r="V858" s="14" t="s">
        <v>56</v>
      </c>
      <c r="W858" s="14" t="s">
        <v>56</v>
      </c>
      <c r="X858" s="14" t="s">
        <v>56</v>
      </c>
    </row>
    <row r="859" spans="1:24">
      <c r="A859" t="s">
        <v>2418</v>
      </c>
      <c r="B859" s="12">
        <v>4010869375825</v>
      </c>
      <c r="C859" s="12" t="s">
        <v>1911</v>
      </c>
      <c r="D859" s="82" t="s">
        <v>1984</v>
      </c>
      <c r="E859" t="s">
        <v>2419</v>
      </c>
      <c r="F859" t="s">
        <v>2420</v>
      </c>
      <c r="G859" s="137" t="s">
        <v>2421</v>
      </c>
      <c r="H859" s="145" t="s">
        <v>2422</v>
      </c>
      <c r="I859" s="9"/>
      <c r="J859" s="9"/>
      <c r="K859" s="10"/>
      <c r="L859" s="11"/>
      <c r="M859" s="22">
        <v>1478</v>
      </c>
      <c r="N859" s="22"/>
      <c r="O859" s="22"/>
      <c r="P859" s="85">
        <v>36244</v>
      </c>
      <c r="Q859" s="86">
        <v>13</v>
      </c>
      <c r="R859" s="86">
        <v>41</v>
      </c>
      <c r="S859" s="86">
        <v>52</v>
      </c>
      <c r="T859" s="86">
        <v>17</v>
      </c>
      <c r="U859" s="14" t="s">
        <v>56</v>
      </c>
      <c r="V859" s="14" t="s">
        <v>56</v>
      </c>
      <c r="W859" s="14" t="s">
        <v>56</v>
      </c>
      <c r="X859" s="14" t="s">
        <v>56</v>
      </c>
    </row>
    <row r="860" spans="1:24">
      <c r="A860" s="99" t="s">
        <v>2423</v>
      </c>
      <c r="B860" s="12" t="s">
        <v>2424</v>
      </c>
      <c r="C860" s="12" t="s">
        <v>1911</v>
      </c>
      <c r="D860" t="s">
        <v>51</v>
      </c>
      <c r="E860" t="s">
        <v>2425</v>
      </c>
      <c r="F860" t="s">
        <v>2426</v>
      </c>
      <c r="G860" s="137" t="s">
        <v>2427</v>
      </c>
      <c r="H860" s="145" t="s">
        <v>2428</v>
      </c>
      <c r="I860" s="9"/>
      <c r="J860" s="9"/>
      <c r="K860" s="10" t="s">
        <v>2017</v>
      </c>
      <c r="L860" s="11"/>
      <c r="M860" s="22">
        <v>8115</v>
      </c>
      <c r="N860" s="22"/>
      <c r="O860" s="22"/>
      <c r="P860" s="12">
        <v>594000</v>
      </c>
      <c r="Q860" s="86">
        <v>50</v>
      </c>
      <c r="R860" s="86">
        <v>90</v>
      </c>
      <c r="S860" s="86">
        <v>120</v>
      </c>
      <c r="T860" s="86">
        <v>55.000000000000007</v>
      </c>
      <c r="U860" s="14" t="s">
        <v>56</v>
      </c>
      <c r="V860" s="14" t="s">
        <v>56</v>
      </c>
      <c r="W860" s="14" t="s">
        <v>56</v>
      </c>
      <c r="X860" s="14" t="s">
        <v>56</v>
      </c>
    </row>
    <row r="861" spans="1:24">
      <c r="A861" t="s">
        <v>2429</v>
      </c>
      <c r="B861" s="12" t="s">
        <v>2430</v>
      </c>
      <c r="C861" s="12" t="s">
        <v>1911</v>
      </c>
      <c r="D861" t="s">
        <v>51</v>
      </c>
      <c r="E861" t="s">
        <v>2425</v>
      </c>
      <c r="F861" t="s">
        <v>2426</v>
      </c>
      <c r="G861" s="137" t="s">
        <v>2427</v>
      </c>
      <c r="H861" s="145" t="s">
        <v>2428</v>
      </c>
      <c r="I861" s="9"/>
      <c r="J861" s="9"/>
      <c r="K861" s="10" t="s">
        <v>2017</v>
      </c>
      <c r="L861" s="11"/>
      <c r="M861" s="22">
        <v>9232</v>
      </c>
      <c r="N861" s="22"/>
      <c r="O861" s="22"/>
      <c r="P861" s="12">
        <v>841500</v>
      </c>
      <c r="Q861" s="86">
        <v>80</v>
      </c>
      <c r="R861" s="86">
        <v>90</v>
      </c>
      <c r="S861" s="86">
        <v>170</v>
      </c>
      <c r="T861" s="86">
        <v>55.000000000000007</v>
      </c>
      <c r="U861" s="14" t="s">
        <v>56</v>
      </c>
      <c r="V861" s="14" t="s">
        <v>56</v>
      </c>
      <c r="W861" s="14" t="s">
        <v>56</v>
      </c>
      <c r="X861" s="14" t="s">
        <v>56</v>
      </c>
    </row>
    <row r="862" spans="1:24">
      <c r="A862" t="s">
        <v>2431</v>
      </c>
      <c r="B862" s="12" t="s">
        <v>2432</v>
      </c>
      <c r="C862" s="12" t="s">
        <v>1911</v>
      </c>
      <c r="D862" t="s">
        <v>51</v>
      </c>
      <c r="E862" t="s">
        <v>2425</v>
      </c>
      <c r="F862" t="s">
        <v>2426</v>
      </c>
      <c r="G862" s="137" t="s">
        <v>2427</v>
      </c>
      <c r="H862" s="145" t="s">
        <v>2428</v>
      </c>
      <c r="I862" s="9"/>
      <c r="J862" s="9"/>
      <c r="K862" s="10" t="s">
        <v>2017</v>
      </c>
      <c r="L862" s="11"/>
      <c r="M862" s="22">
        <v>10557</v>
      </c>
      <c r="N862" s="22"/>
      <c r="O862" s="22"/>
      <c r="P862" s="12">
        <v>1089000</v>
      </c>
      <c r="Q862" s="86">
        <v>110</v>
      </c>
      <c r="R862" s="86">
        <v>90</v>
      </c>
      <c r="S862" s="86">
        <v>220.00000000000003</v>
      </c>
      <c r="T862" s="86">
        <v>55.000000000000007</v>
      </c>
      <c r="U862" s="14" t="s">
        <v>56</v>
      </c>
      <c r="V862" s="14" t="s">
        <v>56</v>
      </c>
      <c r="W862" s="14" t="s">
        <v>56</v>
      </c>
      <c r="X862" s="14" t="s">
        <v>56</v>
      </c>
    </row>
    <row r="863" spans="1:24">
      <c r="A863" t="s">
        <v>2433</v>
      </c>
      <c r="B863" s="12" t="s">
        <v>2434</v>
      </c>
      <c r="C863" s="12" t="s">
        <v>1911</v>
      </c>
      <c r="D863" t="s">
        <v>51</v>
      </c>
      <c r="E863" t="s">
        <v>2425</v>
      </c>
      <c r="F863" t="s">
        <v>2426</v>
      </c>
      <c r="G863" s="137" t="s">
        <v>2427</v>
      </c>
      <c r="H863" s="145" t="s">
        <v>2428</v>
      </c>
      <c r="I863" s="9"/>
      <c r="J863" s="9"/>
      <c r="K863" s="10" t="s">
        <v>2017</v>
      </c>
      <c r="L863" s="11"/>
      <c r="M863" s="22">
        <v>11978</v>
      </c>
      <c r="N863" s="22"/>
      <c r="O863" s="22"/>
      <c r="P863" s="12">
        <v>1336500</v>
      </c>
      <c r="Q863" s="86">
        <v>160</v>
      </c>
      <c r="R863" s="86">
        <v>90</v>
      </c>
      <c r="S863" s="86">
        <v>270</v>
      </c>
      <c r="T863" s="86">
        <v>55.000000000000007</v>
      </c>
      <c r="U863" s="14" t="s">
        <v>56</v>
      </c>
      <c r="V863" s="14" t="s">
        <v>56</v>
      </c>
      <c r="W863" s="14" t="s">
        <v>56</v>
      </c>
      <c r="X863" s="14" t="s">
        <v>56</v>
      </c>
    </row>
    <row r="864" spans="1:24">
      <c r="A864" t="s">
        <v>2435</v>
      </c>
      <c r="B864" s="12" t="s">
        <v>2436</v>
      </c>
      <c r="C864" s="12" t="s">
        <v>1911</v>
      </c>
      <c r="D864" t="s">
        <v>51</v>
      </c>
      <c r="E864" t="s">
        <v>2425</v>
      </c>
      <c r="F864" t="s">
        <v>2426</v>
      </c>
      <c r="G864" s="137" t="s">
        <v>2427</v>
      </c>
      <c r="H864" s="145" t="s">
        <v>2428</v>
      </c>
      <c r="I864" s="9"/>
      <c r="J864" s="9"/>
      <c r="K864" s="10" t="s">
        <v>2017</v>
      </c>
      <c r="L864" s="11"/>
      <c r="M864" s="22">
        <v>8742</v>
      </c>
      <c r="N864" s="22"/>
      <c r="O864" s="22"/>
      <c r="P864" s="12">
        <v>594000</v>
      </c>
      <c r="Q864" s="86">
        <v>50</v>
      </c>
      <c r="R864" s="86">
        <v>90</v>
      </c>
      <c r="S864" s="86">
        <v>120</v>
      </c>
      <c r="T864" s="86">
        <v>55.000000000000007</v>
      </c>
      <c r="U864" s="14" t="s">
        <v>56</v>
      </c>
      <c r="V864" s="14" t="s">
        <v>56</v>
      </c>
      <c r="W864" s="14" t="s">
        <v>56</v>
      </c>
      <c r="X864" s="14" t="s">
        <v>56</v>
      </c>
    </row>
    <row r="865" spans="1:24">
      <c r="A865" t="s">
        <v>2437</v>
      </c>
      <c r="B865" s="12" t="s">
        <v>2438</v>
      </c>
      <c r="C865" s="12" t="s">
        <v>1911</v>
      </c>
      <c r="D865" t="s">
        <v>51</v>
      </c>
      <c r="E865" t="s">
        <v>2425</v>
      </c>
      <c r="F865" t="s">
        <v>2426</v>
      </c>
      <c r="G865" s="137" t="s">
        <v>2427</v>
      </c>
      <c r="H865" s="145" t="s">
        <v>2428</v>
      </c>
      <c r="I865" s="9"/>
      <c r="J865" s="9"/>
      <c r="K865" s="10" t="s">
        <v>2017</v>
      </c>
      <c r="L865" s="11"/>
      <c r="M865" s="22">
        <v>9681</v>
      </c>
      <c r="N865" s="22"/>
      <c r="O865" s="22"/>
      <c r="P865" s="12">
        <v>841500</v>
      </c>
      <c r="Q865" s="86">
        <v>80</v>
      </c>
      <c r="R865" s="86">
        <v>90</v>
      </c>
      <c r="S865" s="86">
        <v>170</v>
      </c>
      <c r="T865" s="86">
        <v>55.000000000000007</v>
      </c>
      <c r="U865" s="14" t="s">
        <v>56</v>
      </c>
      <c r="V865" s="14" t="s">
        <v>56</v>
      </c>
      <c r="W865" s="14" t="s">
        <v>56</v>
      </c>
      <c r="X865" s="14" t="s">
        <v>56</v>
      </c>
    </row>
    <row r="866" spans="1:24">
      <c r="A866" t="s">
        <v>2439</v>
      </c>
      <c r="B866" s="12" t="s">
        <v>2440</v>
      </c>
      <c r="C866" s="12" t="s">
        <v>1911</v>
      </c>
      <c r="D866" t="s">
        <v>51</v>
      </c>
      <c r="E866" t="s">
        <v>2425</v>
      </c>
      <c r="F866" t="s">
        <v>2426</v>
      </c>
      <c r="G866" s="137" t="s">
        <v>2427</v>
      </c>
      <c r="H866" s="145" t="s">
        <v>2428</v>
      </c>
      <c r="I866" s="9"/>
      <c r="J866" s="9"/>
      <c r="K866" s="10" t="s">
        <v>2017</v>
      </c>
      <c r="L866" s="11"/>
      <c r="M866" s="22">
        <v>12066</v>
      </c>
      <c r="N866" s="22"/>
      <c r="O866" s="22"/>
      <c r="P866" s="12">
        <v>1089000</v>
      </c>
      <c r="Q866" s="86">
        <v>110</v>
      </c>
      <c r="R866" s="86">
        <v>90</v>
      </c>
      <c r="S866" s="86">
        <v>220.00000000000003</v>
      </c>
      <c r="T866" s="86">
        <v>55.000000000000007</v>
      </c>
      <c r="U866" s="14" t="s">
        <v>56</v>
      </c>
      <c r="V866" s="14" t="s">
        <v>56</v>
      </c>
      <c r="W866" s="14" t="s">
        <v>56</v>
      </c>
      <c r="X866" s="14" t="s">
        <v>56</v>
      </c>
    </row>
    <row r="867" spans="1:24">
      <c r="A867" t="s">
        <v>2441</v>
      </c>
      <c r="B867" s="12" t="s">
        <v>2442</v>
      </c>
      <c r="C867" s="12" t="s">
        <v>1911</v>
      </c>
      <c r="D867" t="s">
        <v>51</v>
      </c>
      <c r="E867" t="s">
        <v>2425</v>
      </c>
      <c r="F867" t="s">
        <v>2426</v>
      </c>
      <c r="G867" s="137" t="s">
        <v>2427</v>
      </c>
      <c r="H867" s="145" t="s">
        <v>2428</v>
      </c>
      <c r="I867" s="9"/>
      <c r="J867" s="9"/>
      <c r="K867" s="10" t="s">
        <v>2017</v>
      </c>
      <c r="L867" s="11"/>
      <c r="M867" s="22">
        <v>13051</v>
      </c>
      <c r="N867" s="22"/>
      <c r="O867" s="22"/>
      <c r="P867" s="12">
        <v>1336500</v>
      </c>
      <c r="Q867" s="86">
        <v>160</v>
      </c>
      <c r="R867" s="86">
        <v>90</v>
      </c>
      <c r="S867" s="86">
        <v>270</v>
      </c>
      <c r="T867" s="86">
        <v>55.000000000000007</v>
      </c>
      <c r="U867" s="14" t="s">
        <v>56</v>
      </c>
      <c r="V867" s="14" t="s">
        <v>56</v>
      </c>
      <c r="W867" s="14" t="s">
        <v>56</v>
      </c>
      <c r="X867" s="14" t="s">
        <v>56</v>
      </c>
    </row>
    <row r="868" spans="1:24">
      <c r="A868" t="s">
        <v>2443</v>
      </c>
      <c r="B868" s="12">
        <v>5025232872985</v>
      </c>
      <c r="C868" s="12" t="s">
        <v>2384</v>
      </c>
      <c r="D868" t="s">
        <v>2426</v>
      </c>
      <c r="E868" t="s">
        <v>2444</v>
      </c>
      <c r="F868" t="s">
        <v>2426</v>
      </c>
      <c r="G868" s="137" t="s">
        <v>2445</v>
      </c>
      <c r="H868" s="145" t="s">
        <v>2446</v>
      </c>
      <c r="I868" s="9"/>
      <c r="J868" s="9"/>
      <c r="K868" s="10"/>
      <c r="L868" s="11"/>
      <c r="M868" s="22">
        <v>745</v>
      </c>
      <c r="N868" s="22"/>
      <c r="O868" s="22"/>
      <c r="P868" s="85">
        <v>100000</v>
      </c>
      <c r="Q868" s="86">
        <v>14.5</v>
      </c>
      <c r="R868" s="86">
        <v>31</v>
      </c>
      <c r="S868" s="86">
        <v>32</v>
      </c>
      <c r="T868" s="86">
        <v>101</v>
      </c>
      <c r="U868" s="14" t="s">
        <v>56</v>
      </c>
      <c r="V868" s="14" t="s">
        <v>56</v>
      </c>
      <c r="W868" s="14" t="s">
        <v>56</v>
      </c>
      <c r="X868" s="14" t="s">
        <v>56</v>
      </c>
    </row>
    <row r="869" spans="1:24">
      <c r="A869" t="s">
        <v>2447</v>
      </c>
      <c r="B869" s="12">
        <v>5025232872992</v>
      </c>
      <c r="C869" s="12" t="s">
        <v>2384</v>
      </c>
      <c r="D869" t="s">
        <v>2426</v>
      </c>
      <c r="E869" t="s">
        <v>2444</v>
      </c>
      <c r="F869" t="s">
        <v>2426</v>
      </c>
      <c r="G869" s="137" t="s">
        <v>2448</v>
      </c>
      <c r="H869" s="145" t="s">
        <v>2446</v>
      </c>
      <c r="I869" s="9"/>
      <c r="J869" s="9"/>
      <c r="K869" s="10"/>
      <c r="L869" s="11"/>
      <c r="M869" s="22">
        <v>854</v>
      </c>
      <c r="N869" s="22"/>
      <c r="O869" s="22"/>
      <c r="P869" s="85">
        <v>129000</v>
      </c>
      <c r="Q869" s="86">
        <v>17.5</v>
      </c>
      <c r="R869" s="86">
        <v>31</v>
      </c>
      <c r="S869" s="86">
        <v>32</v>
      </c>
      <c r="T869" s="86">
        <v>131</v>
      </c>
      <c r="U869" s="14" t="s">
        <v>56</v>
      </c>
      <c r="V869" s="14" t="s">
        <v>56</v>
      </c>
      <c r="W869" s="14" t="s">
        <v>56</v>
      </c>
      <c r="X869" s="14" t="s">
        <v>56</v>
      </c>
    </row>
    <row r="870" spans="1:24">
      <c r="A870" t="s">
        <v>2449</v>
      </c>
      <c r="B870" s="12">
        <v>5025232873005</v>
      </c>
      <c r="C870" s="12" t="s">
        <v>2384</v>
      </c>
      <c r="D870" t="s">
        <v>2426</v>
      </c>
      <c r="E870" t="s">
        <v>2444</v>
      </c>
      <c r="F870" t="s">
        <v>2426</v>
      </c>
      <c r="G870" s="137" t="s">
        <v>2450</v>
      </c>
      <c r="H870" s="145" t="s">
        <v>2446</v>
      </c>
      <c r="I870" s="9"/>
      <c r="J870" s="9"/>
      <c r="K870" s="10"/>
      <c r="L870" s="11"/>
      <c r="M870" s="22">
        <v>1059</v>
      </c>
      <c r="N870" s="22"/>
      <c r="O870" s="22"/>
      <c r="P870" s="85">
        <v>159712</v>
      </c>
      <c r="Q870" s="86">
        <v>21.5</v>
      </c>
      <c r="R870" s="86">
        <v>31</v>
      </c>
      <c r="S870" s="86">
        <v>32</v>
      </c>
      <c r="T870" s="86">
        <v>161</v>
      </c>
      <c r="U870" s="14" t="s">
        <v>56</v>
      </c>
      <c r="V870" s="14" t="s">
        <v>56</v>
      </c>
      <c r="W870" s="14" t="s">
        <v>56</v>
      </c>
      <c r="X870" s="14" t="s">
        <v>56</v>
      </c>
    </row>
    <row r="871" spans="1:24">
      <c r="A871" t="s">
        <v>2451</v>
      </c>
      <c r="B871" s="12">
        <v>5025232943111</v>
      </c>
      <c r="C871" s="12" t="s">
        <v>2384</v>
      </c>
      <c r="D871" t="s">
        <v>51</v>
      </c>
      <c r="E871" t="s">
        <v>2452</v>
      </c>
      <c r="F871" t="s">
        <v>2453</v>
      </c>
      <c r="G871" s="137" t="s">
        <v>2454</v>
      </c>
      <c r="H871" s="145" t="s">
        <v>2455</v>
      </c>
      <c r="I871" s="9"/>
      <c r="J871" s="9"/>
      <c r="K871" s="9"/>
      <c r="L871" s="9"/>
      <c r="M871" s="22">
        <v>230</v>
      </c>
      <c r="N871" s="22"/>
      <c r="O871" s="22"/>
      <c r="P871" s="85">
        <v>11339</v>
      </c>
      <c r="Q871" s="86">
        <v>1.4</v>
      </c>
      <c r="R871" s="86">
        <v>17</v>
      </c>
      <c r="S871" s="86">
        <v>28.999999999999996</v>
      </c>
      <c r="T871" s="86">
        <v>23</v>
      </c>
      <c r="U871" s="14" t="s">
        <v>56</v>
      </c>
      <c r="V871" s="14" t="s">
        <v>56</v>
      </c>
      <c r="W871" s="14" t="s">
        <v>56</v>
      </c>
      <c r="X871" s="14" t="s">
        <v>56</v>
      </c>
    </row>
    <row r="872" spans="1:24">
      <c r="A872" t="s">
        <v>2456</v>
      </c>
      <c r="B872" s="12"/>
      <c r="C872" s="12" t="s">
        <v>2457</v>
      </c>
      <c r="D872" t="s">
        <v>51</v>
      </c>
      <c r="E872" t="s">
        <v>2458</v>
      </c>
      <c r="F872" s="82" t="s">
        <v>1509</v>
      </c>
      <c r="G872" s="137" t="s">
        <v>2459</v>
      </c>
      <c r="H872" s="145" t="s">
        <v>2460</v>
      </c>
      <c r="I872" s="9"/>
      <c r="J872" s="9"/>
      <c r="K872" s="10" t="s">
        <v>2017</v>
      </c>
      <c r="L872" s="11"/>
      <c r="M872" s="22">
        <v>11650</v>
      </c>
      <c r="N872" s="22"/>
      <c r="O872" s="22"/>
      <c r="P872" s="133"/>
      <c r="Q872" s="98"/>
      <c r="R872" s="98"/>
      <c r="S872" s="98"/>
      <c r="T872" s="98"/>
      <c r="U872" s="14" t="s">
        <v>56</v>
      </c>
      <c r="V872" s="14" t="s">
        <v>56</v>
      </c>
      <c r="W872" s="14" t="s">
        <v>56</v>
      </c>
      <c r="X872" s="14" t="s">
        <v>56</v>
      </c>
    </row>
    <row r="873" spans="1:24">
      <c r="A873" t="s">
        <v>2461</v>
      </c>
      <c r="B873" s="12" t="s">
        <v>2462</v>
      </c>
      <c r="C873" s="12" t="s">
        <v>2457</v>
      </c>
      <c r="D873" t="s">
        <v>51</v>
      </c>
      <c r="E873" t="s">
        <v>2458</v>
      </c>
      <c r="F873" s="82" t="s">
        <v>1509</v>
      </c>
      <c r="G873" s="137" t="s">
        <v>2463</v>
      </c>
      <c r="H873" s="145" t="s">
        <v>2460</v>
      </c>
      <c r="I873" s="9"/>
      <c r="J873" s="9"/>
      <c r="K873" s="10" t="s">
        <v>2017</v>
      </c>
      <c r="L873" s="11"/>
      <c r="M873" s="22">
        <v>12359</v>
      </c>
      <c r="N873" s="22"/>
      <c r="O873" s="22"/>
      <c r="P873" s="12">
        <v>1368500</v>
      </c>
      <c r="Q873" s="86">
        <v>215</v>
      </c>
      <c r="R873" s="86">
        <v>229.99999999999997</v>
      </c>
      <c r="S873" s="86">
        <v>85</v>
      </c>
      <c r="T873" s="86">
        <v>70</v>
      </c>
      <c r="U873" s="14" t="s">
        <v>56</v>
      </c>
      <c r="V873" s="14" t="s">
        <v>56</v>
      </c>
      <c r="W873" s="14" t="s">
        <v>56</v>
      </c>
      <c r="X873" s="14" t="s">
        <v>56</v>
      </c>
    </row>
    <row r="874" spans="1:24">
      <c r="A874" t="s">
        <v>2464</v>
      </c>
      <c r="B874" s="12" t="s">
        <v>2465</v>
      </c>
      <c r="C874" s="12" t="s">
        <v>2457</v>
      </c>
      <c r="D874" t="s">
        <v>51</v>
      </c>
      <c r="E874" t="s">
        <v>2458</v>
      </c>
      <c r="F874" s="82" t="s">
        <v>1509</v>
      </c>
      <c r="G874" s="137" t="s">
        <v>2466</v>
      </c>
      <c r="H874" s="145" t="s">
        <v>2460</v>
      </c>
      <c r="I874" s="9"/>
      <c r="J874" s="9"/>
      <c r="K874" s="10" t="s">
        <v>2017</v>
      </c>
      <c r="L874" s="11"/>
      <c r="M874" s="22">
        <v>12422</v>
      </c>
      <c r="N874" s="22"/>
      <c r="O874" s="22"/>
      <c r="P874" s="12">
        <v>1368500</v>
      </c>
      <c r="Q874" s="86">
        <v>215</v>
      </c>
      <c r="R874" s="86">
        <v>229.99999999999997</v>
      </c>
      <c r="S874" s="86">
        <v>85</v>
      </c>
      <c r="T874" s="86">
        <v>70</v>
      </c>
      <c r="U874" s="14" t="s">
        <v>56</v>
      </c>
      <c r="V874" s="14" t="s">
        <v>56</v>
      </c>
      <c r="W874" s="14" t="s">
        <v>56</v>
      </c>
      <c r="X874" s="14" t="s">
        <v>56</v>
      </c>
    </row>
    <row r="875" spans="1:24">
      <c r="A875" t="s">
        <v>2467</v>
      </c>
      <c r="B875" s="12"/>
      <c r="C875" s="12" t="s">
        <v>2457</v>
      </c>
      <c r="D875" t="s">
        <v>51</v>
      </c>
      <c r="E875" t="s">
        <v>2458</v>
      </c>
      <c r="F875" s="82" t="s">
        <v>1509</v>
      </c>
      <c r="G875" s="137" t="s">
        <v>2468</v>
      </c>
      <c r="H875" s="145" t="s">
        <v>2460</v>
      </c>
      <c r="I875" s="9"/>
      <c r="J875" s="9"/>
      <c r="K875" s="10" t="s">
        <v>2017</v>
      </c>
      <c r="L875" s="11"/>
      <c r="M875" s="22">
        <v>12422</v>
      </c>
      <c r="N875" s="22"/>
      <c r="O875" s="22"/>
      <c r="P875" s="133"/>
      <c r="Q875" s="98"/>
      <c r="R875" s="98"/>
      <c r="S875" s="98"/>
      <c r="T875" s="98"/>
      <c r="U875" s="14" t="s">
        <v>56</v>
      </c>
      <c r="V875" s="14" t="s">
        <v>56</v>
      </c>
      <c r="W875" s="14" t="s">
        <v>56</v>
      </c>
      <c r="X875" s="14" t="s">
        <v>56</v>
      </c>
    </row>
    <row r="876" spans="1:24">
      <c r="A876" t="s">
        <v>2469</v>
      </c>
      <c r="B876" s="12"/>
      <c r="C876" s="12" t="s">
        <v>2457</v>
      </c>
      <c r="D876" t="s">
        <v>51</v>
      </c>
      <c r="E876" t="s">
        <v>2458</v>
      </c>
      <c r="F876" s="82" t="s">
        <v>1509</v>
      </c>
      <c r="G876" s="137" t="s">
        <v>2470</v>
      </c>
      <c r="H876" s="145" t="s">
        <v>2460</v>
      </c>
      <c r="I876" s="9"/>
      <c r="J876" s="9"/>
      <c r="K876" s="10" t="s">
        <v>2017</v>
      </c>
      <c r="L876" s="11"/>
      <c r="M876" s="22">
        <v>15044</v>
      </c>
      <c r="N876" s="22"/>
      <c r="O876" s="22"/>
      <c r="P876" s="133"/>
      <c r="Q876" s="98"/>
      <c r="R876" s="98"/>
      <c r="S876" s="98"/>
      <c r="T876" s="98"/>
      <c r="U876" s="14" t="s">
        <v>56</v>
      </c>
      <c r="V876" s="14" t="s">
        <v>56</v>
      </c>
      <c r="W876" s="14" t="s">
        <v>56</v>
      </c>
      <c r="X876" s="14" t="s">
        <v>56</v>
      </c>
    </row>
    <row r="877" spans="1:24">
      <c r="A877" t="s">
        <v>2471</v>
      </c>
      <c r="B877" s="12"/>
      <c r="C877" s="12" t="s">
        <v>2457</v>
      </c>
      <c r="D877" t="s">
        <v>51</v>
      </c>
      <c r="E877" t="s">
        <v>2458</v>
      </c>
      <c r="F877" s="82" t="s">
        <v>1509</v>
      </c>
      <c r="G877" s="137" t="s">
        <v>2472</v>
      </c>
      <c r="H877" s="145" t="s">
        <v>2460</v>
      </c>
      <c r="I877" s="9"/>
      <c r="J877" s="9"/>
      <c r="K877" s="10" t="s">
        <v>2017</v>
      </c>
      <c r="L877" s="11"/>
      <c r="M877" s="22">
        <v>14122</v>
      </c>
      <c r="N877" s="22"/>
      <c r="O877" s="22"/>
      <c r="P877" s="133"/>
      <c r="Q877" s="98"/>
      <c r="R877" s="98"/>
      <c r="S877" s="98"/>
      <c r="T877" s="98"/>
      <c r="U877" s="14" t="s">
        <v>56</v>
      </c>
      <c r="V877" s="14" t="s">
        <v>56</v>
      </c>
      <c r="W877" s="14" t="s">
        <v>56</v>
      </c>
      <c r="X877" s="14" t="s">
        <v>56</v>
      </c>
    </row>
    <row r="878" spans="1:24">
      <c r="A878" t="s">
        <v>2473</v>
      </c>
      <c r="B878" s="12" t="s">
        <v>2474</v>
      </c>
      <c r="C878" s="12" t="s">
        <v>2457</v>
      </c>
      <c r="D878" t="s">
        <v>51</v>
      </c>
      <c r="E878" t="s">
        <v>2458</v>
      </c>
      <c r="F878" s="82" t="s">
        <v>1509</v>
      </c>
      <c r="G878" s="137" t="s">
        <v>2475</v>
      </c>
      <c r="H878" s="145" t="s">
        <v>2460</v>
      </c>
      <c r="I878" s="9"/>
      <c r="J878" s="9"/>
      <c r="K878" s="10" t="s">
        <v>2017</v>
      </c>
      <c r="L878" s="11"/>
      <c r="M878" s="22">
        <v>14832</v>
      </c>
      <c r="N878" s="22"/>
      <c r="O878" s="22"/>
      <c r="P878" s="12">
        <v>1368500</v>
      </c>
      <c r="Q878" s="86">
        <v>215</v>
      </c>
      <c r="R878" s="86">
        <v>229.99999999999997</v>
      </c>
      <c r="S878" s="86">
        <v>85</v>
      </c>
      <c r="T878" s="86">
        <v>70</v>
      </c>
      <c r="U878" s="14" t="s">
        <v>56</v>
      </c>
      <c r="V878" s="14" t="s">
        <v>56</v>
      </c>
      <c r="W878" s="14" t="s">
        <v>56</v>
      </c>
      <c r="X878" s="14" t="s">
        <v>56</v>
      </c>
    </row>
    <row r="879" spans="1:24">
      <c r="A879" t="s">
        <v>2476</v>
      </c>
      <c r="B879" s="12" t="s">
        <v>2477</v>
      </c>
      <c r="C879" s="12" t="s">
        <v>2457</v>
      </c>
      <c r="D879" t="s">
        <v>51</v>
      </c>
      <c r="E879" t="s">
        <v>2458</v>
      </c>
      <c r="F879" s="82" t="s">
        <v>1509</v>
      </c>
      <c r="G879" s="137" t="s">
        <v>2478</v>
      </c>
      <c r="H879" s="145" t="s">
        <v>2460</v>
      </c>
      <c r="I879" s="9"/>
      <c r="J879" s="9"/>
      <c r="K879" s="10" t="s">
        <v>2017</v>
      </c>
      <c r="L879" s="11"/>
      <c r="M879" s="22">
        <v>14894</v>
      </c>
      <c r="N879" s="22"/>
      <c r="O879" s="22"/>
      <c r="P879" s="12">
        <v>1368500</v>
      </c>
      <c r="Q879" s="86">
        <v>215</v>
      </c>
      <c r="R879" s="86">
        <v>229.99999999999997</v>
      </c>
      <c r="S879" s="86">
        <v>85</v>
      </c>
      <c r="T879" s="86">
        <v>70</v>
      </c>
      <c r="U879" s="14" t="s">
        <v>56</v>
      </c>
      <c r="V879" s="14" t="s">
        <v>56</v>
      </c>
      <c r="W879" s="14" t="s">
        <v>56</v>
      </c>
      <c r="X879" s="14" t="s">
        <v>56</v>
      </c>
    </row>
    <row r="880" spans="1:24">
      <c r="A880" t="s">
        <v>2479</v>
      </c>
      <c r="B880" s="12"/>
      <c r="C880" s="12" t="s">
        <v>2457</v>
      </c>
      <c r="D880" t="s">
        <v>51</v>
      </c>
      <c r="E880" t="s">
        <v>2458</v>
      </c>
      <c r="F880" s="82" t="s">
        <v>1509</v>
      </c>
      <c r="G880" s="137" t="s">
        <v>2480</v>
      </c>
      <c r="H880" s="145" t="s">
        <v>2460</v>
      </c>
      <c r="I880" s="9"/>
      <c r="J880" s="9"/>
      <c r="K880" s="10" t="s">
        <v>2017</v>
      </c>
      <c r="L880" s="11"/>
      <c r="M880" s="22">
        <v>14894</v>
      </c>
      <c r="N880" s="22"/>
      <c r="O880" s="22"/>
      <c r="P880" s="133"/>
      <c r="Q880" s="98"/>
      <c r="R880" s="98"/>
      <c r="S880" s="98"/>
      <c r="T880" s="98"/>
      <c r="U880" s="14" t="s">
        <v>56</v>
      </c>
      <c r="V880" s="14" t="s">
        <v>56</v>
      </c>
      <c r="W880" s="14" t="s">
        <v>56</v>
      </c>
      <c r="X880" s="14" t="s">
        <v>56</v>
      </c>
    </row>
    <row r="881" spans="1:24">
      <c r="A881" t="s">
        <v>2481</v>
      </c>
      <c r="B881" s="12"/>
      <c r="C881" s="12" t="s">
        <v>2457</v>
      </c>
      <c r="D881" t="s">
        <v>51</v>
      </c>
      <c r="E881" t="s">
        <v>2458</v>
      </c>
      <c r="F881" s="82" t="s">
        <v>1509</v>
      </c>
      <c r="G881" s="137" t="s">
        <v>2482</v>
      </c>
      <c r="H881" s="145" t="s">
        <v>2460</v>
      </c>
      <c r="I881" s="9"/>
      <c r="J881" s="9"/>
      <c r="K881" s="10" t="s">
        <v>2017</v>
      </c>
      <c r="L881" s="11"/>
      <c r="M881" s="22">
        <v>17516</v>
      </c>
      <c r="N881" s="22"/>
      <c r="O881" s="22"/>
      <c r="P881" s="133"/>
      <c r="Q881" s="98"/>
      <c r="R881" s="98"/>
      <c r="S881" s="98"/>
      <c r="T881" s="98"/>
      <c r="U881" s="14" t="s">
        <v>56</v>
      </c>
      <c r="V881" s="14" t="s">
        <v>56</v>
      </c>
      <c r="W881" s="14" t="s">
        <v>56</v>
      </c>
      <c r="X881" s="14" t="s">
        <v>56</v>
      </c>
    </row>
    <row r="882" spans="1:24">
      <c r="A882" t="s">
        <v>2483</v>
      </c>
      <c r="B882" s="12"/>
      <c r="C882" s="12" t="s">
        <v>2457</v>
      </c>
      <c r="D882" t="s">
        <v>51</v>
      </c>
      <c r="E882" t="s">
        <v>2458</v>
      </c>
      <c r="F882" s="82" t="s">
        <v>1509</v>
      </c>
      <c r="G882" s="137" t="s">
        <v>2484</v>
      </c>
      <c r="H882" s="145" t="s">
        <v>2460</v>
      </c>
      <c r="I882" s="9"/>
      <c r="J882" s="9"/>
      <c r="K882" s="10" t="s">
        <v>2017</v>
      </c>
      <c r="L882" s="11"/>
      <c r="M882" s="22">
        <v>17921</v>
      </c>
      <c r="N882" s="22"/>
      <c r="O882" s="22"/>
      <c r="P882" s="133"/>
      <c r="Q882" s="98"/>
      <c r="R882" s="98"/>
      <c r="S882" s="98"/>
      <c r="T882" s="98"/>
      <c r="U882" s="14" t="s">
        <v>56</v>
      </c>
      <c r="V882" s="14" t="s">
        <v>56</v>
      </c>
      <c r="W882" s="14" t="s">
        <v>56</v>
      </c>
      <c r="X882" s="14" t="s">
        <v>56</v>
      </c>
    </row>
    <row r="883" spans="1:24">
      <c r="A883" t="s">
        <v>2485</v>
      </c>
      <c r="B883" s="12"/>
      <c r="C883" s="12" t="s">
        <v>2457</v>
      </c>
      <c r="D883" t="s">
        <v>51</v>
      </c>
      <c r="E883" t="s">
        <v>2458</v>
      </c>
      <c r="F883" s="82" t="s">
        <v>1509</v>
      </c>
      <c r="G883" s="137" t="s">
        <v>2486</v>
      </c>
      <c r="H883" s="145" t="s">
        <v>2460</v>
      </c>
      <c r="I883" s="9"/>
      <c r="J883" s="9"/>
      <c r="K883" s="10" t="s">
        <v>2017</v>
      </c>
      <c r="L883" s="11"/>
      <c r="M883" s="22">
        <v>15784</v>
      </c>
      <c r="N883" s="22"/>
      <c r="O883" s="22"/>
      <c r="P883" s="133"/>
      <c r="Q883" s="98"/>
      <c r="R883" s="98"/>
      <c r="S883" s="98"/>
      <c r="T883" s="98"/>
      <c r="U883" s="14" t="s">
        <v>56</v>
      </c>
      <c r="V883" s="14" t="s">
        <v>56</v>
      </c>
      <c r="W883" s="14" t="s">
        <v>56</v>
      </c>
      <c r="X883" s="14" t="s">
        <v>56</v>
      </c>
    </row>
    <row r="884" spans="1:24">
      <c r="A884" t="s">
        <v>2487</v>
      </c>
      <c r="B884" s="12" t="s">
        <v>2488</v>
      </c>
      <c r="C884" s="12" t="s">
        <v>2457</v>
      </c>
      <c r="D884" t="s">
        <v>51</v>
      </c>
      <c r="E884" t="s">
        <v>2458</v>
      </c>
      <c r="F884" s="82" t="s">
        <v>1509</v>
      </c>
      <c r="G884" s="137" t="s">
        <v>2489</v>
      </c>
      <c r="H884" s="145" t="s">
        <v>2460</v>
      </c>
      <c r="I884" s="9"/>
      <c r="J884" s="9"/>
      <c r="K884" s="10" t="s">
        <v>2017</v>
      </c>
      <c r="L884" s="11"/>
      <c r="M884" s="22">
        <v>16492</v>
      </c>
      <c r="N884" s="22"/>
      <c r="O884" s="22"/>
      <c r="P884" s="12">
        <v>1368500</v>
      </c>
      <c r="Q884" s="86">
        <v>215</v>
      </c>
      <c r="R884" s="86">
        <v>229.99999999999997</v>
      </c>
      <c r="S884" s="86">
        <v>85</v>
      </c>
      <c r="T884" s="86">
        <v>70</v>
      </c>
      <c r="U884" s="14" t="s">
        <v>56</v>
      </c>
      <c r="V884" s="14" t="s">
        <v>56</v>
      </c>
      <c r="W884" s="14" t="s">
        <v>56</v>
      </c>
      <c r="X884" s="14" t="s">
        <v>56</v>
      </c>
    </row>
    <row r="885" spans="1:24">
      <c r="A885" t="s">
        <v>2490</v>
      </c>
      <c r="B885" s="12" t="s">
        <v>2491</v>
      </c>
      <c r="C885" s="12" t="s">
        <v>2457</v>
      </c>
      <c r="D885" t="s">
        <v>51</v>
      </c>
      <c r="E885" t="s">
        <v>2458</v>
      </c>
      <c r="F885" s="82" t="s">
        <v>1509</v>
      </c>
      <c r="G885" s="137" t="s">
        <v>2492</v>
      </c>
      <c r="H885" s="145" t="s">
        <v>2460</v>
      </c>
      <c r="I885" s="9"/>
      <c r="J885" s="9"/>
      <c r="K885" s="10" t="s">
        <v>2017</v>
      </c>
      <c r="L885" s="11"/>
      <c r="M885" s="22">
        <v>16555</v>
      </c>
      <c r="N885" s="22"/>
      <c r="O885" s="22"/>
      <c r="P885" s="12">
        <v>1368500</v>
      </c>
      <c r="Q885" s="86">
        <v>215</v>
      </c>
      <c r="R885" s="86">
        <v>229.99999999999997</v>
      </c>
      <c r="S885" s="86">
        <v>85</v>
      </c>
      <c r="T885" s="86">
        <v>70</v>
      </c>
      <c r="U885" s="14" t="s">
        <v>56</v>
      </c>
      <c r="V885" s="14" t="s">
        <v>56</v>
      </c>
      <c r="W885" s="14" t="s">
        <v>56</v>
      </c>
      <c r="X885" s="14" t="s">
        <v>56</v>
      </c>
    </row>
    <row r="886" spans="1:24">
      <c r="A886" t="s">
        <v>2493</v>
      </c>
      <c r="B886" s="12"/>
      <c r="C886" s="12" t="s">
        <v>2457</v>
      </c>
      <c r="D886" t="s">
        <v>51</v>
      </c>
      <c r="E886" t="s">
        <v>2458</v>
      </c>
      <c r="F886" s="82" t="s">
        <v>1509</v>
      </c>
      <c r="G886" s="137" t="s">
        <v>2494</v>
      </c>
      <c r="H886" s="145" t="s">
        <v>2460</v>
      </c>
      <c r="I886" s="9"/>
      <c r="J886" s="9"/>
      <c r="K886" s="10" t="s">
        <v>2017</v>
      </c>
      <c r="L886" s="11"/>
      <c r="M886" s="22">
        <v>16555</v>
      </c>
      <c r="N886" s="22"/>
      <c r="O886" s="22"/>
      <c r="P886" s="133"/>
      <c r="Q886" s="98"/>
      <c r="R886" s="98"/>
      <c r="S886" s="98"/>
      <c r="T886" s="98"/>
      <c r="U886" s="14" t="s">
        <v>56</v>
      </c>
      <c r="V886" s="14" t="s">
        <v>56</v>
      </c>
      <c r="W886" s="14" t="s">
        <v>56</v>
      </c>
      <c r="X886" s="14" t="s">
        <v>56</v>
      </c>
    </row>
    <row r="887" spans="1:24">
      <c r="A887" t="s">
        <v>2495</v>
      </c>
      <c r="B887" s="12"/>
      <c r="C887" s="12" t="s">
        <v>2457</v>
      </c>
      <c r="D887" t="s">
        <v>51</v>
      </c>
      <c r="E887" t="s">
        <v>2458</v>
      </c>
      <c r="F887" s="82" t="s">
        <v>1509</v>
      </c>
      <c r="G887" s="137" t="s">
        <v>2496</v>
      </c>
      <c r="H887" s="145" t="s">
        <v>2460</v>
      </c>
      <c r="I887" s="9"/>
      <c r="J887" s="9"/>
      <c r="K887" s="10" t="s">
        <v>2017</v>
      </c>
      <c r="L887" s="11"/>
      <c r="M887" s="22">
        <v>19465</v>
      </c>
      <c r="N887" s="22"/>
      <c r="O887" s="22"/>
      <c r="P887" s="133"/>
      <c r="Q887" s="98"/>
      <c r="R887" s="98"/>
      <c r="S887" s="98"/>
      <c r="T887" s="98"/>
      <c r="U887" s="14" t="s">
        <v>56</v>
      </c>
      <c r="V887" s="14" t="s">
        <v>56</v>
      </c>
      <c r="W887" s="14" t="s">
        <v>56</v>
      </c>
      <c r="X887" s="14" t="s">
        <v>56</v>
      </c>
    </row>
    <row r="888" spans="1:24">
      <c r="A888" t="s">
        <v>2497</v>
      </c>
      <c r="B888" s="12"/>
      <c r="C888" s="12" t="s">
        <v>2457</v>
      </c>
      <c r="D888" t="s">
        <v>51</v>
      </c>
      <c r="E888" t="s">
        <v>2458</v>
      </c>
      <c r="F888" s="82" t="s">
        <v>1509</v>
      </c>
      <c r="G888" s="137" t="s">
        <v>2498</v>
      </c>
      <c r="H888" s="145" t="s">
        <v>2460</v>
      </c>
      <c r="I888" s="9"/>
      <c r="J888" s="9"/>
      <c r="K888" s="10" t="s">
        <v>2017</v>
      </c>
      <c r="L888" s="11"/>
      <c r="M888" s="22">
        <v>19870</v>
      </c>
      <c r="N888" s="22"/>
      <c r="O888" s="22"/>
      <c r="P888" s="133"/>
      <c r="Q888" s="98"/>
      <c r="R888" s="98"/>
      <c r="S888" s="98"/>
      <c r="T888" s="98"/>
      <c r="U888" s="14" t="s">
        <v>56</v>
      </c>
      <c r="V888" s="14" t="s">
        <v>56</v>
      </c>
      <c r="W888" s="14" t="s">
        <v>56</v>
      </c>
      <c r="X888" s="14" t="s">
        <v>56</v>
      </c>
    </row>
    <row r="889" spans="1:24">
      <c r="A889" t="s">
        <v>2499</v>
      </c>
      <c r="B889" s="12"/>
      <c r="C889" s="12" t="s">
        <v>2457</v>
      </c>
      <c r="D889" t="s">
        <v>51</v>
      </c>
      <c r="E889" t="s">
        <v>2500</v>
      </c>
      <c r="F889" s="82" t="s">
        <v>1509</v>
      </c>
      <c r="G889" s="137" t="s">
        <v>2501</v>
      </c>
      <c r="H889" s="145" t="s">
        <v>2460</v>
      </c>
      <c r="I889" s="9"/>
      <c r="J889" s="9"/>
      <c r="K889" s="10" t="s">
        <v>2017</v>
      </c>
      <c r="L889" s="11"/>
      <c r="M889" s="22">
        <v>11782</v>
      </c>
      <c r="N889" s="22"/>
      <c r="O889" s="22"/>
      <c r="P889" s="133"/>
      <c r="Q889" s="98"/>
      <c r="R889" s="98"/>
      <c r="S889" s="98"/>
      <c r="T889" s="98"/>
      <c r="U889" s="14" t="s">
        <v>56</v>
      </c>
      <c r="V889" s="14" t="s">
        <v>56</v>
      </c>
      <c r="W889" s="14" t="s">
        <v>56</v>
      </c>
      <c r="X889" s="14" t="s">
        <v>56</v>
      </c>
    </row>
    <row r="890" spans="1:24">
      <c r="A890" t="s">
        <v>2502</v>
      </c>
      <c r="B890" s="12">
        <v>4010869772150</v>
      </c>
      <c r="C890" s="12" t="s">
        <v>2457</v>
      </c>
      <c r="D890" t="s">
        <v>51</v>
      </c>
      <c r="E890" t="s">
        <v>2500</v>
      </c>
      <c r="F890" s="82" t="s">
        <v>1509</v>
      </c>
      <c r="G890" s="137" t="s">
        <v>2503</v>
      </c>
      <c r="H890" s="145" t="s">
        <v>2460</v>
      </c>
      <c r="I890" s="9"/>
      <c r="J890" s="9"/>
      <c r="K890" s="10" t="s">
        <v>2017</v>
      </c>
      <c r="L890" s="11"/>
      <c r="M890" s="22">
        <v>12503</v>
      </c>
      <c r="N890" s="22"/>
      <c r="O890" s="22"/>
      <c r="P890" s="12">
        <v>1368500</v>
      </c>
      <c r="Q890" s="86">
        <v>215</v>
      </c>
      <c r="R890" s="86">
        <v>229.99999999999997</v>
      </c>
      <c r="S890" s="86">
        <v>85</v>
      </c>
      <c r="T890" s="86">
        <v>70</v>
      </c>
      <c r="U890" s="14" t="s">
        <v>56</v>
      </c>
      <c r="V890" s="14" t="s">
        <v>56</v>
      </c>
      <c r="W890" s="14" t="s">
        <v>56</v>
      </c>
      <c r="X890" s="14" t="s">
        <v>56</v>
      </c>
    </row>
    <row r="891" spans="1:24">
      <c r="A891" t="s">
        <v>2504</v>
      </c>
      <c r="B891" s="12" t="s">
        <v>2505</v>
      </c>
      <c r="C891" s="12" t="s">
        <v>2457</v>
      </c>
      <c r="D891" t="s">
        <v>51</v>
      </c>
      <c r="E891" t="s">
        <v>2500</v>
      </c>
      <c r="F891" s="82" t="s">
        <v>1509</v>
      </c>
      <c r="G891" s="137" t="s">
        <v>2506</v>
      </c>
      <c r="H891" s="145" t="s">
        <v>2460</v>
      </c>
      <c r="I891" s="9"/>
      <c r="J891" s="9"/>
      <c r="K891" s="10" t="s">
        <v>2017</v>
      </c>
      <c r="L891" s="11"/>
      <c r="M891" s="22">
        <v>12565</v>
      </c>
      <c r="N891" s="22"/>
      <c r="O891" s="22"/>
      <c r="P891" s="12">
        <v>1368500</v>
      </c>
      <c r="Q891" s="86">
        <v>215</v>
      </c>
      <c r="R891" s="86">
        <v>229.99999999999997</v>
      </c>
      <c r="S891" s="86">
        <v>85</v>
      </c>
      <c r="T891" s="86">
        <v>70</v>
      </c>
      <c r="U891" s="14" t="s">
        <v>56</v>
      </c>
      <c r="V891" s="14" t="s">
        <v>56</v>
      </c>
      <c r="W891" s="14" t="s">
        <v>56</v>
      </c>
      <c r="X891" s="14" t="s">
        <v>56</v>
      </c>
    </row>
    <row r="892" spans="1:24">
      <c r="A892" t="s">
        <v>2507</v>
      </c>
      <c r="B892" s="12"/>
      <c r="C892" s="12" t="s">
        <v>2457</v>
      </c>
      <c r="D892" t="s">
        <v>51</v>
      </c>
      <c r="E892" t="s">
        <v>2500</v>
      </c>
      <c r="F892" s="82" t="s">
        <v>1509</v>
      </c>
      <c r="G892" s="137" t="s">
        <v>2508</v>
      </c>
      <c r="H892" s="145" t="s">
        <v>2460</v>
      </c>
      <c r="I892" s="9"/>
      <c r="J892" s="9"/>
      <c r="K892" s="10" t="s">
        <v>2017</v>
      </c>
      <c r="L892" s="11"/>
      <c r="M892" s="22">
        <v>12565</v>
      </c>
      <c r="N892" s="22"/>
      <c r="O892" s="22"/>
      <c r="P892" s="133"/>
      <c r="Q892" s="98"/>
      <c r="R892" s="98"/>
      <c r="S892" s="98"/>
      <c r="T892" s="98"/>
      <c r="U892" s="14" t="s">
        <v>56</v>
      </c>
      <c r="V892" s="14" t="s">
        <v>56</v>
      </c>
      <c r="W892" s="14" t="s">
        <v>56</v>
      </c>
      <c r="X892" s="14" t="s">
        <v>56</v>
      </c>
    </row>
    <row r="893" spans="1:24">
      <c r="A893" t="s">
        <v>2509</v>
      </c>
      <c r="B893" s="12"/>
      <c r="C893" s="12" t="s">
        <v>2457</v>
      </c>
      <c r="D893" t="s">
        <v>51</v>
      </c>
      <c r="E893" t="s">
        <v>2500</v>
      </c>
      <c r="F893" s="82" t="s">
        <v>1509</v>
      </c>
      <c r="G893" s="137" t="s">
        <v>2510</v>
      </c>
      <c r="H893" s="145" t="s">
        <v>2460</v>
      </c>
      <c r="I893" s="9"/>
      <c r="J893" s="9"/>
      <c r="K893" s="10" t="s">
        <v>2017</v>
      </c>
      <c r="L893" s="11"/>
      <c r="M893" s="22">
        <v>15385</v>
      </c>
      <c r="N893" s="22"/>
      <c r="O893" s="22"/>
      <c r="P893" s="133"/>
      <c r="Q893" s="98"/>
      <c r="R893" s="98"/>
      <c r="S893" s="98"/>
      <c r="T893" s="98"/>
      <c r="U893" s="14" t="s">
        <v>56</v>
      </c>
      <c r="V893" s="14" t="s">
        <v>56</v>
      </c>
      <c r="W893" s="14" t="s">
        <v>56</v>
      </c>
      <c r="X893" s="14" t="s">
        <v>56</v>
      </c>
    </row>
    <row r="894" spans="1:24">
      <c r="A894" t="s">
        <v>2511</v>
      </c>
      <c r="B894" s="12"/>
      <c r="C894" s="12" t="s">
        <v>2457</v>
      </c>
      <c r="D894" t="s">
        <v>51</v>
      </c>
      <c r="E894" t="s">
        <v>2500</v>
      </c>
      <c r="F894" s="82" t="s">
        <v>1509</v>
      </c>
      <c r="G894" s="137" t="s">
        <v>2512</v>
      </c>
      <c r="H894" s="145" t="s">
        <v>2460</v>
      </c>
      <c r="I894" s="9"/>
      <c r="J894" s="9"/>
      <c r="K894" s="10" t="s">
        <v>2017</v>
      </c>
      <c r="L894" s="11"/>
      <c r="M894" s="22">
        <v>14254</v>
      </c>
      <c r="N894" s="22"/>
      <c r="O894" s="22"/>
      <c r="P894" s="133"/>
      <c r="Q894" s="98"/>
      <c r="R894" s="98"/>
      <c r="S894" s="98"/>
      <c r="T894" s="98"/>
      <c r="U894" s="14" t="s">
        <v>56</v>
      </c>
      <c r="V894" s="14" t="s">
        <v>56</v>
      </c>
      <c r="W894" s="14" t="s">
        <v>56</v>
      </c>
      <c r="X894" s="14" t="s">
        <v>56</v>
      </c>
    </row>
    <row r="895" spans="1:24">
      <c r="A895" t="s">
        <v>2513</v>
      </c>
      <c r="B895" s="12" t="s">
        <v>2514</v>
      </c>
      <c r="C895" s="12" t="s">
        <v>2457</v>
      </c>
      <c r="D895" t="s">
        <v>51</v>
      </c>
      <c r="E895" t="s">
        <v>2500</v>
      </c>
      <c r="F895" s="82" t="s">
        <v>1509</v>
      </c>
      <c r="G895" s="137" t="s">
        <v>2515</v>
      </c>
      <c r="H895" s="145" t="s">
        <v>2460</v>
      </c>
      <c r="I895" s="9"/>
      <c r="J895" s="9"/>
      <c r="K895" s="10" t="s">
        <v>2017</v>
      </c>
      <c r="L895" s="11"/>
      <c r="M895" s="22">
        <v>14975</v>
      </c>
      <c r="N895" s="22"/>
      <c r="O895" s="22"/>
      <c r="P895" s="12">
        <v>1368500</v>
      </c>
      <c r="Q895" s="86">
        <v>215</v>
      </c>
      <c r="R895" s="86">
        <v>229.99999999999997</v>
      </c>
      <c r="S895" s="86">
        <v>85</v>
      </c>
      <c r="T895" s="86">
        <v>70</v>
      </c>
      <c r="U895" s="14" t="s">
        <v>56</v>
      </c>
      <c r="V895" s="14" t="s">
        <v>56</v>
      </c>
      <c r="W895" s="14" t="s">
        <v>56</v>
      </c>
      <c r="X895" s="14" t="s">
        <v>56</v>
      </c>
    </row>
    <row r="896" spans="1:24">
      <c r="A896" t="s">
        <v>2516</v>
      </c>
      <c r="B896" s="12" t="s">
        <v>2517</v>
      </c>
      <c r="C896" s="12" t="s">
        <v>2457</v>
      </c>
      <c r="D896" t="s">
        <v>51</v>
      </c>
      <c r="E896" t="s">
        <v>2500</v>
      </c>
      <c r="F896" s="82" t="s">
        <v>1509</v>
      </c>
      <c r="G896" s="137" t="s">
        <v>2518</v>
      </c>
      <c r="H896" s="145" t="s">
        <v>2460</v>
      </c>
      <c r="I896" s="9"/>
      <c r="J896" s="9"/>
      <c r="K896" s="10" t="s">
        <v>2017</v>
      </c>
      <c r="L896" s="11"/>
      <c r="M896" s="22">
        <v>15038</v>
      </c>
      <c r="N896" s="22"/>
      <c r="O896" s="22"/>
      <c r="P896" s="12">
        <v>1368500</v>
      </c>
      <c r="Q896" s="86">
        <v>215</v>
      </c>
      <c r="R896" s="86">
        <v>229.99999999999997</v>
      </c>
      <c r="S896" s="86">
        <v>85</v>
      </c>
      <c r="T896" s="86">
        <v>70</v>
      </c>
      <c r="U896" s="14" t="s">
        <v>56</v>
      </c>
      <c r="V896" s="14" t="s">
        <v>56</v>
      </c>
      <c r="W896" s="14" t="s">
        <v>56</v>
      </c>
      <c r="X896" s="14" t="s">
        <v>56</v>
      </c>
    </row>
    <row r="897" spans="1:24">
      <c r="A897" t="s">
        <v>2519</v>
      </c>
      <c r="B897" s="12"/>
      <c r="C897" s="12" t="s">
        <v>2457</v>
      </c>
      <c r="D897" t="s">
        <v>51</v>
      </c>
      <c r="E897" t="s">
        <v>2500</v>
      </c>
      <c r="F897" s="82" t="s">
        <v>1509</v>
      </c>
      <c r="G897" s="137" t="s">
        <v>2520</v>
      </c>
      <c r="H897" s="145" t="s">
        <v>2460</v>
      </c>
      <c r="I897" s="9"/>
      <c r="J897" s="9"/>
      <c r="K897" s="10" t="s">
        <v>2017</v>
      </c>
      <c r="L897" s="11"/>
      <c r="M897" s="22">
        <v>15038</v>
      </c>
      <c r="N897" s="22"/>
      <c r="O897" s="22"/>
      <c r="P897" s="133"/>
      <c r="Q897" s="98"/>
      <c r="R897" s="98"/>
      <c r="S897" s="98"/>
      <c r="T897" s="98"/>
      <c r="U897" s="14" t="s">
        <v>56</v>
      </c>
      <c r="V897" s="14" t="s">
        <v>56</v>
      </c>
      <c r="W897" s="14" t="s">
        <v>56</v>
      </c>
      <c r="X897" s="14" t="s">
        <v>56</v>
      </c>
    </row>
    <row r="898" spans="1:24">
      <c r="A898" t="s">
        <v>2521</v>
      </c>
      <c r="B898" s="12"/>
      <c r="C898" s="12" t="s">
        <v>2457</v>
      </c>
      <c r="D898" t="s">
        <v>51</v>
      </c>
      <c r="E898" t="s">
        <v>2500</v>
      </c>
      <c r="F898" s="82" t="s">
        <v>1509</v>
      </c>
      <c r="G898" s="137" t="s">
        <v>2522</v>
      </c>
      <c r="H898" s="145" t="s">
        <v>2460</v>
      </c>
      <c r="I898" s="9"/>
      <c r="J898" s="9"/>
      <c r="K898" s="10" t="s">
        <v>2017</v>
      </c>
      <c r="L898" s="11"/>
      <c r="M898" s="22">
        <v>17857</v>
      </c>
      <c r="N898" s="22"/>
      <c r="O898" s="22"/>
      <c r="P898" s="133"/>
      <c r="Q898" s="98"/>
      <c r="R898" s="98"/>
      <c r="S898" s="98"/>
      <c r="T898" s="98"/>
      <c r="U898" s="14" t="s">
        <v>56</v>
      </c>
      <c r="V898" s="14" t="s">
        <v>56</v>
      </c>
      <c r="W898" s="14" t="s">
        <v>56</v>
      </c>
      <c r="X898" s="14" t="s">
        <v>56</v>
      </c>
    </row>
    <row r="899" spans="1:24">
      <c r="A899" t="s">
        <v>2523</v>
      </c>
      <c r="B899" s="12"/>
      <c r="C899" s="12" t="s">
        <v>2457</v>
      </c>
      <c r="D899" t="s">
        <v>51</v>
      </c>
      <c r="E899" t="s">
        <v>2500</v>
      </c>
      <c r="F899" s="82" t="s">
        <v>1509</v>
      </c>
      <c r="G899" s="137" t="s">
        <v>2524</v>
      </c>
      <c r="H899" s="145" t="s">
        <v>2460</v>
      </c>
      <c r="I899" s="9"/>
      <c r="J899" s="9"/>
      <c r="K899" s="10" t="s">
        <v>2017</v>
      </c>
      <c r="L899" s="11"/>
      <c r="M899" s="22">
        <v>18262</v>
      </c>
      <c r="N899" s="22"/>
      <c r="O899" s="22"/>
      <c r="P899" s="133"/>
      <c r="Q899" s="98"/>
      <c r="R899" s="98"/>
      <c r="S899" s="98"/>
      <c r="T899" s="98"/>
      <c r="U899" s="14" t="s">
        <v>56</v>
      </c>
      <c r="V899" s="14" t="s">
        <v>56</v>
      </c>
      <c r="W899" s="14" t="s">
        <v>56</v>
      </c>
      <c r="X899" s="14" t="s">
        <v>56</v>
      </c>
    </row>
    <row r="900" spans="1:24">
      <c r="A900" t="s">
        <v>2525</v>
      </c>
      <c r="B900" s="12"/>
      <c r="C900" s="12" t="s">
        <v>2457</v>
      </c>
      <c r="D900" t="s">
        <v>51</v>
      </c>
      <c r="E900" t="s">
        <v>2500</v>
      </c>
      <c r="F900" s="82" t="s">
        <v>1509</v>
      </c>
      <c r="G900" s="137" t="s">
        <v>2526</v>
      </c>
      <c r="H900" s="145" t="s">
        <v>2460</v>
      </c>
      <c r="I900" s="9"/>
      <c r="J900" s="9"/>
      <c r="K900" s="10" t="s">
        <v>2017</v>
      </c>
      <c r="L900" s="11"/>
      <c r="M900" s="22">
        <v>15916</v>
      </c>
      <c r="N900" s="22"/>
      <c r="O900" s="22"/>
      <c r="P900" s="133"/>
      <c r="Q900" s="98"/>
      <c r="R900" s="98"/>
      <c r="S900" s="98"/>
      <c r="T900" s="98"/>
      <c r="U900" s="14" t="s">
        <v>56</v>
      </c>
      <c r="V900" s="14" t="s">
        <v>56</v>
      </c>
      <c r="W900" s="14" t="s">
        <v>56</v>
      </c>
      <c r="X900" s="14" t="s">
        <v>56</v>
      </c>
    </row>
    <row r="901" spans="1:24">
      <c r="A901" t="s">
        <v>2527</v>
      </c>
      <c r="B901" s="12">
        <v>4010869772174</v>
      </c>
      <c r="C901" s="12" t="s">
        <v>2457</v>
      </c>
      <c r="D901" t="s">
        <v>51</v>
      </c>
      <c r="E901" t="s">
        <v>2500</v>
      </c>
      <c r="F901" s="82" t="s">
        <v>1509</v>
      </c>
      <c r="G901" s="137" t="s">
        <v>2528</v>
      </c>
      <c r="H901" s="145" t="s">
        <v>2460</v>
      </c>
      <c r="I901" s="9"/>
      <c r="J901" s="9"/>
      <c r="K901" s="10" t="s">
        <v>2017</v>
      </c>
      <c r="L901" s="11"/>
      <c r="M901" s="22">
        <v>16637</v>
      </c>
      <c r="N901" s="22"/>
      <c r="O901" s="22"/>
      <c r="P901" s="12">
        <v>1368500</v>
      </c>
      <c r="Q901" s="86">
        <v>215</v>
      </c>
      <c r="R901" s="86">
        <v>229.99999999999997</v>
      </c>
      <c r="S901" s="86">
        <v>85</v>
      </c>
      <c r="T901" s="86">
        <v>70</v>
      </c>
      <c r="U901" s="14" t="s">
        <v>56</v>
      </c>
      <c r="V901" s="14" t="s">
        <v>56</v>
      </c>
      <c r="W901" s="14" t="s">
        <v>56</v>
      </c>
      <c r="X901" s="14" t="s">
        <v>56</v>
      </c>
    </row>
    <row r="902" spans="1:24">
      <c r="A902" t="s">
        <v>2529</v>
      </c>
      <c r="B902" s="12" t="s">
        <v>2530</v>
      </c>
      <c r="C902" s="12" t="s">
        <v>2457</v>
      </c>
      <c r="D902" t="s">
        <v>51</v>
      </c>
      <c r="E902" t="s">
        <v>2500</v>
      </c>
      <c r="F902" s="82" t="s">
        <v>1509</v>
      </c>
      <c r="G902" s="137" t="s">
        <v>2531</v>
      </c>
      <c r="H902" s="145" t="s">
        <v>2460</v>
      </c>
      <c r="I902" s="9"/>
      <c r="J902" s="9"/>
      <c r="K902" s="10" t="s">
        <v>2017</v>
      </c>
      <c r="L902" s="11"/>
      <c r="M902" s="22">
        <v>16698</v>
      </c>
      <c r="N902" s="22"/>
      <c r="O902" s="22"/>
      <c r="P902" s="12">
        <v>1368500</v>
      </c>
      <c r="Q902" s="86">
        <v>215</v>
      </c>
      <c r="R902" s="86">
        <v>229.99999999999997</v>
      </c>
      <c r="S902" s="86">
        <v>85</v>
      </c>
      <c r="T902" s="86">
        <v>70</v>
      </c>
      <c r="U902" s="14" t="s">
        <v>56</v>
      </c>
      <c r="V902" s="14" t="s">
        <v>56</v>
      </c>
      <c r="W902" s="14" t="s">
        <v>56</v>
      </c>
      <c r="X902" s="14" t="s">
        <v>56</v>
      </c>
    </row>
    <row r="903" spans="1:24">
      <c r="A903" t="s">
        <v>2532</v>
      </c>
      <c r="B903" s="12"/>
      <c r="C903" s="12" t="s">
        <v>2457</v>
      </c>
      <c r="D903" t="s">
        <v>51</v>
      </c>
      <c r="E903" t="s">
        <v>2500</v>
      </c>
      <c r="F903" s="82" t="s">
        <v>1509</v>
      </c>
      <c r="G903" s="137" t="s">
        <v>2533</v>
      </c>
      <c r="H903" s="145" t="s">
        <v>2460</v>
      </c>
      <c r="I903" s="9"/>
      <c r="J903" s="9"/>
      <c r="K903" s="10" t="s">
        <v>2017</v>
      </c>
      <c r="L903" s="11"/>
      <c r="M903" s="22">
        <v>16698</v>
      </c>
      <c r="N903" s="22"/>
      <c r="O903" s="22"/>
      <c r="P903" s="133"/>
      <c r="Q903" s="98"/>
      <c r="R903" s="98"/>
      <c r="S903" s="98"/>
      <c r="T903" s="98"/>
      <c r="U903" s="14" t="s">
        <v>56</v>
      </c>
      <c r="V903" s="14" t="s">
        <v>56</v>
      </c>
      <c r="W903" s="14" t="s">
        <v>56</v>
      </c>
      <c r="X903" s="14" t="s">
        <v>56</v>
      </c>
    </row>
    <row r="904" spans="1:24">
      <c r="A904" t="s">
        <v>2534</v>
      </c>
      <c r="B904" s="12"/>
      <c r="C904" s="12" t="s">
        <v>2457</v>
      </c>
      <c r="D904" t="s">
        <v>51</v>
      </c>
      <c r="E904" t="s">
        <v>2500</v>
      </c>
      <c r="F904" s="82" t="s">
        <v>1509</v>
      </c>
      <c r="G904" s="137" t="s">
        <v>2535</v>
      </c>
      <c r="H904" s="145" t="s">
        <v>2460</v>
      </c>
      <c r="I904" s="9"/>
      <c r="J904" s="9"/>
      <c r="K904" s="10" t="s">
        <v>2017</v>
      </c>
      <c r="L904" s="11"/>
      <c r="M904" s="22">
        <v>19806</v>
      </c>
      <c r="N904" s="22"/>
      <c r="O904" s="22"/>
      <c r="P904" s="133"/>
      <c r="Q904" s="98"/>
      <c r="R904" s="98"/>
      <c r="S904" s="98"/>
      <c r="T904" s="98"/>
      <c r="U904" s="14" t="s">
        <v>56</v>
      </c>
      <c r="V904" s="14" t="s">
        <v>56</v>
      </c>
      <c r="W904" s="14" t="s">
        <v>56</v>
      </c>
      <c r="X904" s="14" t="s">
        <v>56</v>
      </c>
    </row>
    <row r="905" spans="1:24">
      <c r="A905" t="s">
        <v>2536</v>
      </c>
      <c r="B905" s="12"/>
      <c r="C905" s="12" t="s">
        <v>2457</v>
      </c>
      <c r="D905" t="s">
        <v>51</v>
      </c>
      <c r="E905" t="s">
        <v>2500</v>
      </c>
      <c r="F905" s="82" t="s">
        <v>1509</v>
      </c>
      <c r="G905" s="137" t="s">
        <v>2537</v>
      </c>
      <c r="H905" s="145" t="s">
        <v>2460</v>
      </c>
      <c r="I905" s="9"/>
      <c r="J905" s="9"/>
      <c r="K905" s="10" t="s">
        <v>2017</v>
      </c>
      <c r="L905" s="11"/>
      <c r="M905" s="22">
        <v>20211</v>
      </c>
      <c r="N905" s="22"/>
      <c r="O905" s="22"/>
      <c r="P905" s="133"/>
      <c r="Q905" s="98"/>
      <c r="R905" s="98"/>
      <c r="S905" s="98"/>
      <c r="T905" s="98"/>
      <c r="U905" s="14" t="s">
        <v>56</v>
      </c>
      <c r="V905" s="14" t="s">
        <v>56</v>
      </c>
      <c r="W905" s="14" t="s">
        <v>56</v>
      </c>
      <c r="X905" s="14" t="s">
        <v>56</v>
      </c>
    </row>
    <row r="906" spans="1:24">
      <c r="A906" t="s">
        <v>2538</v>
      </c>
      <c r="B906" s="12" t="s">
        <v>2539</v>
      </c>
      <c r="C906" s="12" t="s">
        <v>1983</v>
      </c>
      <c r="D906" s="82" t="s">
        <v>38</v>
      </c>
      <c r="E906" s="82" t="s">
        <v>2540</v>
      </c>
      <c r="F906" s="82" t="s">
        <v>133</v>
      </c>
      <c r="G906" s="137" t="s">
        <v>2541</v>
      </c>
      <c r="H906" s="145" t="s">
        <v>2542</v>
      </c>
      <c r="I906" s="9"/>
      <c r="J906" s="9"/>
      <c r="K906" s="9"/>
      <c r="L906" s="9"/>
      <c r="M906" s="22">
        <v>6969</v>
      </c>
      <c r="N906" s="22"/>
      <c r="O906" s="22"/>
      <c r="P906" s="12">
        <v>658790</v>
      </c>
      <c r="Q906" s="86" t="s">
        <v>2543</v>
      </c>
      <c r="R906" s="86">
        <v>112.99999999999999</v>
      </c>
      <c r="S906" s="86">
        <v>110.00000000000001</v>
      </c>
      <c r="T906" s="86">
        <v>53</v>
      </c>
      <c r="U906" s="12" t="s">
        <v>96</v>
      </c>
      <c r="V906" s="14">
        <v>2.7</v>
      </c>
      <c r="W906" s="6">
        <v>675</v>
      </c>
      <c r="X906" s="14" t="s">
        <v>2544</v>
      </c>
    </row>
    <row r="907" spans="1:24">
      <c r="A907" t="s">
        <v>2545</v>
      </c>
      <c r="B907" s="12" t="s">
        <v>2546</v>
      </c>
      <c r="C907" s="12" t="s">
        <v>1983</v>
      </c>
      <c r="D907" s="82" t="s">
        <v>38</v>
      </c>
      <c r="E907" s="82" t="s">
        <v>2540</v>
      </c>
      <c r="F907" s="82" t="s">
        <v>133</v>
      </c>
      <c r="G907" s="137" t="s">
        <v>2547</v>
      </c>
      <c r="H907" s="145" t="s">
        <v>2548</v>
      </c>
      <c r="I907" s="9"/>
      <c r="J907" s="9"/>
      <c r="K907" s="9"/>
      <c r="L907" s="9"/>
      <c r="M907" s="22">
        <v>7405</v>
      </c>
      <c r="N907" s="22"/>
      <c r="O907" s="22"/>
      <c r="P907" s="12">
        <v>658790</v>
      </c>
      <c r="Q907" s="86" t="s">
        <v>2549</v>
      </c>
      <c r="R907" s="86">
        <v>112.99999999999999</v>
      </c>
      <c r="S907" s="86">
        <v>110.00000000000001</v>
      </c>
      <c r="T907" s="86">
        <v>53</v>
      </c>
      <c r="U907" s="12" t="s">
        <v>96</v>
      </c>
      <c r="V907" s="14">
        <v>2.7</v>
      </c>
      <c r="W907" s="6">
        <v>675</v>
      </c>
      <c r="X907" s="14" t="s">
        <v>2544</v>
      </c>
    </row>
    <row r="908" spans="1:24">
      <c r="A908" t="s">
        <v>2550</v>
      </c>
      <c r="B908" s="12" t="s">
        <v>2551</v>
      </c>
      <c r="C908" s="12" t="s">
        <v>1983</v>
      </c>
      <c r="D908" s="82" t="s">
        <v>38</v>
      </c>
      <c r="E908" s="82" t="s">
        <v>2540</v>
      </c>
      <c r="F908" s="82" t="s">
        <v>133</v>
      </c>
      <c r="G908" s="137" t="s">
        <v>2552</v>
      </c>
      <c r="H908" s="145" t="s">
        <v>2553</v>
      </c>
      <c r="I908" s="9"/>
      <c r="J908" s="9"/>
      <c r="K908" s="9"/>
      <c r="L908" s="9"/>
      <c r="M908" s="22">
        <v>8459</v>
      </c>
      <c r="N908" s="22"/>
      <c r="O908" s="22"/>
      <c r="P908" s="12">
        <v>658790</v>
      </c>
      <c r="Q908" s="86" t="s">
        <v>2543</v>
      </c>
      <c r="R908" s="86">
        <v>112.99999999999999</v>
      </c>
      <c r="S908" s="86">
        <v>110.00000000000001</v>
      </c>
      <c r="T908" s="86">
        <v>53</v>
      </c>
      <c r="U908" s="12" t="s">
        <v>96</v>
      </c>
      <c r="V908" s="14">
        <v>2.7</v>
      </c>
      <c r="W908" s="6">
        <v>675</v>
      </c>
      <c r="X908" s="14" t="s">
        <v>2544</v>
      </c>
    </row>
    <row r="909" spans="1:24">
      <c r="A909" t="s">
        <v>2554</v>
      </c>
      <c r="B909" s="12" t="s">
        <v>2555</v>
      </c>
      <c r="C909" s="12" t="s">
        <v>1983</v>
      </c>
      <c r="D909" s="82" t="s">
        <v>38</v>
      </c>
      <c r="E909" s="82" t="s">
        <v>2540</v>
      </c>
      <c r="F909" s="82" t="s">
        <v>130</v>
      </c>
      <c r="G909" s="137" t="s">
        <v>2556</v>
      </c>
      <c r="H909" s="145" t="s">
        <v>2557</v>
      </c>
      <c r="I909" s="9"/>
      <c r="J909" s="9"/>
      <c r="K909" s="9"/>
      <c r="L909" s="9"/>
      <c r="M909" s="22">
        <v>7032</v>
      </c>
      <c r="N909" s="22"/>
      <c r="O909" s="22"/>
      <c r="P909" s="12">
        <v>658790</v>
      </c>
      <c r="Q909" s="86" t="s">
        <v>2543</v>
      </c>
      <c r="R909" s="86">
        <v>110.00000000000001</v>
      </c>
      <c r="S909" s="86">
        <v>112.99999999999999</v>
      </c>
      <c r="T909" s="86">
        <v>53</v>
      </c>
      <c r="U909" s="12" t="s">
        <v>96</v>
      </c>
      <c r="V909" s="14">
        <v>2.7</v>
      </c>
      <c r="W909" s="6">
        <v>675</v>
      </c>
      <c r="X909" s="14" t="s">
        <v>2544</v>
      </c>
    </row>
    <row r="910" spans="1:24">
      <c r="A910" t="s">
        <v>2558</v>
      </c>
      <c r="B910" s="12" t="s">
        <v>2559</v>
      </c>
      <c r="C910" s="12" t="s">
        <v>1983</v>
      </c>
      <c r="D910" s="82" t="s">
        <v>38</v>
      </c>
      <c r="E910" s="82" t="s">
        <v>2540</v>
      </c>
      <c r="F910" s="82" t="s">
        <v>130</v>
      </c>
      <c r="G910" s="137" t="s">
        <v>2560</v>
      </c>
      <c r="H910" s="145" t="s">
        <v>2561</v>
      </c>
      <c r="I910" s="9"/>
      <c r="J910" s="9"/>
      <c r="K910" s="9"/>
      <c r="L910" s="9"/>
      <c r="M910" s="22">
        <v>7466</v>
      </c>
      <c r="N910" s="22"/>
      <c r="O910" s="22"/>
      <c r="P910" s="12">
        <v>658790</v>
      </c>
      <c r="Q910" s="86" t="s">
        <v>2543</v>
      </c>
      <c r="R910" s="86">
        <v>110.00000000000001</v>
      </c>
      <c r="S910" s="86">
        <v>112.99999999999999</v>
      </c>
      <c r="T910" s="86">
        <v>53</v>
      </c>
      <c r="U910" s="12" t="s">
        <v>96</v>
      </c>
      <c r="V910" s="14">
        <v>2.7</v>
      </c>
      <c r="W910" s="6">
        <v>675</v>
      </c>
      <c r="X910" s="14" t="s">
        <v>2544</v>
      </c>
    </row>
    <row r="911" spans="1:24">
      <c r="A911" t="s">
        <v>2562</v>
      </c>
      <c r="B911" s="12" t="s">
        <v>2563</v>
      </c>
      <c r="C911" s="12" t="s">
        <v>1983</v>
      </c>
      <c r="D911" s="82" t="s">
        <v>38</v>
      </c>
      <c r="E911" s="82" t="s">
        <v>2540</v>
      </c>
      <c r="F911" s="82" t="s">
        <v>130</v>
      </c>
      <c r="G911" s="137" t="s">
        <v>2564</v>
      </c>
      <c r="H911" s="145" t="s">
        <v>2565</v>
      </c>
      <c r="I911" s="9"/>
      <c r="J911" s="9"/>
      <c r="K911" s="9"/>
      <c r="L911" s="9"/>
      <c r="M911" s="22">
        <v>8521</v>
      </c>
      <c r="N911" s="22"/>
      <c r="O911" s="22"/>
      <c r="P911" s="12">
        <v>658790</v>
      </c>
      <c r="Q911" s="86" t="s">
        <v>2543</v>
      </c>
      <c r="R911" s="86">
        <v>110.00000000000001</v>
      </c>
      <c r="S911" s="86">
        <v>112.99999999999999</v>
      </c>
      <c r="T911" s="86">
        <v>53</v>
      </c>
      <c r="U911" s="12" t="s">
        <v>96</v>
      </c>
      <c r="V911" s="14">
        <v>2.7</v>
      </c>
      <c r="W911" s="6">
        <v>675</v>
      </c>
      <c r="X911" s="14" t="s">
        <v>2544</v>
      </c>
    </row>
    <row r="912" spans="1:24">
      <c r="A912" t="s">
        <v>2566</v>
      </c>
      <c r="B912" s="12" t="s">
        <v>2567</v>
      </c>
      <c r="C912" s="12" t="s">
        <v>1983</v>
      </c>
      <c r="D912" s="82" t="s">
        <v>38</v>
      </c>
      <c r="E912" s="82" t="s">
        <v>2540</v>
      </c>
      <c r="F912" s="82" t="s">
        <v>130</v>
      </c>
      <c r="G912" s="137" t="s">
        <v>2568</v>
      </c>
      <c r="H912" s="145" t="s">
        <v>2569</v>
      </c>
      <c r="I912" s="9"/>
      <c r="J912" s="9"/>
      <c r="K912" s="9"/>
      <c r="L912" s="9"/>
      <c r="M912" s="22">
        <v>10575</v>
      </c>
      <c r="N912" s="22"/>
      <c r="O912" s="22"/>
      <c r="P912" s="12">
        <v>956120</v>
      </c>
      <c r="Q912" s="86" t="s">
        <v>2570</v>
      </c>
      <c r="R912" s="86">
        <v>164</v>
      </c>
      <c r="S912" s="86">
        <v>110.00000000000001</v>
      </c>
      <c r="T912" s="86">
        <v>53</v>
      </c>
      <c r="U912" s="12" t="s">
        <v>96</v>
      </c>
      <c r="V912" s="14">
        <v>4.9000000000000004</v>
      </c>
      <c r="W912" s="6">
        <v>675</v>
      </c>
      <c r="X912" s="14" t="s">
        <v>2571</v>
      </c>
    </row>
    <row r="913" spans="1:24" ht="16.5">
      <c r="A913" t="s">
        <v>2572</v>
      </c>
      <c r="B913" s="12" t="s">
        <v>2573</v>
      </c>
      <c r="C913" s="12" t="s">
        <v>1983</v>
      </c>
      <c r="D913" s="82" t="s">
        <v>38</v>
      </c>
      <c r="E913" s="82" t="s">
        <v>2540</v>
      </c>
      <c r="F913" s="82" t="s">
        <v>130</v>
      </c>
      <c r="G913" s="137" t="s">
        <v>2574</v>
      </c>
      <c r="H913" s="145" t="s">
        <v>2575</v>
      </c>
      <c r="I913" s="9"/>
      <c r="J913" s="9"/>
      <c r="K913" s="9"/>
      <c r="L913" s="9"/>
      <c r="M913" s="22">
        <v>12708</v>
      </c>
      <c r="N913" s="22"/>
      <c r="O913" s="22"/>
      <c r="P913" s="12">
        <v>956120</v>
      </c>
      <c r="Q913" s="86" t="s">
        <v>2576</v>
      </c>
      <c r="R913" s="86">
        <v>164</v>
      </c>
      <c r="S913" s="86">
        <v>110.00000000000001</v>
      </c>
      <c r="T913" s="86">
        <v>53</v>
      </c>
      <c r="U913" s="12" t="s">
        <v>96</v>
      </c>
      <c r="V913" s="14">
        <v>5.0999999999999996</v>
      </c>
      <c r="W913" s="6">
        <v>675</v>
      </c>
      <c r="X913" s="194" t="s">
        <v>2577</v>
      </c>
    </row>
    <row r="914" spans="1:24">
      <c r="A914" t="s">
        <v>2578</v>
      </c>
      <c r="B914" s="12" t="s">
        <v>2579</v>
      </c>
      <c r="C914" s="12" t="s">
        <v>1983</v>
      </c>
      <c r="D914" s="82" t="s">
        <v>38</v>
      </c>
      <c r="E914" s="82" t="s">
        <v>2540</v>
      </c>
      <c r="F914" s="82" t="s">
        <v>133</v>
      </c>
      <c r="G914" s="137" t="s">
        <v>2580</v>
      </c>
      <c r="H914" s="145" t="s">
        <v>2581</v>
      </c>
      <c r="I914" s="9"/>
      <c r="J914" s="9"/>
      <c r="K914" s="9"/>
      <c r="L914" s="9"/>
      <c r="M914" s="22">
        <v>6734</v>
      </c>
      <c r="N914" s="22"/>
      <c r="O914" s="22"/>
      <c r="P914" s="12">
        <v>658790</v>
      </c>
      <c r="Q914" s="86">
        <v>115.8</v>
      </c>
      <c r="R914" s="86">
        <v>112.99999999999999</v>
      </c>
      <c r="S914" s="86">
        <v>110.00000000000001</v>
      </c>
      <c r="T914" s="86">
        <v>53</v>
      </c>
      <c r="U914" s="14" t="s">
        <v>2582</v>
      </c>
      <c r="V914" s="14">
        <v>6.7</v>
      </c>
      <c r="W914" s="14">
        <v>2088</v>
      </c>
      <c r="X914" s="14">
        <v>13.989599999999999</v>
      </c>
    </row>
    <row r="915" spans="1:24">
      <c r="A915" t="s">
        <v>2583</v>
      </c>
      <c r="B915" s="12" t="s">
        <v>2584</v>
      </c>
      <c r="C915" s="12" t="s">
        <v>1983</v>
      </c>
      <c r="D915" s="82" t="s">
        <v>38</v>
      </c>
      <c r="E915" s="82" t="s">
        <v>2540</v>
      </c>
      <c r="F915" s="82" t="s">
        <v>133</v>
      </c>
      <c r="G915" s="137" t="s">
        <v>2585</v>
      </c>
      <c r="H915" s="145" t="s">
        <v>2586</v>
      </c>
      <c r="I915" s="9"/>
      <c r="J915" s="9"/>
      <c r="K915" s="9"/>
      <c r="L915" s="9"/>
      <c r="M915" s="22">
        <v>7117</v>
      </c>
      <c r="N915" s="22"/>
      <c r="O915" s="22"/>
      <c r="P915" s="12">
        <v>658790</v>
      </c>
      <c r="Q915" s="86" t="s">
        <v>2543</v>
      </c>
      <c r="R915" s="86">
        <v>112.99999999999999</v>
      </c>
      <c r="S915" s="86">
        <v>110.00000000000001</v>
      </c>
      <c r="T915" s="86">
        <v>53</v>
      </c>
      <c r="U915" s="14" t="s">
        <v>2582</v>
      </c>
      <c r="V915" s="14">
        <v>6.7</v>
      </c>
      <c r="W915" s="14">
        <v>2088</v>
      </c>
      <c r="X915" s="14">
        <v>13.989599999999999</v>
      </c>
    </row>
    <row r="916" spans="1:24">
      <c r="A916" t="s">
        <v>2587</v>
      </c>
      <c r="B916" s="12" t="s">
        <v>2588</v>
      </c>
      <c r="C916" s="12" t="s">
        <v>1983</v>
      </c>
      <c r="D916" s="82" t="s">
        <v>38</v>
      </c>
      <c r="E916" s="82" t="s">
        <v>2540</v>
      </c>
      <c r="F916" s="82" t="s">
        <v>133</v>
      </c>
      <c r="G916" s="137" t="s">
        <v>2589</v>
      </c>
      <c r="H916" s="145" t="s">
        <v>2590</v>
      </c>
      <c r="I916" s="9"/>
      <c r="J916" s="9"/>
      <c r="K916" s="9"/>
      <c r="L916" s="9"/>
      <c r="M916" s="22">
        <v>8045</v>
      </c>
      <c r="N916" s="22"/>
      <c r="O916" s="22"/>
      <c r="P916" s="12">
        <v>658790</v>
      </c>
      <c r="Q916" s="86" t="s">
        <v>2543</v>
      </c>
      <c r="R916" s="86">
        <v>112.99999999999999</v>
      </c>
      <c r="S916" s="86">
        <v>110.00000000000001</v>
      </c>
      <c r="T916" s="86">
        <v>53</v>
      </c>
      <c r="U916" s="14" t="s">
        <v>2582</v>
      </c>
      <c r="V916" s="14">
        <v>6.7</v>
      </c>
      <c r="W916" s="14">
        <v>2088</v>
      </c>
      <c r="X916" s="14">
        <v>13.989599999999999</v>
      </c>
    </row>
    <row r="917" spans="1:24">
      <c r="A917" t="s">
        <v>2591</v>
      </c>
      <c r="B917" s="12" t="s">
        <v>2592</v>
      </c>
      <c r="C917" s="12" t="s">
        <v>1983</v>
      </c>
      <c r="D917" s="82" t="s">
        <v>38</v>
      </c>
      <c r="E917" s="82" t="s">
        <v>2540</v>
      </c>
      <c r="F917" s="82" t="s">
        <v>130</v>
      </c>
      <c r="G917" s="137" t="s">
        <v>2593</v>
      </c>
      <c r="H917" s="145" t="s">
        <v>2594</v>
      </c>
      <c r="I917" s="9"/>
      <c r="J917" s="9"/>
      <c r="K917" s="9"/>
      <c r="L917" s="9"/>
      <c r="M917" s="22">
        <v>6788</v>
      </c>
      <c r="N917" s="22"/>
      <c r="O917" s="22"/>
      <c r="P917" s="12">
        <v>658790</v>
      </c>
      <c r="Q917" s="86" t="s">
        <v>2543</v>
      </c>
      <c r="R917" s="86">
        <v>110.00000000000001</v>
      </c>
      <c r="S917" s="86">
        <v>112.99999999999999</v>
      </c>
      <c r="T917" s="86">
        <v>53</v>
      </c>
      <c r="U917" s="14" t="s">
        <v>2582</v>
      </c>
      <c r="V917" s="14">
        <v>6.7</v>
      </c>
      <c r="W917" s="14">
        <v>2088</v>
      </c>
      <c r="X917" s="14">
        <v>13.989599999999999</v>
      </c>
    </row>
    <row r="918" spans="1:24">
      <c r="A918" t="s">
        <v>2595</v>
      </c>
      <c r="B918" s="12" t="s">
        <v>2596</v>
      </c>
      <c r="C918" s="12" t="s">
        <v>1983</v>
      </c>
      <c r="D918" s="82" t="s">
        <v>38</v>
      </c>
      <c r="E918" s="82" t="s">
        <v>2540</v>
      </c>
      <c r="F918" s="82" t="s">
        <v>130</v>
      </c>
      <c r="G918" s="137" t="s">
        <v>2597</v>
      </c>
      <c r="H918" s="145" t="s">
        <v>2598</v>
      </c>
      <c r="I918" s="9"/>
      <c r="J918" s="9"/>
      <c r="K918" s="9"/>
      <c r="L918" s="9"/>
      <c r="M918" s="22">
        <v>7171</v>
      </c>
      <c r="N918" s="22"/>
      <c r="O918" s="22"/>
      <c r="P918" s="12">
        <v>658790</v>
      </c>
      <c r="Q918" s="86" t="s">
        <v>2543</v>
      </c>
      <c r="R918" s="86">
        <v>110.00000000000001</v>
      </c>
      <c r="S918" s="86">
        <v>112.99999999999999</v>
      </c>
      <c r="T918" s="86">
        <v>53</v>
      </c>
      <c r="U918" s="14" t="s">
        <v>2582</v>
      </c>
      <c r="V918" s="14">
        <v>6.7</v>
      </c>
      <c r="W918" s="14">
        <v>2088</v>
      </c>
      <c r="X918" s="14">
        <v>13.989599999999999</v>
      </c>
    </row>
    <row r="919" spans="1:24">
      <c r="A919" t="s">
        <v>2599</v>
      </c>
      <c r="B919" s="12" t="s">
        <v>2600</v>
      </c>
      <c r="C919" s="12" t="s">
        <v>1983</v>
      </c>
      <c r="D919" s="82" t="s">
        <v>38</v>
      </c>
      <c r="E919" s="82" t="s">
        <v>2540</v>
      </c>
      <c r="F919" s="82" t="s">
        <v>130</v>
      </c>
      <c r="G919" s="137" t="s">
        <v>2601</v>
      </c>
      <c r="H919" s="145" t="s">
        <v>2602</v>
      </c>
      <c r="I919" s="9"/>
      <c r="J919" s="9"/>
      <c r="K919" s="9"/>
      <c r="L919" s="9"/>
      <c r="M919" s="22">
        <v>8099</v>
      </c>
      <c r="N919" s="22"/>
      <c r="O919" s="22"/>
      <c r="P919" s="12">
        <v>658790</v>
      </c>
      <c r="Q919" s="86" t="s">
        <v>2543</v>
      </c>
      <c r="R919" s="86">
        <v>110.00000000000001</v>
      </c>
      <c r="S919" s="86">
        <v>112.99999999999999</v>
      </c>
      <c r="T919" s="86">
        <v>53</v>
      </c>
      <c r="U919" s="14" t="s">
        <v>2582</v>
      </c>
      <c r="V919" s="14">
        <v>6.7</v>
      </c>
      <c r="W919" s="14">
        <v>2088</v>
      </c>
      <c r="X919" s="14">
        <v>13.989599999999999</v>
      </c>
    </row>
    <row r="920" spans="1:24">
      <c r="A920" t="s">
        <v>2603</v>
      </c>
      <c r="B920" s="12" t="s">
        <v>2604</v>
      </c>
      <c r="C920" s="12" t="s">
        <v>1983</v>
      </c>
      <c r="D920" s="82" t="s">
        <v>38</v>
      </c>
      <c r="E920" s="82" t="s">
        <v>2540</v>
      </c>
      <c r="F920" s="82" t="s">
        <v>130</v>
      </c>
      <c r="G920" s="137" t="s">
        <v>2605</v>
      </c>
      <c r="H920" s="145" t="s">
        <v>2606</v>
      </c>
      <c r="I920" s="9"/>
      <c r="J920" s="9"/>
      <c r="K920" s="9"/>
      <c r="L920" s="9"/>
      <c r="M920" s="22">
        <v>9814</v>
      </c>
      <c r="N920" s="22"/>
      <c r="O920" s="22"/>
      <c r="P920" s="12">
        <v>956120</v>
      </c>
      <c r="Q920" s="86" t="s">
        <v>2607</v>
      </c>
      <c r="R920" s="86">
        <v>164</v>
      </c>
      <c r="S920" s="86">
        <v>110.00000000000001</v>
      </c>
      <c r="T920" s="86">
        <v>53</v>
      </c>
      <c r="U920" s="14" t="s">
        <v>2582</v>
      </c>
      <c r="V920" s="14">
        <v>6.3</v>
      </c>
      <c r="W920" s="14">
        <v>2088</v>
      </c>
      <c r="X920" s="14">
        <v>13.154400000000001</v>
      </c>
    </row>
    <row r="921" spans="1:24">
      <c r="A921" t="s">
        <v>2608</v>
      </c>
      <c r="B921" s="12" t="s">
        <v>2609</v>
      </c>
      <c r="C921" s="12" t="s">
        <v>1983</v>
      </c>
      <c r="D921" s="82" t="s">
        <v>38</v>
      </c>
      <c r="E921" s="82" t="s">
        <v>2540</v>
      </c>
      <c r="F921" s="82" t="s">
        <v>130</v>
      </c>
      <c r="G921" s="137" t="s">
        <v>2610</v>
      </c>
      <c r="H921" s="145" t="s">
        <v>2611</v>
      </c>
      <c r="I921" s="9"/>
      <c r="J921" s="9"/>
      <c r="K921" s="9"/>
      <c r="L921" s="9"/>
      <c r="M921" s="22">
        <v>10757</v>
      </c>
      <c r="N921" s="22"/>
      <c r="O921" s="22"/>
      <c r="P921" s="12">
        <v>956120</v>
      </c>
      <c r="Q921" s="86" t="s">
        <v>2612</v>
      </c>
      <c r="R921" s="86">
        <v>164</v>
      </c>
      <c r="S921" s="86">
        <v>110.00000000000001</v>
      </c>
      <c r="T921" s="86">
        <v>53</v>
      </c>
      <c r="U921" s="14" t="s">
        <v>2582</v>
      </c>
      <c r="V921" s="14">
        <v>6.6</v>
      </c>
      <c r="W921" s="14">
        <v>2088</v>
      </c>
      <c r="X921" s="14">
        <v>13.780799999999999</v>
      </c>
    </row>
    <row r="922" spans="1:24">
      <c r="A922" t="s">
        <v>2613</v>
      </c>
      <c r="B922" s="12" t="s">
        <v>2614</v>
      </c>
      <c r="C922" s="12" t="s">
        <v>1983</v>
      </c>
      <c r="D922" s="82" t="s">
        <v>38</v>
      </c>
      <c r="E922" s="82" t="s">
        <v>2615</v>
      </c>
      <c r="F922" s="82" t="s">
        <v>2616</v>
      </c>
      <c r="G922" s="139" t="s">
        <v>2617</v>
      </c>
      <c r="H922" s="145" t="s">
        <v>2618</v>
      </c>
      <c r="I922" s="9"/>
      <c r="J922" s="9"/>
      <c r="K922" s="10"/>
      <c r="L922" s="11"/>
      <c r="M922" s="22">
        <v>12293</v>
      </c>
      <c r="N922" s="22"/>
      <c r="O922" s="22"/>
      <c r="P922" s="12">
        <v>1372024</v>
      </c>
      <c r="Q922" s="86" t="s">
        <v>2619</v>
      </c>
      <c r="R922" s="86">
        <v>178</v>
      </c>
      <c r="S922" s="86">
        <v>94</v>
      </c>
      <c r="T922" s="86">
        <v>82</v>
      </c>
      <c r="U922" s="12" t="s">
        <v>96</v>
      </c>
      <c r="V922" s="14">
        <v>6.3</v>
      </c>
      <c r="W922" s="6">
        <v>675</v>
      </c>
      <c r="X922" s="14">
        <v>4.25</v>
      </c>
    </row>
    <row r="923" spans="1:24">
      <c r="A923" t="s">
        <v>2620</v>
      </c>
      <c r="B923" s="12" t="s">
        <v>2621</v>
      </c>
      <c r="C923" s="12" t="s">
        <v>1983</v>
      </c>
      <c r="D923" s="82" t="s">
        <v>38</v>
      </c>
      <c r="E923" s="82" t="s">
        <v>2615</v>
      </c>
      <c r="F923" s="82" t="s">
        <v>2616</v>
      </c>
      <c r="G923" s="139" t="s">
        <v>2622</v>
      </c>
      <c r="H923" s="145" t="s">
        <v>2623</v>
      </c>
      <c r="I923" s="9"/>
      <c r="J923" s="9"/>
      <c r="K923" s="10"/>
      <c r="L923" s="11"/>
      <c r="M923" s="22">
        <v>13659</v>
      </c>
      <c r="N923" s="22"/>
      <c r="O923" s="22"/>
      <c r="P923" s="12">
        <v>1372024</v>
      </c>
      <c r="Q923" s="86" t="s">
        <v>2619</v>
      </c>
      <c r="R923" s="86">
        <v>178</v>
      </c>
      <c r="S923" s="86">
        <v>94</v>
      </c>
      <c r="T923" s="86">
        <v>82</v>
      </c>
      <c r="U923" s="12" t="s">
        <v>96</v>
      </c>
      <c r="V923" s="14">
        <v>6.4</v>
      </c>
      <c r="W923" s="6">
        <v>675</v>
      </c>
      <c r="X923" s="14">
        <v>4.32</v>
      </c>
    </row>
    <row r="924" spans="1:24">
      <c r="A924" t="s">
        <v>2624</v>
      </c>
      <c r="B924" s="12" t="s">
        <v>2625</v>
      </c>
      <c r="C924" s="12" t="s">
        <v>1983</v>
      </c>
      <c r="D924" s="82" t="s">
        <v>38</v>
      </c>
      <c r="E924" s="82" t="s">
        <v>2615</v>
      </c>
      <c r="F924" s="82" t="s">
        <v>2616</v>
      </c>
      <c r="G924" s="139" t="s">
        <v>2626</v>
      </c>
      <c r="H924" s="145" t="s">
        <v>2627</v>
      </c>
      <c r="I924" s="9"/>
      <c r="J924" s="9"/>
      <c r="K924" s="10"/>
      <c r="L924" s="11"/>
      <c r="M924" s="22">
        <v>16234</v>
      </c>
      <c r="N924" s="22"/>
      <c r="O924" s="22"/>
      <c r="P924" s="12">
        <v>1372024</v>
      </c>
      <c r="Q924" s="86" t="s">
        <v>2628</v>
      </c>
      <c r="R924" s="86">
        <v>178</v>
      </c>
      <c r="S924" s="86">
        <v>94</v>
      </c>
      <c r="T924" s="86">
        <v>82</v>
      </c>
      <c r="U924" s="12" t="s">
        <v>96</v>
      </c>
      <c r="V924" s="14">
        <v>8.5</v>
      </c>
      <c r="W924" s="6">
        <v>675</v>
      </c>
      <c r="X924" s="14">
        <v>5.74</v>
      </c>
    </row>
    <row r="925" spans="1:24">
      <c r="A925" t="s">
        <v>2629</v>
      </c>
      <c r="B925" s="12" t="s">
        <v>2630</v>
      </c>
      <c r="C925" s="12" t="s">
        <v>1983</v>
      </c>
      <c r="D925" s="82" t="s">
        <v>38</v>
      </c>
      <c r="E925" s="82" t="s">
        <v>2615</v>
      </c>
      <c r="F925" s="82" t="s">
        <v>2616</v>
      </c>
      <c r="G925" s="139" t="s">
        <v>2631</v>
      </c>
      <c r="H925" s="145" t="s">
        <v>2632</v>
      </c>
      <c r="I925" s="9"/>
      <c r="J925" s="9"/>
      <c r="K925" s="10"/>
      <c r="L925" s="11"/>
      <c r="M925" s="22">
        <v>11824</v>
      </c>
      <c r="N925" s="22"/>
      <c r="O925" s="22"/>
      <c r="P925" s="12">
        <v>1894860</v>
      </c>
      <c r="Q925" s="86" t="s">
        <v>2633</v>
      </c>
      <c r="R925" s="86">
        <v>198</v>
      </c>
      <c r="S925" s="86">
        <v>110.00000000000001</v>
      </c>
      <c r="T925" s="86">
        <v>87</v>
      </c>
      <c r="U925" s="14" t="s">
        <v>2582</v>
      </c>
      <c r="V925" s="14">
        <v>5.6</v>
      </c>
      <c r="W925" s="14">
        <v>2088</v>
      </c>
      <c r="X925" s="14">
        <v>11.6928</v>
      </c>
    </row>
    <row r="926" spans="1:24">
      <c r="A926" t="s">
        <v>2634</v>
      </c>
      <c r="B926" s="12" t="s">
        <v>2635</v>
      </c>
      <c r="C926" s="12" t="s">
        <v>1983</v>
      </c>
      <c r="D926" s="82" t="s">
        <v>38</v>
      </c>
      <c r="E926" s="82" t="s">
        <v>2615</v>
      </c>
      <c r="F926" s="82" t="s">
        <v>2616</v>
      </c>
      <c r="G926" s="139" t="s">
        <v>2636</v>
      </c>
      <c r="H926" s="145" t="s">
        <v>2637</v>
      </c>
      <c r="I926" s="9"/>
      <c r="J926" s="9"/>
      <c r="K926" s="10"/>
      <c r="L926" s="11"/>
      <c r="M926" s="22">
        <v>13139</v>
      </c>
      <c r="N926" s="22"/>
      <c r="O926" s="22"/>
      <c r="P926" s="12">
        <v>1894860</v>
      </c>
      <c r="Q926" s="86" t="s">
        <v>2633</v>
      </c>
      <c r="R926" s="86">
        <v>198</v>
      </c>
      <c r="S926" s="86">
        <v>110.00000000000001</v>
      </c>
      <c r="T926" s="86">
        <v>87</v>
      </c>
      <c r="U926" s="14" t="s">
        <v>2582</v>
      </c>
      <c r="V926" s="14">
        <v>5.6</v>
      </c>
      <c r="W926" s="14">
        <v>2088</v>
      </c>
      <c r="X926" s="14">
        <v>11.6928</v>
      </c>
    </row>
    <row r="927" spans="1:24">
      <c r="A927" t="s">
        <v>2638</v>
      </c>
      <c r="B927" s="12" t="s">
        <v>2639</v>
      </c>
      <c r="C927" s="12" t="s">
        <v>1983</v>
      </c>
      <c r="D927" s="82" t="s">
        <v>38</v>
      </c>
      <c r="E927" s="82" t="s">
        <v>2615</v>
      </c>
      <c r="F927" s="82" t="s">
        <v>2616</v>
      </c>
      <c r="G927" s="139" t="s">
        <v>2640</v>
      </c>
      <c r="H927" s="145" t="s">
        <v>2641</v>
      </c>
      <c r="I927" s="9"/>
      <c r="J927" s="9"/>
      <c r="K927" s="10"/>
      <c r="L927" s="11"/>
      <c r="M927" s="22">
        <v>15616</v>
      </c>
      <c r="N927" s="22"/>
      <c r="O927" s="22"/>
      <c r="P927" s="12">
        <v>2787840</v>
      </c>
      <c r="Q927" s="86" t="s">
        <v>2642</v>
      </c>
      <c r="R927" s="86">
        <v>198</v>
      </c>
      <c r="S927" s="86">
        <v>128</v>
      </c>
      <c r="T927" s="86">
        <v>110.00000000000001</v>
      </c>
      <c r="U927" s="14" t="s">
        <v>2582</v>
      </c>
      <c r="V927" s="14">
        <v>8.3000000000000007</v>
      </c>
      <c r="W927" s="14">
        <v>2088</v>
      </c>
      <c r="X927" s="14">
        <v>17.330400000000001</v>
      </c>
    </row>
    <row r="928" spans="1:24">
      <c r="A928" t="s">
        <v>2643</v>
      </c>
      <c r="B928" s="12" t="s">
        <v>2644</v>
      </c>
      <c r="C928" s="12" t="s">
        <v>1983</v>
      </c>
      <c r="D928" s="82" t="s">
        <v>38</v>
      </c>
      <c r="E928" s="82" t="s">
        <v>2615</v>
      </c>
      <c r="F928" s="82" t="s">
        <v>2616</v>
      </c>
      <c r="G928" s="139" t="s">
        <v>2645</v>
      </c>
      <c r="H928" s="145" t="s">
        <v>2646</v>
      </c>
      <c r="I928" s="9"/>
      <c r="J928" s="9"/>
      <c r="K928" s="10"/>
      <c r="L928" s="11"/>
      <c r="M928" s="22">
        <v>18479</v>
      </c>
      <c r="N928" s="22"/>
      <c r="O928" s="22"/>
      <c r="P928" s="12">
        <v>2787840</v>
      </c>
      <c r="Q928" s="86" t="s">
        <v>2647</v>
      </c>
      <c r="R928" s="86">
        <v>198</v>
      </c>
      <c r="S928" s="86">
        <v>128</v>
      </c>
      <c r="T928" s="86">
        <v>110.00000000000001</v>
      </c>
      <c r="U928" s="14" t="s">
        <v>2582</v>
      </c>
      <c r="V928" s="14">
        <v>8.3000000000000007</v>
      </c>
      <c r="W928" s="14">
        <v>2088</v>
      </c>
      <c r="X928" s="14">
        <v>17.330400000000001</v>
      </c>
    </row>
    <row r="929" spans="1:24">
      <c r="A929" t="s">
        <v>2648</v>
      </c>
      <c r="B929" s="12" t="s">
        <v>2649</v>
      </c>
      <c r="C929" s="12" t="s">
        <v>1983</v>
      </c>
      <c r="D929" s="82" t="s">
        <v>38</v>
      </c>
      <c r="E929" s="82" t="s">
        <v>2615</v>
      </c>
      <c r="F929" s="82" t="s">
        <v>2616</v>
      </c>
      <c r="G929" s="139" t="s">
        <v>2650</v>
      </c>
      <c r="H929" s="145" t="s">
        <v>2651</v>
      </c>
      <c r="I929" s="9"/>
      <c r="J929" s="9"/>
      <c r="K929" s="10"/>
      <c r="L929" s="11"/>
      <c r="M929" s="22">
        <v>20685</v>
      </c>
      <c r="N929" s="22"/>
      <c r="O929" s="22"/>
      <c r="P929" s="12">
        <v>2787840</v>
      </c>
      <c r="Q929" s="86" t="s">
        <v>2647</v>
      </c>
      <c r="R929" s="86">
        <v>198</v>
      </c>
      <c r="S929" s="86">
        <v>128</v>
      </c>
      <c r="T929" s="86">
        <v>110.00000000000001</v>
      </c>
      <c r="U929" s="14" t="s">
        <v>2582</v>
      </c>
      <c r="V929" s="14">
        <v>8.3000000000000007</v>
      </c>
      <c r="W929" s="14">
        <v>2088</v>
      </c>
      <c r="X929" s="14">
        <v>17.330400000000001</v>
      </c>
    </row>
    <row r="930" spans="1:24">
      <c r="A930" t="s">
        <v>2652</v>
      </c>
      <c r="B930" s="12" t="s">
        <v>2653</v>
      </c>
      <c r="C930" s="12" t="s">
        <v>1983</v>
      </c>
      <c r="D930" s="82" t="s">
        <v>38</v>
      </c>
      <c r="E930" s="82" t="s">
        <v>2615</v>
      </c>
      <c r="F930" s="82" t="s">
        <v>2616</v>
      </c>
      <c r="G930" s="139" t="s">
        <v>2654</v>
      </c>
      <c r="H930" s="145" t="s">
        <v>2655</v>
      </c>
      <c r="I930" s="9"/>
      <c r="J930" s="9"/>
      <c r="K930" s="10"/>
      <c r="L930" s="11"/>
      <c r="M930" s="22">
        <v>24066</v>
      </c>
      <c r="N930" s="22"/>
      <c r="O930" s="22"/>
      <c r="P930" s="12">
        <v>3571920</v>
      </c>
      <c r="Q930" s="86" t="s">
        <v>2656</v>
      </c>
      <c r="R930" s="86">
        <v>198</v>
      </c>
      <c r="S930" s="86">
        <v>164</v>
      </c>
      <c r="T930" s="86">
        <v>110.00000000000001</v>
      </c>
      <c r="U930" s="14" t="s">
        <v>2582</v>
      </c>
      <c r="V930" s="14">
        <v>9.5</v>
      </c>
      <c r="W930" s="14">
        <v>2088</v>
      </c>
      <c r="X930" s="14">
        <v>19.835999999999999</v>
      </c>
    </row>
    <row r="931" spans="1:24">
      <c r="A931" t="s">
        <v>2657</v>
      </c>
      <c r="B931" s="12" t="s">
        <v>2658</v>
      </c>
      <c r="C931" s="12" t="s">
        <v>1983</v>
      </c>
      <c r="D931" s="82" t="s">
        <v>38</v>
      </c>
      <c r="E931" s="82" t="s">
        <v>2615</v>
      </c>
      <c r="F931" s="82" t="s">
        <v>2616</v>
      </c>
      <c r="G931" s="139" t="s">
        <v>2659</v>
      </c>
      <c r="H931" s="145" t="s">
        <v>2660</v>
      </c>
      <c r="I931" s="9"/>
      <c r="J931" s="9"/>
      <c r="K931" s="10"/>
      <c r="L931" s="11"/>
      <c r="M931" s="22">
        <v>26102</v>
      </c>
      <c r="N931" s="22"/>
      <c r="O931" s="22"/>
      <c r="P931" s="12">
        <v>3571920</v>
      </c>
      <c r="Q931" s="86" t="s">
        <v>2656</v>
      </c>
      <c r="R931" s="86">
        <v>198</v>
      </c>
      <c r="S931" s="86">
        <v>164</v>
      </c>
      <c r="T931" s="86">
        <v>110.00000000000001</v>
      </c>
      <c r="U931" s="14" t="s">
        <v>2582</v>
      </c>
      <c r="V931" s="14">
        <v>9.5</v>
      </c>
      <c r="W931" s="14">
        <v>2088</v>
      </c>
      <c r="X931" s="14">
        <v>19.835999999999999</v>
      </c>
    </row>
    <row r="932" spans="1:24">
      <c r="A932" t="s">
        <v>2661</v>
      </c>
      <c r="B932" s="12">
        <v>5025232991235</v>
      </c>
      <c r="C932" s="12" t="s">
        <v>1983</v>
      </c>
      <c r="D932" s="82" t="s">
        <v>38</v>
      </c>
      <c r="E932" s="82" t="s">
        <v>2615</v>
      </c>
      <c r="F932" s="82" t="s">
        <v>2662</v>
      </c>
      <c r="G932" s="139" t="s">
        <v>2663</v>
      </c>
      <c r="H932" s="145" t="s">
        <v>2664</v>
      </c>
      <c r="I932" s="9"/>
      <c r="J932" s="9"/>
      <c r="K932" s="10" t="s">
        <v>2017</v>
      </c>
      <c r="L932" s="11"/>
      <c r="M932" s="22">
        <v>13801</v>
      </c>
      <c r="N932" s="22"/>
      <c r="O932" s="22"/>
      <c r="P932" s="12">
        <v>2787840</v>
      </c>
      <c r="Q932" s="86" t="s">
        <v>2665</v>
      </c>
      <c r="R932" s="86">
        <v>198</v>
      </c>
      <c r="S932" s="86">
        <v>128</v>
      </c>
      <c r="T932" s="86">
        <v>110.00000000000001</v>
      </c>
      <c r="U932" s="12" t="s">
        <v>96</v>
      </c>
      <c r="V932" s="14">
        <v>8.1</v>
      </c>
      <c r="W932" s="6">
        <v>675</v>
      </c>
      <c r="X932" s="14">
        <v>5.47</v>
      </c>
    </row>
    <row r="933" spans="1:24">
      <c r="A933" t="s">
        <v>2666</v>
      </c>
      <c r="B933" s="12">
        <v>5025232991211</v>
      </c>
      <c r="C933" s="12" t="s">
        <v>1983</v>
      </c>
      <c r="D933" s="82" t="s">
        <v>38</v>
      </c>
      <c r="E933" s="82" t="s">
        <v>2615</v>
      </c>
      <c r="F933" s="82" t="s">
        <v>2662</v>
      </c>
      <c r="G933" s="139" t="s">
        <v>2667</v>
      </c>
      <c r="H933" s="145" t="s">
        <v>2668</v>
      </c>
      <c r="I933" s="9"/>
      <c r="J933" s="9"/>
      <c r="K933" s="10" t="s">
        <v>2017</v>
      </c>
      <c r="L933" s="11"/>
      <c r="M933" s="22">
        <v>14953</v>
      </c>
      <c r="N933" s="22"/>
      <c r="O933" s="22"/>
      <c r="P933" s="12">
        <v>2787840</v>
      </c>
      <c r="Q933" s="86" t="s">
        <v>2669</v>
      </c>
      <c r="R933" s="86">
        <v>198</v>
      </c>
      <c r="S933" s="86">
        <v>128</v>
      </c>
      <c r="T933" s="86">
        <v>110.00000000000001</v>
      </c>
      <c r="U933" s="12" t="s">
        <v>96</v>
      </c>
      <c r="V933" s="14">
        <v>8.8000000000000007</v>
      </c>
      <c r="W933" s="6">
        <v>675</v>
      </c>
      <c r="X933" s="14">
        <v>5.94</v>
      </c>
    </row>
    <row r="934" spans="1:24">
      <c r="A934" t="s">
        <v>2670</v>
      </c>
      <c r="B934" s="12">
        <v>5025232991228</v>
      </c>
      <c r="C934" s="12" t="s">
        <v>1983</v>
      </c>
      <c r="D934" s="82" t="s">
        <v>38</v>
      </c>
      <c r="E934" s="82" t="s">
        <v>2615</v>
      </c>
      <c r="F934" s="82" t="s">
        <v>2662</v>
      </c>
      <c r="G934" s="139" t="s">
        <v>2671</v>
      </c>
      <c r="H934" s="145" t="s">
        <v>2672</v>
      </c>
      <c r="I934" s="9"/>
      <c r="J934" s="9"/>
      <c r="K934" s="10" t="s">
        <v>2017</v>
      </c>
      <c r="L934" s="11"/>
      <c r="M934" s="22">
        <v>18597</v>
      </c>
      <c r="N934" s="22"/>
      <c r="O934" s="22"/>
      <c r="P934" s="12">
        <v>2787840</v>
      </c>
      <c r="Q934" s="86" t="s">
        <v>2673</v>
      </c>
      <c r="R934" s="86">
        <v>198</v>
      </c>
      <c r="S934" s="86">
        <v>128</v>
      </c>
      <c r="T934" s="86">
        <v>110.00000000000001</v>
      </c>
      <c r="U934" s="12" t="s">
        <v>96</v>
      </c>
      <c r="V934" s="14">
        <v>9.1999999999999993</v>
      </c>
      <c r="W934" s="6">
        <v>675</v>
      </c>
      <c r="X934" s="14" t="s">
        <v>2674</v>
      </c>
    </row>
    <row r="935" spans="1:24">
      <c r="A935" t="s">
        <v>2675</v>
      </c>
      <c r="B935" s="12" t="s">
        <v>2676</v>
      </c>
      <c r="C935" s="12" t="s">
        <v>1983</v>
      </c>
      <c r="D935" s="82" t="s">
        <v>38</v>
      </c>
      <c r="E935" s="82" t="s">
        <v>2615</v>
      </c>
      <c r="F935" s="82" t="s">
        <v>2662</v>
      </c>
      <c r="G935" s="139" t="s">
        <v>2677</v>
      </c>
      <c r="H935" s="145" t="s">
        <v>2678</v>
      </c>
      <c r="I935" s="9"/>
      <c r="J935" s="9"/>
      <c r="K935" s="9"/>
      <c r="L935" s="9"/>
      <c r="M935" s="22">
        <v>13144</v>
      </c>
      <c r="N935" s="22"/>
      <c r="O935" s="22"/>
      <c r="P935" s="12">
        <v>2787840</v>
      </c>
      <c r="Q935" s="86" t="s">
        <v>2665</v>
      </c>
      <c r="R935" s="86">
        <v>198</v>
      </c>
      <c r="S935" s="86">
        <v>128</v>
      </c>
      <c r="T935" s="86">
        <v>110.00000000000001</v>
      </c>
      <c r="U935" s="14" t="s">
        <v>2582</v>
      </c>
      <c r="V935" s="14">
        <v>6.8</v>
      </c>
      <c r="W935" s="14">
        <v>2088</v>
      </c>
      <c r="X935" s="14">
        <v>14.198399999999999</v>
      </c>
    </row>
    <row r="936" spans="1:24">
      <c r="A936" t="s">
        <v>2679</v>
      </c>
      <c r="B936" s="12" t="s">
        <v>2680</v>
      </c>
      <c r="C936" s="12" t="s">
        <v>1983</v>
      </c>
      <c r="D936" s="82" t="s">
        <v>38</v>
      </c>
      <c r="E936" s="82" t="s">
        <v>2615</v>
      </c>
      <c r="F936" s="82" t="s">
        <v>2662</v>
      </c>
      <c r="G936" s="139" t="s">
        <v>2681</v>
      </c>
      <c r="H936" s="145" t="s">
        <v>2682</v>
      </c>
      <c r="I936" s="9"/>
      <c r="J936" s="9"/>
      <c r="K936" s="9"/>
      <c r="L936" s="9"/>
      <c r="M936" s="22">
        <v>14241</v>
      </c>
      <c r="N936" s="22"/>
      <c r="O936" s="22"/>
      <c r="P936" s="12">
        <v>2787840</v>
      </c>
      <c r="Q936" s="86" t="s">
        <v>2669</v>
      </c>
      <c r="R936" s="86">
        <v>198</v>
      </c>
      <c r="S936" s="86">
        <v>128</v>
      </c>
      <c r="T936" s="86">
        <v>110.00000000000001</v>
      </c>
      <c r="U936" s="14" t="s">
        <v>2582</v>
      </c>
      <c r="V936" s="14">
        <v>6.8</v>
      </c>
      <c r="W936" s="14">
        <v>2088</v>
      </c>
      <c r="X936" s="14">
        <v>14.198399999999999</v>
      </c>
    </row>
    <row r="937" spans="1:24">
      <c r="A937" t="s">
        <v>2683</v>
      </c>
      <c r="B937" s="12" t="s">
        <v>2684</v>
      </c>
      <c r="C937" s="12" t="s">
        <v>1983</v>
      </c>
      <c r="D937" s="82" t="s">
        <v>38</v>
      </c>
      <c r="E937" s="82" t="s">
        <v>2615</v>
      </c>
      <c r="F937" s="82" t="s">
        <v>2662</v>
      </c>
      <c r="G937" s="139" t="s">
        <v>2685</v>
      </c>
      <c r="H937" s="145" t="s">
        <v>2686</v>
      </c>
      <c r="I937" s="9"/>
      <c r="J937" s="9"/>
      <c r="K937" s="9"/>
      <c r="L937" s="9"/>
      <c r="M937" s="22">
        <v>17712</v>
      </c>
      <c r="N937" s="22"/>
      <c r="O937" s="22"/>
      <c r="P937" s="12">
        <v>2787840</v>
      </c>
      <c r="Q937" s="86" t="s">
        <v>2673</v>
      </c>
      <c r="R937" s="86">
        <v>198</v>
      </c>
      <c r="S937" s="86">
        <v>128</v>
      </c>
      <c r="T937" s="86">
        <v>110.00000000000001</v>
      </c>
      <c r="U937" s="14" t="s">
        <v>2582</v>
      </c>
      <c r="V937" s="14">
        <v>8.3000000000000007</v>
      </c>
      <c r="W937" s="14">
        <v>2088</v>
      </c>
      <c r="X937" s="14">
        <v>17.330400000000001</v>
      </c>
    </row>
    <row r="938" spans="1:24">
      <c r="A938" t="s">
        <v>2687</v>
      </c>
      <c r="B938" s="12" t="s">
        <v>2688</v>
      </c>
      <c r="C938" s="12" t="s">
        <v>1983</v>
      </c>
      <c r="D938" s="82" t="s">
        <v>38</v>
      </c>
      <c r="E938" s="82" t="s">
        <v>2615</v>
      </c>
      <c r="F938" s="82" t="s">
        <v>2662</v>
      </c>
      <c r="G938" s="139" t="s">
        <v>2689</v>
      </c>
      <c r="H938" s="145" t="s">
        <v>2690</v>
      </c>
      <c r="I938" s="9"/>
      <c r="J938" s="9"/>
      <c r="K938" s="9"/>
      <c r="L938" s="9"/>
      <c r="M938" s="22">
        <v>20665</v>
      </c>
      <c r="N938" s="22"/>
      <c r="O938" s="22"/>
      <c r="P938" s="12">
        <v>2787840</v>
      </c>
      <c r="Q938" s="86" t="s">
        <v>2691</v>
      </c>
      <c r="R938" s="86">
        <v>198</v>
      </c>
      <c r="S938" s="86">
        <v>128</v>
      </c>
      <c r="T938" s="86">
        <v>110.00000000000001</v>
      </c>
      <c r="U938" s="14" t="s">
        <v>2582</v>
      </c>
      <c r="V938" s="14">
        <v>8.3000000000000007</v>
      </c>
      <c r="W938" s="14">
        <v>2088</v>
      </c>
      <c r="X938" s="14">
        <v>17.330400000000001</v>
      </c>
    </row>
    <row r="939" spans="1:24">
      <c r="A939" t="s">
        <v>2692</v>
      </c>
      <c r="B939" s="12" t="s">
        <v>2693</v>
      </c>
      <c r="C939" s="12" t="s">
        <v>1983</v>
      </c>
      <c r="D939" s="82" t="s">
        <v>38</v>
      </c>
      <c r="E939" s="82" t="s">
        <v>2615</v>
      </c>
      <c r="F939" s="82" t="s">
        <v>2662</v>
      </c>
      <c r="G939" s="139" t="s">
        <v>2694</v>
      </c>
      <c r="H939" s="145" t="s">
        <v>2695</v>
      </c>
      <c r="I939" s="9"/>
      <c r="J939" s="9"/>
      <c r="K939" s="9"/>
      <c r="L939" s="9"/>
      <c r="M939" s="22">
        <v>22943</v>
      </c>
      <c r="N939" s="22"/>
      <c r="O939" s="22"/>
      <c r="P939" s="12">
        <v>2787840</v>
      </c>
      <c r="Q939" s="86" t="s">
        <v>2691</v>
      </c>
      <c r="R939" s="86">
        <v>198</v>
      </c>
      <c r="S939" s="86">
        <v>128</v>
      </c>
      <c r="T939" s="86">
        <v>110.00000000000001</v>
      </c>
      <c r="U939" s="14" t="s">
        <v>2582</v>
      </c>
      <c r="V939" s="14">
        <v>8.3000000000000007</v>
      </c>
      <c r="W939" s="14">
        <v>2088</v>
      </c>
      <c r="X939" s="14">
        <v>17.330400000000001</v>
      </c>
    </row>
    <row r="940" spans="1:24">
      <c r="A940" t="s">
        <v>2696</v>
      </c>
      <c r="B940" s="12" t="s">
        <v>2697</v>
      </c>
      <c r="C940" s="12" t="s">
        <v>1983</v>
      </c>
      <c r="D940" t="s">
        <v>51</v>
      </c>
      <c r="E940" s="82" t="s">
        <v>1973</v>
      </c>
      <c r="F940" s="82" t="s">
        <v>2698</v>
      </c>
      <c r="G940" s="137" t="s">
        <v>2699</v>
      </c>
      <c r="H940" s="145" t="s">
        <v>2700</v>
      </c>
      <c r="I940" s="9"/>
      <c r="J940" s="9"/>
      <c r="K940" s="9"/>
      <c r="L940" s="9"/>
      <c r="M940" s="22">
        <v>1489</v>
      </c>
      <c r="N940" s="22"/>
      <c r="O940" s="22"/>
      <c r="P940" s="12">
        <v>243000</v>
      </c>
      <c r="Q940" s="86">
        <v>26</v>
      </c>
      <c r="R940" s="86">
        <v>30</v>
      </c>
      <c r="S940" s="86">
        <v>90</v>
      </c>
      <c r="T940" s="86">
        <v>90</v>
      </c>
      <c r="U940" s="14" t="s">
        <v>56</v>
      </c>
      <c r="V940" s="14" t="s">
        <v>56</v>
      </c>
      <c r="W940" s="14" t="s">
        <v>56</v>
      </c>
      <c r="X940" s="14" t="s">
        <v>56</v>
      </c>
    </row>
    <row r="941" spans="1:24">
      <c r="A941" t="s">
        <v>2701</v>
      </c>
      <c r="B941" s="12" t="s">
        <v>2702</v>
      </c>
      <c r="C941" s="12" t="s">
        <v>1983</v>
      </c>
      <c r="D941" t="s">
        <v>51</v>
      </c>
      <c r="E941" s="82" t="s">
        <v>1973</v>
      </c>
      <c r="F941" s="82" t="s">
        <v>2698</v>
      </c>
      <c r="G941" s="137" t="s">
        <v>2703</v>
      </c>
      <c r="H941" s="145" t="s">
        <v>2704</v>
      </c>
      <c r="I941" s="9"/>
      <c r="J941" s="9"/>
      <c r="K941" s="9"/>
      <c r="L941" s="9"/>
      <c r="M941" s="22">
        <v>1501</v>
      </c>
      <c r="N941" s="22"/>
      <c r="O941" s="22"/>
      <c r="P941" s="12">
        <v>243000</v>
      </c>
      <c r="Q941" s="86">
        <v>26</v>
      </c>
      <c r="R941" s="86">
        <v>30</v>
      </c>
      <c r="S941" s="86">
        <v>90</v>
      </c>
      <c r="T941" s="86">
        <v>90</v>
      </c>
      <c r="U941" s="14" t="s">
        <v>56</v>
      </c>
      <c r="V941" s="14" t="s">
        <v>56</v>
      </c>
      <c r="W941" s="14" t="s">
        <v>56</v>
      </c>
      <c r="X941" s="14" t="s">
        <v>56</v>
      </c>
    </row>
    <row r="942" spans="1:24">
      <c r="A942" t="s">
        <v>2705</v>
      </c>
      <c r="B942" s="12" t="s">
        <v>2706</v>
      </c>
      <c r="C942" s="12" t="s">
        <v>1983</v>
      </c>
      <c r="D942" t="s">
        <v>51</v>
      </c>
      <c r="E942" s="82" t="s">
        <v>1973</v>
      </c>
      <c r="F942" s="82" t="s">
        <v>2698</v>
      </c>
      <c r="G942" s="137" t="s">
        <v>2707</v>
      </c>
      <c r="H942" s="145" t="s">
        <v>2708</v>
      </c>
      <c r="I942" s="9"/>
      <c r="J942" s="9"/>
      <c r="K942" s="9"/>
      <c r="L942" s="9"/>
      <c r="M942" s="22">
        <v>1510</v>
      </c>
      <c r="N942" s="22"/>
      <c r="O942" s="22"/>
      <c r="P942" s="12">
        <v>243000</v>
      </c>
      <c r="Q942" s="86">
        <v>26</v>
      </c>
      <c r="R942" s="86">
        <v>30</v>
      </c>
      <c r="S942" s="86">
        <v>90</v>
      </c>
      <c r="T942" s="86">
        <v>90</v>
      </c>
      <c r="U942" s="14" t="s">
        <v>56</v>
      </c>
      <c r="V942" s="14" t="s">
        <v>56</v>
      </c>
      <c r="W942" s="14" t="s">
        <v>56</v>
      </c>
      <c r="X942" s="14" t="s">
        <v>56</v>
      </c>
    </row>
    <row r="943" spans="1:24">
      <c r="A943" t="s">
        <v>2709</v>
      </c>
      <c r="B943" s="12" t="s">
        <v>2710</v>
      </c>
      <c r="C943" s="12" t="s">
        <v>1983</v>
      </c>
      <c r="D943" t="s">
        <v>51</v>
      </c>
      <c r="E943" s="82" t="s">
        <v>1973</v>
      </c>
      <c r="F943" s="82" t="s">
        <v>2698</v>
      </c>
      <c r="G943" s="137" t="s">
        <v>2711</v>
      </c>
      <c r="H943" s="145" t="s">
        <v>2712</v>
      </c>
      <c r="I943" s="9"/>
      <c r="J943" s="9"/>
      <c r="K943" s="9"/>
      <c r="L943" s="9"/>
      <c r="M943" s="22">
        <v>1732</v>
      </c>
      <c r="N943" s="22"/>
      <c r="O943" s="22"/>
      <c r="P943" s="12">
        <v>243000</v>
      </c>
      <c r="Q943" s="86">
        <v>26</v>
      </c>
      <c r="R943" s="86">
        <v>30</v>
      </c>
      <c r="S943" s="86">
        <v>90</v>
      </c>
      <c r="T943" s="86">
        <v>90</v>
      </c>
      <c r="U943" s="14" t="s">
        <v>56</v>
      </c>
      <c r="V943" s="14" t="s">
        <v>56</v>
      </c>
      <c r="W943" s="14" t="s">
        <v>56</v>
      </c>
      <c r="X943" s="14" t="s">
        <v>56</v>
      </c>
    </row>
    <row r="944" spans="1:24">
      <c r="A944" t="s">
        <v>2713</v>
      </c>
      <c r="B944" s="12" t="s">
        <v>2714</v>
      </c>
      <c r="C944" s="12" t="s">
        <v>1983</v>
      </c>
      <c r="D944" t="s">
        <v>51</v>
      </c>
      <c r="E944" s="82" t="s">
        <v>1973</v>
      </c>
      <c r="F944" s="82" t="s">
        <v>2698</v>
      </c>
      <c r="G944" s="137" t="s">
        <v>2715</v>
      </c>
      <c r="H944" s="145" t="s">
        <v>2716</v>
      </c>
      <c r="I944" s="9"/>
      <c r="J944" s="9"/>
      <c r="K944" s="9"/>
      <c r="L944" s="9"/>
      <c r="M944" s="22">
        <v>1767</v>
      </c>
      <c r="N944" s="22"/>
      <c r="O944" s="22"/>
      <c r="P944" s="12">
        <v>243000</v>
      </c>
      <c r="Q944" s="86">
        <v>26</v>
      </c>
      <c r="R944" s="86">
        <v>30</v>
      </c>
      <c r="S944" s="86">
        <v>90</v>
      </c>
      <c r="T944" s="86">
        <v>90</v>
      </c>
      <c r="U944" s="14" t="s">
        <v>56</v>
      </c>
      <c r="V944" s="14" t="s">
        <v>56</v>
      </c>
      <c r="W944" s="14" t="s">
        <v>56</v>
      </c>
      <c r="X944" s="14" t="s">
        <v>56</v>
      </c>
    </row>
    <row r="945" spans="1:24">
      <c r="A945" t="s">
        <v>2717</v>
      </c>
      <c r="B945" s="12" t="s">
        <v>2718</v>
      </c>
      <c r="C945" s="12" t="s">
        <v>1983</v>
      </c>
      <c r="D945" t="s">
        <v>51</v>
      </c>
      <c r="E945" s="82" t="s">
        <v>1973</v>
      </c>
      <c r="F945" s="82" t="s">
        <v>2698</v>
      </c>
      <c r="G945" s="137" t="s">
        <v>2719</v>
      </c>
      <c r="H945" s="145" t="s">
        <v>2720</v>
      </c>
      <c r="I945" s="9"/>
      <c r="J945" s="9"/>
      <c r="K945" s="9"/>
      <c r="L945" s="9"/>
      <c r="M945" s="22">
        <v>1881</v>
      </c>
      <c r="N945" s="22"/>
      <c r="O945" s="22"/>
      <c r="P945" s="12">
        <v>243000</v>
      </c>
      <c r="Q945" s="86">
        <v>27</v>
      </c>
      <c r="R945" s="86">
        <v>30</v>
      </c>
      <c r="S945" s="86">
        <v>90</v>
      </c>
      <c r="T945" s="86">
        <v>90</v>
      </c>
      <c r="U945" s="14" t="s">
        <v>56</v>
      </c>
      <c r="V945" s="14" t="s">
        <v>56</v>
      </c>
      <c r="W945" s="14" t="s">
        <v>56</v>
      </c>
      <c r="X945" s="14" t="s">
        <v>56</v>
      </c>
    </row>
    <row r="946" spans="1:24">
      <c r="A946" t="s">
        <v>2721</v>
      </c>
      <c r="B946" s="12" t="s">
        <v>2722</v>
      </c>
      <c r="C946" s="12" t="s">
        <v>1983</v>
      </c>
      <c r="D946" t="s">
        <v>51</v>
      </c>
      <c r="E946" s="82" t="s">
        <v>1973</v>
      </c>
      <c r="F946" s="82" t="s">
        <v>2698</v>
      </c>
      <c r="G946" s="137" t="s">
        <v>2723</v>
      </c>
      <c r="H946" s="145" t="s">
        <v>2724</v>
      </c>
      <c r="I946" s="9"/>
      <c r="J946" s="9"/>
      <c r="K946" s="9"/>
      <c r="L946" s="9"/>
      <c r="M946" s="22">
        <v>1960</v>
      </c>
      <c r="N946" s="22"/>
      <c r="O946" s="22"/>
      <c r="P946" s="12">
        <v>243000</v>
      </c>
      <c r="Q946" s="86">
        <v>27</v>
      </c>
      <c r="R946" s="86">
        <v>30</v>
      </c>
      <c r="S946" s="86">
        <v>90</v>
      </c>
      <c r="T946" s="86">
        <v>90</v>
      </c>
      <c r="U946" s="14" t="s">
        <v>56</v>
      </c>
      <c r="V946" s="14" t="s">
        <v>56</v>
      </c>
      <c r="W946" s="14" t="s">
        <v>56</v>
      </c>
      <c r="X946" s="14" t="s">
        <v>56</v>
      </c>
    </row>
    <row r="947" spans="1:24">
      <c r="A947" t="s">
        <v>2725</v>
      </c>
      <c r="B947" s="12" t="s">
        <v>2726</v>
      </c>
      <c r="C947" s="12" t="s">
        <v>1983</v>
      </c>
      <c r="D947" t="s">
        <v>51</v>
      </c>
      <c r="E947" s="82" t="s">
        <v>1973</v>
      </c>
      <c r="F947" s="82" t="s">
        <v>2698</v>
      </c>
      <c r="G947" s="137" t="s">
        <v>2727</v>
      </c>
      <c r="H947" s="145" t="s">
        <v>2728</v>
      </c>
      <c r="I947" s="9"/>
      <c r="J947" s="9"/>
      <c r="K947" s="9"/>
      <c r="L947" s="9"/>
      <c r="M947" s="22">
        <v>2199</v>
      </c>
      <c r="N947" s="22"/>
      <c r="O947" s="22"/>
      <c r="P947" s="12">
        <v>243000</v>
      </c>
      <c r="Q947" s="86">
        <v>27</v>
      </c>
      <c r="R947" s="86">
        <v>30</v>
      </c>
      <c r="S947" s="86">
        <v>90</v>
      </c>
      <c r="T947" s="86">
        <v>90</v>
      </c>
      <c r="U947" s="14" t="s">
        <v>56</v>
      </c>
      <c r="V947" s="14" t="s">
        <v>56</v>
      </c>
      <c r="W947" s="14" t="s">
        <v>56</v>
      </c>
      <c r="X947" s="14" t="s">
        <v>56</v>
      </c>
    </row>
    <row r="948" spans="1:24">
      <c r="A948" t="s">
        <v>2729</v>
      </c>
      <c r="B948" s="12" t="s">
        <v>2730</v>
      </c>
      <c r="C948" s="12" t="s">
        <v>1983</v>
      </c>
      <c r="D948" t="s">
        <v>51</v>
      </c>
      <c r="E948" s="82" t="s">
        <v>1973</v>
      </c>
      <c r="F948" s="82" t="s">
        <v>2698</v>
      </c>
      <c r="G948" s="137" t="s">
        <v>2731</v>
      </c>
      <c r="H948" s="145" t="s">
        <v>2732</v>
      </c>
      <c r="I948" s="9"/>
      <c r="J948" s="9"/>
      <c r="K948" s="9"/>
      <c r="L948" s="9"/>
      <c r="M948" s="22">
        <v>2598</v>
      </c>
      <c r="N948" s="22"/>
      <c r="O948" s="22"/>
      <c r="P948" s="12">
        <v>299700</v>
      </c>
      <c r="Q948" s="86">
        <v>32</v>
      </c>
      <c r="R948" s="86">
        <v>37</v>
      </c>
      <c r="S948" s="86">
        <v>90</v>
      </c>
      <c r="T948" s="86">
        <v>90</v>
      </c>
      <c r="U948" s="14" t="s">
        <v>56</v>
      </c>
      <c r="V948" s="14" t="s">
        <v>56</v>
      </c>
      <c r="W948" s="14" t="s">
        <v>56</v>
      </c>
      <c r="X948" s="14" t="s">
        <v>56</v>
      </c>
    </row>
    <row r="949" spans="1:24">
      <c r="A949" t="s">
        <v>2733</v>
      </c>
      <c r="B949" s="12" t="s">
        <v>2734</v>
      </c>
      <c r="C949" s="12" t="s">
        <v>1983</v>
      </c>
      <c r="D949" t="s">
        <v>51</v>
      </c>
      <c r="E949" s="82" t="s">
        <v>1973</v>
      </c>
      <c r="F949" s="82" t="s">
        <v>2698</v>
      </c>
      <c r="G949" s="137" t="s">
        <v>2735</v>
      </c>
      <c r="H949" s="145" t="s">
        <v>2736</v>
      </c>
      <c r="I949" s="9"/>
      <c r="J949" s="9"/>
      <c r="K949" s="9"/>
      <c r="L949" s="9"/>
      <c r="M949" s="22">
        <v>2890</v>
      </c>
      <c r="N949" s="22"/>
      <c r="O949" s="22"/>
      <c r="P949" s="12">
        <v>299700</v>
      </c>
      <c r="Q949" s="86">
        <v>32</v>
      </c>
      <c r="R949" s="86">
        <v>37</v>
      </c>
      <c r="S949" s="86">
        <v>90</v>
      </c>
      <c r="T949" s="86">
        <v>90</v>
      </c>
      <c r="U949" s="14" t="s">
        <v>56</v>
      </c>
      <c r="V949" s="14" t="s">
        <v>56</v>
      </c>
      <c r="W949" s="14" t="s">
        <v>56</v>
      </c>
      <c r="X949" s="14" t="s">
        <v>56</v>
      </c>
    </row>
    <row r="950" spans="1:24">
      <c r="A950" t="s">
        <v>2737</v>
      </c>
      <c r="B950" s="12" t="s">
        <v>2738</v>
      </c>
      <c r="C950" s="12" t="s">
        <v>1983</v>
      </c>
      <c r="D950" t="s">
        <v>51</v>
      </c>
      <c r="E950" s="82" t="s">
        <v>1973</v>
      </c>
      <c r="F950" s="82" t="s">
        <v>2698</v>
      </c>
      <c r="G950" s="137" t="s">
        <v>2739</v>
      </c>
      <c r="H950" s="145" t="s">
        <v>2740</v>
      </c>
      <c r="I950" s="9"/>
      <c r="J950" s="9"/>
      <c r="K950" s="9"/>
      <c r="L950" s="9"/>
      <c r="M950" s="22">
        <v>3116</v>
      </c>
      <c r="N950" s="22"/>
      <c r="O950" s="22"/>
      <c r="P950" s="12">
        <v>299700</v>
      </c>
      <c r="Q950" s="86">
        <v>32</v>
      </c>
      <c r="R950" s="86">
        <v>37</v>
      </c>
      <c r="S950" s="86">
        <v>90</v>
      </c>
      <c r="T950" s="86">
        <v>90</v>
      </c>
      <c r="U950" s="14" t="s">
        <v>56</v>
      </c>
      <c r="V950" s="14" t="s">
        <v>56</v>
      </c>
      <c r="W950" s="14" t="s">
        <v>56</v>
      </c>
      <c r="X950" s="14" t="s">
        <v>56</v>
      </c>
    </row>
    <row r="951" spans="1:24">
      <c r="A951" t="s">
        <v>2741</v>
      </c>
      <c r="B951" s="12" t="s">
        <v>2742</v>
      </c>
      <c r="C951" s="12" t="s">
        <v>1983</v>
      </c>
      <c r="D951" t="s">
        <v>51</v>
      </c>
      <c r="E951" s="82" t="s">
        <v>1973</v>
      </c>
      <c r="F951" s="82" t="s">
        <v>2743</v>
      </c>
      <c r="G951" s="137" t="s">
        <v>2744</v>
      </c>
      <c r="H951" s="145" t="s">
        <v>2745</v>
      </c>
      <c r="I951" s="9"/>
      <c r="J951" s="9"/>
      <c r="K951" s="9"/>
      <c r="L951" s="9"/>
      <c r="M951" s="22">
        <v>1399</v>
      </c>
      <c r="N951" s="22"/>
      <c r="O951" s="22"/>
      <c r="P951" s="12">
        <v>173250</v>
      </c>
      <c r="Q951" s="86">
        <v>20</v>
      </c>
      <c r="R951" s="86">
        <v>33</v>
      </c>
      <c r="S951" s="86">
        <v>75</v>
      </c>
      <c r="T951" s="86">
        <v>70</v>
      </c>
      <c r="U951" s="14" t="s">
        <v>56</v>
      </c>
      <c r="V951" s="14" t="s">
        <v>56</v>
      </c>
      <c r="W951" s="14" t="s">
        <v>56</v>
      </c>
      <c r="X951" s="14" t="s">
        <v>56</v>
      </c>
    </row>
    <row r="952" spans="1:24">
      <c r="A952" t="s">
        <v>2746</v>
      </c>
      <c r="B952" s="12">
        <v>5025232968015</v>
      </c>
      <c r="C952" s="12" t="s">
        <v>1983</v>
      </c>
      <c r="D952" t="s">
        <v>51</v>
      </c>
      <c r="E952" s="82" t="s">
        <v>1973</v>
      </c>
      <c r="F952" s="82" t="s">
        <v>2743</v>
      </c>
      <c r="G952" s="137" t="s">
        <v>2747</v>
      </c>
      <c r="H952" s="145" t="s">
        <v>2748</v>
      </c>
      <c r="I952" s="9"/>
      <c r="J952" s="9"/>
      <c r="K952" s="9"/>
      <c r="L952" s="9"/>
      <c r="M952" s="22">
        <v>1443</v>
      </c>
      <c r="N952" s="22"/>
      <c r="O952" s="22"/>
      <c r="P952" s="12">
        <v>173250</v>
      </c>
      <c r="Q952" s="86">
        <v>20</v>
      </c>
      <c r="R952" s="86">
        <v>33</v>
      </c>
      <c r="S952" s="86">
        <v>75</v>
      </c>
      <c r="T952" s="86">
        <v>70</v>
      </c>
      <c r="U952" s="14" t="s">
        <v>56</v>
      </c>
      <c r="V952" s="14" t="s">
        <v>56</v>
      </c>
      <c r="W952" s="14" t="s">
        <v>56</v>
      </c>
      <c r="X952" s="14" t="s">
        <v>56</v>
      </c>
    </row>
    <row r="953" spans="1:24">
      <c r="A953" t="s">
        <v>2749</v>
      </c>
      <c r="B953" s="12" t="s">
        <v>2750</v>
      </c>
      <c r="C953" s="12" t="s">
        <v>1983</v>
      </c>
      <c r="D953" t="s">
        <v>51</v>
      </c>
      <c r="E953" s="82" t="s">
        <v>1973</v>
      </c>
      <c r="F953" s="82" t="s">
        <v>2743</v>
      </c>
      <c r="G953" s="137" t="s">
        <v>2751</v>
      </c>
      <c r="H953" s="145" t="s">
        <v>2752</v>
      </c>
      <c r="I953" s="9"/>
      <c r="J953" s="9"/>
      <c r="K953" s="9"/>
      <c r="L953" s="9"/>
      <c r="M953" s="22">
        <v>1462</v>
      </c>
      <c r="N953" s="22"/>
      <c r="O953" s="22"/>
      <c r="P953" s="12">
        <v>173250</v>
      </c>
      <c r="Q953" s="86">
        <v>20</v>
      </c>
      <c r="R953" s="86">
        <v>33</v>
      </c>
      <c r="S953" s="86">
        <v>75</v>
      </c>
      <c r="T953" s="86">
        <v>70</v>
      </c>
      <c r="U953" s="14" t="s">
        <v>56</v>
      </c>
      <c r="V953" s="14" t="s">
        <v>56</v>
      </c>
      <c r="W953" s="14" t="s">
        <v>56</v>
      </c>
      <c r="X953" s="14" t="s">
        <v>56</v>
      </c>
    </row>
    <row r="954" spans="1:24">
      <c r="A954" t="s">
        <v>2753</v>
      </c>
      <c r="B954" s="12" t="s">
        <v>2754</v>
      </c>
      <c r="C954" s="12" t="s">
        <v>1983</v>
      </c>
      <c r="D954" t="s">
        <v>51</v>
      </c>
      <c r="E954" s="82" t="s">
        <v>1973</v>
      </c>
      <c r="F954" s="82" t="s">
        <v>2743</v>
      </c>
      <c r="G954" s="137" t="s">
        <v>2755</v>
      </c>
      <c r="H954" s="145" t="s">
        <v>2756</v>
      </c>
      <c r="I954" s="9"/>
      <c r="J954" s="9"/>
      <c r="K954" s="9"/>
      <c r="L954" s="9"/>
      <c r="M954" s="22">
        <v>1518</v>
      </c>
      <c r="N954" s="22"/>
      <c r="O954" s="22"/>
      <c r="P954" s="12">
        <v>173250</v>
      </c>
      <c r="Q954" s="86">
        <v>20</v>
      </c>
      <c r="R954" s="86">
        <v>33</v>
      </c>
      <c r="S954" s="86">
        <v>75</v>
      </c>
      <c r="T954" s="86">
        <v>70</v>
      </c>
      <c r="U954" s="14" t="s">
        <v>56</v>
      </c>
      <c r="V954" s="14" t="s">
        <v>56</v>
      </c>
      <c r="W954" s="14" t="s">
        <v>56</v>
      </c>
      <c r="X954" s="14" t="s">
        <v>56</v>
      </c>
    </row>
    <row r="955" spans="1:24">
      <c r="A955" t="s">
        <v>2757</v>
      </c>
      <c r="B955" s="12" t="s">
        <v>2758</v>
      </c>
      <c r="C955" s="12" t="s">
        <v>1983</v>
      </c>
      <c r="D955" t="s">
        <v>51</v>
      </c>
      <c r="E955" s="82" t="s">
        <v>1973</v>
      </c>
      <c r="F955" s="82" t="s">
        <v>2743</v>
      </c>
      <c r="G955" s="137" t="s">
        <v>2759</v>
      </c>
      <c r="H955" s="145" t="s">
        <v>2760</v>
      </c>
      <c r="I955" s="9"/>
      <c r="J955" s="9"/>
      <c r="K955" s="9"/>
      <c r="L955" s="9"/>
      <c r="M955" s="22">
        <v>1657</v>
      </c>
      <c r="N955" s="22"/>
      <c r="O955" s="22"/>
      <c r="P955" s="12">
        <v>173250</v>
      </c>
      <c r="Q955" s="86">
        <v>20</v>
      </c>
      <c r="R955" s="86">
        <v>33</v>
      </c>
      <c r="S955" s="86">
        <v>75</v>
      </c>
      <c r="T955" s="86">
        <v>70</v>
      </c>
      <c r="U955" s="14" t="s">
        <v>56</v>
      </c>
      <c r="V955" s="14" t="s">
        <v>56</v>
      </c>
      <c r="W955" s="14" t="s">
        <v>56</v>
      </c>
      <c r="X955" s="14" t="s">
        <v>56</v>
      </c>
    </row>
    <row r="956" spans="1:24">
      <c r="A956" t="s">
        <v>2761</v>
      </c>
      <c r="B956" s="12" t="s">
        <v>2762</v>
      </c>
      <c r="C956" s="12" t="s">
        <v>1983</v>
      </c>
      <c r="D956" t="s">
        <v>51</v>
      </c>
      <c r="E956" s="82" t="s">
        <v>1973</v>
      </c>
      <c r="F956" s="82" t="s">
        <v>2743</v>
      </c>
      <c r="G956" s="137" t="s">
        <v>2763</v>
      </c>
      <c r="H956" s="145" t="s">
        <v>2764</v>
      </c>
      <c r="I956" s="9"/>
      <c r="J956" s="9"/>
      <c r="K956" s="9"/>
      <c r="L956" s="9"/>
      <c r="M956" s="22">
        <v>1880</v>
      </c>
      <c r="N956" s="22"/>
      <c r="O956" s="22"/>
      <c r="P956" s="12">
        <v>173250</v>
      </c>
      <c r="Q956" s="86">
        <v>20</v>
      </c>
      <c r="R956" s="86">
        <v>33</v>
      </c>
      <c r="S956" s="86">
        <v>75</v>
      </c>
      <c r="T956" s="86">
        <v>70</v>
      </c>
      <c r="U956" s="14" t="s">
        <v>56</v>
      </c>
      <c r="V956" s="14" t="s">
        <v>56</v>
      </c>
      <c r="W956" s="14" t="s">
        <v>56</v>
      </c>
      <c r="X956" s="14" t="s">
        <v>56</v>
      </c>
    </row>
    <row r="957" spans="1:24">
      <c r="A957" t="s">
        <v>2765</v>
      </c>
      <c r="B957" s="12" t="s">
        <v>2766</v>
      </c>
      <c r="C957" s="12" t="s">
        <v>1983</v>
      </c>
      <c r="D957" t="s">
        <v>51</v>
      </c>
      <c r="E957" s="82" t="s">
        <v>1973</v>
      </c>
      <c r="F957" s="82" t="s">
        <v>2767</v>
      </c>
      <c r="G957" s="137" t="s">
        <v>2768</v>
      </c>
      <c r="H957" s="145" t="s">
        <v>2769</v>
      </c>
      <c r="I957" s="9"/>
      <c r="J957" s="9"/>
      <c r="K957" s="9"/>
      <c r="L957" s="9"/>
      <c r="M957" s="22">
        <v>1904</v>
      </c>
      <c r="N957" s="22"/>
      <c r="O957" s="22"/>
      <c r="P957" s="12">
        <v>226393</v>
      </c>
      <c r="Q957" s="86">
        <v>26</v>
      </c>
      <c r="R957" s="86">
        <v>31</v>
      </c>
      <c r="S957" s="86">
        <v>109.00000000000001</v>
      </c>
      <c r="T957" s="86">
        <v>67</v>
      </c>
      <c r="U957" s="14" t="s">
        <v>56</v>
      </c>
      <c r="V957" s="14" t="s">
        <v>56</v>
      </c>
      <c r="W957" s="14" t="s">
        <v>56</v>
      </c>
      <c r="X957" s="14" t="s">
        <v>56</v>
      </c>
    </row>
    <row r="958" spans="1:24">
      <c r="A958" t="s">
        <v>2770</v>
      </c>
      <c r="B958" s="12"/>
      <c r="C958" s="12" t="s">
        <v>1983</v>
      </c>
      <c r="D958" t="s">
        <v>51</v>
      </c>
      <c r="E958" s="82" t="s">
        <v>1973</v>
      </c>
      <c r="F958" s="82" t="s">
        <v>2767</v>
      </c>
      <c r="G958" s="137" t="s">
        <v>2771</v>
      </c>
      <c r="H958" s="145" t="s">
        <v>2772</v>
      </c>
      <c r="I958" s="9"/>
      <c r="J958" s="9"/>
      <c r="K958" s="9"/>
      <c r="L958" s="9"/>
      <c r="M958" s="22">
        <v>1943</v>
      </c>
      <c r="N958" s="22"/>
      <c r="O958" s="22"/>
      <c r="P958" s="12">
        <v>226393</v>
      </c>
      <c r="Q958" s="86">
        <v>26</v>
      </c>
      <c r="R958" s="86">
        <v>31</v>
      </c>
      <c r="S958" s="86">
        <v>109.00000000000001</v>
      </c>
      <c r="T958" s="86">
        <v>67</v>
      </c>
      <c r="U958" s="14" t="s">
        <v>56</v>
      </c>
      <c r="V958" s="14" t="s">
        <v>56</v>
      </c>
      <c r="W958" s="14" t="s">
        <v>56</v>
      </c>
      <c r="X958" s="14" t="s">
        <v>56</v>
      </c>
    </row>
    <row r="959" spans="1:24">
      <c r="A959" t="s">
        <v>2773</v>
      </c>
      <c r="B959" s="12" t="s">
        <v>2774</v>
      </c>
      <c r="C959" s="12" t="s">
        <v>1983</v>
      </c>
      <c r="D959" t="s">
        <v>51</v>
      </c>
      <c r="E959" s="82" t="s">
        <v>1973</v>
      </c>
      <c r="F959" s="82" t="s">
        <v>2767</v>
      </c>
      <c r="G959" s="137" t="s">
        <v>2775</v>
      </c>
      <c r="H959" s="145" t="s">
        <v>2776</v>
      </c>
      <c r="I959" s="9"/>
      <c r="J959" s="9"/>
      <c r="K959" s="9"/>
      <c r="L959" s="9"/>
      <c r="M959" s="22">
        <v>1973</v>
      </c>
      <c r="N959" s="22"/>
      <c r="O959" s="22"/>
      <c r="P959" s="12">
        <v>215757</v>
      </c>
      <c r="Q959" s="86">
        <v>27.6</v>
      </c>
      <c r="R959" s="86">
        <v>30.5</v>
      </c>
      <c r="S959" s="86">
        <v>108</v>
      </c>
      <c r="T959" s="86">
        <v>65.5</v>
      </c>
      <c r="U959" s="14" t="s">
        <v>56</v>
      </c>
      <c r="V959" s="14" t="s">
        <v>56</v>
      </c>
      <c r="W959" s="14" t="s">
        <v>56</v>
      </c>
      <c r="X959" s="14" t="s">
        <v>56</v>
      </c>
    </row>
    <row r="960" spans="1:24">
      <c r="A960" t="s">
        <v>2777</v>
      </c>
      <c r="B960" s="12" t="s">
        <v>2778</v>
      </c>
      <c r="C960" s="12" t="s">
        <v>1983</v>
      </c>
      <c r="D960" t="s">
        <v>51</v>
      </c>
      <c r="E960" s="82" t="s">
        <v>1973</v>
      </c>
      <c r="F960" s="82" t="s">
        <v>2767</v>
      </c>
      <c r="G960" s="137" t="s">
        <v>2779</v>
      </c>
      <c r="H960" s="145" t="s">
        <v>2780</v>
      </c>
      <c r="I960" s="9"/>
      <c r="J960" s="9"/>
      <c r="K960" s="9"/>
      <c r="L960" s="9"/>
      <c r="M960" s="22">
        <v>2146</v>
      </c>
      <c r="N960" s="22"/>
      <c r="O960" s="22"/>
      <c r="P960" s="12">
        <v>226393</v>
      </c>
      <c r="Q960" s="86">
        <v>26</v>
      </c>
      <c r="R960" s="86">
        <v>31</v>
      </c>
      <c r="S960" s="86">
        <v>109.00000000000001</v>
      </c>
      <c r="T960" s="86">
        <v>67</v>
      </c>
      <c r="U960" s="14" t="s">
        <v>56</v>
      </c>
      <c r="V960" s="14" t="s">
        <v>56</v>
      </c>
      <c r="W960" s="14" t="s">
        <v>56</v>
      </c>
      <c r="X960" s="14" t="s">
        <v>56</v>
      </c>
    </row>
    <row r="961" spans="1:24">
      <c r="A961" t="s">
        <v>2781</v>
      </c>
      <c r="B961" s="12"/>
      <c r="C961" s="12" t="s">
        <v>1983</v>
      </c>
      <c r="D961" t="s">
        <v>51</v>
      </c>
      <c r="E961" s="82" t="s">
        <v>1973</v>
      </c>
      <c r="F961" s="82" t="s">
        <v>2767</v>
      </c>
      <c r="G961" s="137" t="s">
        <v>2782</v>
      </c>
      <c r="H961" s="145" t="s">
        <v>2783</v>
      </c>
      <c r="I961" s="9"/>
      <c r="J961" s="9"/>
      <c r="K961" s="9"/>
      <c r="L961" s="9"/>
      <c r="M961" s="22">
        <v>2219</v>
      </c>
      <c r="N961" s="22"/>
      <c r="O961" s="22"/>
      <c r="P961" s="12">
        <v>210600</v>
      </c>
      <c r="Q961" s="86">
        <v>26</v>
      </c>
      <c r="R961" s="86">
        <v>30</v>
      </c>
      <c r="S961" s="86">
        <v>108</v>
      </c>
      <c r="T961" s="86">
        <v>65</v>
      </c>
      <c r="U961" s="14" t="s">
        <v>56</v>
      </c>
      <c r="V961" s="14" t="s">
        <v>56</v>
      </c>
      <c r="W961" s="14" t="s">
        <v>56</v>
      </c>
      <c r="X961" s="14" t="s">
        <v>56</v>
      </c>
    </row>
    <row r="962" spans="1:24">
      <c r="A962" t="s">
        <v>2784</v>
      </c>
      <c r="B962" s="12"/>
      <c r="C962" s="12" t="s">
        <v>1983</v>
      </c>
      <c r="D962" t="s">
        <v>51</v>
      </c>
      <c r="E962" s="82" t="s">
        <v>1973</v>
      </c>
      <c r="F962" s="82" t="s">
        <v>2767</v>
      </c>
      <c r="G962" s="137" t="s">
        <v>2785</v>
      </c>
      <c r="H962" s="145" t="s">
        <v>2786</v>
      </c>
      <c r="I962" s="9"/>
      <c r="J962" s="9"/>
      <c r="K962" s="9"/>
      <c r="L962" s="9"/>
      <c r="M962" s="22">
        <v>2374</v>
      </c>
      <c r="N962" s="22"/>
      <c r="O962" s="22"/>
      <c r="P962" s="12">
        <v>288703</v>
      </c>
      <c r="Q962" s="86">
        <v>34</v>
      </c>
      <c r="R962" s="86">
        <v>31</v>
      </c>
      <c r="S962" s="86">
        <v>139</v>
      </c>
      <c r="T962" s="86">
        <v>67</v>
      </c>
      <c r="U962" s="14" t="s">
        <v>56</v>
      </c>
      <c r="V962" s="14" t="s">
        <v>56</v>
      </c>
      <c r="W962" s="14" t="s">
        <v>56</v>
      </c>
      <c r="X962" s="14" t="s">
        <v>56</v>
      </c>
    </row>
    <row r="963" spans="1:24">
      <c r="A963" t="s">
        <v>2787</v>
      </c>
      <c r="B963" s="12"/>
      <c r="C963" s="12" t="s">
        <v>1983</v>
      </c>
      <c r="D963" s="82" t="s">
        <v>1984</v>
      </c>
      <c r="E963" s="82" t="s">
        <v>2788</v>
      </c>
      <c r="F963" s="82" t="s">
        <v>2789</v>
      </c>
      <c r="G963" s="137" t="s">
        <v>2790</v>
      </c>
      <c r="H963" s="145" t="s">
        <v>2791</v>
      </c>
      <c r="I963" s="9"/>
      <c r="J963" s="9"/>
      <c r="K963" s="9"/>
      <c r="L963" s="9"/>
      <c r="M963" s="22">
        <v>405</v>
      </c>
      <c r="N963" s="22"/>
      <c r="O963" s="22"/>
      <c r="P963" s="12">
        <v>110376</v>
      </c>
      <c r="Q963" s="86">
        <v>11</v>
      </c>
      <c r="R963" s="86">
        <v>14.000000000000002</v>
      </c>
      <c r="S963" s="86">
        <v>108</v>
      </c>
      <c r="T963" s="86">
        <v>73</v>
      </c>
      <c r="U963" s="14" t="s">
        <v>56</v>
      </c>
      <c r="V963" s="14" t="s">
        <v>56</v>
      </c>
      <c r="W963" s="14" t="s">
        <v>56</v>
      </c>
      <c r="X963" s="14" t="s">
        <v>56</v>
      </c>
    </row>
    <row r="964" spans="1:24">
      <c r="A964" t="s">
        <v>2792</v>
      </c>
      <c r="B964" s="12" t="s">
        <v>2793</v>
      </c>
      <c r="C964" s="12" t="s">
        <v>1983</v>
      </c>
      <c r="D964" s="82" t="s">
        <v>1984</v>
      </c>
      <c r="E964" s="82" t="s">
        <v>2788</v>
      </c>
      <c r="F964" s="82" t="s">
        <v>2789</v>
      </c>
      <c r="G964" s="137" t="s">
        <v>2794</v>
      </c>
      <c r="H964" s="145" t="s">
        <v>2795</v>
      </c>
      <c r="I964" s="9"/>
      <c r="J964" s="9"/>
      <c r="K964" s="9"/>
      <c r="L964" s="9"/>
      <c r="M964" s="22">
        <v>593</v>
      </c>
      <c r="N964" s="22"/>
      <c r="O964" s="22"/>
      <c r="P964" s="12">
        <v>194735</v>
      </c>
      <c r="Q964" s="86">
        <v>13</v>
      </c>
      <c r="R964" s="86">
        <v>17</v>
      </c>
      <c r="S964" s="86">
        <v>145</v>
      </c>
      <c r="T964" s="86">
        <v>79</v>
      </c>
      <c r="U964" s="14" t="s">
        <v>56</v>
      </c>
      <c r="V964" s="14" t="s">
        <v>56</v>
      </c>
      <c r="W964" s="14" t="s">
        <v>56</v>
      </c>
      <c r="X964" s="14" t="s">
        <v>56</v>
      </c>
    </row>
    <row r="965" spans="1:24">
      <c r="A965" t="s">
        <v>2796</v>
      </c>
      <c r="B965" s="12" t="s">
        <v>2797</v>
      </c>
      <c r="C965" s="12" t="s">
        <v>1983</v>
      </c>
      <c r="D965" t="s">
        <v>51</v>
      </c>
      <c r="E965" s="82" t="s">
        <v>1973</v>
      </c>
      <c r="F965" s="82" t="s">
        <v>2798</v>
      </c>
      <c r="G965" s="137" t="s">
        <v>2799</v>
      </c>
      <c r="H965" s="145" t="s">
        <v>2800</v>
      </c>
      <c r="I965" s="9"/>
      <c r="J965" s="9"/>
      <c r="K965" s="9"/>
      <c r="L965" s="9"/>
      <c r="M965" s="22">
        <v>1707</v>
      </c>
      <c r="N965" s="22"/>
      <c r="O965" s="22"/>
      <c r="P965" s="12">
        <v>245760</v>
      </c>
      <c r="Q965" s="86">
        <v>23</v>
      </c>
      <c r="R965" s="86">
        <v>24</v>
      </c>
      <c r="S965" s="86">
        <v>128</v>
      </c>
      <c r="T965" s="86">
        <v>80</v>
      </c>
      <c r="U965" s="14" t="s">
        <v>56</v>
      </c>
      <c r="V965" s="14" t="s">
        <v>56</v>
      </c>
      <c r="W965" s="14" t="s">
        <v>56</v>
      </c>
      <c r="X965" s="14" t="s">
        <v>56</v>
      </c>
    </row>
    <row r="966" spans="1:24">
      <c r="A966" t="s">
        <v>2801</v>
      </c>
      <c r="B966" s="12"/>
      <c r="C966" s="12" t="s">
        <v>1983</v>
      </c>
      <c r="D966" t="s">
        <v>51</v>
      </c>
      <c r="E966" s="82" t="s">
        <v>1973</v>
      </c>
      <c r="F966" s="82" t="s">
        <v>2798</v>
      </c>
      <c r="G966" s="137" t="s">
        <v>2802</v>
      </c>
      <c r="H966" s="145" t="s">
        <v>2803</v>
      </c>
      <c r="I966" s="9"/>
      <c r="J966" s="9"/>
      <c r="K966" s="9"/>
      <c r="L966" s="9"/>
      <c r="M966" s="22">
        <v>1771</v>
      </c>
      <c r="N966" s="22"/>
      <c r="O966" s="22"/>
      <c r="P966" s="12">
        <v>245760</v>
      </c>
      <c r="Q966" s="86">
        <v>23</v>
      </c>
      <c r="R966" s="86">
        <v>24</v>
      </c>
      <c r="S966" s="86">
        <v>128</v>
      </c>
      <c r="T966" s="86">
        <v>80</v>
      </c>
      <c r="U966" s="14" t="s">
        <v>56</v>
      </c>
      <c r="V966" s="14" t="s">
        <v>56</v>
      </c>
      <c r="W966" s="14" t="s">
        <v>56</v>
      </c>
      <c r="X966" s="14" t="s">
        <v>56</v>
      </c>
    </row>
    <row r="967" spans="1:24">
      <c r="A967" t="s">
        <v>2804</v>
      </c>
      <c r="B967" s="12"/>
      <c r="C967" s="12" t="s">
        <v>1983</v>
      </c>
      <c r="D967" t="s">
        <v>51</v>
      </c>
      <c r="E967" s="82" t="s">
        <v>1973</v>
      </c>
      <c r="F967" s="82" t="s">
        <v>2798</v>
      </c>
      <c r="G967" s="137" t="s">
        <v>2805</v>
      </c>
      <c r="H967" s="145" t="s">
        <v>2806</v>
      </c>
      <c r="I967" s="9"/>
      <c r="J967" s="9"/>
      <c r="K967" s="9"/>
      <c r="L967" s="9"/>
      <c r="M967" s="22">
        <v>1906</v>
      </c>
      <c r="N967" s="22"/>
      <c r="O967" s="22"/>
      <c r="P967" s="12">
        <v>232128</v>
      </c>
      <c r="Q967" s="86">
        <v>23</v>
      </c>
      <c r="R967" s="86">
        <v>24</v>
      </c>
      <c r="S967" s="86">
        <v>124</v>
      </c>
      <c r="T967" s="86">
        <v>78</v>
      </c>
      <c r="U967" s="14" t="s">
        <v>56</v>
      </c>
      <c r="V967" s="14" t="s">
        <v>56</v>
      </c>
      <c r="W967" s="14" t="s">
        <v>56</v>
      </c>
      <c r="X967" s="14" t="s">
        <v>56</v>
      </c>
    </row>
    <row r="968" spans="1:24">
      <c r="A968" t="s">
        <v>2807</v>
      </c>
      <c r="B968" s="12"/>
      <c r="C968" s="12" t="s">
        <v>1983</v>
      </c>
      <c r="D968" t="s">
        <v>51</v>
      </c>
      <c r="E968" s="82" t="s">
        <v>1973</v>
      </c>
      <c r="F968" s="82" t="s">
        <v>2798</v>
      </c>
      <c r="G968" s="137" t="s">
        <v>2808</v>
      </c>
      <c r="H968" s="145" t="s">
        <v>2809</v>
      </c>
      <c r="I968" s="9"/>
      <c r="J968" s="9"/>
      <c r="K968" s="9"/>
      <c r="L968" s="9"/>
      <c r="M968" s="22">
        <v>1922</v>
      </c>
      <c r="N968" s="22"/>
      <c r="O968" s="22"/>
      <c r="P968" s="12">
        <v>245760</v>
      </c>
      <c r="Q968" s="86">
        <v>23</v>
      </c>
      <c r="R968" s="86">
        <v>24</v>
      </c>
      <c r="S968" s="86">
        <v>128</v>
      </c>
      <c r="T968" s="86">
        <v>80</v>
      </c>
      <c r="U968" s="14" t="s">
        <v>56</v>
      </c>
      <c r="V968" s="14" t="s">
        <v>56</v>
      </c>
      <c r="W968" s="14" t="s">
        <v>56</v>
      </c>
      <c r="X968" s="14" t="s">
        <v>56</v>
      </c>
    </row>
    <row r="969" spans="1:24">
      <c r="A969" t="s">
        <v>2810</v>
      </c>
      <c r="B969" s="12"/>
      <c r="C969" s="12" t="s">
        <v>1983</v>
      </c>
      <c r="D969" t="s">
        <v>51</v>
      </c>
      <c r="E969" s="82" t="s">
        <v>1973</v>
      </c>
      <c r="F969" s="82" t="s">
        <v>2798</v>
      </c>
      <c r="G969" s="137" t="s">
        <v>2811</v>
      </c>
      <c r="H969" s="145" t="s">
        <v>2812</v>
      </c>
      <c r="I969" s="9"/>
      <c r="J969" s="9"/>
      <c r="K969" s="9"/>
      <c r="L969" s="9"/>
      <c r="M969" s="22">
        <v>2109</v>
      </c>
      <c r="N969" s="22"/>
      <c r="O969" s="22"/>
      <c r="P969" s="12">
        <v>245760</v>
      </c>
      <c r="Q969" s="86">
        <v>24</v>
      </c>
      <c r="R969" s="86">
        <v>24</v>
      </c>
      <c r="S969" s="86">
        <v>128</v>
      </c>
      <c r="T969" s="86">
        <v>80</v>
      </c>
      <c r="U969" s="14" t="s">
        <v>56</v>
      </c>
      <c r="V969" s="14" t="s">
        <v>56</v>
      </c>
      <c r="W969" s="14" t="s">
        <v>56</v>
      </c>
      <c r="X969" s="14" t="s">
        <v>56</v>
      </c>
    </row>
    <row r="970" spans="1:24">
      <c r="A970" t="s">
        <v>2813</v>
      </c>
      <c r="B970" s="12" t="s">
        <v>2814</v>
      </c>
      <c r="C970" s="12" t="s">
        <v>1983</v>
      </c>
      <c r="D970" s="82" t="s">
        <v>1984</v>
      </c>
      <c r="E970" s="82" t="s">
        <v>2788</v>
      </c>
      <c r="F970" s="82" t="s">
        <v>2815</v>
      </c>
      <c r="G970" s="137" t="s">
        <v>2816</v>
      </c>
      <c r="H970" s="145" t="s">
        <v>2817</v>
      </c>
      <c r="I970" s="9"/>
      <c r="J970" s="9"/>
      <c r="K970" s="9"/>
      <c r="L970" s="9"/>
      <c r="M970" s="22">
        <v>534</v>
      </c>
      <c r="N970" s="22"/>
      <c r="O970" s="22"/>
      <c r="P970" s="12">
        <v>143000</v>
      </c>
      <c r="Q970" s="86">
        <v>8</v>
      </c>
      <c r="R970" s="86">
        <v>13</v>
      </c>
      <c r="S970" s="86">
        <v>125</v>
      </c>
      <c r="T970" s="86">
        <v>88</v>
      </c>
      <c r="U970" s="14" t="s">
        <v>56</v>
      </c>
      <c r="V970" s="14" t="s">
        <v>56</v>
      </c>
      <c r="W970" s="14" t="s">
        <v>56</v>
      </c>
      <c r="X970" s="14" t="s">
        <v>56</v>
      </c>
    </row>
    <row r="971" spans="1:24">
      <c r="A971" t="s">
        <v>2818</v>
      </c>
      <c r="B971" s="12" t="s">
        <v>2819</v>
      </c>
      <c r="C971" s="12" t="s">
        <v>1983</v>
      </c>
      <c r="D971" t="s">
        <v>51</v>
      </c>
      <c r="E971" s="82" t="s">
        <v>2820</v>
      </c>
      <c r="F971" s="82" t="s">
        <v>2821</v>
      </c>
      <c r="G971" s="137" t="s">
        <v>2822</v>
      </c>
      <c r="H971" s="145" t="s">
        <v>2823</v>
      </c>
      <c r="I971" s="9"/>
      <c r="J971" s="9"/>
      <c r="K971" s="9"/>
      <c r="L971" s="9"/>
      <c r="M971" s="22">
        <v>1761</v>
      </c>
      <c r="N971" s="22"/>
      <c r="O971" s="22"/>
      <c r="P971" s="12">
        <v>294678</v>
      </c>
      <c r="Q971" s="86">
        <v>31</v>
      </c>
      <c r="R971" s="86">
        <v>34</v>
      </c>
      <c r="S971" s="86">
        <v>107</v>
      </c>
      <c r="T971" s="86">
        <v>81</v>
      </c>
      <c r="U971" s="14"/>
      <c r="V971" s="14"/>
      <c r="W971" s="14"/>
      <c r="X971" s="14"/>
    </row>
    <row r="972" spans="1:24">
      <c r="A972" t="s">
        <v>2824</v>
      </c>
      <c r="B972" s="12"/>
      <c r="C972" s="12" t="s">
        <v>1983</v>
      </c>
      <c r="D972" t="s">
        <v>51</v>
      </c>
      <c r="E972" s="82" t="s">
        <v>2820</v>
      </c>
      <c r="F972" s="82" t="s">
        <v>2821</v>
      </c>
      <c r="G972" s="137" t="s">
        <v>2825</v>
      </c>
      <c r="H972" s="145" t="s">
        <v>2826</v>
      </c>
      <c r="I972" s="9"/>
      <c r="J972" s="9"/>
      <c r="K972" s="9"/>
      <c r="L972" s="9"/>
      <c r="M972" s="22">
        <v>1878</v>
      </c>
      <c r="N972" s="22"/>
      <c r="O972" s="22"/>
      <c r="P972" s="12">
        <v>294678</v>
      </c>
      <c r="Q972" s="86">
        <v>31</v>
      </c>
      <c r="R972" s="86">
        <v>34</v>
      </c>
      <c r="S972" s="86">
        <v>107</v>
      </c>
      <c r="T972" s="86">
        <v>81</v>
      </c>
      <c r="U972" s="14" t="s">
        <v>56</v>
      </c>
      <c r="V972" s="14" t="s">
        <v>56</v>
      </c>
      <c r="W972" s="14" t="s">
        <v>56</v>
      </c>
      <c r="X972" s="14" t="s">
        <v>56</v>
      </c>
    </row>
    <row r="973" spans="1:24">
      <c r="A973" t="s">
        <v>2827</v>
      </c>
      <c r="B973" s="12"/>
      <c r="C973" s="12" t="s">
        <v>1983</v>
      </c>
      <c r="D973" t="s">
        <v>51</v>
      </c>
      <c r="E973" s="82" t="s">
        <v>2820</v>
      </c>
      <c r="F973" s="82" t="s">
        <v>2821</v>
      </c>
      <c r="G973" s="137" t="s">
        <v>2828</v>
      </c>
      <c r="H973" s="145" t="s">
        <v>2829</v>
      </c>
      <c r="I973" s="9"/>
      <c r="J973" s="9"/>
      <c r="K973" s="9"/>
      <c r="L973" s="9"/>
      <c r="M973" s="22">
        <v>1901</v>
      </c>
      <c r="N973" s="22"/>
      <c r="O973" s="22"/>
      <c r="P973" s="12">
        <v>294678</v>
      </c>
      <c r="Q973" s="86">
        <v>31</v>
      </c>
      <c r="R973" s="86">
        <v>34</v>
      </c>
      <c r="S973" s="86">
        <v>107</v>
      </c>
      <c r="T973" s="86">
        <v>81</v>
      </c>
      <c r="U973" s="14" t="s">
        <v>56</v>
      </c>
      <c r="V973" s="14" t="s">
        <v>56</v>
      </c>
      <c r="W973" s="14" t="s">
        <v>56</v>
      </c>
      <c r="X973" s="14" t="s">
        <v>56</v>
      </c>
    </row>
    <row r="974" spans="1:24">
      <c r="A974" t="s">
        <v>2830</v>
      </c>
      <c r="B974" s="12"/>
      <c r="C974" s="12" t="s">
        <v>1983</v>
      </c>
      <c r="D974" t="s">
        <v>51</v>
      </c>
      <c r="E974" s="82" t="s">
        <v>2820</v>
      </c>
      <c r="F974" s="82" t="s">
        <v>2821</v>
      </c>
      <c r="G974" s="137" t="s">
        <v>2831</v>
      </c>
      <c r="H974" s="145" t="s">
        <v>2832</v>
      </c>
      <c r="I974" s="9"/>
      <c r="J974" s="9"/>
      <c r="K974" s="9"/>
      <c r="L974" s="9"/>
      <c r="M974" s="22">
        <v>1944</v>
      </c>
      <c r="N974" s="22"/>
      <c r="O974" s="22"/>
      <c r="P974" s="12">
        <v>294678</v>
      </c>
      <c r="Q974" s="86">
        <v>31</v>
      </c>
      <c r="R974" s="86">
        <v>34</v>
      </c>
      <c r="S974" s="86">
        <v>107</v>
      </c>
      <c r="T974" s="86">
        <v>81</v>
      </c>
      <c r="U974" s="14" t="s">
        <v>56</v>
      </c>
      <c r="V974" s="14" t="s">
        <v>56</v>
      </c>
      <c r="W974" s="14" t="s">
        <v>56</v>
      </c>
      <c r="X974" s="14" t="s">
        <v>56</v>
      </c>
    </row>
    <row r="975" spans="1:24">
      <c r="A975" t="s">
        <v>2833</v>
      </c>
      <c r="B975" s="12"/>
      <c r="C975" s="12" t="s">
        <v>1983</v>
      </c>
      <c r="D975" t="s">
        <v>51</v>
      </c>
      <c r="E975" s="82" t="s">
        <v>2820</v>
      </c>
      <c r="F975" s="82" t="s">
        <v>2821</v>
      </c>
      <c r="G975" s="137" t="s">
        <v>2834</v>
      </c>
      <c r="H975" s="145" t="s">
        <v>2835</v>
      </c>
      <c r="I975" s="9"/>
      <c r="J975" s="9"/>
      <c r="K975" s="9"/>
      <c r="L975" s="9"/>
      <c r="M975" s="22">
        <v>2025</v>
      </c>
      <c r="N975" s="22"/>
      <c r="O975" s="22"/>
      <c r="P975" s="12">
        <v>294678</v>
      </c>
      <c r="Q975" s="86">
        <v>31</v>
      </c>
      <c r="R975" s="86">
        <v>34</v>
      </c>
      <c r="S975" s="86">
        <v>107</v>
      </c>
      <c r="T975" s="86">
        <v>81</v>
      </c>
      <c r="U975" s="14" t="s">
        <v>56</v>
      </c>
      <c r="V975" s="14" t="s">
        <v>56</v>
      </c>
      <c r="W975" s="14" t="s">
        <v>56</v>
      </c>
      <c r="X975" s="14" t="s">
        <v>56</v>
      </c>
    </row>
    <row r="976" spans="1:24">
      <c r="A976" t="s">
        <v>2836</v>
      </c>
      <c r="B976" s="12" t="s">
        <v>2837</v>
      </c>
      <c r="C976" s="12" t="s">
        <v>1983</v>
      </c>
      <c r="D976" t="s">
        <v>51</v>
      </c>
      <c r="E976" s="82" t="s">
        <v>2820</v>
      </c>
      <c r="F976" s="82" t="s">
        <v>2821</v>
      </c>
      <c r="G976" s="137" t="s">
        <v>2838</v>
      </c>
      <c r="H976" s="145" t="s">
        <v>2839</v>
      </c>
      <c r="I976" s="9"/>
      <c r="J976" s="9"/>
      <c r="K976" s="9"/>
      <c r="L976" s="9"/>
      <c r="M976" s="22">
        <v>2071</v>
      </c>
      <c r="N976" s="22"/>
      <c r="O976" s="22"/>
      <c r="P976" s="12">
        <v>294678</v>
      </c>
      <c r="Q976" s="86">
        <v>31</v>
      </c>
      <c r="R976" s="86">
        <v>34</v>
      </c>
      <c r="S976" s="86">
        <v>107</v>
      </c>
      <c r="T976" s="86">
        <v>81</v>
      </c>
      <c r="U976" s="14" t="s">
        <v>56</v>
      </c>
      <c r="V976" s="14" t="s">
        <v>56</v>
      </c>
      <c r="W976" s="14" t="s">
        <v>56</v>
      </c>
      <c r="X976" s="14" t="s">
        <v>56</v>
      </c>
    </row>
    <row r="977" spans="1:24">
      <c r="A977" t="s">
        <v>2840</v>
      </c>
      <c r="B977" s="12" t="s">
        <v>2841</v>
      </c>
      <c r="C977" s="12" t="s">
        <v>1983</v>
      </c>
      <c r="D977" t="s">
        <v>51</v>
      </c>
      <c r="E977" s="82" t="s">
        <v>2820</v>
      </c>
      <c r="F977" s="82" t="s">
        <v>2821</v>
      </c>
      <c r="G977" s="137" t="s">
        <v>2842</v>
      </c>
      <c r="H977" s="145" t="s">
        <v>2843</v>
      </c>
      <c r="I977" s="9"/>
      <c r="J977" s="9"/>
      <c r="K977" s="9"/>
      <c r="L977" s="9"/>
      <c r="M977" s="22">
        <v>2108</v>
      </c>
      <c r="N977" s="22"/>
      <c r="O977" s="22"/>
      <c r="P977" s="12">
        <v>349758</v>
      </c>
      <c r="Q977" s="86">
        <v>37</v>
      </c>
      <c r="R977" s="86">
        <v>81</v>
      </c>
      <c r="S977" s="86">
        <v>127</v>
      </c>
      <c r="T977" s="86">
        <v>34</v>
      </c>
      <c r="U977" s="14" t="s">
        <v>56</v>
      </c>
      <c r="V977" s="14" t="s">
        <v>56</v>
      </c>
      <c r="W977" s="14" t="s">
        <v>56</v>
      </c>
      <c r="X977" s="14" t="s">
        <v>56</v>
      </c>
    </row>
    <row r="978" spans="1:24">
      <c r="A978" t="s">
        <v>2844</v>
      </c>
      <c r="B978" s="12" t="s">
        <v>2845</v>
      </c>
      <c r="C978" s="12" t="s">
        <v>1983</v>
      </c>
      <c r="D978" t="s">
        <v>51</v>
      </c>
      <c r="E978" s="82" t="s">
        <v>2820</v>
      </c>
      <c r="F978" s="82" t="s">
        <v>2821</v>
      </c>
      <c r="G978" s="137" t="s">
        <v>2846</v>
      </c>
      <c r="H978" s="145" t="s">
        <v>2847</v>
      </c>
      <c r="I978" s="9"/>
      <c r="J978" s="9"/>
      <c r="K978" s="9"/>
      <c r="L978" s="9"/>
      <c r="M978" s="22">
        <v>2144</v>
      </c>
      <c r="N978" s="22"/>
      <c r="O978" s="22"/>
      <c r="P978" s="12">
        <v>349758</v>
      </c>
      <c r="Q978" s="86">
        <v>37</v>
      </c>
      <c r="R978" s="86">
        <v>81</v>
      </c>
      <c r="S978" s="86">
        <v>127</v>
      </c>
      <c r="T978" s="86">
        <v>34</v>
      </c>
      <c r="U978" s="14" t="s">
        <v>56</v>
      </c>
      <c r="V978" s="14" t="s">
        <v>56</v>
      </c>
      <c r="W978" s="14" t="s">
        <v>56</v>
      </c>
      <c r="X978" s="14" t="s">
        <v>56</v>
      </c>
    </row>
    <row r="979" spans="1:24">
      <c r="A979" t="s">
        <v>2848</v>
      </c>
      <c r="B979" s="12" t="s">
        <v>2849</v>
      </c>
      <c r="C979" s="12" t="s">
        <v>1983</v>
      </c>
      <c r="D979" t="s">
        <v>51</v>
      </c>
      <c r="E979" s="82" t="s">
        <v>2820</v>
      </c>
      <c r="F979" s="82" t="s">
        <v>2821</v>
      </c>
      <c r="G979" s="137" t="s">
        <v>2850</v>
      </c>
      <c r="H979" s="145" t="s">
        <v>2851</v>
      </c>
      <c r="I979" s="9"/>
      <c r="J979" s="9"/>
      <c r="K979" s="9"/>
      <c r="L979" s="9"/>
      <c r="M979" s="22">
        <v>2407</v>
      </c>
      <c r="N979" s="22"/>
      <c r="O979" s="22"/>
      <c r="P979" s="12">
        <v>349758</v>
      </c>
      <c r="Q979" s="86">
        <v>37</v>
      </c>
      <c r="R979" s="86">
        <v>81</v>
      </c>
      <c r="S979" s="86">
        <v>127</v>
      </c>
      <c r="T979" s="86">
        <v>34</v>
      </c>
      <c r="U979" s="14" t="s">
        <v>56</v>
      </c>
      <c r="V979" s="14" t="s">
        <v>56</v>
      </c>
      <c r="W979" s="14" t="s">
        <v>56</v>
      </c>
      <c r="X979" s="14" t="s">
        <v>56</v>
      </c>
    </row>
    <row r="980" spans="1:24">
      <c r="A980" t="s">
        <v>2852</v>
      </c>
      <c r="B980" s="12" t="s">
        <v>2853</v>
      </c>
      <c r="C980" s="12" t="s">
        <v>1983</v>
      </c>
      <c r="D980" t="s">
        <v>51</v>
      </c>
      <c r="E980" s="82" t="s">
        <v>2820</v>
      </c>
      <c r="F980" s="82" t="s">
        <v>2821</v>
      </c>
      <c r="G980" s="137" t="s">
        <v>2854</v>
      </c>
      <c r="H980" s="145" t="s">
        <v>2855</v>
      </c>
      <c r="I980" s="9"/>
      <c r="J980" s="9"/>
      <c r="K980" s="9"/>
      <c r="L980" s="9"/>
      <c r="M980" s="22">
        <v>2599</v>
      </c>
      <c r="N980" s="22"/>
      <c r="O980" s="22"/>
      <c r="P980" s="12">
        <v>459918</v>
      </c>
      <c r="Q980" s="86">
        <v>46</v>
      </c>
      <c r="R980" s="86">
        <v>81</v>
      </c>
      <c r="S980" s="86">
        <v>167</v>
      </c>
      <c r="T980" s="86">
        <v>34</v>
      </c>
      <c r="U980" s="14" t="s">
        <v>56</v>
      </c>
      <c r="V980" s="14" t="s">
        <v>56</v>
      </c>
      <c r="W980" s="14" t="s">
        <v>56</v>
      </c>
      <c r="X980" s="14" t="s">
        <v>56</v>
      </c>
    </row>
    <row r="981" spans="1:24">
      <c r="A981" t="s">
        <v>2856</v>
      </c>
      <c r="B981" s="12" t="s">
        <v>2857</v>
      </c>
      <c r="C981" s="12" t="s">
        <v>1983</v>
      </c>
      <c r="D981" t="s">
        <v>51</v>
      </c>
      <c r="E981" s="82" t="s">
        <v>2820</v>
      </c>
      <c r="F981" s="82" t="s">
        <v>2821</v>
      </c>
      <c r="G981" s="137" t="s">
        <v>2858</v>
      </c>
      <c r="H981" s="145" t="s">
        <v>2859</v>
      </c>
      <c r="I981" s="9"/>
      <c r="J981" s="9"/>
      <c r="K981" s="9"/>
      <c r="L981" s="9"/>
      <c r="M981" s="22">
        <v>2784</v>
      </c>
      <c r="N981" s="22"/>
      <c r="O981" s="22"/>
      <c r="P981" s="12">
        <v>459918</v>
      </c>
      <c r="Q981" s="86">
        <v>46</v>
      </c>
      <c r="R981" s="86">
        <v>81</v>
      </c>
      <c r="S981" s="86">
        <v>167</v>
      </c>
      <c r="T981" s="86">
        <v>34</v>
      </c>
      <c r="U981" s="14" t="s">
        <v>56</v>
      </c>
      <c r="V981" s="14" t="s">
        <v>56</v>
      </c>
      <c r="W981" s="14" t="s">
        <v>56</v>
      </c>
      <c r="X981" s="14" t="s">
        <v>56</v>
      </c>
    </row>
    <row r="982" spans="1:24">
      <c r="A982" t="s">
        <v>2860</v>
      </c>
      <c r="B982" s="12" t="s">
        <v>2861</v>
      </c>
      <c r="C982" s="12" t="s">
        <v>1983</v>
      </c>
      <c r="D982" t="s">
        <v>51</v>
      </c>
      <c r="E982" s="82" t="s">
        <v>2820</v>
      </c>
      <c r="F982" s="82" t="s">
        <v>2821</v>
      </c>
      <c r="G982" s="137" t="s">
        <v>2862</v>
      </c>
      <c r="H982" s="145" t="s">
        <v>2863</v>
      </c>
      <c r="I982" s="9"/>
      <c r="J982" s="9"/>
      <c r="K982" s="9"/>
      <c r="L982" s="9"/>
      <c r="M982" s="22">
        <v>2984</v>
      </c>
      <c r="N982" s="22"/>
      <c r="O982" s="22"/>
      <c r="P982" s="12">
        <v>459918</v>
      </c>
      <c r="Q982" s="86">
        <v>46</v>
      </c>
      <c r="R982" s="86">
        <v>81</v>
      </c>
      <c r="S982" s="86">
        <v>167</v>
      </c>
      <c r="T982" s="86">
        <v>34</v>
      </c>
      <c r="U982" s="14" t="s">
        <v>56</v>
      </c>
      <c r="V982" s="14" t="s">
        <v>56</v>
      </c>
      <c r="W982" s="14" t="s">
        <v>56</v>
      </c>
      <c r="X982" s="14" t="s">
        <v>56</v>
      </c>
    </row>
    <row r="983" spans="1:24">
      <c r="A983" t="s">
        <v>2864</v>
      </c>
      <c r="B983" s="12" t="s">
        <v>2865</v>
      </c>
      <c r="C983" s="12" t="s">
        <v>1983</v>
      </c>
      <c r="D983" t="s">
        <v>51</v>
      </c>
      <c r="E983" s="82" t="s">
        <v>2820</v>
      </c>
      <c r="F983" s="82" t="s">
        <v>2866</v>
      </c>
      <c r="G983" s="137" t="s">
        <v>2867</v>
      </c>
      <c r="H983" s="145" t="s">
        <v>2868</v>
      </c>
      <c r="I983" s="9"/>
      <c r="J983" s="9"/>
      <c r="K983" s="9"/>
      <c r="L983" s="9"/>
      <c r="M983" s="22">
        <v>1364</v>
      </c>
      <c r="N983" s="22"/>
      <c r="O983" s="22"/>
      <c r="P983" s="12">
        <v>146832</v>
      </c>
      <c r="Q983" s="86">
        <v>20</v>
      </c>
      <c r="R983" s="86">
        <v>28.000000000000004</v>
      </c>
      <c r="S983" s="86">
        <v>92</v>
      </c>
      <c r="T983" s="86">
        <v>56.999999999999993</v>
      </c>
      <c r="U983" s="14" t="s">
        <v>56</v>
      </c>
      <c r="V983" s="14" t="s">
        <v>56</v>
      </c>
      <c r="W983" s="14" t="s">
        <v>56</v>
      </c>
      <c r="X983" s="14" t="s">
        <v>56</v>
      </c>
    </row>
    <row r="984" spans="1:24">
      <c r="A984" t="s">
        <v>2869</v>
      </c>
      <c r="B984" s="12" t="s">
        <v>2870</v>
      </c>
      <c r="C984" s="12" t="s">
        <v>1983</v>
      </c>
      <c r="D984" t="s">
        <v>51</v>
      </c>
      <c r="E984" s="82" t="s">
        <v>2820</v>
      </c>
      <c r="F984" s="82" t="s">
        <v>2866</v>
      </c>
      <c r="G984" s="137" t="s">
        <v>2871</v>
      </c>
      <c r="H984" s="145" t="s">
        <v>2872</v>
      </c>
      <c r="I984" s="9"/>
      <c r="J984" s="9"/>
      <c r="K984" s="9"/>
      <c r="L984" s="9"/>
      <c r="M984" s="22">
        <v>1391</v>
      </c>
      <c r="N984" s="22"/>
      <c r="O984" s="22"/>
      <c r="P984" s="12">
        <v>175560</v>
      </c>
      <c r="Q984" s="86">
        <v>25</v>
      </c>
      <c r="R984" s="86">
        <v>22</v>
      </c>
      <c r="S984" s="86">
        <v>105</v>
      </c>
      <c r="T984" s="86">
        <v>76</v>
      </c>
      <c r="U984" s="14" t="s">
        <v>56</v>
      </c>
      <c r="V984" s="14" t="s">
        <v>56</v>
      </c>
      <c r="W984" s="14" t="s">
        <v>56</v>
      </c>
      <c r="X984" s="14" t="s">
        <v>56</v>
      </c>
    </row>
    <row r="985" spans="1:24">
      <c r="A985" t="s">
        <v>2873</v>
      </c>
      <c r="B985" s="12" t="s">
        <v>2874</v>
      </c>
      <c r="C985" s="12" t="s">
        <v>1983</v>
      </c>
      <c r="D985" t="s">
        <v>51</v>
      </c>
      <c r="E985" s="82" t="s">
        <v>2820</v>
      </c>
      <c r="F985" s="82" t="s">
        <v>2866</v>
      </c>
      <c r="G985" s="137" t="s">
        <v>2875</v>
      </c>
      <c r="H985" s="145" t="s">
        <v>2876</v>
      </c>
      <c r="I985" s="9"/>
      <c r="J985" s="9"/>
      <c r="K985" s="9"/>
      <c r="L985" s="9"/>
      <c r="M985" s="22">
        <v>1427</v>
      </c>
      <c r="N985" s="22"/>
      <c r="O985" s="22"/>
      <c r="P985" s="12">
        <v>149408</v>
      </c>
      <c r="Q985" s="86">
        <v>25</v>
      </c>
      <c r="R985" s="86">
        <v>28.999999999999996</v>
      </c>
      <c r="S985" s="86">
        <v>92</v>
      </c>
      <c r="T985" s="86">
        <v>56.000000000000007</v>
      </c>
      <c r="U985" s="14" t="s">
        <v>56</v>
      </c>
      <c r="V985" s="14" t="s">
        <v>56</v>
      </c>
      <c r="W985" s="14" t="s">
        <v>56</v>
      </c>
      <c r="X985" s="14" t="s">
        <v>56</v>
      </c>
    </row>
    <row r="986" spans="1:24">
      <c r="A986" t="s">
        <v>2877</v>
      </c>
      <c r="B986" s="12" t="s">
        <v>2878</v>
      </c>
      <c r="C986" s="12" t="s">
        <v>1983</v>
      </c>
      <c r="D986" t="s">
        <v>51</v>
      </c>
      <c r="E986" s="82" t="s">
        <v>2820</v>
      </c>
      <c r="F986" s="82" t="s">
        <v>2866</v>
      </c>
      <c r="G986" s="137" t="s">
        <v>2879</v>
      </c>
      <c r="H986" s="145" t="s">
        <v>2880</v>
      </c>
      <c r="I986" s="9"/>
      <c r="J986" s="9"/>
      <c r="K986" s="9"/>
      <c r="L986" s="9"/>
      <c r="M986" s="22">
        <v>1493</v>
      </c>
      <c r="N986" s="22"/>
      <c r="O986" s="22"/>
      <c r="P986" s="12">
        <v>175560</v>
      </c>
      <c r="Q986" s="86">
        <v>25</v>
      </c>
      <c r="R986" s="86">
        <v>22</v>
      </c>
      <c r="S986" s="86">
        <v>105</v>
      </c>
      <c r="T986" s="86">
        <v>76</v>
      </c>
      <c r="U986" s="14" t="s">
        <v>56</v>
      </c>
      <c r="V986" s="14" t="s">
        <v>56</v>
      </c>
      <c r="W986" s="14" t="s">
        <v>56</v>
      </c>
      <c r="X986" s="14" t="s">
        <v>56</v>
      </c>
    </row>
    <row r="987" spans="1:24">
      <c r="A987" t="s">
        <v>2881</v>
      </c>
      <c r="B987" s="12" t="s">
        <v>2882</v>
      </c>
      <c r="C987" s="12" t="s">
        <v>1983</v>
      </c>
      <c r="D987" t="s">
        <v>51</v>
      </c>
      <c r="E987" s="82" t="s">
        <v>2820</v>
      </c>
      <c r="F987" s="82" t="s">
        <v>2866</v>
      </c>
      <c r="G987" s="137" t="s">
        <v>2883</v>
      </c>
      <c r="H987" s="145" t="s">
        <v>2884</v>
      </c>
      <c r="I987" s="9"/>
      <c r="J987" s="9"/>
      <c r="K987" s="9"/>
      <c r="L987" s="9"/>
      <c r="M987" s="22">
        <v>1552</v>
      </c>
      <c r="N987" s="22"/>
      <c r="O987" s="22"/>
      <c r="P987" s="12">
        <v>144753</v>
      </c>
      <c r="Q987" s="86">
        <v>25</v>
      </c>
      <c r="R987" s="86">
        <v>28.000000000000004</v>
      </c>
      <c r="S987" s="86">
        <v>91.5</v>
      </c>
      <c r="T987" s="86">
        <v>56.499999999999993</v>
      </c>
      <c r="U987" s="14" t="s">
        <v>56</v>
      </c>
      <c r="V987" s="14" t="s">
        <v>56</v>
      </c>
      <c r="W987" s="14" t="s">
        <v>56</v>
      </c>
      <c r="X987" s="14" t="s">
        <v>56</v>
      </c>
    </row>
    <row r="988" spans="1:24">
      <c r="A988" t="s">
        <v>2885</v>
      </c>
      <c r="B988" s="12" t="s">
        <v>2886</v>
      </c>
      <c r="C988" s="12" t="s">
        <v>1983</v>
      </c>
      <c r="D988" t="s">
        <v>51</v>
      </c>
      <c r="E988" s="82" t="s">
        <v>2820</v>
      </c>
      <c r="F988" s="82" t="s">
        <v>2866</v>
      </c>
      <c r="G988" s="137" t="s">
        <v>2887</v>
      </c>
      <c r="H988" s="145" t="s">
        <v>2888</v>
      </c>
      <c r="I988" s="9"/>
      <c r="J988" s="9"/>
      <c r="K988" s="9"/>
      <c r="L988" s="9"/>
      <c r="M988" s="22">
        <v>1640</v>
      </c>
      <c r="N988" s="22"/>
      <c r="O988" s="22"/>
      <c r="P988" s="12">
        <v>175602</v>
      </c>
      <c r="Q988" s="86">
        <v>25</v>
      </c>
      <c r="R988" s="86">
        <v>28.000000000000004</v>
      </c>
      <c r="S988" s="86">
        <v>111.00000000000001</v>
      </c>
      <c r="T988" s="86">
        <v>56.499999999999993</v>
      </c>
      <c r="U988" s="14" t="s">
        <v>56</v>
      </c>
      <c r="V988" s="14" t="s">
        <v>56</v>
      </c>
      <c r="W988" s="14" t="s">
        <v>56</v>
      </c>
      <c r="X988" s="14" t="s">
        <v>56</v>
      </c>
    </row>
    <row r="989" spans="1:24">
      <c r="A989" t="s">
        <v>2889</v>
      </c>
      <c r="B989" s="12" t="s">
        <v>2890</v>
      </c>
      <c r="C989" s="12" t="s">
        <v>1983</v>
      </c>
      <c r="D989" t="s">
        <v>51</v>
      </c>
      <c r="E989" s="82" t="s">
        <v>2820</v>
      </c>
      <c r="F989" s="82" t="s">
        <v>2866</v>
      </c>
      <c r="G989" s="137" t="s">
        <v>2891</v>
      </c>
      <c r="H989" s="145" t="s">
        <v>2892</v>
      </c>
      <c r="I989" s="9"/>
      <c r="J989" s="9"/>
      <c r="K989" s="9"/>
      <c r="L989" s="9"/>
      <c r="M989" s="22">
        <v>1711</v>
      </c>
      <c r="N989" s="22"/>
      <c r="O989" s="22"/>
      <c r="P989" s="12">
        <v>175560</v>
      </c>
      <c r="Q989" s="86">
        <v>25</v>
      </c>
      <c r="R989" s="86">
        <v>22</v>
      </c>
      <c r="S989" s="86">
        <v>105</v>
      </c>
      <c r="T989" s="86">
        <v>76</v>
      </c>
      <c r="U989" s="14" t="s">
        <v>56</v>
      </c>
      <c r="V989" s="14" t="s">
        <v>56</v>
      </c>
      <c r="W989" s="14" t="s">
        <v>56</v>
      </c>
      <c r="X989" s="14" t="s">
        <v>56</v>
      </c>
    </row>
    <row r="990" spans="1:24">
      <c r="A990" t="s">
        <v>2893</v>
      </c>
      <c r="B990" s="12" t="s">
        <v>2894</v>
      </c>
      <c r="C990" s="12" t="s">
        <v>1983</v>
      </c>
      <c r="D990" t="s">
        <v>51</v>
      </c>
      <c r="E990" s="82" t="s">
        <v>2820</v>
      </c>
      <c r="F990" s="82" t="s">
        <v>2895</v>
      </c>
      <c r="G990" s="137" t="s">
        <v>2896</v>
      </c>
      <c r="H990" s="145" t="s">
        <v>2897</v>
      </c>
      <c r="I990" s="9"/>
      <c r="J990" s="9"/>
      <c r="K990" s="9"/>
      <c r="L990" s="9"/>
      <c r="M990" s="22">
        <v>5044</v>
      </c>
      <c r="N990" s="22"/>
      <c r="O990" s="22"/>
      <c r="P990" s="12">
        <v>1288980</v>
      </c>
      <c r="Q990" s="86">
        <v>135</v>
      </c>
      <c r="R990" s="86">
        <v>62</v>
      </c>
      <c r="S990" s="86">
        <v>154</v>
      </c>
      <c r="T990" s="86">
        <v>135</v>
      </c>
      <c r="U990" s="14" t="s">
        <v>56</v>
      </c>
      <c r="V990" s="14" t="s">
        <v>56</v>
      </c>
      <c r="W990" s="14" t="s">
        <v>56</v>
      </c>
      <c r="X990" s="14" t="s">
        <v>56</v>
      </c>
    </row>
    <row r="991" spans="1:24">
      <c r="A991" t="s">
        <v>2898</v>
      </c>
      <c r="B991" s="12" t="s">
        <v>2899</v>
      </c>
      <c r="C991" s="12" t="s">
        <v>1983</v>
      </c>
      <c r="D991" t="s">
        <v>51</v>
      </c>
      <c r="E991" s="82" t="s">
        <v>2820</v>
      </c>
      <c r="F991" s="82" t="s">
        <v>2895</v>
      </c>
      <c r="G991" s="137" t="s">
        <v>2900</v>
      </c>
      <c r="H991" s="145" t="s">
        <v>2901</v>
      </c>
      <c r="I991" s="9"/>
      <c r="J991" s="9"/>
      <c r="K991" s="9"/>
      <c r="L991" s="9"/>
      <c r="M991" s="22">
        <v>5650</v>
      </c>
      <c r="N991" s="22"/>
      <c r="O991" s="22"/>
      <c r="P991" s="12">
        <v>1258796</v>
      </c>
      <c r="Q991" s="86">
        <v>139</v>
      </c>
      <c r="R991" s="86">
        <v>61</v>
      </c>
      <c r="S991" s="86">
        <v>154</v>
      </c>
      <c r="T991" s="86">
        <v>134</v>
      </c>
      <c r="U991" s="14" t="s">
        <v>56</v>
      </c>
      <c r="V991" s="14" t="s">
        <v>56</v>
      </c>
      <c r="W991" s="14" t="s">
        <v>56</v>
      </c>
      <c r="X991" s="14" t="s">
        <v>56</v>
      </c>
    </row>
    <row r="992" spans="1:24">
      <c r="A992" t="s">
        <v>2902</v>
      </c>
      <c r="B992" s="12" t="s">
        <v>2903</v>
      </c>
      <c r="C992" s="12" t="s">
        <v>1983</v>
      </c>
      <c r="D992" t="s">
        <v>51</v>
      </c>
      <c r="E992" s="82" t="s">
        <v>2904</v>
      </c>
      <c r="F992" s="82" t="s">
        <v>2905</v>
      </c>
      <c r="G992" s="137" t="s">
        <v>2906</v>
      </c>
      <c r="H992" s="145" t="s">
        <v>2907</v>
      </c>
      <c r="I992" s="9"/>
      <c r="J992" s="9"/>
      <c r="K992" s="9"/>
      <c r="L992" s="9"/>
      <c r="M992" s="22">
        <v>1057</v>
      </c>
      <c r="N992" s="22"/>
      <c r="O992" s="22"/>
      <c r="P992" s="12">
        <v>117800</v>
      </c>
      <c r="Q992" s="86">
        <v>14</v>
      </c>
      <c r="R992" s="86">
        <v>31</v>
      </c>
      <c r="S992" s="86">
        <v>100</v>
      </c>
      <c r="T992" s="86">
        <v>38</v>
      </c>
      <c r="U992" s="14"/>
      <c r="V992" s="14"/>
      <c r="W992" s="14"/>
      <c r="X992" s="14"/>
    </row>
    <row r="993" spans="1:24">
      <c r="A993" t="s">
        <v>2908</v>
      </c>
      <c r="B993" s="12" t="s">
        <v>2909</v>
      </c>
      <c r="C993" s="12" t="s">
        <v>1983</v>
      </c>
      <c r="D993" t="s">
        <v>51</v>
      </c>
      <c r="E993" s="82" t="s">
        <v>2904</v>
      </c>
      <c r="F993" s="82" t="s">
        <v>2905</v>
      </c>
      <c r="G993" s="137" t="s">
        <v>2910</v>
      </c>
      <c r="H993" s="145" t="s">
        <v>2911</v>
      </c>
      <c r="I993" s="9"/>
      <c r="J993" s="9"/>
      <c r="K993" s="9"/>
      <c r="L993" s="9"/>
      <c r="M993" s="22">
        <v>1069</v>
      </c>
      <c r="N993" s="22"/>
      <c r="O993" s="22"/>
      <c r="P993" s="12">
        <v>121600</v>
      </c>
      <c r="Q993" s="86">
        <v>14</v>
      </c>
      <c r="R993" s="86">
        <v>32</v>
      </c>
      <c r="S993" s="86">
        <v>100</v>
      </c>
      <c r="T993" s="86">
        <v>38</v>
      </c>
      <c r="U993" s="14" t="s">
        <v>56</v>
      </c>
      <c r="V993" s="14" t="s">
        <v>56</v>
      </c>
      <c r="W993" s="14" t="s">
        <v>56</v>
      </c>
      <c r="X993" s="14" t="s">
        <v>56</v>
      </c>
    </row>
    <row r="994" spans="1:24">
      <c r="A994" t="s">
        <v>2912</v>
      </c>
      <c r="B994" s="12" t="s">
        <v>2913</v>
      </c>
      <c r="C994" s="12" t="s">
        <v>1983</v>
      </c>
      <c r="D994" t="s">
        <v>51</v>
      </c>
      <c r="E994" s="82" t="s">
        <v>2904</v>
      </c>
      <c r="F994" s="82" t="s">
        <v>2905</v>
      </c>
      <c r="G994" s="137" t="s">
        <v>2914</v>
      </c>
      <c r="H994" s="145" t="s">
        <v>2915</v>
      </c>
      <c r="I994" s="9"/>
      <c r="J994" s="9"/>
      <c r="K994" s="9"/>
      <c r="L994" s="9"/>
      <c r="M994" s="22">
        <v>1096</v>
      </c>
      <c r="N994" s="22"/>
      <c r="O994" s="22"/>
      <c r="P994" s="12">
        <v>117800</v>
      </c>
      <c r="Q994" s="86">
        <v>14</v>
      </c>
      <c r="R994" s="86">
        <v>31</v>
      </c>
      <c r="S994" s="86">
        <v>100</v>
      </c>
      <c r="T994" s="86">
        <v>38</v>
      </c>
      <c r="U994" s="14" t="s">
        <v>56</v>
      </c>
      <c r="V994" s="14" t="s">
        <v>56</v>
      </c>
      <c r="W994" s="14" t="s">
        <v>56</v>
      </c>
      <c r="X994" s="14" t="s">
        <v>56</v>
      </c>
    </row>
    <row r="995" spans="1:24">
      <c r="A995" t="s">
        <v>2916</v>
      </c>
      <c r="B995" s="12" t="s">
        <v>2917</v>
      </c>
      <c r="C995" s="12" t="s">
        <v>1983</v>
      </c>
      <c r="D995" t="s">
        <v>51</v>
      </c>
      <c r="E995" s="82" t="s">
        <v>2904</v>
      </c>
      <c r="F995" s="82" t="s">
        <v>2905</v>
      </c>
      <c r="G995" s="137" t="s">
        <v>2918</v>
      </c>
      <c r="H995" s="145" t="s">
        <v>2919</v>
      </c>
      <c r="I995" s="9"/>
      <c r="J995" s="9"/>
      <c r="K995" s="9"/>
      <c r="L995" s="9"/>
      <c r="M995" s="22">
        <v>1107</v>
      </c>
      <c r="N995" s="22"/>
      <c r="O995" s="22"/>
      <c r="P995" s="12">
        <v>116250</v>
      </c>
      <c r="Q995" s="86">
        <v>14.2</v>
      </c>
      <c r="R995" s="86">
        <v>31</v>
      </c>
      <c r="S995" s="86">
        <v>100</v>
      </c>
      <c r="T995" s="86">
        <v>37.5</v>
      </c>
      <c r="U995" s="14" t="s">
        <v>56</v>
      </c>
      <c r="V995" s="14" t="s">
        <v>56</v>
      </c>
      <c r="W995" s="14" t="s">
        <v>56</v>
      </c>
      <c r="X995" s="14" t="s">
        <v>56</v>
      </c>
    </row>
    <row r="996" spans="1:24">
      <c r="A996" t="s">
        <v>2920</v>
      </c>
      <c r="B996" s="12" t="s">
        <v>2921</v>
      </c>
      <c r="C996" s="12" t="s">
        <v>1983</v>
      </c>
      <c r="D996" t="s">
        <v>51</v>
      </c>
      <c r="E996" s="82" t="s">
        <v>2904</v>
      </c>
      <c r="F996" s="82" t="s">
        <v>2905</v>
      </c>
      <c r="G996" s="137" t="s">
        <v>2922</v>
      </c>
      <c r="H996" s="145" t="s">
        <v>2923</v>
      </c>
      <c r="I996" s="9"/>
      <c r="J996" s="9"/>
      <c r="K996" s="9"/>
      <c r="L996" s="9"/>
      <c r="M996" s="22">
        <v>1254</v>
      </c>
      <c r="N996" s="22"/>
      <c r="O996" s="22"/>
      <c r="P996" s="12">
        <v>117800</v>
      </c>
      <c r="Q996" s="86">
        <v>14</v>
      </c>
      <c r="R996" s="86">
        <v>31</v>
      </c>
      <c r="S996" s="86">
        <v>100</v>
      </c>
      <c r="T996" s="86">
        <v>38</v>
      </c>
      <c r="U996" s="14" t="s">
        <v>56</v>
      </c>
      <c r="V996" s="14" t="s">
        <v>56</v>
      </c>
      <c r="W996" s="14" t="s">
        <v>56</v>
      </c>
      <c r="X996" s="14" t="s">
        <v>56</v>
      </c>
    </row>
    <row r="997" spans="1:24">
      <c r="A997" t="s">
        <v>2924</v>
      </c>
      <c r="B997" s="12" t="s">
        <v>2925</v>
      </c>
      <c r="C997" s="12" t="s">
        <v>1983</v>
      </c>
      <c r="D997" t="s">
        <v>51</v>
      </c>
      <c r="E997" s="82" t="s">
        <v>2904</v>
      </c>
      <c r="F997" s="82" t="s">
        <v>2905</v>
      </c>
      <c r="G997" s="137" t="s">
        <v>2926</v>
      </c>
      <c r="H997" s="145" t="s">
        <v>2927</v>
      </c>
      <c r="I997" s="9"/>
      <c r="J997" s="9"/>
      <c r="K997" s="9"/>
      <c r="L997" s="9"/>
      <c r="M997" s="22">
        <v>1310</v>
      </c>
      <c r="N997" s="22"/>
      <c r="O997" s="22"/>
      <c r="P997" s="12">
        <v>137826</v>
      </c>
      <c r="Q997" s="86">
        <v>17</v>
      </c>
      <c r="R997" s="86">
        <v>31</v>
      </c>
      <c r="S997" s="86">
        <v>117</v>
      </c>
      <c r="T997" s="86">
        <v>38</v>
      </c>
      <c r="U997" s="14" t="s">
        <v>56</v>
      </c>
      <c r="V997" s="14" t="s">
        <v>56</v>
      </c>
      <c r="W997" s="14" t="s">
        <v>56</v>
      </c>
      <c r="X997" s="14" t="s">
        <v>56</v>
      </c>
    </row>
    <row r="998" spans="1:24">
      <c r="A998" t="s">
        <v>2928</v>
      </c>
      <c r="B998" s="12" t="s">
        <v>2929</v>
      </c>
      <c r="C998" s="12" t="s">
        <v>1983</v>
      </c>
      <c r="D998" t="s">
        <v>51</v>
      </c>
      <c r="E998" s="82" t="s">
        <v>2904</v>
      </c>
      <c r="F998" s="82" t="s">
        <v>2905</v>
      </c>
      <c r="G998" s="137" t="s">
        <v>2930</v>
      </c>
      <c r="H998" s="145" t="s">
        <v>2931</v>
      </c>
      <c r="I998" s="9"/>
      <c r="J998" s="9"/>
      <c r="K998" s="9"/>
      <c r="L998" s="9"/>
      <c r="M998" s="22">
        <v>1493</v>
      </c>
      <c r="N998" s="22"/>
      <c r="O998" s="22"/>
      <c r="P998" s="12">
        <v>126616</v>
      </c>
      <c r="Q998" s="86">
        <v>17</v>
      </c>
      <c r="R998" s="86">
        <v>28.000000000000004</v>
      </c>
      <c r="S998" s="86">
        <v>119</v>
      </c>
      <c r="T998" s="86">
        <v>38</v>
      </c>
      <c r="U998" s="14" t="s">
        <v>56</v>
      </c>
      <c r="V998" s="14" t="s">
        <v>56</v>
      </c>
      <c r="W998" s="14" t="s">
        <v>56</v>
      </c>
      <c r="X998" s="14" t="s">
        <v>56</v>
      </c>
    </row>
    <row r="999" spans="1:24">
      <c r="A999" t="s">
        <v>2932</v>
      </c>
      <c r="B999" s="12" t="s">
        <v>2933</v>
      </c>
      <c r="C999" s="12" t="s">
        <v>1983</v>
      </c>
      <c r="D999" t="s">
        <v>51</v>
      </c>
      <c r="E999" s="82" t="s">
        <v>2904</v>
      </c>
      <c r="F999" s="82" t="s">
        <v>2905</v>
      </c>
      <c r="G999" s="137" t="s">
        <v>2934</v>
      </c>
      <c r="H999" s="145" t="s">
        <v>2935</v>
      </c>
      <c r="I999" s="9"/>
      <c r="J999" s="9"/>
      <c r="K999" s="9"/>
      <c r="L999" s="9"/>
      <c r="M999" s="22">
        <v>1696</v>
      </c>
      <c r="N999" s="22"/>
      <c r="O999" s="22"/>
      <c r="P999" s="12">
        <v>142272</v>
      </c>
      <c r="Q999" s="86">
        <v>17</v>
      </c>
      <c r="R999" s="86">
        <v>32</v>
      </c>
      <c r="S999" s="86">
        <v>117</v>
      </c>
      <c r="T999" s="86">
        <v>38</v>
      </c>
      <c r="U999" s="14" t="s">
        <v>56</v>
      </c>
      <c r="V999" s="14" t="s">
        <v>56</v>
      </c>
      <c r="W999" s="14" t="s">
        <v>56</v>
      </c>
      <c r="X999" s="14" t="s">
        <v>56</v>
      </c>
    </row>
    <row r="1000" spans="1:24">
      <c r="A1000" t="s">
        <v>2936</v>
      </c>
      <c r="B1000" s="12" t="s">
        <v>2937</v>
      </c>
      <c r="C1000" s="12" t="s">
        <v>1983</v>
      </c>
      <c r="D1000" t="s">
        <v>51</v>
      </c>
      <c r="E1000" s="82" t="s">
        <v>2938</v>
      </c>
      <c r="F1000" s="82" t="s">
        <v>2939</v>
      </c>
      <c r="G1000" s="137" t="s">
        <v>2940</v>
      </c>
      <c r="H1000" s="145" t="s">
        <v>2941</v>
      </c>
      <c r="I1000" s="9"/>
      <c r="J1000" s="9"/>
      <c r="K1000" s="9"/>
      <c r="L1000" s="9"/>
      <c r="M1000" s="22">
        <v>1948</v>
      </c>
      <c r="N1000" s="22"/>
      <c r="O1000" s="22"/>
      <c r="P1000" s="12">
        <v>304056</v>
      </c>
      <c r="Q1000" s="86">
        <v>35</v>
      </c>
      <c r="R1000" s="86">
        <v>36</v>
      </c>
      <c r="S1000" s="86">
        <v>103</v>
      </c>
      <c r="T1000" s="86">
        <v>82</v>
      </c>
      <c r="U1000" s="14" t="s">
        <v>56</v>
      </c>
      <c r="V1000" s="14" t="s">
        <v>56</v>
      </c>
      <c r="W1000" s="14" t="s">
        <v>56</v>
      </c>
      <c r="X1000" s="14" t="s">
        <v>56</v>
      </c>
    </row>
    <row r="1001" spans="1:24">
      <c r="A1001" t="s">
        <v>2942</v>
      </c>
      <c r="B1001" s="12" t="s">
        <v>2943</v>
      </c>
      <c r="C1001" s="12" t="s">
        <v>1983</v>
      </c>
      <c r="D1001" t="s">
        <v>51</v>
      </c>
      <c r="E1001" s="82" t="s">
        <v>2938</v>
      </c>
      <c r="F1001" s="82" t="s">
        <v>2939</v>
      </c>
      <c r="G1001" s="137" t="s">
        <v>2944</v>
      </c>
      <c r="H1001" s="145" t="s">
        <v>2945</v>
      </c>
      <c r="I1001" s="9"/>
      <c r="J1001" s="9"/>
      <c r="K1001" s="9"/>
      <c r="L1001" s="9"/>
      <c r="M1001" s="22">
        <v>2074</v>
      </c>
      <c r="N1001" s="22"/>
      <c r="O1001" s="22"/>
      <c r="P1001" s="12">
        <v>304056</v>
      </c>
      <c r="Q1001" s="86">
        <v>35</v>
      </c>
      <c r="R1001" s="86">
        <v>36</v>
      </c>
      <c r="S1001" s="86">
        <v>103</v>
      </c>
      <c r="T1001" s="86">
        <v>82</v>
      </c>
      <c r="U1001" s="14" t="s">
        <v>56</v>
      </c>
      <c r="V1001" s="14" t="s">
        <v>56</v>
      </c>
      <c r="W1001" s="14" t="s">
        <v>56</v>
      </c>
      <c r="X1001" s="14" t="s">
        <v>56</v>
      </c>
    </row>
    <row r="1002" spans="1:24">
      <c r="A1002" t="s">
        <v>2946</v>
      </c>
      <c r="B1002" s="12" t="s">
        <v>2947</v>
      </c>
      <c r="C1002" s="12" t="s">
        <v>1983</v>
      </c>
      <c r="D1002" t="s">
        <v>51</v>
      </c>
      <c r="E1002" s="82" t="s">
        <v>2938</v>
      </c>
      <c r="F1002" s="82" t="s">
        <v>2939</v>
      </c>
      <c r="G1002" s="137" t="s">
        <v>2948</v>
      </c>
      <c r="H1002" s="145" t="s">
        <v>2949</v>
      </c>
      <c r="I1002" s="9"/>
      <c r="J1002" s="9"/>
      <c r="K1002" s="9"/>
      <c r="L1002" s="9"/>
      <c r="M1002" s="22">
        <v>2156</v>
      </c>
      <c r="N1002" s="22"/>
      <c r="O1002" s="22"/>
      <c r="P1002" s="12">
        <v>304056</v>
      </c>
      <c r="Q1002" s="86">
        <v>35</v>
      </c>
      <c r="R1002" s="86">
        <v>36</v>
      </c>
      <c r="S1002" s="86">
        <v>103</v>
      </c>
      <c r="T1002" s="86">
        <v>82</v>
      </c>
      <c r="U1002" s="14" t="s">
        <v>56</v>
      </c>
      <c r="V1002" s="14" t="s">
        <v>56</v>
      </c>
      <c r="W1002" s="14" t="s">
        <v>56</v>
      </c>
      <c r="X1002" s="14" t="s">
        <v>56</v>
      </c>
    </row>
    <row r="1003" spans="1:24">
      <c r="A1003" t="s">
        <v>2950</v>
      </c>
      <c r="B1003" s="12" t="s">
        <v>2951</v>
      </c>
      <c r="C1003" s="12" t="s">
        <v>1983</v>
      </c>
      <c r="D1003" t="s">
        <v>51</v>
      </c>
      <c r="E1003" s="82" t="s">
        <v>2938</v>
      </c>
      <c r="F1003" s="82" t="s">
        <v>2939</v>
      </c>
      <c r="G1003" s="137" t="s">
        <v>2952</v>
      </c>
      <c r="H1003" s="145" t="s">
        <v>2953</v>
      </c>
      <c r="I1003" s="9"/>
      <c r="J1003" s="9"/>
      <c r="K1003" s="9"/>
      <c r="L1003" s="9"/>
      <c r="M1003" s="22">
        <v>2236</v>
      </c>
      <c r="N1003" s="22"/>
      <c r="O1003" s="22"/>
      <c r="P1003" s="12">
        <v>395568</v>
      </c>
      <c r="Q1003" s="86">
        <v>42</v>
      </c>
      <c r="R1003" s="86">
        <v>36</v>
      </c>
      <c r="S1003" s="86">
        <v>134</v>
      </c>
      <c r="T1003" s="86">
        <v>82</v>
      </c>
      <c r="U1003" s="14" t="s">
        <v>56</v>
      </c>
      <c r="V1003" s="14" t="s">
        <v>56</v>
      </c>
      <c r="W1003" s="14" t="s">
        <v>56</v>
      </c>
      <c r="X1003" s="14" t="s">
        <v>56</v>
      </c>
    </row>
    <row r="1004" spans="1:24">
      <c r="A1004" t="s">
        <v>2954</v>
      </c>
      <c r="B1004" s="12" t="s">
        <v>2955</v>
      </c>
      <c r="C1004" s="12" t="s">
        <v>1983</v>
      </c>
      <c r="D1004" t="s">
        <v>51</v>
      </c>
      <c r="E1004" s="82" t="s">
        <v>2938</v>
      </c>
      <c r="F1004" s="82" t="s">
        <v>2939</v>
      </c>
      <c r="G1004" s="137" t="s">
        <v>2956</v>
      </c>
      <c r="H1004" s="145" t="s">
        <v>2957</v>
      </c>
      <c r="I1004" s="9"/>
      <c r="J1004" s="9"/>
      <c r="K1004" s="9"/>
      <c r="L1004" s="9"/>
      <c r="M1004" s="22">
        <v>2724</v>
      </c>
      <c r="N1004" s="22"/>
      <c r="O1004" s="22"/>
      <c r="P1004" s="12">
        <v>490032</v>
      </c>
      <c r="Q1004" s="86">
        <v>50</v>
      </c>
      <c r="R1004" s="86">
        <v>36</v>
      </c>
      <c r="S1004" s="86">
        <v>166</v>
      </c>
      <c r="T1004" s="86">
        <v>82</v>
      </c>
      <c r="U1004" s="14" t="s">
        <v>56</v>
      </c>
      <c r="V1004" s="14" t="s">
        <v>56</v>
      </c>
      <c r="W1004" s="14" t="s">
        <v>56</v>
      </c>
      <c r="X1004" s="14" t="s">
        <v>56</v>
      </c>
    </row>
    <row r="1005" spans="1:24">
      <c r="A1005" t="s">
        <v>2958</v>
      </c>
      <c r="B1005" s="12" t="s">
        <v>2959</v>
      </c>
      <c r="C1005" s="12" t="s">
        <v>1983</v>
      </c>
      <c r="D1005" t="s">
        <v>51</v>
      </c>
      <c r="E1005" s="82" t="s">
        <v>2938</v>
      </c>
      <c r="F1005" s="82" t="s">
        <v>2939</v>
      </c>
      <c r="G1005" s="137" t="s">
        <v>2960</v>
      </c>
      <c r="H1005" s="145" t="s">
        <v>2961</v>
      </c>
      <c r="I1005" s="9"/>
      <c r="J1005" s="9"/>
      <c r="K1005" s="9"/>
      <c r="L1005" s="9"/>
      <c r="M1005" s="22">
        <v>3260</v>
      </c>
      <c r="N1005" s="22"/>
      <c r="O1005" s="22"/>
      <c r="P1005" s="12">
        <v>490032</v>
      </c>
      <c r="Q1005" s="86">
        <v>50</v>
      </c>
      <c r="R1005" s="86">
        <v>36</v>
      </c>
      <c r="S1005" s="86">
        <v>166</v>
      </c>
      <c r="T1005" s="86">
        <v>82</v>
      </c>
      <c r="U1005" s="14" t="s">
        <v>56</v>
      </c>
      <c r="V1005" s="14" t="s">
        <v>56</v>
      </c>
      <c r="W1005" s="14" t="s">
        <v>56</v>
      </c>
      <c r="X1005" s="14" t="s">
        <v>56</v>
      </c>
    </row>
    <row r="1006" spans="1:24">
      <c r="A1006" t="s">
        <v>2962</v>
      </c>
      <c r="B1006" s="12" t="s">
        <v>2963</v>
      </c>
      <c r="C1006" s="12" t="s">
        <v>1983</v>
      </c>
      <c r="D1006" t="s">
        <v>51</v>
      </c>
      <c r="E1006" s="82" t="s">
        <v>2964</v>
      </c>
      <c r="F1006" s="82" t="s">
        <v>2965</v>
      </c>
      <c r="G1006" s="137" t="s">
        <v>2966</v>
      </c>
      <c r="H1006" s="145" t="s">
        <v>2967</v>
      </c>
      <c r="I1006" s="9"/>
      <c r="J1006" s="9"/>
      <c r="K1006" s="9"/>
      <c r="L1006" s="9"/>
      <c r="M1006" s="22">
        <v>1881</v>
      </c>
      <c r="N1006" s="22"/>
      <c r="O1006" s="22"/>
      <c r="P1006" s="12">
        <v>150147</v>
      </c>
      <c r="Q1006" s="86">
        <v>17</v>
      </c>
      <c r="R1006" s="86">
        <v>27</v>
      </c>
      <c r="S1006" s="86">
        <v>83</v>
      </c>
      <c r="T1006" s="86">
        <v>67</v>
      </c>
      <c r="U1006" s="14" t="s">
        <v>56</v>
      </c>
      <c r="V1006" s="14" t="s">
        <v>56</v>
      </c>
      <c r="W1006" s="14" t="s">
        <v>56</v>
      </c>
      <c r="X1006" s="14" t="s">
        <v>56</v>
      </c>
    </row>
    <row r="1007" spans="1:24">
      <c r="A1007" t="s">
        <v>2968</v>
      </c>
      <c r="B1007" s="12" t="s">
        <v>2969</v>
      </c>
      <c r="C1007" s="12" t="s">
        <v>1983</v>
      </c>
      <c r="D1007" t="s">
        <v>51</v>
      </c>
      <c r="E1007" s="82" t="s">
        <v>2964</v>
      </c>
      <c r="F1007" s="82" t="s">
        <v>2965</v>
      </c>
      <c r="G1007" s="137" t="s">
        <v>2970</v>
      </c>
      <c r="H1007" s="145" t="s">
        <v>2971</v>
      </c>
      <c r="I1007" s="9"/>
      <c r="J1007" s="9"/>
      <c r="K1007" s="9"/>
      <c r="L1007" s="9"/>
      <c r="M1007" s="22">
        <v>1938</v>
      </c>
      <c r="N1007" s="22"/>
      <c r="O1007" s="22"/>
      <c r="P1007" s="12">
        <v>150147</v>
      </c>
      <c r="Q1007" s="86">
        <v>17</v>
      </c>
      <c r="R1007" s="86">
        <v>27</v>
      </c>
      <c r="S1007" s="86">
        <v>83</v>
      </c>
      <c r="T1007" s="86">
        <v>67</v>
      </c>
      <c r="U1007" s="14" t="s">
        <v>56</v>
      </c>
      <c r="V1007" s="14" t="s">
        <v>56</v>
      </c>
      <c r="W1007" s="14" t="s">
        <v>56</v>
      </c>
      <c r="X1007" s="14" t="s">
        <v>56</v>
      </c>
    </row>
    <row r="1008" spans="1:24">
      <c r="A1008" t="s">
        <v>2972</v>
      </c>
      <c r="B1008" s="12" t="s">
        <v>2973</v>
      </c>
      <c r="C1008" s="12" t="s">
        <v>1983</v>
      </c>
      <c r="D1008" t="s">
        <v>51</v>
      </c>
      <c r="E1008" s="82" t="s">
        <v>2964</v>
      </c>
      <c r="F1008" s="82" t="s">
        <v>2965</v>
      </c>
      <c r="G1008" s="137" t="s">
        <v>2974</v>
      </c>
      <c r="H1008" s="145" t="s">
        <v>2975</v>
      </c>
      <c r="I1008" s="9"/>
      <c r="J1008" s="9"/>
      <c r="K1008" s="9"/>
      <c r="L1008" s="9"/>
      <c r="M1008" s="22">
        <v>1997</v>
      </c>
      <c r="N1008" s="22"/>
      <c r="O1008" s="22"/>
      <c r="P1008" s="12">
        <v>150147</v>
      </c>
      <c r="Q1008" s="86">
        <v>17</v>
      </c>
      <c r="R1008" s="86">
        <v>27</v>
      </c>
      <c r="S1008" s="86">
        <v>83</v>
      </c>
      <c r="T1008" s="86">
        <v>67</v>
      </c>
      <c r="U1008" s="14" t="s">
        <v>56</v>
      </c>
      <c r="V1008" s="14" t="s">
        <v>56</v>
      </c>
      <c r="W1008" s="14" t="s">
        <v>56</v>
      </c>
      <c r="X1008" s="14" t="s">
        <v>56</v>
      </c>
    </row>
    <row r="1009" spans="1:24">
      <c r="A1009" t="s">
        <v>2976</v>
      </c>
      <c r="B1009" s="12" t="s">
        <v>2977</v>
      </c>
      <c r="C1009" s="12" t="s">
        <v>1983</v>
      </c>
      <c r="D1009" t="s">
        <v>51</v>
      </c>
      <c r="E1009" s="82" t="s">
        <v>2964</v>
      </c>
      <c r="F1009" s="82" t="s">
        <v>2965</v>
      </c>
      <c r="G1009" s="137" t="s">
        <v>2978</v>
      </c>
      <c r="H1009" s="145" t="s">
        <v>2979</v>
      </c>
      <c r="I1009" s="9"/>
      <c r="J1009" s="9"/>
      <c r="K1009" s="9"/>
      <c r="L1009" s="9"/>
      <c r="M1009" s="22">
        <v>2053</v>
      </c>
      <c r="N1009" s="22"/>
      <c r="O1009" s="22"/>
      <c r="P1009" s="12">
        <v>150147</v>
      </c>
      <c r="Q1009" s="86">
        <v>17</v>
      </c>
      <c r="R1009" s="86">
        <v>27</v>
      </c>
      <c r="S1009" s="86">
        <v>83</v>
      </c>
      <c r="T1009" s="86">
        <v>67</v>
      </c>
      <c r="U1009" s="14" t="s">
        <v>56</v>
      </c>
      <c r="V1009" s="14" t="s">
        <v>56</v>
      </c>
      <c r="W1009" s="14" t="s">
        <v>56</v>
      </c>
      <c r="X1009" s="14" t="s">
        <v>56</v>
      </c>
    </row>
    <row r="1010" spans="1:24">
      <c r="A1010" t="s">
        <v>2980</v>
      </c>
      <c r="B1010" s="12" t="s">
        <v>2981</v>
      </c>
      <c r="C1010" s="12" t="s">
        <v>1983</v>
      </c>
      <c r="D1010" t="s">
        <v>51</v>
      </c>
      <c r="E1010" s="82" t="s">
        <v>2964</v>
      </c>
      <c r="F1010" s="82" t="s">
        <v>2965</v>
      </c>
      <c r="G1010" s="137" t="s">
        <v>2982</v>
      </c>
      <c r="H1010" s="145" t="s">
        <v>2983</v>
      </c>
      <c r="I1010" s="9"/>
      <c r="J1010" s="9"/>
      <c r="K1010" s="9"/>
      <c r="L1010" s="9"/>
      <c r="M1010" s="22">
        <v>2225</v>
      </c>
      <c r="N1010" s="22"/>
      <c r="O1010" s="22"/>
      <c r="P1010" s="12">
        <v>150147</v>
      </c>
      <c r="Q1010" s="86">
        <v>17</v>
      </c>
      <c r="R1010" s="86">
        <v>27</v>
      </c>
      <c r="S1010" s="86">
        <v>83</v>
      </c>
      <c r="T1010" s="86">
        <v>67</v>
      </c>
      <c r="U1010" s="14" t="s">
        <v>56</v>
      </c>
      <c r="V1010" s="14" t="s">
        <v>56</v>
      </c>
      <c r="W1010" s="14" t="s">
        <v>56</v>
      </c>
      <c r="X1010" s="14" t="s">
        <v>56</v>
      </c>
    </row>
    <row r="1011" spans="1:24">
      <c r="A1011" t="s">
        <v>2984</v>
      </c>
      <c r="B1011" s="12" t="s">
        <v>2985</v>
      </c>
      <c r="C1011" s="12" t="s">
        <v>1983</v>
      </c>
      <c r="D1011" t="s">
        <v>51</v>
      </c>
      <c r="E1011" s="82" t="s">
        <v>2964</v>
      </c>
      <c r="F1011" s="82" t="s">
        <v>2986</v>
      </c>
      <c r="G1011" s="137" t="s">
        <v>8090</v>
      </c>
      <c r="H1011" s="145" t="s">
        <v>2987</v>
      </c>
      <c r="I1011" s="9"/>
      <c r="J1011" s="9" t="s">
        <v>2988</v>
      </c>
      <c r="K1011" s="10" t="s">
        <v>2017</v>
      </c>
      <c r="L1011" s="11"/>
      <c r="M1011" s="22">
        <v>1831</v>
      </c>
      <c r="N1011" s="22"/>
      <c r="O1011" s="22"/>
      <c r="P1011" s="12">
        <v>263552</v>
      </c>
      <c r="Q1011" s="86">
        <v>31</v>
      </c>
      <c r="R1011" s="86">
        <v>71</v>
      </c>
      <c r="S1011" s="86">
        <v>115.99999999999999</v>
      </c>
      <c r="T1011" s="86">
        <v>32</v>
      </c>
      <c r="U1011" s="14" t="s">
        <v>56</v>
      </c>
      <c r="V1011" s="14" t="s">
        <v>56</v>
      </c>
      <c r="W1011" s="14" t="s">
        <v>56</v>
      </c>
      <c r="X1011" s="14" t="s">
        <v>56</v>
      </c>
    </row>
    <row r="1012" spans="1:24">
      <c r="A1012" t="s">
        <v>2989</v>
      </c>
      <c r="B1012" s="12" t="s">
        <v>2990</v>
      </c>
      <c r="C1012" s="12" t="s">
        <v>1983</v>
      </c>
      <c r="D1012" t="s">
        <v>51</v>
      </c>
      <c r="E1012" s="82" t="s">
        <v>2964</v>
      </c>
      <c r="F1012" s="82" t="s">
        <v>2986</v>
      </c>
      <c r="G1012" s="137" t="s">
        <v>8094</v>
      </c>
      <c r="H1012" s="145" t="s">
        <v>2991</v>
      </c>
      <c r="I1012" s="9"/>
      <c r="J1012" s="9" t="s">
        <v>2992</v>
      </c>
      <c r="K1012" s="10" t="s">
        <v>2017</v>
      </c>
      <c r="L1012" s="11"/>
      <c r="M1012" s="22">
        <v>1893</v>
      </c>
      <c r="N1012" s="22"/>
      <c r="O1012" s="22"/>
      <c r="P1012" s="12">
        <v>263552</v>
      </c>
      <c r="Q1012" s="86">
        <v>31</v>
      </c>
      <c r="R1012" s="86">
        <v>71</v>
      </c>
      <c r="S1012" s="86">
        <v>115.99999999999999</v>
      </c>
      <c r="T1012" s="86">
        <v>32</v>
      </c>
      <c r="U1012" s="14" t="s">
        <v>56</v>
      </c>
      <c r="V1012" s="14" t="s">
        <v>56</v>
      </c>
      <c r="W1012" s="14" t="s">
        <v>56</v>
      </c>
      <c r="X1012" s="14" t="s">
        <v>56</v>
      </c>
    </row>
    <row r="1013" spans="1:24">
      <c r="A1013" t="s">
        <v>2993</v>
      </c>
      <c r="B1013" s="12" t="s">
        <v>2994</v>
      </c>
      <c r="C1013" s="12" t="s">
        <v>1983</v>
      </c>
      <c r="D1013" t="s">
        <v>51</v>
      </c>
      <c r="E1013" s="82" t="s">
        <v>2964</v>
      </c>
      <c r="F1013" s="82" t="s">
        <v>2986</v>
      </c>
      <c r="G1013" s="137" t="s">
        <v>8091</v>
      </c>
      <c r="H1013" s="145" t="s">
        <v>2995</v>
      </c>
      <c r="I1013" s="9"/>
      <c r="J1013" s="9" t="s">
        <v>2996</v>
      </c>
      <c r="K1013" s="10" t="s">
        <v>2017</v>
      </c>
      <c r="L1013" s="11"/>
      <c r="M1013" s="22">
        <v>1918</v>
      </c>
      <c r="N1013" s="22"/>
      <c r="O1013" s="22"/>
      <c r="P1013" s="12">
        <v>263552</v>
      </c>
      <c r="Q1013" s="86">
        <v>31</v>
      </c>
      <c r="R1013" s="86">
        <v>71</v>
      </c>
      <c r="S1013" s="86">
        <v>115.99999999999999</v>
      </c>
      <c r="T1013" s="86">
        <v>32</v>
      </c>
      <c r="U1013" s="14" t="s">
        <v>56</v>
      </c>
      <c r="V1013" s="14" t="s">
        <v>56</v>
      </c>
      <c r="W1013" s="14" t="s">
        <v>56</v>
      </c>
      <c r="X1013" s="14" t="s">
        <v>56</v>
      </c>
    </row>
    <row r="1014" spans="1:24">
      <c r="A1014" t="s">
        <v>2997</v>
      </c>
      <c r="B1014" s="12" t="s">
        <v>2998</v>
      </c>
      <c r="C1014" s="12" t="s">
        <v>1983</v>
      </c>
      <c r="D1014" t="s">
        <v>51</v>
      </c>
      <c r="E1014" s="82" t="s">
        <v>2964</v>
      </c>
      <c r="F1014" s="82" t="s">
        <v>2986</v>
      </c>
      <c r="G1014" s="137" t="s">
        <v>8092</v>
      </c>
      <c r="H1014" s="145" t="s">
        <v>2999</v>
      </c>
      <c r="I1014" s="9"/>
      <c r="J1014" s="9" t="s">
        <v>3000</v>
      </c>
      <c r="K1014" s="10" t="s">
        <v>2017</v>
      </c>
      <c r="L1014" s="11"/>
      <c r="M1014" s="22">
        <v>2133</v>
      </c>
      <c r="N1014" s="22"/>
      <c r="O1014" s="22"/>
      <c r="P1014" s="12">
        <v>324576</v>
      </c>
      <c r="Q1014" s="86">
        <v>41</v>
      </c>
      <c r="R1014" s="86">
        <v>69</v>
      </c>
      <c r="S1014" s="86">
        <v>147</v>
      </c>
      <c r="T1014" s="86">
        <v>32</v>
      </c>
      <c r="U1014" s="14" t="s">
        <v>56</v>
      </c>
      <c r="V1014" s="14" t="s">
        <v>56</v>
      </c>
      <c r="W1014" s="14" t="s">
        <v>56</v>
      </c>
      <c r="X1014" s="14" t="s">
        <v>56</v>
      </c>
    </row>
    <row r="1015" spans="1:24">
      <c r="A1015" t="s">
        <v>3001</v>
      </c>
      <c r="B1015" s="12" t="s">
        <v>3002</v>
      </c>
      <c r="C1015" s="12" t="s">
        <v>1983</v>
      </c>
      <c r="D1015" t="s">
        <v>51</v>
      </c>
      <c r="E1015" s="82" t="s">
        <v>2964</v>
      </c>
      <c r="F1015" s="82" t="s">
        <v>2986</v>
      </c>
      <c r="G1015" s="137" t="s">
        <v>8093</v>
      </c>
      <c r="H1015" s="145" t="s">
        <v>3003</v>
      </c>
      <c r="I1015" s="9"/>
      <c r="J1015" s="9" t="s">
        <v>3004</v>
      </c>
      <c r="K1015" s="10" t="s">
        <v>2017</v>
      </c>
      <c r="L1015" s="11"/>
      <c r="M1015" s="22">
        <v>2172</v>
      </c>
      <c r="N1015" s="22"/>
      <c r="O1015" s="22"/>
      <c r="P1015" s="12">
        <v>333984</v>
      </c>
      <c r="Q1015" s="86">
        <v>41</v>
      </c>
      <c r="R1015" s="86">
        <v>71</v>
      </c>
      <c r="S1015" s="86">
        <v>147</v>
      </c>
      <c r="T1015" s="86">
        <v>32</v>
      </c>
      <c r="U1015" s="14" t="s">
        <v>56</v>
      </c>
      <c r="V1015" s="14" t="s">
        <v>56</v>
      </c>
      <c r="W1015" s="14" t="s">
        <v>56</v>
      </c>
      <c r="X1015" s="14" t="s">
        <v>56</v>
      </c>
    </row>
    <row r="1016" spans="1:24">
      <c r="A1016" t="s">
        <v>3005</v>
      </c>
      <c r="B1016" s="12" t="s">
        <v>3006</v>
      </c>
      <c r="C1016" s="12" t="s">
        <v>1983</v>
      </c>
      <c r="D1016" t="s">
        <v>51</v>
      </c>
      <c r="E1016" s="82" t="s">
        <v>2964</v>
      </c>
      <c r="F1016" s="82" t="s">
        <v>2986</v>
      </c>
      <c r="G1016" s="137" t="s">
        <v>8089</v>
      </c>
      <c r="H1016" s="145" t="s">
        <v>3007</v>
      </c>
      <c r="I1016" s="9"/>
      <c r="J1016" s="9" t="s">
        <v>3008</v>
      </c>
      <c r="K1016" s="10" t="s">
        <v>2017</v>
      </c>
      <c r="L1016" s="11"/>
      <c r="M1016" s="22">
        <v>2269</v>
      </c>
      <c r="N1016" s="22"/>
      <c r="O1016" s="22"/>
      <c r="P1016" s="12">
        <v>333984</v>
      </c>
      <c r="Q1016" s="86">
        <v>41</v>
      </c>
      <c r="R1016" s="86">
        <v>71</v>
      </c>
      <c r="S1016" s="86">
        <v>147</v>
      </c>
      <c r="T1016" s="86">
        <v>32</v>
      </c>
      <c r="U1016" s="14" t="s">
        <v>56</v>
      </c>
      <c r="V1016" s="14" t="s">
        <v>56</v>
      </c>
      <c r="W1016" s="14" t="s">
        <v>56</v>
      </c>
      <c r="X1016" s="14" t="s">
        <v>56</v>
      </c>
    </row>
    <row r="1017" spans="1:24">
      <c r="A1017" t="s">
        <v>3009</v>
      </c>
      <c r="B1017" s="12" t="s">
        <v>3010</v>
      </c>
      <c r="C1017" s="12" t="s">
        <v>1983</v>
      </c>
      <c r="D1017" t="s">
        <v>51</v>
      </c>
      <c r="E1017" s="82" t="s">
        <v>2964</v>
      </c>
      <c r="F1017" s="82" t="s">
        <v>3011</v>
      </c>
      <c r="G1017" s="137" t="s">
        <v>3012</v>
      </c>
      <c r="H1017" s="145" t="s">
        <v>3013</v>
      </c>
      <c r="I1017" s="9"/>
      <c r="J1017" s="9" t="s">
        <v>2988</v>
      </c>
      <c r="K1017" s="10" t="s">
        <v>2017</v>
      </c>
      <c r="L1017" s="11"/>
      <c r="M1017" s="22">
        <v>1598</v>
      </c>
      <c r="N1017" s="22"/>
      <c r="O1017" s="22"/>
      <c r="P1017" s="12">
        <v>216384</v>
      </c>
      <c r="Q1017" s="86">
        <v>23</v>
      </c>
      <c r="R1017" s="86">
        <v>69</v>
      </c>
      <c r="S1017" s="86">
        <v>98</v>
      </c>
      <c r="T1017" s="86">
        <v>32</v>
      </c>
      <c r="U1017" s="14" t="s">
        <v>56</v>
      </c>
      <c r="V1017" s="14" t="s">
        <v>56</v>
      </c>
      <c r="W1017" s="14" t="s">
        <v>56</v>
      </c>
      <c r="X1017" s="14" t="s">
        <v>56</v>
      </c>
    </row>
    <row r="1018" spans="1:24">
      <c r="A1018" t="s">
        <v>3014</v>
      </c>
      <c r="B1018" s="12" t="s">
        <v>3015</v>
      </c>
      <c r="C1018" s="12" t="s">
        <v>1983</v>
      </c>
      <c r="D1018" t="s">
        <v>51</v>
      </c>
      <c r="E1018" s="82" t="s">
        <v>2964</v>
      </c>
      <c r="F1018" s="82" t="s">
        <v>3011</v>
      </c>
      <c r="G1018" s="137" t="s">
        <v>3016</v>
      </c>
      <c r="H1018" s="145" t="s">
        <v>3017</v>
      </c>
      <c r="I1018" s="9"/>
      <c r="J1018" s="9" t="s">
        <v>2992</v>
      </c>
      <c r="K1018" s="10" t="s">
        <v>2017</v>
      </c>
      <c r="L1018" s="11"/>
      <c r="M1018" s="22">
        <v>1659</v>
      </c>
      <c r="N1018" s="22"/>
      <c r="O1018" s="22"/>
      <c r="P1018" s="12">
        <v>216384</v>
      </c>
      <c r="Q1018" s="86">
        <v>23</v>
      </c>
      <c r="R1018" s="86">
        <v>69</v>
      </c>
      <c r="S1018" s="86">
        <v>98</v>
      </c>
      <c r="T1018" s="86">
        <v>32</v>
      </c>
      <c r="U1018" s="14" t="s">
        <v>56</v>
      </c>
      <c r="V1018" s="14" t="s">
        <v>56</v>
      </c>
      <c r="W1018" s="14" t="s">
        <v>56</v>
      </c>
      <c r="X1018" s="14" t="s">
        <v>56</v>
      </c>
    </row>
    <row r="1019" spans="1:24">
      <c r="A1019" t="s">
        <v>3018</v>
      </c>
      <c r="B1019" s="12" t="s">
        <v>3019</v>
      </c>
      <c r="C1019" s="12" t="s">
        <v>1983</v>
      </c>
      <c r="D1019" t="s">
        <v>51</v>
      </c>
      <c r="E1019" s="82" t="s">
        <v>2964</v>
      </c>
      <c r="F1019" s="82" t="s">
        <v>3011</v>
      </c>
      <c r="G1019" s="137" t="s">
        <v>8095</v>
      </c>
      <c r="H1019" s="145" t="s">
        <v>3020</v>
      </c>
      <c r="I1019" s="9"/>
      <c r="J1019" s="9" t="s">
        <v>2996</v>
      </c>
      <c r="K1019" s="10" t="s">
        <v>2017</v>
      </c>
      <c r="L1019" s="11"/>
      <c r="M1019" s="22">
        <v>1683</v>
      </c>
      <c r="N1019" s="22"/>
      <c r="O1019" s="22"/>
      <c r="P1019" s="12">
        <v>216384</v>
      </c>
      <c r="Q1019" s="86">
        <v>23</v>
      </c>
      <c r="R1019" s="86">
        <v>69</v>
      </c>
      <c r="S1019" s="86">
        <v>98</v>
      </c>
      <c r="T1019" s="86">
        <v>32</v>
      </c>
      <c r="U1019" s="14" t="s">
        <v>56</v>
      </c>
      <c r="V1019" s="14" t="s">
        <v>56</v>
      </c>
      <c r="W1019" s="14" t="s">
        <v>56</v>
      </c>
      <c r="X1019" s="14" t="s">
        <v>56</v>
      </c>
    </row>
    <row r="1020" spans="1:24">
      <c r="A1020" t="s">
        <v>3021</v>
      </c>
      <c r="B1020" s="12" t="s">
        <v>3022</v>
      </c>
      <c r="C1020" s="12" t="s">
        <v>1983</v>
      </c>
      <c r="D1020" t="s">
        <v>51</v>
      </c>
      <c r="E1020" s="82" t="s">
        <v>2964</v>
      </c>
      <c r="F1020" s="82" t="s">
        <v>3011</v>
      </c>
      <c r="G1020" s="137" t="s">
        <v>3023</v>
      </c>
      <c r="H1020" s="145" t="s">
        <v>3024</v>
      </c>
      <c r="I1020" s="9"/>
      <c r="J1020" s="9" t="s">
        <v>3000</v>
      </c>
      <c r="K1020" s="10" t="s">
        <v>2017</v>
      </c>
      <c r="L1020" s="11"/>
      <c r="M1020" s="22">
        <v>1858</v>
      </c>
      <c r="N1020" s="22"/>
      <c r="O1020" s="22"/>
      <c r="P1020" s="12">
        <v>284832</v>
      </c>
      <c r="Q1020" s="86">
        <v>31</v>
      </c>
      <c r="R1020" s="86">
        <v>69</v>
      </c>
      <c r="S1020" s="86">
        <v>129</v>
      </c>
      <c r="T1020" s="86">
        <v>32</v>
      </c>
      <c r="U1020" s="14" t="s">
        <v>56</v>
      </c>
      <c r="V1020" s="14" t="s">
        <v>56</v>
      </c>
      <c r="W1020" s="14" t="s">
        <v>56</v>
      </c>
      <c r="X1020" s="14" t="s">
        <v>56</v>
      </c>
    </row>
    <row r="1021" spans="1:24">
      <c r="A1021" t="s">
        <v>3025</v>
      </c>
      <c r="B1021" s="12" t="s">
        <v>3026</v>
      </c>
      <c r="C1021" s="12" t="s">
        <v>1983</v>
      </c>
      <c r="D1021" t="s">
        <v>51</v>
      </c>
      <c r="E1021" s="82" t="s">
        <v>2964</v>
      </c>
      <c r="F1021" s="82" t="s">
        <v>3011</v>
      </c>
      <c r="G1021" s="137" t="s">
        <v>8096</v>
      </c>
      <c r="H1021" s="145" t="s">
        <v>3027</v>
      </c>
      <c r="I1021" s="9"/>
      <c r="J1021" s="9" t="s">
        <v>3004</v>
      </c>
      <c r="K1021" s="10" t="s">
        <v>2017</v>
      </c>
      <c r="L1021" s="11"/>
      <c r="M1021" s="22">
        <v>1899</v>
      </c>
      <c r="N1021" s="22"/>
      <c r="O1021" s="22"/>
      <c r="P1021" s="12">
        <v>284832</v>
      </c>
      <c r="Q1021" s="86">
        <v>31</v>
      </c>
      <c r="R1021" s="86">
        <v>69</v>
      </c>
      <c r="S1021" s="86">
        <v>129</v>
      </c>
      <c r="T1021" s="86">
        <v>32</v>
      </c>
      <c r="U1021" s="14" t="s">
        <v>56</v>
      </c>
      <c r="V1021" s="14" t="s">
        <v>56</v>
      </c>
      <c r="W1021" s="14" t="s">
        <v>56</v>
      </c>
      <c r="X1021" s="14" t="s">
        <v>56</v>
      </c>
    </row>
    <row r="1022" spans="1:24">
      <c r="A1022" t="s">
        <v>3028</v>
      </c>
      <c r="B1022" s="12" t="s">
        <v>3029</v>
      </c>
      <c r="C1022" s="12" t="s">
        <v>1983</v>
      </c>
      <c r="D1022" t="s">
        <v>51</v>
      </c>
      <c r="E1022" s="82" t="s">
        <v>2964</v>
      </c>
      <c r="F1022" s="82" t="s">
        <v>3011</v>
      </c>
      <c r="G1022" s="137" t="s">
        <v>8097</v>
      </c>
      <c r="H1022" s="145" t="s">
        <v>3030</v>
      </c>
      <c r="I1022" s="9"/>
      <c r="J1022" s="9" t="s">
        <v>3008</v>
      </c>
      <c r="K1022" s="10" t="s">
        <v>2017</v>
      </c>
      <c r="L1022" s="11"/>
      <c r="M1022" s="22">
        <v>1989</v>
      </c>
      <c r="N1022" s="22"/>
      <c r="O1022" s="22"/>
      <c r="P1022" s="12">
        <v>284832</v>
      </c>
      <c r="Q1022" s="86">
        <v>31</v>
      </c>
      <c r="R1022" s="86">
        <v>69</v>
      </c>
      <c r="S1022" s="86">
        <v>129</v>
      </c>
      <c r="T1022" s="86">
        <v>32</v>
      </c>
      <c r="U1022" s="14" t="s">
        <v>56</v>
      </c>
      <c r="V1022" s="14" t="s">
        <v>56</v>
      </c>
      <c r="W1022" s="14" t="s">
        <v>56</v>
      </c>
      <c r="X1022" s="14" t="s">
        <v>56</v>
      </c>
    </row>
    <row r="1023" spans="1:24">
      <c r="A1023" t="s">
        <v>3031</v>
      </c>
      <c r="B1023" s="12" t="s">
        <v>3032</v>
      </c>
      <c r="C1023" s="12" t="s">
        <v>1983</v>
      </c>
      <c r="D1023" t="s">
        <v>51</v>
      </c>
      <c r="E1023" s="82" t="s">
        <v>3033</v>
      </c>
      <c r="F1023" s="82" t="s">
        <v>3034</v>
      </c>
      <c r="G1023" s="137" t="s">
        <v>3035</v>
      </c>
      <c r="H1023" s="145" t="s">
        <v>3036</v>
      </c>
      <c r="I1023" s="9"/>
      <c r="J1023" s="9"/>
      <c r="K1023" s="9"/>
      <c r="L1023" s="9"/>
      <c r="M1023" s="22">
        <v>3111</v>
      </c>
      <c r="N1023" s="22"/>
      <c r="O1023" s="22"/>
      <c r="P1023" s="12">
        <v>301392</v>
      </c>
      <c r="Q1023" s="86">
        <v>50</v>
      </c>
      <c r="R1023" s="86">
        <v>104</v>
      </c>
      <c r="S1023" s="86">
        <v>63</v>
      </c>
      <c r="T1023" s="86">
        <v>46</v>
      </c>
      <c r="U1023" s="14" t="s">
        <v>56</v>
      </c>
      <c r="V1023" s="14" t="s">
        <v>56</v>
      </c>
      <c r="W1023" s="14" t="s">
        <v>56</v>
      </c>
      <c r="X1023" s="14" t="s">
        <v>56</v>
      </c>
    </row>
    <row r="1024" spans="1:24">
      <c r="A1024" t="s">
        <v>3037</v>
      </c>
      <c r="B1024" s="12" t="s">
        <v>3038</v>
      </c>
      <c r="C1024" s="12" t="s">
        <v>1983</v>
      </c>
      <c r="D1024" t="s">
        <v>51</v>
      </c>
      <c r="E1024" s="82" t="s">
        <v>3033</v>
      </c>
      <c r="F1024" s="82" t="s">
        <v>3034</v>
      </c>
      <c r="G1024" s="137" t="s">
        <v>3039</v>
      </c>
      <c r="H1024" s="145" t="s">
        <v>3040</v>
      </c>
      <c r="I1024" s="9"/>
      <c r="J1024" s="9"/>
      <c r="K1024" s="9"/>
      <c r="L1024" s="9"/>
      <c r="M1024" s="22">
        <v>3632</v>
      </c>
      <c r="N1024" s="22"/>
      <c r="O1024" s="22"/>
      <c r="P1024" s="12">
        <v>301392</v>
      </c>
      <c r="Q1024" s="86">
        <v>50</v>
      </c>
      <c r="R1024" s="86">
        <v>104</v>
      </c>
      <c r="S1024" s="86">
        <v>63</v>
      </c>
      <c r="T1024" s="86">
        <v>46</v>
      </c>
      <c r="U1024" s="14" t="s">
        <v>56</v>
      </c>
      <c r="V1024" s="14" t="s">
        <v>56</v>
      </c>
      <c r="W1024" s="14" t="s">
        <v>56</v>
      </c>
      <c r="X1024" s="14" t="s">
        <v>56</v>
      </c>
    </row>
    <row r="1025" spans="1:24">
      <c r="A1025" t="s">
        <v>3041</v>
      </c>
      <c r="B1025" s="12" t="s">
        <v>3042</v>
      </c>
      <c r="C1025" s="12" t="s">
        <v>1983</v>
      </c>
      <c r="D1025" t="s">
        <v>51</v>
      </c>
      <c r="E1025" s="82" t="s">
        <v>3043</v>
      </c>
      <c r="F1025" s="82" t="s">
        <v>3044</v>
      </c>
      <c r="G1025" s="137" t="s">
        <v>3045</v>
      </c>
      <c r="H1025" s="145" t="s">
        <v>3046</v>
      </c>
      <c r="I1025" s="9"/>
      <c r="J1025" s="9"/>
      <c r="K1025" s="9"/>
      <c r="L1025" s="9"/>
      <c r="M1025" s="22">
        <v>12961</v>
      </c>
      <c r="N1025" s="22"/>
      <c r="O1025" s="22"/>
      <c r="P1025" s="12">
        <v>733370</v>
      </c>
      <c r="Q1025" s="86">
        <v>140</v>
      </c>
      <c r="R1025" s="86">
        <v>110.00000000000001</v>
      </c>
      <c r="S1025" s="86">
        <v>112.99999999999999</v>
      </c>
      <c r="T1025" s="86">
        <v>59</v>
      </c>
      <c r="U1025" s="14" t="s">
        <v>56</v>
      </c>
      <c r="V1025" s="14" t="s">
        <v>56</v>
      </c>
      <c r="W1025" s="14" t="s">
        <v>56</v>
      </c>
      <c r="X1025" s="14" t="s">
        <v>56</v>
      </c>
    </row>
    <row r="1026" spans="1:24">
      <c r="A1026" t="s">
        <v>3047</v>
      </c>
      <c r="B1026" s="12" t="s">
        <v>3048</v>
      </c>
      <c r="C1026" s="12" t="s">
        <v>1983</v>
      </c>
      <c r="D1026" t="s">
        <v>51</v>
      </c>
      <c r="E1026" s="82" t="s">
        <v>3043</v>
      </c>
      <c r="F1026" s="82" t="s">
        <v>3044</v>
      </c>
      <c r="G1026" s="137" t="s">
        <v>3049</v>
      </c>
      <c r="H1026" s="145" t="s">
        <v>3050</v>
      </c>
      <c r="I1026" s="9"/>
      <c r="J1026" s="9"/>
      <c r="K1026" s="9"/>
      <c r="L1026" s="9"/>
      <c r="M1026" s="22">
        <v>11827</v>
      </c>
      <c r="N1026" s="22"/>
      <c r="O1026" s="22"/>
      <c r="P1026" s="12">
        <v>733370</v>
      </c>
      <c r="Q1026" s="86">
        <v>135</v>
      </c>
      <c r="R1026" s="86">
        <v>110.00000000000001</v>
      </c>
      <c r="S1026" s="86">
        <v>112.99999999999999</v>
      </c>
      <c r="T1026" s="86">
        <v>59</v>
      </c>
      <c r="U1026" s="14" t="s">
        <v>56</v>
      </c>
      <c r="V1026" s="14" t="s">
        <v>56</v>
      </c>
      <c r="W1026" s="14" t="s">
        <v>56</v>
      </c>
      <c r="X1026" s="14" t="s">
        <v>56</v>
      </c>
    </row>
    <row r="1027" spans="1:24">
      <c r="A1027" t="s">
        <v>3051</v>
      </c>
      <c r="B1027" s="12" t="s">
        <v>3052</v>
      </c>
      <c r="C1027" s="12" t="s">
        <v>1983</v>
      </c>
      <c r="D1027" t="s">
        <v>51</v>
      </c>
      <c r="E1027" s="82" t="s">
        <v>3043</v>
      </c>
      <c r="F1027" s="82" t="s">
        <v>3044</v>
      </c>
      <c r="G1027" s="137" t="s">
        <v>3053</v>
      </c>
      <c r="H1027" s="145" t="s">
        <v>3054</v>
      </c>
      <c r="I1027" s="9"/>
      <c r="J1027" s="9"/>
      <c r="K1027" s="9"/>
      <c r="L1027" s="9"/>
      <c r="M1027" s="22">
        <v>15302</v>
      </c>
      <c r="N1027" s="22"/>
      <c r="O1027" s="22"/>
      <c r="P1027" s="12">
        <v>733370</v>
      </c>
      <c r="Q1027" s="86">
        <v>165</v>
      </c>
      <c r="R1027" s="86">
        <v>110.00000000000001</v>
      </c>
      <c r="S1027" s="86">
        <v>112.99999999999999</v>
      </c>
      <c r="T1027" s="86">
        <v>59</v>
      </c>
      <c r="U1027" s="14" t="s">
        <v>56</v>
      </c>
      <c r="V1027" s="14" t="s">
        <v>56</v>
      </c>
      <c r="W1027" s="14" t="s">
        <v>56</v>
      </c>
      <c r="X1027" s="14" t="s">
        <v>56</v>
      </c>
    </row>
    <row r="1028" spans="1:24">
      <c r="A1028" t="s">
        <v>3055</v>
      </c>
      <c r="B1028" s="12" t="s">
        <v>3056</v>
      </c>
      <c r="C1028" s="12" t="s">
        <v>1983</v>
      </c>
      <c r="D1028" t="s">
        <v>51</v>
      </c>
      <c r="E1028" s="82" t="s">
        <v>3043</v>
      </c>
      <c r="F1028" s="82" t="s">
        <v>3044</v>
      </c>
      <c r="G1028" s="137" t="s">
        <v>3057</v>
      </c>
      <c r="H1028" s="145" t="s">
        <v>3058</v>
      </c>
      <c r="I1028" s="9"/>
      <c r="J1028" s="9"/>
      <c r="K1028" s="9"/>
      <c r="L1028" s="9"/>
      <c r="M1028" s="22">
        <v>13912</v>
      </c>
      <c r="N1028" s="22"/>
      <c r="O1028" s="22"/>
      <c r="P1028" s="12">
        <v>733370</v>
      </c>
      <c r="Q1028" s="86">
        <v>155</v>
      </c>
      <c r="R1028" s="86">
        <v>110.00000000000001</v>
      </c>
      <c r="S1028" s="86">
        <v>112.99999999999999</v>
      </c>
      <c r="T1028" s="86">
        <v>59</v>
      </c>
      <c r="U1028" s="14" t="s">
        <v>56</v>
      </c>
      <c r="V1028" s="14" t="s">
        <v>56</v>
      </c>
      <c r="W1028" s="14" t="s">
        <v>56</v>
      </c>
      <c r="X1028" s="14" t="s">
        <v>56</v>
      </c>
    </row>
    <row r="1029" spans="1:24">
      <c r="A1029" t="s">
        <v>3059</v>
      </c>
      <c r="B1029" s="12" t="s">
        <v>3060</v>
      </c>
      <c r="C1029" s="12" t="s">
        <v>1983</v>
      </c>
      <c r="D1029" t="s">
        <v>51</v>
      </c>
      <c r="E1029" s="82" t="s">
        <v>3061</v>
      </c>
      <c r="F1029" s="82" t="s">
        <v>3062</v>
      </c>
      <c r="G1029" s="137" t="s">
        <v>3063</v>
      </c>
      <c r="H1029" s="145" t="s">
        <v>3064</v>
      </c>
      <c r="I1029" s="9"/>
      <c r="J1029" s="9"/>
      <c r="K1029" s="9"/>
      <c r="L1029" s="9"/>
      <c r="M1029" s="22">
        <v>4297</v>
      </c>
      <c r="N1029" s="22"/>
      <c r="O1029" s="22"/>
      <c r="P1029" s="12">
        <v>716352</v>
      </c>
      <c r="Q1029" s="86">
        <v>90</v>
      </c>
      <c r="R1029" s="86">
        <v>39</v>
      </c>
      <c r="S1029" s="86">
        <v>164</v>
      </c>
      <c r="T1029" s="86">
        <v>112.00000000000001</v>
      </c>
      <c r="U1029" s="14" t="s">
        <v>56</v>
      </c>
      <c r="V1029" s="14" t="s">
        <v>56</v>
      </c>
      <c r="W1029" s="14" t="s">
        <v>56</v>
      </c>
      <c r="X1029" s="14" t="s">
        <v>56</v>
      </c>
    </row>
    <row r="1030" spans="1:24">
      <c r="A1030" t="s">
        <v>3065</v>
      </c>
      <c r="B1030" s="12" t="s">
        <v>3066</v>
      </c>
      <c r="C1030" s="12" t="s">
        <v>1983</v>
      </c>
      <c r="D1030" t="s">
        <v>51</v>
      </c>
      <c r="E1030" s="82" t="s">
        <v>3061</v>
      </c>
      <c r="F1030" s="82" t="s">
        <v>3062</v>
      </c>
      <c r="G1030" s="137" t="s">
        <v>3067</v>
      </c>
      <c r="H1030" s="145" t="s">
        <v>3068</v>
      </c>
      <c r="I1030" s="9"/>
      <c r="J1030" s="9"/>
      <c r="K1030" s="9"/>
      <c r="L1030" s="9"/>
      <c r="M1030" s="22">
        <v>3196</v>
      </c>
      <c r="N1030" s="22"/>
      <c r="O1030" s="22"/>
      <c r="P1030" s="12">
        <v>711984</v>
      </c>
      <c r="Q1030" s="86">
        <v>66</v>
      </c>
      <c r="R1030" s="86">
        <v>39</v>
      </c>
      <c r="S1030" s="86">
        <v>163</v>
      </c>
      <c r="T1030" s="86">
        <v>112.00000000000001</v>
      </c>
      <c r="U1030" s="14" t="s">
        <v>56</v>
      </c>
      <c r="V1030" s="14" t="s">
        <v>56</v>
      </c>
      <c r="W1030" s="14" t="s">
        <v>56</v>
      </c>
      <c r="X1030" s="14" t="s">
        <v>56</v>
      </c>
    </row>
    <row r="1031" spans="1:24">
      <c r="A1031" t="s">
        <v>3069</v>
      </c>
      <c r="B1031" s="12" t="s">
        <v>3070</v>
      </c>
      <c r="C1031" s="12" t="s">
        <v>1983</v>
      </c>
      <c r="D1031" t="s">
        <v>51</v>
      </c>
      <c r="E1031" s="82" t="s">
        <v>3061</v>
      </c>
      <c r="F1031" s="82" t="s">
        <v>3062</v>
      </c>
      <c r="G1031" s="137" t="s">
        <v>3071</v>
      </c>
      <c r="H1031" s="145" t="s">
        <v>3072</v>
      </c>
      <c r="I1031" s="9"/>
      <c r="J1031" s="9"/>
      <c r="K1031" s="9"/>
      <c r="L1031" s="9"/>
      <c r="M1031" s="22">
        <v>5727</v>
      </c>
      <c r="N1031" s="22"/>
      <c r="O1031" s="22"/>
      <c r="P1031" s="12">
        <v>1670240</v>
      </c>
      <c r="Q1031" s="86">
        <v>87</v>
      </c>
      <c r="R1031" s="86">
        <v>55.000000000000007</v>
      </c>
      <c r="S1031" s="86">
        <v>208</v>
      </c>
      <c r="T1031" s="86">
        <v>146</v>
      </c>
      <c r="U1031" s="14" t="s">
        <v>56</v>
      </c>
      <c r="V1031" s="14" t="s">
        <v>56</v>
      </c>
      <c r="W1031" s="14" t="s">
        <v>56</v>
      </c>
      <c r="X1031" s="14" t="s">
        <v>56</v>
      </c>
    </row>
    <row r="1032" spans="1:24">
      <c r="A1032" t="s">
        <v>3073</v>
      </c>
      <c r="B1032" s="12" t="s">
        <v>3074</v>
      </c>
      <c r="C1032" s="12" t="s">
        <v>1983</v>
      </c>
      <c r="D1032" t="s">
        <v>51</v>
      </c>
      <c r="E1032" s="82" t="s">
        <v>3061</v>
      </c>
      <c r="F1032" s="82" t="s">
        <v>3062</v>
      </c>
      <c r="G1032" s="137" t="s">
        <v>3075</v>
      </c>
      <c r="H1032" s="145" t="s">
        <v>3076</v>
      </c>
      <c r="I1032" s="9"/>
      <c r="J1032" s="9"/>
      <c r="K1032" s="9"/>
      <c r="L1032" s="9"/>
      <c r="M1032" s="22">
        <v>4237</v>
      </c>
      <c r="N1032" s="22"/>
      <c r="O1032" s="22"/>
      <c r="P1032" s="12">
        <v>1932000</v>
      </c>
      <c r="Q1032" s="86">
        <v>66</v>
      </c>
      <c r="R1032" s="86">
        <v>69</v>
      </c>
      <c r="S1032" s="86">
        <v>200</v>
      </c>
      <c r="T1032" s="86">
        <v>140</v>
      </c>
      <c r="U1032" s="14" t="s">
        <v>56</v>
      </c>
      <c r="V1032" s="14" t="s">
        <v>56</v>
      </c>
      <c r="W1032" s="14" t="s">
        <v>56</v>
      </c>
      <c r="X1032" s="14" t="s">
        <v>56</v>
      </c>
    </row>
    <row r="1033" spans="1:24">
      <c r="A1033" t="s">
        <v>3077</v>
      </c>
      <c r="B1033" s="12" t="s">
        <v>3078</v>
      </c>
      <c r="C1033" s="12" t="s">
        <v>1983</v>
      </c>
      <c r="D1033" t="s">
        <v>51</v>
      </c>
      <c r="E1033" s="82" t="s">
        <v>3061</v>
      </c>
      <c r="F1033" s="82" t="s">
        <v>3062</v>
      </c>
      <c r="G1033" s="137" t="s">
        <v>3079</v>
      </c>
      <c r="H1033" s="145" t="s">
        <v>3080</v>
      </c>
      <c r="I1033" s="9"/>
      <c r="J1033" s="9"/>
      <c r="K1033" s="9"/>
      <c r="L1033" s="9"/>
      <c r="M1033" s="22">
        <v>7456</v>
      </c>
      <c r="N1033" s="22"/>
      <c r="O1033" s="22"/>
      <c r="P1033" s="12">
        <v>2160000</v>
      </c>
      <c r="Q1033" s="86">
        <v>192.5</v>
      </c>
      <c r="R1033" s="86">
        <v>60</v>
      </c>
      <c r="S1033" s="86">
        <v>200</v>
      </c>
      <c r="T1033" s="86">
        <v>180</v>
      </c>
      <c r="U1033" s="14" t="s">
        <v>56</v>
      </c>
      <c r="V1033" s="14" t="s">
        <v>56</v>
      </c>
      <c r="W1033" s="14" t="s">
        <v>56</v>
      </c>
      <c r="X1033" s="14" t="s">
        <v>56</v>
      </c>
    </row>
    <row r="1034" spans="1:24">
      <c r="A1034" t="s">
        <v>3081</v>
      </c>
      <c r="B1034" s="12" t="s">
        <v>3082</v>
      </c>
      <c r="C1034" s="12" t="s">
        <v>1983</v>
      </c>
      <c r="D1034" t="s">
        <v>51</v>
      </c>
      <c r="E1034" s="82" t="s">
        <v>3061</v>
      </c>
      <c r="F1034" s="82" t="s">
        <v>3062</v>
      </c>
      <c r="G1034" s="137" t="s">
        <v>3083</v>
      </c>
      <c r="H1034" s="145" t="s">
        <v>3084</v>
      </c>
      <c r="I1034" s="9"/>
      <c r="J1034" s="9"/>
      <c r="K1034" s="9"/>
      <c r="L1034" s="9"/>
      <c r="M1034" s="22">
        <v>5345</v>
      </c>
      <c r="N1034" s="22"/>
      <c r="O1034" s="22"/>
      <c r="P1034" s="12">
        <v>1667328</v>
      </c>
      <c r="Q1034" s="86">
        <v>145</v>
      </c>
      <c r="R1034" s="86">
        <v>52</v>
      </c>
      <c r="S1034" s="86">
        <v>192</v>
      </c>
      <c r="T1034" s="86">
        <v>167</v>
      </c>
      <c r="U1034" s="14" t="s">
        <v>56</v>
      </c>
      <c r="V1034" s="14" t="s">
        <v>56</v>
      </c>
      <c r="W1034" s="14" t="s">
        <v>56</v>
      </c>
      <c r="X1034" s="14" t="s">
        <v>56</v>
      </c>
    </row>
    <row r="1035" spans="1:24">
      <c r="A1035" t="s">
        <v>3085</v>
      </c>
      <c r="B1035" s="12" t="s">
        <v>3086</v>
      </c>
      <c r="C1035" s="12" t="s">
        <v>1983</v>
      </c>
      <c r="D1035" t="s">
        <v>51</v>
      </c>
      <c r="E1035" s="82" t="s">
        <v>3061</v>
      </c>
      <c r="F1035" s="82" t="s">
        <v>3062</v>
      </c>
      <c r="G1035" s="137" t="s">
        <v>3087</v>
      </c>
      <c r="H1035" s="145" t="s">
        <v>3088</v>
      </c>
      <c r="I1035" s="9"/>
      <c r="J1035" s="9"/>
      <c r="K1035" s="9"/>
      <c r="L1035" s="9"/>
      <c r="M1035" s="22">
        <v>9108</v>
      </c>
      <c r="N1035" s="22"/>
      <c r="O1035" s="22"/>
      <c r="P1035" s="12">
        <v>2688840</v>
      </c>
      <c r="Q1035" s="86">
        <v>184</v>
      </c>
      <c r="R1035" s="86">
        <v>66</v>
      </c>
      <c r="S1035" s="86">
        <v>210</v>
      </c>
      <c r="T1035" s="86">
        <v>194</v>
      </c>
      <c r="U1035" s="14" t="s">
        <v>56</v>
      </c>
      <c r="V1035" s="14" t="s">
        <v>56</v>
      </c>
      <c r="W1035" s="14" t="s">
        <v>56</v>
      </c>
      <c r="X1035" s="14" t="s">
        <v>56</v>
      </c>
    </row>
    <row r="1036" spans="1:24">
      <c r="A1036" t="s">
        <v>3089</v>
      </c>
      <c r="B1036" s="12" t="s">
        <v>3090</v>
      </c>
      <c r="C1036" s="12" t="s">
        <v>1983</v>
      </c>
      <c r="D1036" t="s">
        <v>51</v>
      </c>
      <c r="E1036" s="82" t="s">
        <v>3061</v>
      </c>
      <c r="F1036" s="82" t="s">
        <v>3062</v>
      </c>
      <c r="G1036" s="137" t="s">
        <v>3091</v>
      </c>
      <c r="H1036" s="145" t="s">
        <v>3092</v>
      </c>
      <c r="I1036" s="9"/>
      <c r="J1036" s="9"/>
      <c r="K1036" s="9"/>
      <c r="L1036" s="9"/>
      <c r="M1036" s="22">
        <v>6263</v>
      </c>
      <c r="N1036" s="22"/>
      <c r="O1036" s="22"/>
      <c r="P1036" s="12">
        <v>2045160</v>
      </c>
      <c r="Q1036" s="86">
        <v>180</v>
      </c>
      <c r="R1036" s="86">
        <v>52</v>
      </c>
      <c r="S1036" s="86">
        <v>206.99999999999997</v>
      </c>
      <c r="T1036" s="86">
        <v>190</v>
      </c>
      <c r="U1036" s="14" t="s">
        <v>56</v>
      </c>
      <c r="V1036" s="14" t="s">
        <v>56</v>
      </c>
      <c r="W1036" s="14" t="s">
        <v>56</v>
      </c>
      <c r="X1036" s="14" t="s">
        <v>56</v>
      </c>
    </row>
    <row r="1037" spans="1:24">
      <c r="A1037" t="s">
        <v>3093</v>
      </c>
      <c r="B1037" s="12" t="s">
        <v>3094</v>
      </c>
      <c r="C1037" s="12" t="s">
        <v>1983</v>
      </c>
      <c r="D1037" t="s">
        <v>51</v>
      </c>
      <c r="E1037" s="82" t="s">
        <v>3061</v>
      </c>
      <c r="F1037" s="82" t="s">
        <v>3062</v>
      </c>
      <c r="G1037" s="137" t="s">
        <v>3095</v>
      </c>
      <c r="H1037" s="145" t="s">
        <v>3096</v>
      </c>
      <c r="I1037" s="9"/>
      <c r="J1037" s="9"/>
      <c r="K1037" s="9"/>
      <c r="L1037" s="9"/>
      <c r="M1037" s="22">
        <v>10668</v>
      </c>
      <c r="N1037" s="22"/>
      <c r="O1037" s="22"/>
      <c r="P1037" s="12">
        <v>2337276</v>
      </c>
      <c r="Q1037" s="86">
        <v>246</v>
      </c>
      <c r="R1037" s="86">
        <v>62</v>
      </c>
      <c r="S1037" s="86">
        <v>206</v>
      </c>
      <c r="T1037" s="86">
        <v>183</v>
      </c>
      <c r="U1037" s="14" t="s">
        <v>56</v>
      </c>
      <c r="V1037" s="14" t="s">
        <v>56</v>
      </c>
      <c r="W1037" s="14" t="s">
        <v>56</v>
      </c>
      <c r="X1037" s="14" t="s">
        <v>56</v>
      </c>
    </row>
    <row r="1038" spans="1:24">
      <c r="A1038" t="s">
        <v>3097</v>
      </c>
      <c r="B1038" s="12" t="s">
        <v>3098</v>
      </c>
      <c r="C1038" s="12" t="s">
        <v>1983</v>
      </c>
      <c r="D1038" t="s">
        <v>51</v>
      </c>
      <c r="E1038" s="82" t="s">
        <v>3061</v>
      </c>
      <c r="F1038" s="82" t="s">
        <v>3062</v>
      </c>
      <c r="G1038" s="137" t="s">
        <v>3099</v>
      </c>
      <c r="H1038" s="145" t="s">
        <v>3100</v>
      </c>
      <c r="I1038" s="9"/>
      <c r="J1038" s="9"/>
      <c r="K1038" s="9"/>
      <c r="L1038" s="9"/>
      <c r="M1038" s="22">
        <v>8074</v>
      </c>
      <c r="N1038" s="22"/>
      <c r="O1038" s="22"/>
      <c r="P1038" s="12">
        <v>2045160</v>
      </c>
      <c r="Q1038" s="86">
        <v>190</v>
      </c>
      <c r="R1038" s="86">
        <v>52</v>
      </c>
      <c r="S1038" s="86">
        <v>206.99999999999997</v>
      </c>
      <c r="T1038" s="86">
        <v>190</v>
      </c>
      <c r="U1038" s="14" t="s">
        <v>56</v>
      </c>
      <c r="V1038" s="14" t="s">
        <v>56</v>
      </c>
      <c r="W1038" s="14" t="s">
        <v>56</v>
      </c>
      <c r="X1038" s="14" t="s">
        <v>56</v>
      </c>
    </row>
    <row r="1039" spans="1:24">
      <c r="A1039" t="s">
        <v>3101</v>
      </c>
      <c r="B1039" s="12" t="s">
        <v>3102</v>
      </c>
      <c r="C1039" s="12" t="s">
        <v>1983</v>
      </c>
      <c r="D1039" s="82" t="s">
        <v>1984</v>
      </c>
      <c r="E1039" s="82" t="s">
        <v>2788</v>
      </c>
      <c r="F1039" s="82" t="s">
        <v>3103</v>
      </c>
      <c r="G1039" s="137" t="s">
        <v>3104</v>
      </c>
      <c r="H1039" s="145" t="s">
        <v>3105</v>
      </c>
      <c r="I1039" s="9"/>
      <c r="J1039" s="9"/>
      <c r="K1039" s="9"/>
      <c r="L1039" s="9"/>
      <c r="M1039" s="22">
        <v>367</v>
      </c>
      <c r="N1039" s="22"/>
      <c r="O1039" s="22"/>
      <c r="P1039" s="12">
        <v>22540</v>
      </c>
      <c r="Q1039" s="86">
        <v>1.71</v>
      </c>
      <c r="R1039" s="86">
        <v>12.5</v>
      </c>
      <c r="S1039" s="86">
        <v>49</v>
      </c>
      <c r="T1039" s="86">
        <v>36.799999999999997</v>
      </c>
      <c r="U1039" s="14" t="s">
        <v>56</v>
      </c>
      <c r="V1039" s="14" t="s">
        <v>56</v>
      </c>
      <c r="W1039" s="14" t="s">
        <v>56</v>
      </c>
      <c r="X1039" s="14" t="s">
        <v>56</v>
      </c>
    </row>
    <row r="1040" spans="1:24">
      <c r="A1040" t="s">
        <v>3106</v>
      </c>
      <c r="B1040" s="12" t="s">
        <v>3107</v>
      </c>
      <c r="C1040" s="12" t="s">
        <v>1983</v>
      </c>
      <c r="D1040" s="82" t="s">
        <v>1984</v>
      </c>
      <c r="E1040" s="82" t="s">
        <v>2788</v>
      </c>
      <c r="F1040" s="82" t="s">
        <v>3103</v>
      </c>
      <c r="G1040" s="137" t="s">
        <v>3108</v>
      </c>
      <c r="H1040" s="145" t="s">
        <v>3105</v>
      </c>
      <c r="I1040" s="9"/>
      <c r="J1040" s="9"/>
      <c r="K1040" s="9"/>
      <c r="L1040" s="9"/>
      <c r="M1040" s="22">
        <v>367</v>
      </c>
      <c r="N1040" s="22"/>
      <c r="O1040" s="22"/>
      <c r="P1040" s="12">
        <v>22813</v>
      </c>
      <c r="Q1040" s="86">
        <v>2.2000000000000002</v>
      </c>
      <c r="R1040" s="86">
        <v>12.5</v>
      </c>
      <c r="S1040" s="86">
        <v>50</v>
      </c>
      <c r="T1040" s="86">
        <v>36.5</v>
      </c>
      <c r="U1040" s="14" t="s">
        <v>56</v>
      </c>
      <c r="V1040" s="14" t="s">
        <v>56</v>
      </c>
      <c r="W1040" s="14" t="s">
        <v>56</v>
      </c>
      <c r="X1040" s="14" t="s">
        <v>56</v>
      </c>
    </row>
    <row r="1041" spans="1:24">
      <c r="A1041" t="s">
        <v>2190</v>
      </c>
      <c r="B1041" s="12" t="s">
        <v>3109</v>
      </c>
      <c r="C1041" s="12" t="s">
        <v>1983</v>
      </c>
      <c r="D1041" s="82" t="s">
        <v>1984</v>
      </c>
      <c r="E1041" s="82" t="s">
        <v>2788</v>
      </c>
      <c r="F1041" s="82" t="s">
        <v>3103</v>
      </c>
      <c r="G1041" s="138" t="s">
        <v>2192</v>
      </c>
      <c r="H1041" s="145" t="s">
        <v>3110</v>
      </c>
      <c r="I1041" s="9"/>
      <c r="J1041" s="9"/>
      <c r="K1041" s="9"/>
      <c r="L1041" s="9"/>
      <c r="M1041" s="22">
        <v>145</v>
      </c>
      <c r="N1041" s="22"/>
      <c r="O1041" s="22"/>
      <c r="P1041" s="12">
        <v>6579</v>
      </c>
      <c r="Q1041" s="86">
        <v>1</v>
      </c>
      <c r="R1041" s="86">
        <v>9</v>
      </c>
      <c r="S1041" s="86">
        <v>43</v>
      </c>
      <c r="T1041" s="86">
        <v>17</v>
      </c>
      <c r="U1041" s="14" t="s">
        <v>56</v>
      </c>
      <c r="V1041" s="14" t="s">
        <v>56</v>
      </c>
      <c r="W1041" s="14" t="s">
        <v>56</v>
      </c>
      <c r="X1041" s="14" t="s">
        <v>56</v>
      </c>
    </row>
    <row r="1042" spans="1:24">
      <c r="A1042" t="s">
        <v>2194</v>
      </c>
      <c r="B1042" s="12" t="s">
        <v>3111</v>
      </c>
      <c r="C1042" s="12" t="s">
        <v>1983</v>
      </c>
      <c r="D1042" s="82" t="s">
        <v>1984</v>
      </c>
      <c r="E1042" s="82" t="s">
        <v>2788</v>
      </c>
      <c r="F1042" s="82" t="s">
        <v>3103</v>
      </c>
      <c r="G1042" s="138" t="s">
        <v>2195</v>
      </c>
      <c r="H1042" s="145" t="s">
        <v>3110</v>
      </c>
      <c r="I1042" s="9"/>
      <c r="J1042" s="9"/>
      <c r="K1042" s="9"/>
      <c r="L1042" s="9"/>
      <c r="M1042" s="22">
        <v>248</v>
      </c>
      <c r="N1042" s="22"/>
      <c r="O1042" s="22"/>
      <c r="P1042" s="12">
        <v>18694</v>
      </c>
      <c r="Q1042" s="86">
        <v>1.9</v>
      </c>
      <c r="R1042" s="86">
        <v>14.000000000000002</v>
      </c>
      <c r="S1042" s="86">
        <v>54.500000000000007</v>
      </c>
      <c r="T1042" s="86">
        <v>24.5</v>
      </c>
      <c r="U1042" s="14" t="s">
        <v>56</v>
      </c>
      <c r="V1042" s="14" t="s">
        <v>56</v>
      </c>
      <c r="W1042" s="14" t="s">
        <v>56</v>
      </c>
      <c r="X1042" s="14" t="s">
        <v>56</v>
      </c>
    </row>
    <row r="1043" spans="1:24">
      <c r="A1043" t="s">
        <v>3112</v>
      </c>
      <c r="B1043" s="12" t="s">
        <v>3113</v>
      </c>
      <c r="C1043" s="12" t="s">
        <v>1983</v>
      </c>
      <c r="D1043" s="82" t="s">
        <v>1984</v>
      </c>
      <c r="E1043" s="82" t="s">
        <v>2788</v>
      </c>
      <c r="F1043" s="82" t="s">
        <v>3103</v>
      </c>
      <c r="G1043" s="138" t="s">
        <v>3114</v>
      </c>
      <c r="H1043" s="145" t="s">
        <v>3110</v>
      </c>
      <c r="I1043" s="9"/>
      <c r="J1043" s="9"/>
      <c r="K1043" s="9"/>
      <c r="L1043" s="9"/>
      <c r="M1043" s="22">
        <v>316</v>
      </c>
      <c r="N1043" s="22"/>
      <c r="O1043" s="22"/>
      <c r="P1043" s="12">
        <v>19305</v>
      </c>
      <c r="Q1043" s="86">
        <v>2.4750000000000001</v>
      </c>
      <c r="R1043" s="86">
        <v>11</v>
      </c>
      <c r="S1043" s="86">
        <v>54</v>
      </c>
      <c r="T1043" s="86">
        <v>32.5</v>
      </c>
      <c r="U1043" s="14" t="s">
        <v>56</v>
      </c>
      <c r="V1043" s="14" t="s">
        <v>56</v>
      </c>
      <c r="W1043" s="14" t="s">
        <v>56</v>
      </c>
      <c r="X1043" s="14" t="s">
        <v>56</v>
      </c>
    </row>
    <row r="1044" spans="1:24">
      <c r="A1044" t="s">
        <v>3115</v>
      </c>
      <c r="B1044" s="12"/>
      <c r="C1044" s="12" t="s">
        <v>1983</v>
      </c>
      <c r="D1044" s="82" t="s">
        <v>1984</v>
      </c>
      <c r="E1044" s="82" t="s">
        <v>2788</v>
      </c>
      <c r="F1044" s="82" t="s">
        <v>3103</v>
      </c>
      <c r="G1044" s="137" t="s">
        <v>3116</v>
      </c>
      <c r="H1044" s="145" t="s">
        <v>3117</v>
      </c>
      <c r="I1044" s="9"/>
      <c r="J1044" s="9"/>
      <c r="K1044" s="9"/>
      <c r="L1044" s="9"/>
      <c r="M1044" s="22">
        <v>559</v>
      </c>
      <c r="N1044" s="22"/>
      <c r="O1044" s="22"/>
      <c r="P1044" s="12">
        <v>18994</v>
      </c>
      <c r="Q1044" s="86">
        <v>3</v>
      </c>
      <c r="R1044" s="86">
        <v>10.5</v>
      </c>
      <c r="S1044" s="86">
        <v>54</v>
      </c>
      <c r="T1044" s="86">
        <v>33.5</v>
      </c>
      <c r="U1044" s="14" t="s">
        <v>56</v>
      </c>
      <c r="V1044" s="14" t="s">
        <v>56</v>
      </c>
      <c r="W1044" s="14" t="s">
        <v>56</v>
      </c>
      <c r="X1044" s="14" t="s">
        <v>56</v>
      </c>
    </row>
    <row r="1045" spans="1:24">
      <c r="A1045" t="s">
        <v>3118</v>
      </c>
      <c r="B1045" s="12" t="s">
        <v>3119</v>
      </c>
      <c r="C1045" s="12" t="s">
        <v>1983</v>
      </c>
      <c r="D1045" s="82" t="s">
        <v>1984</v>
      </c>
      <c r="E1045" s="82" t="s">
        <v>2788</v>
      </c>
      <c r="F1045" s="82" t="s">
        <v>3103</v>
      </c>
      <c r="G1045" s="137" t="s">
        <v>3120</v>
      </c>
      <c r="H1045" s="145" t="s">
        <v>3117</v>
      </c>
      <c r="I1045" s="9"/>
      <c r="J1045" s="9"/>
      <c r="K1045" s="9"/>
      <c r="L1045" s="9"/>
      <c r="M1045" s="22">
        <v>593</v>
      </c>
      <c r="N1045" s="22"/>
      <c r="O1045" s="22"/>
      <c r="P1045" s="12">
        <v>22500</v>
      </c>
      <c r="Q1045" s="86">
        <v>3.46</v>
      </c>
      <c r="R1045" s="86">
        <v>12.5</v>
      </c>
      <c r="S1045" s="86">
        <v>50</v>
      </c>
      <c r="T1045" s="86">
        <v>36</v>
      </c>
      <c r="U1045" s="14" t="s">
        <v>56</v>
      </c>
      <c r="V1045" s="14" t="s">
        <v>56</v>
      </c>
      <c r="W1045" s="14" t="s">
        <v>56</v>
      </c>
      <c r="X1045" s="14" t="s">
        <v>56</v>
      </c>
    </row>
    <row r="1046" spans="1:24">
      <c r="A1046" t="s">
        <v>3121</v>
      </c>
      <c r="B1046" s="12" t="s">
        <v>3122</v>
      </c>
      <c r="C1046" s="12" t="s">
        <v>1983</v>
      </c>
      <c r="D1046" s="82" t="s">
        <v>1984</v>
      </c>
      <c r="E1046" s="82" t="s">
        <v>2788</v>
      </c>
      <c r="F1046" s="82" t="s">
        <v>3103</v>
      </c>
      <c r="G1046" s="138" t="s">
        <v>3123</v>
      </c>
      <c r="H1046" s="145" t="s">
        <v>3124</v>
      </c>
      <c r="I1046" s="9"/>
      <c r="J1046" s="9"/>
      <c r="K1046" s="9"/>
      <c r="L1046" s="9"/>
      <c r="M1046" s="22">
        <v>249</v>
      </c>
      <c r="N1046" s="22"/>
      <c r="O1046" s="22"/>
      <c r="P1046" s="12">
        <v>6760</v>
      </c>
      <c r="Q1046" s="86">
        <v>0.76500000000000001</v>
      </c>
      <c r="R1046" s="86">
        <v>6.5</v>
      </c>
      <c r="S1046" s="86">
        <v>32.5</v>
      </c>
      <c r="T1046" s="86">
        <v>32</v>
      </c>
      <c r="U1046" s="14" t="s">
        <v>56</v>
      </c>
      <c r="V1046" s="14" t="s">
        <v>56</v>
      </c>
      <c r="W1046" s="14" t="s">
        <v>56</v>
      </c>
      <c r="X1046" s="14" t="s">
        <v>56</v>
      </c>
    </row>
    <row r="1047" spans="1:24">
      <c r="A1047" t="s">
        <v>3125</v>
      </c>
      <c r="B1047" s="12"/>
      <c r="C1047" s="12" t="s">
        <v>1983</v>
      </c>
      <c r="D1047" s="82" t="s">
        <v>1984</v>
      </c>
      <c r="E1047" s="82" t="s">
        <v>2788</v>
      </c>
      <c r="F1047" s="82" t="s">
        <v>3103</v>
      </c>
      <c r="G1047" s="138" t="s">
        <v>3123</v>
      </c>
      <c r="H1047" s="145" t="s">
        <v>3124</v>
      </c>
      <c r="I1047" s="9"/>
      <c r="J1047" s="9"/>
      <c r="K1047" s="9"/>
      <c r="L1047" s="9"/>
      <c r="M1047" s="22">
        <v>374</v>
      </c>
      <c r="N1047" s="22"/>
      <c r="O1047" s="22"/>
      <c r="P1047" s="12">
        <v>18819</v>
      </c>
      <c r="Q1047" s="86">
        <v>3.1</v>
      </c>
      <c r="R1047" s="86">
        <v>10.5</v>
      </c>
      <c r="S1047" s="86">
        <v>53.5</v>
      </c>
      <c r="T1047" s="86">
        <v>33.5</v>
      </c>
      <c r="U1047" s="14" t="s">
        <v>56</v>
      </c>
      <c r="V1047" s="14" t="s">
        <v>56</v>
      </c>
      <c r="W1047" s="14" t="s">
        <v>56</v>
      </c>
      <c r="X1047" s="14" t="s">
        <v>56</v>
      </c>
    </row>
    <row r="1048" spans="1:24">
      <c r="A1048" t="s">
        <v>3126</v>
      </c>
      <c r="B1048" s="12"/>
      <c r="C1048" s="12" t="s">
        <v>1983</v>
      </c>
      <c r="D1048" s="82" t="s">
        <v>1984</v>
      </c>
      <c r="E1048" s="82" t="s">
        <v>2788</v>
      </c>
      <c r="F1048" s="82" t="s">
        <v>3103</v>
      </c>
      <c r="G1048" s="138" t="s">
        <v>3123</v>
      </c>
      <c r="H1048" s="145" t="s">
        <v>3124</v>
      </c>
      <c r="I1048" s="9"/>
      <c r="J1048" s="9"/>
      <c r="K1048" s="9"/>
      <c r="L1048" s="9"/>
      <c r="M1048" s="22">
        <v>393</v>
      </c>
      <c r="N1048" s="22"/>
      <c r="O1048" s="22"/>
      <c r="P1048" s="12">
        <v>18819</v>
      </c>
      <c r="Q1048" s="86">
        <v>2.83</v>
      </c>
      <c r="R1048" s="86">
        <v>10.5</v>
      </c>
      <c r="S1048" s="86">
        <v>53.5</v>
      </c>
      <c r="T1048" s="86">
        <v>33.5</v>
      </c>
      <c r="U1048" s="14" t="s">
        <v>56</v>
      </c>
      <c r="V1048" s="14" t="s">
        <v>56</v>
      </c>
      <c r="W1048" s="14" t="s">
        <v>56</v>
      </c>
      <c r="X1048" s="14" t="s">
        <v>56</v>
      </c>
    </row>
    <row r="1049" spans="1:24">
      <c r="A1049" t="s">
        <v>3127</v>
      </c>
      <c r="B1049" s="12"/>
      <c r="C1049" s="12" t="s">
        <v>1983</v>
      </c>
      <c r="D1049" s="82" t="s">
        <v>1984</v>
      </c>
      <c r="E1049" s="82" t="s">
        <v>2788</v>
      </c>
      <c r="F1049" s="82" t="s">
        <v>3103</v>
      </c>
      <c r="G1049" s="137" t="s">
        <v>3128</v>
      </c>
      <c r="H1049" s="145" t="s">
        <v>3129</v>
      </c>
      <c r="I1049" s="9"/>
      <c r="J1049" s="9"/>
      <c r="K1049" s="9"/>
      <c r="L1049" s="9"/>
      <c r="M1049" s="22">
        <v>373</v>
      </c>
      <c r="N1049" s="22"/>
      <c r="O1049" s="22"/>
      <c r="P1049" s="12">
        <v>13068</v>
      </c>
      <c r="Q1049" s="86">
        <v>2.0649999999999999</v>
      </c>
      <c r="R1049" s="86">
        <v>11</v>
      </c>
      <c r="S1049" s="86">
        <v>54</v>
      </c>
      <c r="T1049" s="86">
        <v>22</v>
      </c>
      <c r="U1049" s="14" t="s">
        <v>56</v>
      </c>
      <c r="V1049" s="14" t="s">
        <v>56</v>
      </c>
      <c r="W1049" s="14" t="s">
        <v>56</v>
      </c>
      <c r="X1049" s="14" t="s">
        <v>56</v>
      </c>
    </row>
    <row r="1050" spans="1:24">
      <c r="A1050" t="s">
        <v>3130</v>
      </c>
      <c r="B1050" s="12" t="s">
        <v>3131</v>
      </c>
      <c r="C1050" s="12" t="s">
        <v>1983</v>
      </c>
      <c r="D1050" s="82" t="s">
        <v>1984</v>
      </c>
      <c r="E1050" s="82" t="s">
        <v>2788</v>
      </c>
      <c r="F1050" s="82" t="s">
        <v>3103</v>
      </c>
      <c r="G1050" s="137" t="s">
        <v>3132</v>
      </c>
      <c r="H1050" s="145" t="s">
        <v>3133</v>
      </c>
      <c r="I1050" s="9"/>
      <c r="J1050" s="9"/>
      <c r="K1050" s="9"/>
      <c r="L1050" s="9"/>
      <c r="M1050" s="22">
        <v>479</v>
      </c>
      <c r="N1050" s="22"/>
      <c r="O1050" s="22"/>
      <c r="P1050" s="12">
        <v>25798</v>
      </c>
      <c r="Q1050" s="86">
        <v>3.2</v>
      </c>
      <c r="R1050" s="86">
        <v>16.5</v>
      </c>
      <c r="S1050" s="86">
        <v>59</v>
      </c>
      <c r="T1050" s="86">
        <v>26.5</v>
      </c>
      <c r="U1050" s="14" t="s">
        <v>56</v>
      </c>
      <c r="V1050" s="14" t="s">
        <v>56</v>
      </c>
      <c r="W1050" s="14" t="s">
        <v>56</v>
      </c>
      <c r="X1050" s="14" t="s">
        <v>56</v>
      </c>
    </row>
    <row r="1051" spans="1:24">
      <c r="A1051" t="s">
        <v>3134</v>
      </c>
      <c r="B1051" s="12" t="s">
        <v>3135</v>
      </c>
      <c r="C1051" s="12" t="s">
        <v>1983</v>
      </c>
      <c r="D1051" s="82" t="s">
        <v>1984</v>
      </c>
      <c r="E1051" s="82" t="s">
        <v>2788</v>
      </c>
      <c r="F1051" s="82" t="s">
        <v>175</v>
      </c>
      <c r="G1051" s="137" t="s">
        <v>3136</v>
      </c>
      <c r="H1051" s="145" t="s">
        <v>3137</v>
      </c>
      <c r="I1051" s="9"/>
      <c r="J1051" s="9"/>
      <c r="K1051" s="9"/>
      <c r="L1051" s="9"/>
      <c r="M1051" s="22">
        <v>378</v>
      </c>
      <c r="N1051" s="22"/>
      <c r="O1051" s="22"/>
      <c r="P1051" s="12">
        <v>1997</v>
      </c>
      <c r="Q1051" s="86">
        <v>0.6</v>
      </c>
      <c r="R1051" s="86">
        <v>5.5</v>
      </c>
      <c r="S1051" s="86">
        <v>22</v>
      </c>
      <c r="T1051" s="86">
        <v>16.5</v>
      </c>
      <c r="U1051" s="14" t="s">
        <v>56</v>
      </c>
      <c r="V1051" s="14" t="s">
        <v>56</v>
      </c>
      <c r="W1051" s="14" t="s">
        <v>56</v>
      </c>
      <c r="X1051" s="14" t="s">
        <v>56</v>
      </c>
    </row>
    <row r="1052" spans="1:24">
      <c r="A1052" t="s">
        <v>3138</v>
      </c>
      <c r="B1052" s="12"/>
      <c r="C1052" s="12" t="s">
        <v>1983</v>
      </c>
      <c r="D1052" s="82" t="s">
        <v>1984</v>
      </c>
      <c r="E1052" s="82" t="s">
        <v>2788</v>
      </c>
      <c r="F1052" s="82" t="s">
        <v>175</v>
      </c>
      <c r="G1052" s="137" t="s">
        <v>3139</v>
      </c>
      <c r="H1052" s="145" t="s">
        <v>3140</v>
      </c>
      <c r="I1052" s="9"/>
      <c r="J1052" s="9"/>
      <c r="K1052" s="9"/>
      <c r="L1052" s="9"/>
      <c r="M1052" s="22">
        <v>275</v>
      </c>
      <c r="N1052" s="22"/>
      <c r="O1052" s="22"/>
      <c r="P1052" s="12">
        <v>1997</v>
      </c>
      <c r="Q1052" s="86">
        <v>0.36</v>
      </c>
      <c r="R1052" s="86">
        <v>5.5</v>
      </c>
      <c r="S1052" s="86">
        <v>22</v>
      </c>
      <c r="T1052" s="86">
        <v>16.5</v>
      </c>
      <c r="U1052" s="14" t="s">
        <v>56</v>
      </c>
      <c r="V1052" s="14" t="s">
        <v>56</v>
      </c>
      <c r="W1052" s="14" t="s">
        <v>56</v>
      </c>
      <c r="X1052" s="14" t="s">
        <v>56</v>
      </c>
    </row>
    <row r="1053" spans="1:24">
      <c r="A1053" t="s">
        <v>3141</v>
      </c>
      <c r="B1053" s="12"/>
      <c r="C1053" s="12" t="s">
        <v>1983</v>
      </c>
      <c r="D1053" s="82" t="s">
        <v>1984</v>
      </c>
      <c r="E1053" s="82" t="s">
        <v>2788</v>
      </c>
      <c r="F1053" s="82" t="s">
        <v>175</v>
      </c>
      <c r="G1053" s="137" t="s">
        <v>3142</v>
      </c>
      <c r="H1053" s="145" t="s">
        <v>3143</v>
      </c>
      <c r="I1053" s="9"/>
      <c r="J1053" s="9"/>
      <c r="K1053" s="9"/>
      <c r="L1053" s="9"/>
      <c r="M1053" s="22">
        <v>1529</v>
      </c>
      <c r="N1053" s="22"/>
      <c r="O1053" s="22"/>
      <c r="P1053" s="12">
        <v>38640</v>
      </c>
      <c r="Q1053" s="86">
        <v>7</v>
      </c>
      <c r="R1053" s="86">
        <v>20</v>
      </c>
      <c r="S1053" s="86">
        <v>69</v>
      </c>
      <c r="T1053" s="86">
        <v>28.000000000000004</v>
      </c>
      <c r="U1053" s="14" t="s">
        <v>56</v>
      </c>
      <c r="V1053" s="14" t="s">
        <v>56</v>
      </c>
      <c r="W1053" s="14" t="s">
        <v>56</v>
      </c>
      <c r="X1053" s="14" t="s">
        <v>56</v>
      </c>
    </row>
    <row r="1054" spans="1:24">
      <c r="A1054" t="s">
        <v>3144</v>
      </c>
      <c r="B1054" s="12"/>
      <c r="C1054" s="12" t="s">
        <v>1983</v>
      </c>
      <c r="D1054" s="82" t="s">
        <v>1984</v>
      </c>
      <c r="E1054" s="82" t="s">
        <v>2788</v>
      </c>
      <c r="F1054" s="82" t="s">
        <v>175</v>
      </c>
      <c r="G1054" s="137" t="s">
        <v>3145</v>
      </c>
      <c r="H1054" s="145" t="s">
        <v>3146</v>
      </c>
      <c r="I1054" s="9"/>
      <c r="J1054" s="9"/>
      <c r="K1054" s="9"/>
      <c r="L1054" s="9"/>
      <c r="M1054" s="22">
        <v>280</v>
      </c>
      <c r="N1054" s="22"/>
      <c r="O1054" s="22"/>
      <c r="P1054" s="12">
        <v>8000</v>
      </c>
      <c r="Q1054" s="86">
        <v>2</v>
      </c>
      <c r="R1054" s="86">
        <v>20</v>
      </c>
      <c r="S1054" s="86">
        <v>20</v>
      </c>
      <c r="T1054" s="86">
        <v>20</v>
      </c>
      <c r="U1054" s="14" t="s">
        <v>56</v>
      </c>
      <c r="V1054" s="14" t="s">
        <v>56</v>
      </c>
      <c r="W1054" s="14" t="s">
        <v>56</v>
      </c>
      <c r="X1054" s="14" t="s">
        <v>56</v>
      </c>
    </row>
    <row r="1055" spans="1:24">
      <c r="A1055" t="s">
        <v>3147</v>
      </c>
      <c r="B1055" s="12"/>
      <c r="C1055" s="12" t="s">
        <v>1983</v>
      </c>
      <c r="D1055" s="82" t="s">
        <v>1984</v>
      </c>
      <c r="E1055" s="82" t="s">
        <v>2788</v>
      </c>
      <c r="F1055" s="82" t="s">
        <v>175</v>
      </c>
      <c r="G1055" s="137" t="s">
        <v>3148</v>
      </c>
      <c r="H1055" s="145" t="s">
        <v>3149</v>
      </c>
      <c r="I1055" s="9"/>
      <c r="J1055" s="9"/>
      <c r="K1055" s="10" t="s">
        <v>2017</v>
      </c>
      <c r="L1055" s="11"/>
      <c r="M1055" s="22">
        <v>1715</v>
      </c>
      <c r="N1055" s="22"/>
      <c r="O1055" s="22"/>
      <c r="P1055" s="12">
        <v>19720</v>
      </c>
      <c r="Q1055" s="86">
        <v>5</v>
      </c>
      <c r="R1055" s="86">
        <v>17</v>
      </c>
      <c r="S1055" s="86">
        <v>57.999999999999993</v>
      </c>
      <c r="T1055" s="86">
        <v>20</v>
      </c>
      <c r="U1055" s="14" t="s">
        <v>56</v>
      </c>
      <c r="V1055" s="14" t="s">
        <v>56</v>
      </c>
      <c r="W1055" s="14" t="s">
        <v>56</v>
      </c>
      <c r="X1055" s="14" t="s">
        <v>56</v>
      </c>
    </row>
    <row r="1056" spans="1:24">
      <c r="A1056" t="s">
        <v>3150</v>
      </c>
      <c r="B1056" s="12" t="s">
        <v>3151</v>
      </c>
      <c r="C1056" s="12" t="s">
        <v>1983</v>
      </c>
      <c r="D1056" s="82" t="s">
        <v>1984</v>
      </c>
      <c r="E1056" s="82" t="s">
        <v>2788</v>
      </c>
      <c r="F1056" s="82" t="s">
        <v>3152</v>
      </c>
      <c r="G1056" s="137" t="s">
        <v>3153</v>
      </c>
      <c r="H1056" s="145" t="s">
        <v>3154</v>
      </c>
      <c r="I1056" s="9"/>
      <c r="J1056" s="9"/>
      <c r="K1056" s="10" t="s">
        <v>2017</v>
      </c>
      <c r="L1056" s="11"/>
      <c r="M1056" s="22">
        <v>1215</v>
      </c>
      <c r="N1056" s="22"/>
      <c r="O1056" s="22"/>
      <c r="P1056" s="12">
        <v>19720</v>
      </c>
      <c r="Q1056" s="86">
        <v>5</v>
      </c>
      <c r="R1056" s="86">
        <v>17</v>
      </c>
      <c r="S1056" s="86">
        <v>57.999999999999993</v>
      </c>
      <c r="T1056" s="86">
        <v>20</v>
      </c>
      <c r="U1056" s="14" t="s">
        <v>56</v>
      </c>
      <c r="V1056" s="14" t="s">
        <v>56</v>
      </c>
      <c r="W1056" s="14" t="s">
        <v>56</v>
      </c>
      <c r="X1056" s="14" t="s">
        <v>56</v>
      </c>
    </row>
    <row r="1057" spans="1:24">
      <c r="A1057" t="s">
        <v>3155</v>
      </c>
      <c r="B1057" s="12" t="s">
        <v>3156</v>
      </c>
      <c r="C1057" s="12" t="s">
        <v>1983</v>
      </c>
      <c r="D1057" s="82" t="s">
        <v>1984</v>
      </c>
      <c r="E1057" s="82" t="s">
        <v>2788</v>
      </c>
      <c r="F1057" s="82" t="s">
        <v>3157</v>
      </c>
      <c r="G1057" s="137" t="s">
        <v>3158</v>
      </c>
      <c r="H1057" s="145" t="s">
        <v>3159</v>
      </c>
      <c r="I1057" s="9"/>
      <c r="J1057" s="9"/>
      <c r="K1057" s="9"/>
      <c r="L1057" s="9"/>
      <c r="M1057" s="22">
        <v>2299</v>
      </c>
      <c r="N1057" s="22"/>
      <c r="O1057" s="22"/>
      <c r="P1057" s="12">
        <v>379612</v>
      </c>
      <c r="Q1057" s="86">
        <v>6.2</v>
      </c>
      <c r="R1057" s="86">
        <v>75</v>
      </c>
      <c r="S1057" s="86">
        <v>95.5</v>
      </c>
      <c r="T1057" s="86">
        <v>53</v>
      </c>
      <c r="U1057" s="14" t="s">
        <v>56</v>
      </c>
      <c r="V1057" s="14" t="s">
        <v>56</v>
      </c>
      <c r="W1057" s="14" t="s">
        <v>56</v>
      </c>
      <c r="X1057" s="14" t="s">
        <v>56</v>
      </c>
    </row>
    <row r="1058" spans="1:24">
      <c r="A1058" t="s">
        <v>3160</v>
      </c>
      <c r="B1058" s="12"/>
      <c r="C1058" s="12" t="s">
        <v>1983</v>
      </c>
      <c r="D1058" s="82" t="s">
        <v>3161</v>
      </c>
      <c r="E1058" s="82" t="s">
        <v>3162</v>
      </c>
      <c r="F1058" s="82" t="s">
        <v>3161</v>
      </c>
      <c r="G1058" s="137" t="s">
        <v>3163</v>
      </c>
      <c r="H1058" s="145" t="s">
        <v>3164</v>
      </c>
      <c r="I1058" s="9"/>
      <c r="J1058" s="9"/>
      <c r="K1058" s="9"/>
      <c r="L1058" s="9"/>
      <c r="M1058" s="22">
        <v>750</v>
      </c>
      <c r="N1058" s="22"/>
      <c r="O1058" s="22"/>
      <c r="P1058" s="133"/>
      <c r="Q1058" s="98"/>
      <c r="R1058" s="98"/>
      <c r="S1058" s="98"/>
      <c r="T1058" s="98"/>
      <c r="U1058" s="14" t="s">
        <v>56</v>
      </c>
      <c r="V1058" s="14" t="s">
        <v>56</v>
      </c>
      <c r="W1058" s="14" t="s">
        <v>56</v>
      </c>
      <c r="X1058" s="14" t="s">
        <v>56</v>
      </c>
    </row>
    <row r="1059" spans="1:24">
      <c r="A1059" t="s">
        <v>3165</v>
      </c>
      <c r="B1059" s="12"/>
      <c r="C1059" s="12" t="s">
        <v>1983</v>
      </c>
      <c r="D1059" s="82" t="s">
        <v>3161</v>
      </c>
      <c r="E1059" s="82" t="s">
        <v>3162</v>
      </c>
      <c r="F1059" s="82" t="s">
        <v>3161</v>
      </c>
      <c r="G1059" s="137" t="s">
        <v>3166</v>
      </c>
      <c r="H1059" s="145" t="s">
        <v>3164</v>
      </c>
      <c r="I1059" s="9"/>
      <c r="J1059" s="9"/>
      <c r="K1059" s="9"/>
      <c r="L1059" s="9"/>
      <c r="M1059" s="22">
        <v>852</v>
      </c>
      <c r="N1059" s="22"/>
      <c r="O1059" s="22"/>
      <c r="P1059" s="133"/>
      <c r="Q1059" s="98"/>
      <c r="R1059" s="98"/>
      <c r="S1059" s="98"/>
      <c r="T1059" s="98"/>
      <c r="U1059" s="14" t="s">
        <v>56</v>
      </c>
      <c r="V1059" s="14" t="s">
        <v>56</v>
      </c>
      <c r="W1059" s="14" t="s">
        <v>56</v>
      </c>
      <c r="X1059" s="14" t="s">
        <v>56</v>
      </c>
    </row>
    <row r="1060" spans="1:24">
      <c r="A1060" t="s">
        <v>3167</v>
      </c>
      <c r="B1060" s="12"/>
      <c r="C1060" s="12" t="s">
        <v>1983</v>
      </c>
      <c r="D1060" s="82" t="s">
        <v>1984</v>
      </c>
      <c r="E1060" s="82" t="s">
        <v>2788</v>
      </c>
      <c r="F1060" s="82" t="s">
        <v>3152</v>
      </c>
      <c r="G1060" s="137" t="s">
        <v>3168</v>
      </c>
      <c r="H1060" s="145" t="s">
        <v>3164</v>
      </c>
      <c r="I1060" s="9"/>
      <c r="J1060" s="9"/>
      <c r="K1060" s="9"/>
      <c r="L1060" s="9"/>
      <c r="M1060" s="22">
        <v>641</v>
      </c>
      <c r="N1060" s="22"/>
      <c r="O1060" s="22"/>
      <c r="P1060" s="12">
        <v>19720</v>
      </c>
      <c r="Q1060" s="86">
        <v>4.3</v>
      </c>
      <c r="R1060" s="86">
        <v>17</v>
      </c>
      <c r="S1060" s="86">
        <v>57.999999999999993</v>
      </c>
      <c r="T1060" s="86">
        <v>20</v>
      </c>
      <c r="U1060" s="14" t="s">
        <v>56</v>
      </c>
      <c r="V1060" s="14" t="s">
        <v>56</v>
      </c>
      <c r="W1060" s="14" t="s">
        <v>56</v>
      </c>
      <c r="X1060" s="14" t="s">
        <v>56</v>
      </c>
    </row>
    <row r="1061" spans="1:24">
      <c r="A1061" t="s">
        <v>3169</v>
      </c>
      <c r="B1061" s="12"/>
      <c r="C1061" s="12" t="s">
        <v>1983</v>
      </c>
      <c r="D1061" s="82" t="s">
        <v>1984</v>
      </c>
      <c r="E1061" s="82" t="s">
        <v>2788</v>
      </c>
      <c r="F1061" s="82" t="s">
        <v>3152</v>
      </c>
      <c r="G1061" s="137" t="s">
        <v>3170</v>
      </c>
      <c r="H1061" s="145" t="s">
        <v>3164</v>
      </c>
      <c r="I1061" s="9"/>
      <c r="J1061" s="9"/>
      <c r="K1061" s="9"/>
      <c r="L1061" s="9"/>
      <c r="M1061" s="22">
        <v>745</v>
      </c>
      <c r="N1061" s="22"/>
      <c r="O1061" s="22"/>
      <c r="P1061" s="12">
        <v>19720</v>
      </c>
      <c r="Q1061" s="86">
        <v>5</v>
      </c>
      <c r="R1061" s="86">
        <v>17</v>
      </c>
      <c r="S1061" s="86">
        <v>57.999999999999993</v>
      </c>
      <c r="T1061" s="86">
        <v>20</v>
      </c>
      <c r="U1061" s="14" t="s">
        <v>56</v>
      </c>
      <c r="V1061" s="14" t="s">
        <v>56</v>
      </c>
      <c r="W1061" s="14" t="s">
        <v>56</v>
      </c>
      <c r="X1061" s="14" t="s">
        <v>56</v>
      </c>
    </row>
    <row r="1062" spans="1:24">
      <c r="A1062" t="s">
        <v>3171</v>
      </c>
      <c r="B1062" s="12" t="s">
        <v>3172</v>
      </c>
      <c r="C1062" s="12" t="s">
        <v>1983</v>
      </c>
      <c r="D1062" s="82" t="s">
        <v>1984</v>
      </c>
      <c r="E1062" s="82" t="s">
        <v>2788</v>
      </c>
      <c r="F1062" s="82" t="s">
        <v>3173</v>
      </c>
      <c r="G1062" s="137" t="s">
        <v>3174</v>
      </c>
      <c r="H1062" s="145" t="s">
        <v>3175</v>
      </c>
      <c r="I1062" s="9"/>
      <c r="J1062" s="9"/>
      <c r="K1062" s="9"/>
      <c r="L1062" s="9"/>
      <c r="M1062" s="22">
        <v>125</v>
      </c>
      <c r="N1062" s="22"/>
      <c r="O1062" s="22"/>
      <c r="P1062" s="12">
        <v>1455</v>
      </c>
      <c r="Q1062" s="86">
        <v>0.5</v>
      </c>
      <c r="R1062" s="86">
        <v>5.5</v>
      </c>
      <c r="S1062" s="86">
        <v>23</v>
      </c>
      <c r="T1062" s="86">
        <v>11.5</v>
      </c>
      <c r="U1062" s="14" t="s">
        <v>56</v>
      </c>
      <c r="V1062" s="14" t="s">
        <v>56</v>
      </c>
      <c r="W1062" s="14" t="s">
        <v>56</v>
      </c>
      <c r="X1062" s="14" t="s">
        <v>56</v>
      </c>
    </row>
    <row r="1063" spans="1:24">
      <c r="A1063" t="s">
        <v>3176</v>
      </c>
      <c r="B1063" s="12" t="s">
        <v>3177</v>
      </c>
      <c r="C1063" s="12" t="s">
        <v>1983</v>
      </c>
      <c r="D1063" s="82" t="s">
        <v>1984</v>
      </c>
      <c r="E1063" s="82" t="s">
        <v>2788</v>
      </c>
      <c r="F1063" s="82" t="s">
        <v>3173</v>
      </c>
      <c r="G1063" s="137" t="s">
        <v>3178</v>
      </c>
      <c r="H1063" s="145" t="s">
        <v>3175</v>
      </c>
      <c r="I1063" s="9"/>
      <c r="J1063" s="9"/>
      <c r="K1063" s="9"/>
      <c r="L1063" s="9"/>
      <c r="M1063" s="22">
        <v>124</v>
      </c>
      <c r="N1063" s="22"/>
      <c r="O1063" s="22"/>
      <c r="P1063" s="12">
        <v>1455</v>
      </c>
      <c r="Q1063" s="86">
        <v>0.5</v>
      </c>
      <c r="R1063" s="86">
        <v>5.5</v>
      </c>
      <c r="S1063" s="86">
        <v>23</v>
      </c>
      <c r="T1063" s="86">
        <v>11.5</v>
      </c>
      <c r="U1063" s="14" t="s">
        <v>56</v>
      </c>
      <c r="V1063" s="14" t="s">
        <v>56</v>
      </c>
      <c r="W1063" s="14" t="s">
        <v>56</v>
      </c>
      <c r="X1063" s="14" t="s">
        <v>56</v>
      </c>
    </row>
    <row r="1064" spans="1:24">
      <c r="A1064" t="s">
        <v>3179</v>
      </c>
      <c r="B1064" s="12" t="s">
        <v>3180</v>
      </c>
      <c r="C1064" s="12" t="s">
        <v>1983</v>
      </c>
      <c r="D1064" s="82" t="s">
        <v>1984</v>
      </c>
      <c r="E1064" s="82" t="s">
        <v>2788</v>
      </c>
      <c r="F1064" s="82" t="s">
        <v>3181</v>
      </c>
      <c r="G1064" s="137" t="s">
        <v>3182</v>
      </c>
      <c r="H1064" s="145" t="s">
        <v>3183</v>
      </c>
      <c r="I1064" s="9"/>
      <c r="J1064" s="9"/>
      <c r="K1064" s="9"/>
      <c r="L1064" s="9"/>
      <c r="M1064" s="22">
        <v>4462</v>
      </c>
      <c r="N1064" s="22"/>
      <c r="O1064" s="22"/>
      <c r="P1064" s="12">
        <v>410865</v>
      </c>
      <c r="Q1064" s="86">
        <v>49</v>
      </c>
      <c r="R1064" s="86">
        <v>35</v>
      </c>
      <c r="S1064" s="86">
        <v>129</v>
      </c>
      <c r="T1064" s="86">
        <v>91</v>
      </c>
      <c r="U1064" s="14" t="s">
        <v>56</v>
      </c>
      <c r="V1064" s="14" t="s">
        <v>56</v>
      </c>
      <c r="W1064" s="14" t="s">
        <v>56</v>
      </c>
      <c r="X1064" s="14" t="s">
        <v>56</v>
      </c>
    </row>
    <row r="1065" spans="1:24">
      <c r="A1065" t="s">
        <v>3184</v>
      </c>
      <c r="B1065" s="12" t="s">
        <v>3185</v>
      </c>
      <c r="C1065" s="12" t="s">
        <v>1983</v>
      </c>
      <c r="D1065" s="82" t="s">
        <v>1984</v>
      </c>
      <c r="E1065" s="82" t="s">
        <v>2788</v>
      </c>
      <c r="F1065" s="82" t="s">
        <v>3181</v>
      </c>
      <c r="G1065" s="137" t="s">
        <v>3186</v>
      </c>
      <c r="H1065" s="145" t="s">
        <v>3187</v>
      </c>
      <c r="I1065" s="9"/>
      <c r="J1065" s="9"/>
      <c r="K1065" s="9"/>
      <c r="L1065" s="9"/>
      <c r="M1065" s="22">
        <v>6149</v>
      </c>
      <c r="N1065" s="22"/>
      <c r="O1065" s="22"/>
      <c r="P1065" s="12">
        <v>505120</v>
      </c>
      <c r="Q1065" s="86">
        <v>66</v>
      </c>
      <c r="R1065" s="86">
        <v>35</v>
      </c>
      <c r="S1065" s="86">
        <v>164</v>
      </c>
      <c r="T1065" s="86">
        <v>88</v>
      </c>
      <c r="U1065" s="14" t="s">
        <v>56</v>
      </c>
      <c r="V1065" s="14" t="s">
        <v>56</v>
      </c>
      <c r="W1065" s="14" t="s">
        <v>56</v>
      </c>
      <c r="X1065" s="14" t="s">
        <v>56</v>
      </c>
    </row>
    <row r="1066" spans="1:24">
      <c r="A1066" t="s">
        <v>3188</v>
      </c>
      <c r="B1066" s="12" t="s">
        <v>3189</v>
      </c>
      <c r="C1066" s="12" t="s">
        <v>1983</v>
      </c>
      <c r="D1066" s="82" t="s">
        <v>1984</v>
      </c>
      <c r="E1066" s="82" t="s">
        <v>2788</v>
      </c>
      <c r="F1066" s="82" t="s">
        <v>3181</v>
      </c>
      <c r="G1066" s="137" t="s">
        <v>3190</v>
      </c>
      <c r="H1066" s="145" t="s">
        <v>3191</v>
      </c>
      <c r="I1066" s="9"/>
      <c r="J1066" s="9"/>
      <c r="K1066" s="9"/>
      <c r="L1066" s="9"/>
      <c r="M1066" s="22">
        <v>7908</v>
      </c>
      <c r="N1066" s="22"/>
      <c r="O1066" s="22"/>
      <c r="P1066" s="12">
        <v>596960</v>
      </c>
      <c r="Q1066" s="86">
        <v>83</v>
      </c>
      <c r="R1066" s="86">
        <v>32</v>
      </c>
      <c r="S1066" s="86">
        <v>204.99999999999997</v>
      </c>
      <c r="T1066" s="86">
        <v>91</v>
      </c>
      <c r="U1066" s="14" t="s">
        <v>56</v>
      </c>
      <c r="V1066" s="14" t="s">
        <v>56</v>
      </c>
      <c r="W1066" s="14" t="s">
        <v>56</v>
      </c>
      <c r="X1066" s="14" t="s">
        <v>56</v>
      </c>
    </row>
    <row r="1067" spans="1:24">
      <c r="A1067" t="s">
        <v>3192</v>
      </c>
      <c r="B1067" s="12" t="s">
        <v>3193</v>
      </c>
      <c r="C1067" s="12" t="s">
        <v>1983</v>
      </c>
      <c r="D1067" s="82" t="s">
        <v>1984</v>
      </c>
      <c r="E1067" s="82" t="s">
        <v>2788</v>
      </c>
      <c r="F1067" s="82" t="s">
        <v>3181</v>
      </c>
      <c r="G1067" s="137" t="s">
        <v>3194</v>
      </c>
      <c r="H1067" s="145" t="s">
        <v>3183</v>
      </c>
      <c r="I1067" s="9"/>
      <c r="J1067" s="9"/>
      <c r="K1067" s="9"/>
      <c r="L1067" s="9"/>
      <c r="M1067" s="22">
        <v>4721</v>
      </c>
      <c r="N1067" s="22"/>
      <c r="O1067" s="22"/>
      <c r="P1067" s="12">
        <v>410865</v>
      </c>
      <c r="Q1067" s="86">
        <v>51</v>
      </c>
      <c r="R1067" s="86">
        <v>35</v>
      </c>
      <c r="S1067" s="86">
        <v>129</v>
      </c>
      <c r="T1067" s="86">
        <v>91</v>
      </c>
      <c r="U1067" s="14" t="s">
        <v>56</v>
      </c>
      <c r="V1067" s="14" t="s">
        <v>56</v>
      </c>
      <c r="W1067" s="14" t="s">
        <v>56</v>
      </c>
      <c r="X1067" s="14" t="s">
        <v>56</v>
      </c>
    </row>
    <row r="1068" spans="1:24">
      <c r="A1068" t="s">
        <v>3195</v>
      </c>
      <c r="B1068" s="12" t="s">
        <v>3196</v>
      </c>
      <c r="C1068" s="12" t="s">
        <v>1983</v>
      </c>
      <c r="D1068" s="82" t="s">
        <v>1984</v>
      </c>
      <c r="E1068" s="82" t="s">
        <v>2788</v>
      </c>
      <c r="F1068" s="82" t="s">
        <v>3157</v>
      </c>
      <c r="G1068" s="137" t="s">
        <v>3197</v>
      </c>
      <c r="H1068" s="145" t="s">
        <v>3198</v>
      </c>
      <c r="I1068" s="9"/>
      <c r="J1068" s="9"/>
      <c r="K1068" s="9"/>
      <c r="L1068" s="9"/>
      <c r="M1068" s="22">
        <v>19080</v>
      </c>
      <c r="N1068" s="22"/>
      <c r="O1068" s="22"/>
      <c r="P1068" s="12">
        <v>379612</v>
      </c>
      <c r="Q1068" s="86">
        <v>70</v>
      </c>
      <c r="R1068" s="86">
        <v>75</v>
      </c>
      <c r="S1068" s="86">
        <v>95.5</v>
      </c>
      <c r="T1068" s="86">
        <v>53</v>
      </c>
      <c r="U1068" s="14" t="s">
        <v>56</v>
      </c>
      <c r="V1068" s="14" t="s">
        <v>56</v>
      </c>
      <c r="W1068" s="14" t="s">
        <v>56</v>
      </c>
      <c r="X1068" s="14" t="s">
        <v>56</v>
      </c>
    </row>
    <row r="1069" spans="1:24">
      <c r="A1069" t="s">
        <v>3199</v>
      </c>
      <c r="B1069" s="12" t="s">
        <v>3200</v>
      </c>
      <c r="C1069" s="12" t="s">
        <v>1983</v>
      </c>
      <c r="D1069" s="82" t="s">
        <v>1984</v>
      </c>
      <c r="E1069" s="82" t="s">
        <v>2788</v>
      </c>
      <c r="F1069" s="82" t="s">
        <v>3157</v>
      </c>
      <c r="G1069" s="137" t="s">
        <v>3201</v>
      </c>
      <c r="H1069" s="145" t="s">
        <v>3198</v>
      </c>
      <c r="I1069" s="9"/>
      <c r="J1069" s="9"/>
      <c r="K1069" s="9"/>
      <c r="L1069" s="9"/>
      <c r="M1069" s="22">
        <v>20543</v>
      </c>
      <c r="N1069" s="22"/>
      <c r="O1069" s="22"/>
      <c r="P1069" s="12">
        <v>379612</v>
      </c>
      <c r="Q1069" s="86">
        <v>70</v>
      </c>
      <c r="R1069" s="86">
        <v>75</v>
      </c>
      <c r="S1069" s="86">
        <v>95.5</v>
      </c>
      <c r="T1069" s="86">
        <v>53</v>
      </c>
      <c r="U1069" s="14" t="s">
        <v>56</v>
      </c>
      <c r="V1069" s="14" t="s">
        <v>56</v>
      </c>
      <c r="W1069" s="14" t="s">
        <v>56</v>
      </c>
      <c r="X1069" s="14" t="s">
        <v>56</v>
      </c>
    </row>
    <row r="1070" spans="1:24">
      <c r="A1070" t="s">
        <v>3202</v>
      </c>
      <c r="B1070" s="12" t="s">
        <v>3203</v>
      </c>
      <c r="C1070" s="12" t="s">
        <v>1983</v>
      </c>
      <c r="D1070" s="82" t="s">
        <v>1984</v>
      </c>
      <c r="E1070" s="82" t="s">
        <v>2788</v>
      </c>
      <c r="F1070" s="82" t="s">
        <v>3157</v>
      </c>
      <c r="G1070" s="137" t="s">
        <v>3204</v>
      </c>
      <c r="H1070" s="145" t="s">
        <v>3198</v>
      </c>
      <c r="I1070" s="9"/>
      <c r="J1070" s="9"/>
      <c r="K1070" s="9"/>
      <c r="L1070" s="9"/>
      <c r="M1070" s="22">
        <v>22260</v>
      </c>
      <c r="N1070" s="22"/>
      <c r="O1070" s="22"/>
      <c r="P1070" s="12">
        <v>379612</v>
      </c>
      <c r="Q1070" s="86">
        <v>100</v>
      </c>
      <c r="R1070" s="86">
        <v>75</v>
      </c>
      <c r="S1070" s="86">
        <v>95.5</v>
      </c>
      <c r="T1070" s="86">
        <v>53</v>
      </c>
      <c r="U1070" s="14" t="s">
        <v>56</v>
      </c>
      <c r="V1070" s="14" t="s">
        <v>56</v>
      </c>
      <c r="W1070" s="14" t="s">
        <v>56</v>
      </c>
      <c r="X1070" s="14" t="s">
        <v>56</v>
      </c>
    </row>
    <row r="1071" spans="1:24">
      <c r="A1071" t="s">
        <v>3205</v>
      </c>
      <c r="B1071" s="12" t="s">
        <v>3206</v>
      </c>
      <c r="C1071" s="12" t="s">
        <v>1983</v>
      </c>
      <c r="D1071" s="82" t="s">
        <v>1984</v>
      </c>
      <c r="E1071" s="82" t="s">
        <v>2788</v>
      </c>
      <c r="F1071" s="82" t="s">
        <v>3207</v>
      </c>
      <c r="G1071" s="137" t="s">
        <v>3208</v>
      </c>
      <c r="H1071" s="145" t="s">
        <v>3198</v>
      </c>
      <c r="I1071" s="9"/>
      <c r="J1071" s="9"/>
      <c r="K1071" s="9"/>
      <c r="L1071" s="9"/>
      <c r="M1071" s="22">
        <v>19080</v>
      </c>
      <c r="N1071" s="22"/>
      <c r="O1071" s="22"/>
      <c r="P1071" s="12">
        <v>456192</v>
      </c>
      <c r="Q1071" s="86">
        <v>98.2</v>
      </c>
      <c r="R1071" s="86">
        <v>88</v>
      </c>
      <c r="S1071" s="86">
        <v>96</v>
      </c>
      <c r="T1071" s="86">
        <v>54</v>
      </c>
      <c r="U1071" s="14" t="s">
        <v>56</v>
      </c>
      <c r="V1071" s="14" t="s">
        <v>56</v>
      </c>
      <c r="W1071" s="14" t="s">
        <v>56</v>
      </c>
      <c r="X1071" s="14" t="s">
        <v>56</v>
      </c>
    </row>
    <row r="1072" spans="1:24">
      <c r="A1072" t="s">
        <v>3209</v>
      </c>
      <c r="B1072" s="12" t="s">
        <v>3210</v>
      </c>
      <c r="C1072" s="12" t="s">
        <v>1983</v>
      </c>
      <c r="D1072" s="82" t="s">
        <v>1984</v>
      </c>
      <c r="E1072" s="82" t="s">
        <v>2788</v>
      </c>
      <c r="F1072" s="82" t="s">
        <v>3207</v>
      </c>
      <c r="G1072" s="137" t="s">
        <v>3211</v>
      </c>
      <c r="H1072" s="145" t="s">
        <v>3198</v>
      </c>
      <c r="I1072" s="9"/>
      <c r="J1072" s="9"/>
      <c r="K1072" s="9"/>
      <c r="L1072" s="9"/>
      <c r="M1072" s="22">
        <v>20140</v>
      </c>
      <c r="N1072" s="22"/>
      <c r="O1072" s="22"/>
      <c r="P1072" s="12">
        <v>379612</v>
      </c>
      <c r="Q1072" s="86">
        <v>90</v>
      </c>
      <c r="R1072" s="86">
        <v>75</v>
      </c>
      <c r="S1072" s="86">
        <v>95.5</v>
      </c>
      <c r="T1072" s="86">
        <v>53</v>
      </c>
      <c r="U1072" s="14" t="s">
        <v>56</v>
      </c>
      <c r="V1072" s="14" t="s">
        <v>56</v>
      </c>
      <c r="W1072" s="14" t="s">
        <v>56</v>
      </c>
      <c r="X1072" s="14" t="s">
        <v>56</v>
      </c>
    </row>
    <row r="1073" spans="1:24">
      <c r="A1073" t="s">
        <v>3212</v>
      </c>
      <c r="B1073" s="12" t="s">
        <v>3213</v>
      </c>
      <c r="C1073" s="12" t="s">
        <v>1983</v>
      </c>
      <c r="D1073" s="82" t="s">
        <v>1984</v>
      </c>
      <c r="E1073" s="82" t="s">
        <v>2788</v>
      </c>
      <c r="F1073" s="82" t="s">
        <v>3207</v>
      </c>
      <c r="G1073" s="137" t="s">
        <v>3214</v>
      </c>
      <c r="H1073" s="145" t="s">
        <v>3198</v>
      </c>
      <c r="I1073" s="9"/>
      <c r="J1073" s="9"/>
      <c r="K1073" s="9"/>
      <c r="L1073" s="9"/>
      <c r="M1073" s="22">
        <v>22260</v>
      </c>
      <c r="N1073" s="22"/>
      <c r="O1073" s="22"/>
      <c r="P1073" s="12">
        <v>379612</v>
      </c>
      <c r="Q1073" s="86">
        <v>95</v>
      </c>
      <c r="R1073" s="86">
        <v>75</v>
      </c>
      <c r="S1073" s="86">
        <v>95.5</v>
      </c>
      <c r="T1073" s="86">
        <v>53</v>
      </c>
      <c r="U1073" s="14" t="s">
        <v>56</v>
      </c>
      <c r="V1073" s="14" t="s">
        <v>56</v>
      </c>
      <c r="W1073" s="14" t="s">
        <v>56</v>
      </c>
      <c r="X1073" s="14" t="s">
        <v>56</v>
      </c>
    </row>
    <row r="1074" spans="1:24">
      <c r="A1074" t="s">
        <v>2207</v>
      </c>
      <c r="B1074" s="12" t="s">
        <v>3215</v>
      </c>
      <c r="C1074" s="12" t="s">
        <v>1911</v>
      </c>
      <c r="D1074" s="82" t="s">
        <v>1984</v>
      </c>
      <c r="E1074" s="82" t="s">
        <v>3216</v>
      </c>
      <c r="F1074" s="82" t="s">
        <v>175</v>
      </c>
      <c r="G1074" s="137" t="s">
        <v>2209</v>
      </c>
      <c r="H1074" s="145" t="s">
        <v>3217</v>
      </c>
      <c r="I1074" s="9"/>
      <c r="J1074" s="9"/>
      <c r="K1074" s="9"/>
      <c r="L1074" s="9"/>
      <c r="M1074" s="22">
        <v>198</v>
      </c>
      <c r="N1074" s="22"/>
      <c r="O1074" s="22"/>
      <c r="P1074" s="12">
        <v>1951</v>
      </c>
      <c r="Q1074" s="86">
        <v>0.55000000000000004</v>
      </c>
      <c r="R1074" s="86">
        <v>5.5</v>
      </c>
      <c r="S1074" s="86">
        <v>21.5</v>
      </c>
      <c r="T1074" s="86">
        <v>16.5</v>
      </c>
      <c r="U1074" s="14" t="s">
        <v>56</v>
      </c>
      <c r="V1074" s="14" t="s">
        <v>56</v>
      </c>
      <c r="W1074" s="14" t="s">
        <v>56</v>
      </c>
      <c r="X1074" s="14" t="s">
        <v>56</v>
      </c>
    </row>
    <row r="1075" spans="1:24">
      <c r="A1075" t="s">
        <v>2211</v>
      </c>
      <c r="B1075" s="12" t="s">
        <v>3218</v>
      </c>
      <c r="C1075" s="12" t="s">
        <v>1983</v>
      </c>
      <c r="D1075" s="82" t="s">
        <v>1984</v>
      </c>
      <c r="E1075" s="82" t="s">
        <v>2788</v>
      </c>
      <c r="F1075" s="82" t="s">
        <v>2212</v>
      </c>
      <c r="G1075" s="137" t="s">
        <v>2213</v>
      </c>
      <c r="H1075" s="145" t="s">
        <v>2214</v>
      </c>
      <c r="I1075" s="9"/>
      <c r="J1075" s="9"/>
      <c r="K1075" s="9"/>
      <c r="L1075" s="9"/>
      <c r="M1075" s="22">
        <v>138</v>
      </c>
      <c r="N1075" s="22"/>
      <c r="O1075" s="22"/>
      <c r="P1075" s="12">
        <v>490</v>
      </c>
      <c r="Q1075" s="86">
        <v>0.16</v>
      </c>
      <c r="R1075" s="86">
        <v>3.5000000000000004</v>
      </c>
      <c r="S1075" s="86">
        <v>17.5</v>
      </c>
      <c r="T1075" s="86">
        <v>8</v>
      </c>
      <c r="U1075" s="14" t="s">
        <v>56</v>
      </c>
      <c r="V1075" s="14" t="s">
        <v>56</v>
      </c>
      <c r="W1075" s="14" t="s">
        <v>56</v>
      </c>
      <c r="X1075" s="14" t="s">
        <v>56</v>
      </c>
    </row>
    <row r="1076" spans="1:24">
      <c r="A1076" t="s">
        <v>3219</v>
      </c>
      <c r="B1076" s="12" t="s">
        <v>3220</v>
      </c>
      <c r="C1076" s="12" t="s">
        <v>1983</v>
      </c>
      <c r="D1076" s="82" t="s">
        <v>1984</v>
      </c>
      <c r="E1076" s="82" t="s">
        <v>2788</v>
      </c>
      <c r="F1076" s="82" t="s">
        <v>175</v>
      </c>
      <c r="G1076" s="137" t="s">
        <v>3221</v>
      </c>
      <c r="H1076" s="145" t="s">
        <v>3222</v>
      </c>
      <c r="I1076" s="9"/>
      <c r="J1076" s="9"/>
      <c r="K1076" s="9"/>
      <c r="L1076" s="9"/>
      <c r="M1076" s="22">
        <v>768</v>
      </c>
      <c r="N1076" s="22"/>
      <c r="O1076" s="22"/>
      <c r="P1076" s="12">
        <v>38304</v>
      </c>
      <c r="Q1076" s="86">
        <v>8</v>
      </c>
      <c r="R1076" s="86">
        <v>28.000000000000004</v>
      </c>
      <c r="S1076" s="86">
        <v>72</v>
      </c>
      <c r="T1076" s="86">
        <v>19</v>
      </c>
      <c r="U1076" s="14" t="s">
        <v>56</v>
      </c>
      <c r="V1076" s="14" t="s">
        <v>56</v>
      </c>
      <c r="W1076" s="14" t="s">
        <v>56</v>
      </c>
      <c r="X1076" s="14" t="s">
        <v>56</v>
      </c>
    </row>
    <row r="1077" spans="1:24">
      <c r="A1077" t="s">
        <v>3223</v>
      </c>
      <c r="B1077" s="12" t="s">
        <v>3224</v>
      </c>
      <c r="C1077" s="12" t="s">
        <v>1983</v>
      </c>
      <c r="D1077" s="82" t="s">
        <v>1984</v>
      </c>
      <c r="E1077" s="82" t="s">
        <v>2788</v>
      </c>
      <c r="F1077" s="82" t="s">
        <v>175</v>
      </c>
      <c r="G1077" s="137" t="s">
        <v>3225</v>
      </c>
      <c r="H1077" s="145" t="s">
        <v>3226</v>
      </c>
      <c r="I1077" s="9"/>
      <c r="J1077" s="9"/>
      <c r="K1077" s="9"/>
      <c r="L1077" s="9"/>
      <c r="M1077" s="22">
        <v>305</v>
      </c>
      <c r="N1077" s="22"/>
      <c r="O1077" s="22"/>
      <c r="P1077" s="12">
        <v>9438</v>
      </c>
      <c r="Q1077" s="86">
        <v>2.25</v>
      </c>
      <c r="R1077" s="86">
        <v>11</v>
      </c>
      <c r="S1077" s="86">
        <v>39</v>
      </c>
      <c r="T1077" s="86">
        <v>22</v>
      </c>
      <c r="U1077" s="14" t="s">
        <v>56</v>
      </c>
      <c r="V1077" s="14" t="s">
        <v>56</v>
      </c>
      <c r="W1077" s="14" t="s">
        <v>56</v>
      </c>
      <c r="X1077" s="14" t="s">
        <v>56</v>
      </c>
    </row>
    <row r="1078" spans="1:24">
      <c r="A1078" t="s">
        <v>3227</v>
      </c>
      <c r="B1078" s="12" t="s">
        <v>3228</v>
      </c>
      <c r="C1078" s="12" t="s">
        <v>1983</v>
      </c>
      <c r="D1078" s="82" t="s">
        <v>1984</v>
      </c>
      <c r="E1078" s="82" t="s">
        <v>2788</v>
      </c>
      <c r="F1078" s="82" t="s">
        <v>175</v>
      </c>
      <c r="G1078" s="137" t="s">
        <v>3229</v>
      </c>
      <c r="H1078" s="145" t="s">
        <v>3226</v>
      </c>
      <c r="I1078" s="9"/>
      <c r="J1078" s="9"/>
      <c r="K1078" s="9"/>
      <c r="L1078" s="9"/>
      <c r="M1078" s="22">
        <v>420</v>
      </c>
      <c r="N1078" s="22"/>
      <c r="O1078" s="22"/>
      <c r="P1078" s="12">
        <v>9828</v>
      </c>
      <c r="Q1078" s="86">
        <v>2.2999999999999998</v>
      </c>
      <c r="R1078" s="86">
        <v>12</v>
      </c>
      <c r="S1078" s="86">
        <v>39</v>
      </c>
      <c r="T1078" s="86">
        <v>21</v>
      </c>
      <c r="U1078" s="14" t="s">
        <v>56</v>
      </c>
      <c r="V1078" s="14" t="s">
        <v>56</v>
      </c>
      <c r="W1078" s="14" t="s">
        <v>56</v>
      </c>
      <c r="X1078" s="14" t="s">
        <v>56</v>
      </c>
    </row>
    <row r="1079" spans="1:24">
      <c r="A1079" t="s">
        <v>3230</v>
      </c>
      <c r="B1079" s="12" t="s">
        <v>3231</v>
      </c>
      <c r="C1079" s="12" t="s">
        <v>1983</v>
      </c>
      <c r="D1079" s="82" t="s">
        <v>1984</v>
      </c>
      <c r="E1079" s="82" t="s">
        <v>2788</v>
      </c>
      <c r="F1079" s="82" t="s">
        <v>175</v>
      </c>
      <c r="G1079" s="137" t="s">
        <v>3232</v>
      </c>
      <c r="H1079" s="145" t="s">
        <v>3233</v>
      </c>
      <c r="I1079" s="9"/>
      <c r="J1079" s="9"/>
      <c r="K1079" s="9"/>
      <c r="L1079" s="9"/>
      <c r="M1079" s="22">
        <v>385</v>
      </c>
      <c r="N1079" s="22"/>
      <c r="O1079" s="22"/>
      <c r="P1079" s="12">
        <v>4400</v>
      </c>
      <c r="Q1079" s="86">
        <v>2</v>
      </c>
      <c r="R1079" s="86">
        <v>10</v>
      </c>
      <c r="S1079" s="86">
        <v>22</v>
      </c>
      <c r="T1079" s="86">
        <v>20</v>
      </c>
      <c r="U1079" s="14" t="s">
        <v>56</v>
      </c>
      <c r="V1079" s="14" t="s">
        <v>56</v>
      </c>
      <c r="W1079" s="14" t="s">
        <v>56</v>
      </c>
      <c r="X1079" s="14" t="s">
        <v>56</v>
      </c>
    </row>
    <row r="1080" spans="1:24">
      <c r="A1080" t="s">
        <v>3234</v>
      </c>
      <c r="B1080" s="12"/>
      <c r="C1080" s="12" t="s">
        <v>1983</v>
      </c>
      <c r="D1080" s="82" t="s">
        <v>1984</v>
      </c>
      <c r="E1080" s="82" t="s">
        <v>3043</v>
      </c>
      <c r="F1080" s="196" t="s">
        <v>3044</v>
      </c>
      <c r="G1080" s="137" t="s">
        <v>3235</v>
      </c>
      <c r="H1080" s="145" t="s">
        <v>3236</v>
      </c>
      <c r="I1080" s="9"/>
      <c r="J1080" s="9"/>
      <c r="K1080" s="9"/>
      <c r="L1080" s="9"/>
      <c r="M1080" s="22" t="s">
        <v>3506</v>
      </c>
      <c r="N1080" s="22"/>
      <c r="O1080" s="22"/>
      <c r="P1080" s="133"/>
      <c r="Q1080" s="98"/>
      <c r="R1080" s="98"/>
      <c r="S1080" s="98"/>
      <c r="T1080" s="98"/>
      <c r="U1080" s="14" t="s">
        <v>56</v>
      </c>
      <c r="V1080" s="14" t="s">
        <v>56</v>
      </c>
      <c r="W1080" s="14" t="s">
        <v>56</v>
      </c>
      <c r="X1080" s="14" t="s">
        <v>56</v>
      </c>
    </row>
    <row r="1081" spans="1:24">
      <c r="A1081" t="s">
        <v>3237</v>
      </c>
      <c r="B1081" s="12" t="s">
        <v>3238</v>
      </c>
      <c r="C1081" s="12" t="s">
        <v>1983</v>
      </c>
      <c r="D1081" s="82" t="s">
        <v>1984</v>
      </c>
      <c r="E1081" s="82" t="s">
        <v>3239</v>
      </c>
      <c r="F1081" s="82" t="s">
        <v>2420</v>
      </c>
      <c r="G1081" s="137" t="s">
        <v>3240</v>
      </c>
      <c r="H1081" s="145" t="s">
        <v>3241</v>
      </c>
      <c r="I1081" s="9"/>
      <c r="J1081" s="9"/>
      <c r="K1081" s="9"/>
      <c r="L1081" s="9"/>
      <c r="M1081" s="22">
        <v>2867</v>
      </c>
      <c r="N1081" s="22"/>
      <c r="O1081" s="22"/>
      <c r="P1081" s="12">
        <v>21483</v>
      </c>
      <c r="Q1081" s="86">
        <v>9</v>
      </c>
      <c r="R1081" s="86">
        <v>42</v>
      </c>
      <c r="S1081" s="86">
        <v>31</v>
      </c>
      <c r="T1081" s="86">
        <v>16.5</v>
      </c>
      <c r="U1081" s="14" t="s">
        <v>56</v>
      </c>
      <c r="V1081" s="14" t="s">
        <v>56</v>
      </c>
      <c r="W1081" s="14" t="s">
        <v>56</v>
      </c>
      <c r="X1081" s="14" t="s">
        <v>56</v>
      </c>
    </row>
    <row r="1082" spans="1:24">
      <c r="A1082" t="s">
        <v>3242</v>
      </c>
      <c r="B1082" s="12" t="s">
        <v>3243</v>
      </c>
      <c r="C1082" s="12" t="s">
        <v>1983</v>
      </c>
      <c r="D1082" s="82" t="s">
        <v>1984</v>
      </c>
      <c r="E1082" s="82" t="s">
        <v>3239</v>
      </c>
      <c r="F1082" s="82" t="s">
        <v>3244</v>
      </c>
      <c r="G1082" s="137" t="s">
        <v>3245</v>
      </c>
      <c r="H1082" s="145" t="s">
        <v>3246</v>
      </c>
      <c r="I1082" s="9"/>
      <c r="J1082" s="9"/>
      <c r="K1082" s="9"/>
      <c r="L1082" s="9"/>
      <c r="M1082" s="22">
        <v>330</v>
      </c>
      <c r="N1082" s="22"/>
      <c r="O1082" s="22"/>
      <c r="P1082" s="12">
        <v>125000</v>
      </c>
      <c r="Q1082" s="86">
        <v>7</v>
      </c>
      <c r="R1082" s="86">
        <v>50</v>
      </c>
      <c r="S1082" s="86">
        <v>50</v>
      </c>
      <c r="T1082" s="86">
        <v>50</v>
      </c>
      <c r="U1082" s="14" t="s">
        <v>56</v>
      </c>
      <c r="V1082" s="14" t="s">
        <v>56</v>
      </c>
      <c r="W1082" s="14" t="s">
        <v>56</v>
      </c>
      <c r="X1082" s="14" t="s">
        <v>56</v>
      </c>
    </row>
    <row r="1083" spans="1:24">
      <c r="A1083" t="s">
        <v>3247</v>
      </c>
      <c r="B1083" s="12" t="s">
        <v>3248</v>
      </c>
      <c r="C1083" s="12" t="s">
        <v>1983</v>
      </c>
      <c r="D1083" s="82" t="s">
        <v>1984</v>
      </c>
      <c r="E1083" s="82" t="s">
        <v>3239</v>
      </c>
      <c r="F1083" s="82" t="s">
        <v>3244</v>
      </c>
      <c r="G1083" s="137" t="s">
        <v>3249</v>
      </c>
      <c r="H1083" s="145" t="s">
        <v>3250</v>
      </c>
      <c r="I1083" s="9"/>
      <c r="J1083" s="9"/>
      <c r="K1083" s="9"/>
      <c r="L1083" s="9"/>
      <c r="M1083" s="22">
        <v>175</v>
      </c>
      <c r="N1083" s="22"/>
      <c r="O1083" s="22"/>
      <c r="P1083" s="12">
        <v>125000</v>
      </c>
      <c r="Q1083" s="86">
        <v>7</v>
      </c>
      <c r="R1083" s="86">
        <v>50</v>
      </c>
      <c r="S1083" s="86">
        <v>50</v>
      </c>
      <c r="T1083" s="86">
        <v>50</v>
      </c>
      <c r="U1083" s="14" t="s">
        <v>56</v>
      </c>
      <c r="V1083" s="14" t="s">
        <v>56</v>
      </c>
      <c r="W1083" s="14" t="s">
        <v>56</v>
      </c>
      <c r="X1083" s="14" t="s">
        <v>56</v>
      </c>
    </row>
    <row r="1084" spans="1:24">
      <c r="A1084" t="s">
        <v>3251</v>
      </c>
      <c r="B1084" s="12" t="s">
        <v>3252</v>
      </c>
      <c r="C1084" s="12" t="s">
        <v>1983</v>
      </c>
      <c r="D1084" s="82" t="s">
        <v>1984</v>
      </c>
      <c r="E1084" s="82" t="s">
        <v>3239</v>
      </c>
      <c r="F1084" s="82" t="s">
        <v>3244</v>
      </c>
      <c r="G1084" s="137" t="s">
        <v>3249</v>
      </c>
      <c r="H1084" s="145" t="s">
        <v>3253</v>
      </c>
      <c r="I1084" s="9"/>
      <c r="J1084" s="9"/>
      <c r="K1084" s="9"/>
      <c r="L1084" s="9"/>
      <c r="M1084" s="22">
        <v>210</v>
      </c>
      <c r="N1084" s="22"/>
      <c r="O1084" s="22"/>
      <c r="P1084" s="12">
        <v>125000</v>
      </c>
      <c r="Q1084" s="86">
        <v>7</v>
      </c>
      <c r="R1084" s="86">
        <v>50</v>
      </c>
      <c r="S1084" s="86">
        <v>50</v>
      </c>
      <c r="T1084" s="86">
        <v>50</v>
      </c>
      <c r="U1084" s="14" t="s">
        <v>56</v>
      </c>
      <c r="V1084" s="14" t="s">
        <v>56</v>
      </c>
      <c r="W1084" s="14" t="s">
        <v>56</v>
      </c>
      <c r="X1084" s="14" t="s">
        <v>56</v>
      </c>
    </row>
    <row r="1085" spans="1:24">
      <c r="A1085" t="s">
        <v>3254</v>
      </c>
      <c r="B1085" s="12" t="s">
        <v>3255</v>
      </c>
      <c r="C1085" s="12" t="s">
        <v>1983</v>
      </c>
      <c r="D1085" s="82" t="s">
        <v>1984</v>
      </c>
      <c r="E1085" s="82" t="s">
        <v>3239</v>
      </c>
      <c r="F1085" s="82" t="s">
        <v>3244</v>
      </c>
      <c r="G1085" s="137" t="s">
        <v>3249</v>
      </c>
      <c r="H1085" s="145" t="s">
        <v>3256</v>
      </c>
      <c r="I1085" s="9"/>
      <c r="J1085" s="9"/>
      <c r="K1085" s="9"/>
      <c r="L1085" s="9"/>
      <c r="M1085" s="22">
        <v>210</v>
      </c>
      <c r="N1085" s="22"/>
      <c r="O1085" s="22"/>
      <c r="P1085" s="12">
        <v>125000</v>
      </c>
      <c r="Q1085" s="86">
        <v>7</v>
      </c>
      <c r="R1085" s="86">
        <v>50</v>
      </c>
      <c r="S1085" s="86">
        <v>50</v>
      </c>
      <c r="T1085" s="86">
        <v>50</v>
      </c>
      <c r="U1085" s="14" t="s">
        <v>56</v>
      </c>
      <c r="V1085" s="14" t="s">
        <v>56</v>
      </c>
      <c r="W1085" s="14" t="s">
        <v>56</v>
      </c>
      <c r="X1085" s="14" t="s">
        <v>56</v>
      </c>
    </row>
    <row r="1086" spans="1:24">
      <c r="A1086" t="s">
        <v>3257</v>
      </c>
      <c r="B1086" s="12" t="s">
        <v>3258</v>
      </c>
      <c r="C1086" s="12" t="s">
        <v>1983</v>
      </c>
      <c r="D1086" s="82" t="s">
        <v>1984</v>
      </c>
      <c r="E1086" s="82" t="s">
        <v>3239</v>
      </c>
      <c r="F1086" s="82" t="s">
        <v>3244</v>
      </c>
      <c r="G1086" s="137" t="s">
        <v>3249</v>
      </c>
      <c r="H1086" s="145" t="s">
        <v>3259</v>
      </c>
      <c r="I1086" s="9"/>
      <c r="J1086" s="9"/>
      <c r="K1086" s="9"/>
      <c r="L1086" s="9"/>
      <c r="M1086" s="22">
        <v>670</v>
      </c>
      <c r="N1086" s="22"/>
      <c r="O1086" s="22"/>
      <c r="P1086" s="12">
        <v>1629</v>
      </c>
      <c r="Q1086" s="86">
        <v>0.35</v>
      </c>
      <c r="R1086" s="86">
        <v>7.8</v>
      </c>
      <c r="S1086" s="86">
        <v>17.399999999999999</v>
      </c>
      <c r="T1086" s="86">
        <v>12</v>
      </c>
      <c r="U1086" s="14" t="s">
        <v>56</v>
      </c>
      <c r="V1086" s="14" t="s">
        <v>56</v>
      </c>
      <c r="W1086" s="14" t="s">
        <v>56</v>
      </c>
      <c r="X1086" s="14" t="s">
        <v>56</v>
      </c>
    </row>
    <row r="1087" spans="1:24">
      <c r="A1087" t="s">
        <v>3260</v>
      </c>
      <c r="B1087" s="12" t="s">
        <v>3261</v>
      </c>
      <c r="C1087" s="12" t="s">
        <v>1983</v>
      </c>
      <c r="D1087" s="82" t="s">
        <v>1984</v>
      </c>
      <c r="E1087" s="82" t="s">
        <v>3239</v>
      </c>
      <c r="F1087" s="82" t="s">
        <v>3244</v>
      </c>
      <c r="G1087" s="137" t="s">
        <v>3249</v>
      </c>
      <c r="H1087" s="145" t="s">
        <v>3262</v>
      </c>
      <c r="I1087" s="9"/>
      <c r="J1087" s="9"/>
      <c r="K1087" s="9"/>
      <c r="L1087" s="9"/>
      <c r="M1087" s="22">
        <v>670</v>
      </c>
      <c r="N1087" s="22"/>
      <c r="O1087" s="22"/>
      <c r="P1087" s="12">
        <v>1629</v>
      </c>
      <c r="Q1087" s="86">
        <v>0.35</v>
      </c>
      <c r="R1087" s="86">
        <v>7.8</v>
      </c>
      <c r="S1087" s="86">
        <v>17.399999999999999</v>
      </c>
      <c r="T1087" s="86">
        <v>12</v>
      </c>
      <c r="U1087" s="14" t="s">
        <v>56</v>
      </c>
      <c r="V1087" s="14" t="s">
        <v>56</v>
      </c>
      <c r="W1087" s="14" t="s">
        <v>56</v>
      </c>
      <c r="X1087" s="14" t="s">
        <v>56</v>
      </c>
    </row>
    <row r="1088" spans="1:24">
      <c r="A1088" t="s">
        <v>3263</v>
      </c>
      <c r="B1088" s="12" t="s">
        <v>3264</v>
      </c>
      <c r="C1088" s="12" t="s">
        <v>1983</v>
      </c>
      <c r="D1088" s="82" t="s">
        <v>1984</v>
      </c>
      <c r="E1088" s="82" t="s">
        <v>3239</v>
      </c>
      <c r="F1088" s="82" t="s">
        <v>3244</v>
      </c>
      <c r="G1088" s="137" t="s">
        <v>3265</v>
      </c>
      <c r="H1088" s="145" t="s">
        <v>3266</v>
      </c>
      <c r="I1088" s="9"/>
      <c r="J1088" s="9"/>
      <c r="K1088" s="9"/>
      <c r="L1088" s="9"/>
      <c r="M1088" s="22">
        <v>730</v>
      </c>
      <c r="N1088" s="22"/>
      <c r="O1088" s="22"/>
      <c r="P1088" s="12">
        <v>125000</v>
      </c>
      <c r="Q1088" s="86">
        <v>7</v>
      </c>
      <c r="R1088" s="86">
        <v>50</v>
      </c>
      <c r="S1088" s="86">
        <v>50</v>
      </c>
      <c r="T1088" s="86">
        <v>50</v>
      </c>
      <c r="U1088" s="14" t="s">
        <v>56</v>
      </c>
      <c r="V1088" s="14" t="s">
        <v>56</v>
      </c>
      <c r="W1088" s="14" t="s">
        <v>56</v>
      </c>
      <c r="X1088" s="14" t="s">
        <v>56</v>
      </c>
    </row>
    <row r="1089" spans="1:24">
      <c r="A1089" t="s">
        <v>3267</v>
      </c>
      <c r="B1089" s="12" t="s">
        <v>3268</v>
      </c>
      <c r="C1089" s="12" t="s">
        <v>1983</v>
      </c>
      <c r="D1089" s="82" t="s">
        <v>1984</v>
      </c>
      <c r="E1089" s="82" t="s">
        <v>3239</v>
      </c>
      <c r="F1089" s="82" t="s">
        <v>2420</v>
      </c>
      <c r="G1089" s="137" t="s">
        <v>3269</v>
      </c>
      <c r="H1089" s="145" t="s">
        <v>3270</v>
      </c>
      <c r="I1089" s="9"/>
      <c r="J1089" s="9"/>
      <c r="K1089" s="9"/>
      <c r="L1089" s="9"/>
      <c r="M1089" s="22">
        <v>3029</v>
      </c>
      <c r="N1089" s="22"/>
      <c r="O1089" s="22"/>
      <c r="P1089" s="12">
        <v>24395</v>
      </c>
      <c r="Q1089" s="86">
        <v>14</v>
      </c>
      <c r="R1089" s="86">
        <v>41</v>
      </c>
      <c r="S1089" s="86">
        <v>35</v>
      </c>
      <c r="T1089" s="86">
        <v>17</v>
      </c>
      <c r="U1089" s="14" t="s">
        <v>56</v>
      </c>
      <c r="V1089" s="14" t="s">
        <v>56</v>
      </c>
      <c r="W1089" s="14" t="s">
        <v>56</v>
      </c>
      <c r="X1089" s="14" t="s">
        <v>56</v>
      </c>
    </row>
    <row r="1090" spans="1:24">
      <c r="A1090" t="s">
        <v>3271</v>
      </c>
      <c r="B1090" s="12" t="s">
        <v>3272</v>
      </c>
      <c r="C1090" s="12" t="s">
        <v>1983</v>
      </c>
      <c r="D1090" s="82" t="s">
        <v>1984</v>
      </c>
      <c r="E1090" s="82" t="s">
        <v>3239</v>
      </c>
      <c r="F1090" s="82" t="s">
        <v>2420</v>
      </c>
      <c r="G1090" s="137" t="s">
        <v>3269</v>
      </c>
      <c r="H1090" s="145" t="s">
        <v>3270</v>
      </c>
      <c r="I1090" s="9"/>
      <c r="J1090" s="9"/>
      <c r="K1090" s="9"/>
      <c r="L1090" s="9"/>
      <c r="M1090" s="22">
        <v>3299</v>
      </c>
      <c r="N1090" s="22"/>
      <c r="O1090" s="22"/>
      <c r="P1090" s="12">
        <v>36244</v>
      </c>
      <c r="Q1090" s="86">
        <v>14.25</v>
      </c>
      <c r="R1090" s="86">
        <v>41</v>
      </c>
      <c r="S1090" s="86">
        <v>52</v>
      </c>
      <c r="T1090" s="86">
        <v>17</v>
      </c>
      <c r="U1090" s="14" t="s">
        <v>56</v>
      </c>
      <c r="V1090" s="14" t="s">
        <v>56</v>
      </c>
      <c r="W1090" s="14" t="s">
        <v>56</v>
      </c>
      <c r="X1090" s="14" t="s">
        <v>56</v>
      </c>
    </row>
    <row r="1091" spans="1:24">
      <c r="A1091" t="s">
        <v>3273</v>
      </c>
      <c r="B1091" s="12">
        <v>4010869375979</v>
      </c>
      <c r="C1091" s="12" t="s">
        <v>3274</v>
      </c>
      <c r="D1091" s="82" t="s">
        <v>38</v>
      </c>
      <c r="E1091" t="s">
        <v>3275</v>
      </c>
      <c r="F1091" t="s">
        <v>3276</v>
      </c>
      <c r="G1091" s="137" t="s">
        <v>3277</v>
      </c>
      <c r="H1091" s="145" t="s">
        <v>3278</v>
      </c>
      <c r="I1091" s="9"/>
      <c r="J1091" s="9"/>
      <c r="K1091" s="9"/>
      <c r="L1091" s="9"/>
      <c r="M1091" s="22">
        <v>8680</v>
      </c>
      <c r="N1091" s="22"/>
      <c r="O1091" s="22"/>
      <c r="P1091" s="85">
        <v>528580</v>
      </c>
      <c r="Q1091" s="86">
        <v>85</v>
      </c>
      <c r="R1091" s="86">
        <v>107</v>
      </c>
      <c r="S1091" s="86">
        <v>95</v>
      </c>
      <c r="T1091" s="86">
        <v>52</v>
      </c>
      <c r="U1091" s="6" t="s">
        <v>3279</v>
      </c>
      <c r="V1091" s="6">
        <v>0</v>
      </c>
      <c r="W1091" s="6">
        <v>1</v>
      </c>
      <c r="X1091" s="14" t="s">
        <v>56</v>
      </c>
    </row>
    <row r="1092" spans="1:24">
      <c r="A1092" t="s">
        <v>3280</v>
      </c>
      <c r="B1092" s="12">
        <v>4010869359733</v>
      </c>
      <c r="C1092" s="12" t="s">
        <v>3274</v>
      </c>
      <c r="D1092" s="82" t="s">
        <v>38</v>
      </c>
      <c r="E1092" t="s">
        <v>3281</v>
      </c>
      <c r="F1092" t="s">
        <v>3282</v>
      </c>
      <c r="G1092" s="137" t="s">
        <v>3283</v>
      </c>
      <c r="H1092" s="145" t="s">
        <v>3278</v>
      </c>
      <c r="I1092" s="9"/>
      <c r="J1092" s="9"/>
      <c r="K1092" s="9"/>
      <c r="L1092" s="9"/>
      <c r="M1092" s="22">
        <v>12930</v>
      </c>
      <c r="N1092" s="22"/>
      <c r="O1092" s="22"/>
      <c r="P1092" s="85">
        <v>976375</v>
      </c>
      <c r="Q1092" s="86">
        <v>155</v>
      </c>
      <c r="R1092" s="86">
        <v>107</v>
      </c>
      <c r="S1092" s="86">
        <v>125</v>
      </c>
      <c r="T1092" s="86">
        <v>73</v>
      </c>
      <c r="U1092" s="6" t="s">
        <v>3279</v>
      </c>
      <c r="V1092" s="6">
        <v>0</v>
      </c>
      <c r="W1092" s="6">
        <v>1</v>
      </c>
      <c r="X1092" s="14" t="s">
        <v>56</v>
      </c>
    </row>
    <row r="1093" spans="1:24">
      <c r="A1093" t="s">
        <v>3284</v>
      </c>
      <c r="B1093" s="12">
        <v>4010869375962</v>
      </c>
      <c r="C1093" s="12" t="s">
        <v>3274</v>
      </c>
      <c r="D1093" s="82" t="s">
        <v>38</v>
      </c>
      <c r="E1093" t="s">
        <v>3275</v>
      </c>
      <c r="F1093" t="s">
        <v>3276</v>
      </c>
      <c r="G1093" s="137" t="s">
        <v>3285</v>
      </c>
      <c r="H1093" s="145" t="s">
        <v>3278</v>
      </c>
      <c r="I1093" s="9"/>
      <c r="J1093" s="9"/>
      <c r="K1093" s="9"/>
      <c r="L1093" s="9"/>
      <c r="M1093" s="22">
        <v>16952</v>
      </c>
      <c r="N1093" s="22"/>
      <c r="O1093" s="22"/>
      <c r="P1093" s="85">
        <v>949625</v>
      </c>
      <c r="Q1093" s="86">
        <v>173</v>
      </c>
      <c r="R1093" s="86">
        <v>107</v>
      </c>
      <c r="S1093" s="86">
        <v>125</v>
      </c>
      <c r="T1093" s="86">
        <v>71</v>
      </c>
      <c r="U1093" s="6" t="s">
        <v>3279</v>
      </c>
      <c r="V1093" s="6">
        <v>0</v>
      </c>
      <c r="W1093" s="6">
        <v>1</v>
      </c>
      <c r="X1093" s="14" t="s">
        <v>56</v>
      </c>
    </row>
    <row r="1094" spans="1:24">
      <c r="A1094" t="s">
        <v>3286</v>
      </c>
      <c r="B1094" s="12">
        <v>4010869352116</v>
      </c>
      <c r="C1094" s="12" t="s">
        <v>3274</v>
      </c>
      <c r="D1094" s="82" t="s">
        <v>38</v>
      </c>
      <c r="E1094" t="s">
        <v>3281</v>
      </c>
      <c r="F1094" t="s">
        <v>3282</v>
      </c>
      <c r="G1094" s="137" t="s">
        <v>3287</v>
      </c>
      <c r="H1094" s="145" t="s">
        <v>3278</v>
      </c>
      <c r="I1094" s="9"/>
      <c r="J1094" s="9"/>
      <c r="K1094" s="9"/>
      <c r="L1094" s="9"/>
      <c r="M1094" s="22">
        <v>21567</v>
      </c>
      <c r="N1094" s="22"/>
      <c r="O1094" s="22"/>
      <c r="P1094" s="85">
        <v>1968820</v>
      </c>
      <c r="Q1094" s="86">
        <v>305</v>
      </c>
      <c r="R1094" s="86">
        <v>204.99999999999997</v>
      </c>
      <c r="S1094" s="86">
        <v>98</v>
      </c>
      <c r="T1094" s="86">
        <v>98</v>
      </c>
      <c r="U1094" s="6" t="s">
        <v>3279</v>
      </c>
      <c r="V1094" s="6">
        <v>0</v>
      </c>
      <c r="W1094" s="6">
        <v>1</v>
      </c>
      <c r="X1094" s="14" t="s">
        <v>56</v>
      </c>
    </row>
    <row r="1095" spans="1:24">
      <c r="A1095" t="s">
        <v>8083</v>
      </c>
      <c r="B1095" s="12" t="s">
        <v>8087</v>
      </c>
      <c r="C1095" s="12" t="s">
        <v>3274</v>
      </c>
      <c r="D1095" s="82" t="s">
        <v>38</v>
      </c>
      <c r="E1095" t="s">
        <v>3281</v>
      </c>
      <c r="F1095" t="s">
        <v>3282</v>
      </c>
      <c r="G1095" s="137" t="s">
        <v>8086</v>
      </c>
      <c r="H1095" s="145" t="s">
        <v>3278</v>
      </c>
      <c r="I1095" s="9"/>
      <c r="J1095" s="9"/>
      <c r="K1095" s="10" t="s">
        <v>2017</v>
      </c>
      <c r="L1095" s="9" t="s">
        <v>3506</v>
      </c>
      <c r="M1095" s="22">
        <v>22201</v>
      </c>
      <c r="N1095" s="22"/>
      <c r="O1095" s="22"/>
      <c r="P1095" s="85">
        <v>1968820</v>
      </c>
      <c r="Q1095" s="86">
        <v>305</v>
      </c>
      <c r="R1095" s="86">
        <v>204.99999999999997</v>
      </c>
      <c r="S1095" s="86">
        <v>98</v>
      </c>
      <c r="T1095" s="86">
        <v>98</v>
      </c>
      <c r="U1095" s="6" t="s">
        <v>3279</v>
      </c>
      <c r="V1095" s="6">
        <v>0</v>
      </c>
      <c r="W1095" s="6">
        <v>1</v>
      </c>
      <c r="X1095" s="14" t="s">
        <v>56</v>
      </c>
    </row>
    <row r="1096" spans="1:24">
      <c r="A1096" t="s">
        <v>3288</v>
      </c>
      <c r="B1096" s="12">
        <v>4010869356671</v>
      </c>
      <c r="C1096" s="12" t="s">
        <v>3274</v>
      </c>
      <c r="D1096" s="82" t="s">
        <v>38</v>
      </c>
      <c r="E1096" t="s">
        <v>3275</v>
      </c>
      <c r="F1096" t="s">
        <v>3276</v>
      </c>
      <c r="G1096" s="137" t="s">
        <v>3289</v>
      </c>
      <c r="H1096" s="145" t="s">
        <v>3278</v>
      </c>
      <c r="I1096" s="9"/>
      <c r="J1096" s="9"/>
      <c r="K1096" s="9"/>
      <c r="L1096" s="9"/>
      <c r="M1096" s="22">
        <v>23688</v>
      </c>
      <c r="N1096" s="22"/>
      <c r="O1096" s="22"/>
      <c r="P1096" s="85">
        <v>1850125</v>
      </c>
      <c r="Q1096" s="86">
        <v>340</v>
      </c>
      <c r="R1096" s="86">
        <v>204.99999999999997</v>
      </c>
      <c r="S1096" s="86">
        <v>95</v>
      </c>
      <c r="T1096" s="86">
        <v>95</v>
      </c>
      <c r="U1096" s="6" t="s">
        <v>3279</v>
      </c>
      <c r="V1096" s="6">
        <v>0</v>
      </c>
      <c r="W1096" s="6">
        <v>1</v>
      </c>
      <c r="X1096" s="14" t="s">
        <v>56</v>
      </c>
    </row>
    <row r="1097" spans="1:24">
      <c r="A1097" t="s">
        <v>8084</v>
      </c>
      <c r="B1097" s="12" t="s">
        <v>8088</v>
      </c>
      <c r="C1097" s="12" t="s">
        <v>3274</v>
      </c>
      <c r="D1097" s="82" t="s">
        <v>38</v>
      </c>
      <c r="E1097" t="s">
        <v>3275</v>
      </c>
      <c r="F1097" t="s">
        <v>3276</v>
      </c>
      <c r="G1097" s="137" t="s">
        <v>8085</v>
      </c>
      <c r="H1097" s="145" t="s">
        <v>3278</v>
      </c>
      <c r="I1097" s="9"/>
      <c r="J1097" s="9"/>
      <c r="K1097" s="10" t="s">
        <v>2017</v>
      </c>
      <c r="L1097" s="9" t="s">
        <v>3506</v>
      </c>
      <c r="M1097" s="22">
        <v>24384</v>
      </c>
      <c r="N1097" s="22"/>
      <c r="O1097" s="22"/>
      <c r="P1097" s="85">
        <v>1850125</v>
      </c>
      <c r="Q1097" s="86">
        <v>340</v>
      </c>
      <c r="R1097" s="86">
        <v>204.99999999999997</v>
      </c>
      <c r="S1097" s="86">
        <v>95</v>
      </c>
      <c r="T1097" s="86">
        <v>95</v>
      </c>
      <c r="U1097" s="6" t="s">
        <v>3279</v>
      </c>
      <c r="V1097" s="6">
        <v>0</v>
      </c>
      <c r="W1097" s="6">
        <v>1</v>
      </c>
      <c r="X1097" s="14" t="s">
        <v>56</v>
      </c>
    </row>
    <row r="1098" spans="1:24">
      <c r="A1098" t="s">
        <v>3290</v>
      </c>
      <c r="B1098" s="12">
        <v>4010869350426</v>
      </c>
      <c r="C1098" s="12" t="s">
        <v>3274</v>
      </c>
      <c r="D1098" s="82" t="s">
        <v>38</v>
      </c>
      <c r="E1098" t="s">
        <v>3275</v>
      </c>
      <c r="F1098" t="s">
        <v>3276</v>
      </c>
      <c r="G1098" s="137" t="s">
        <v>3291</v>
      </c>
      <c r="H1098" s="145" t="s">
        <v>3278</v>
      </c>
      <c r="I1098" s="9"/>
      <c r="J1098" s="9"/>
      <c r="K1098" s="10"/>
      <c r="L1098" s="11"/>
      <c r="M1098" s="22">
        <v>46678</v>
      </c>
      <c r="N1098" s="22"/>
      <c r="O1098" s="22"/>
      <c r="P1098" s="85">
        <v>2174130</v>
      </c>
      <c r="Q1098" s="86">
        <v>514</v>
      </c>
      <c r="R1098" s="86">
        <v>203</v>
      </c>
      <c r="S1098" s="86">
        <v>119</v>
      </c>
      <c r="T1098" s="86">
        <v>90</v>
      </c>
      <c r="U1098" s="6" t="s">
        <v>3279</v>
      </c>
      <c r="V1098" s="6">
        <v>0</v>
      </c>
      <c r="W1098" s="6">
        <v>1</v>
      </c>
      <c r="X1098" s="14" t="s">
        <v>56</v>
      </c>
    </row>
    <row r="1099" spans="1:24">
      <c r="A1099" t="s">
        <v>3292</v>
      </c>
      <c r="B1099" s="12">
        <v>4010869378390</v>
      </c>
      <c r="C1099" s="12" t="s">
        <v>3274</v>
      </c>
      <c r="D1099" s="82" t="s">
        <v>1984</v>
      </c>
      <c r="E1099" t="s">
        <v>3293</v>
      </c>
      <c r="F1099" t="s">
        <v>3294</v>
      </c>
      <c r="G1099" s="140" t="s">
        <v>3295</v>
      </c>
      <c r="H1099" s="145" t="s">
        <v>3296</v>
      </c>
      <c r="I1099" s="9"/>
      <c r="J1099" s="9"/>
      <c r="K1099" s="9"/>
      <c r="L1099" s="9"/>
      <c r="M1099" s="22">
        <v>1582</v>
      </c>
      <c r="N1099" s="22"/>
      <c r="O1099" s="22"/>
      <c r="P1099" s="85">
        <v>1409.4</v>
      </c>
      <c r="Q1099" s="86">
        <v>0.35499999999999998</v>
      </c>
      <c r="R1099" s="86">
        <v>7.5</v>
      </c>
      <c r="S1099" s="86">
        <v>16.2</v>
      </c>
      <c r="T1099" s="86">
        <v>11.600000000000001</v>
      </c>
      <c r="U1099" s="14" t="s">
        <v>56</v>
      </c>
      <c r="V1099" s="14" t="s">
        <v>56</v>
      </c>
      <c r="W1099" s="14" t="s">
        <v>56</v>
      </c>
      <c r="X1099" s="14" t="s">
        <v>56</v>
      </c>
    </row>
    <row r="1100" spans="1:24">
      <c r="A1100" t="s">
        <v>3297</v>
      </c>
      <c r="B1100" s="12">
        <v>4010869378369</v>
      </c>
      <c r="C1100" s="12" t="s">
        <v>3274</v>
      </c>
      <c r="D1100" s="82" t="s">
        <v>1984</v>
      </c>
      <c r="E1100" t="s">
        <v>3293</v>
      </c>
      <c r="F1100" t="s">
        <v>3294</v>
      </c>
      <c r="G1100" s="141" t="s">
        <v>3298</v>
      </c>
      <c r="H1100" s="145" t="s">
        <v>3296</v>
      </c>
      <c r="I1100" s="9"/>
      <c r="J1100" s="9"/>
      <c r="K1100" s="9"/>
      <c r="L1100" s="9"/>
      <c r="M1100" s="22">
        <v>1582</v>
      </c>
      <c r="N1100" s="22"/>
      <c r="O1100" s="22"/>
      <c r="P1100" s="85">
        <v>1409.4</v>
      </c>
      <c r="Q1100" s="86">
        <v>0.35499999999999998</v>
      </c>
      <c r="R1100" s="86">
        <v>7.5</v>
      </c>
      <c r="S1100" s="86">
        <v>16.2</v>
      </c>
      <c r="T1100" s="86">
        <v>11.600000000000001</v>
      </c>
      <c r="U1100" s="14" t="s">
        <v>56</v>
      </c>
      <c r="V1100" s="14" t="s">
        <v>56</v>
      </c>
      <c r="W1100" s="14" t="s">
        <v>56</v>
      </c>
      <c r="X1100" s="14" t="s">
        <v>56</v>
      </c>
    </row>
    <row r="1101" spans="1:24">
      <c r="A1101" t="s">
        <v>3299</v>
      </c>
      <c r="B1101" s="12">
        <v>4010869378406</v>
      </c>
      <c r="C1101" s="12" t="s">
        <v>3274</v>
      </c>
      <c r="D1101" s="82" t="s">
        <v>1984</v>
      </c>
      <c r="E1101" t="s">
        <v>3293</v>
      </c>
      <c r="F1101" t="s">
        <v>3294</v>
      </c>
      <c r="G1101" s="141" t="s">
        <v>3300</v>
      </c>
      <c r="H1101" s="145" t="s">
        <v>3296</v>
      </c>
      <c r="I1101" s="9"/>
      <c r="J1101" s="9"/>
      <c r="K1101" s="9"/>
      <c r="L1101" s="9"/>
      <c r="M1101" s="22">
        <v>1582</v>
      </c>
      <c r="N1101" s="22"/>
      <c r="O1101" s="22"/>
      <c r="P1101" s="85">
        <v>1409.4</v>
      </c>
      <c r="Q1101" s="86">
        <v>0.35499999999999998</v>
      </c>
      <c r="R1101" s="86">
        <v>7.5</v>
      </c>
      <c r="S1101" s="86">
        <v>16.2</v>
      </c>
      <c r="T1101" s="86">
        <v>11.600000000000001</v>
      </c>
      <c r="U1101" s="14" t="s">
        <v>56</v>
      </c>
      <c r="V1101" s="14" t="s">
        <v>56</v>
      </c>
      <c r="W1101" s="14" t="s">
        <v>56</v>
      </c>
      <c r="X1101" s="14" t="s">
        <v>56</v>
      </c>
    </row>
    <row r="1102" spans="1:24">
      <c r="A1102" t="s">
        <v>3301</v>
      </c>
      <c r="B1102" s="12">
        <v>4010869378789</v>
      </c>
      <c r="C1102" s="12" t="s">
        <v>3274</v>
      </c>
      <c r="D1102" s="82" t="s">
        <v>1984</v>
      </c>
      <c r="E1102" t="s">
        <v>3293</v>
      </c>
      <c r="F1102" t="s">
        <v>3294</v>
      </c>
      <c r="G1102" s="141" t="s">
        <v>3302</v>
      </c>
      <c r="H1102" s="145" t="s">
        <v>3296</v>
      </c>
      <c r="I1102" s="9"/>
      <c r="J1102" s="9"/>
      <c r="K1102" s="9"/>
      <c r="L1102" s="9"/>
      <c r="M1102" s="22">
        <v>1582</v>
      </c>
      <c r="N1102" s="22"/>
      <c r="O1102" s="22"/>
      <c r="P1102" s="85">
        <v>1409.4</v>
      </c>
      <c r="Q1102" s="86">
        <v>0.35499999999999998</v>
      </c>
      <c r="R1102" s="86">
        <v>7.5</v>
      </c>
      <c r="S1102" s="86">
        <v>16.2</v>
      </c>
      <c r="T1102" s="86">
        <v>11.600000000000001</v>
      </c>
      <c r="U1102" s="14" t="s">
        <v>56</v>
      </c>
      <c r="V1102" s="14" t="s">
        <v>56</v>
      </c>
      <c r="W1102" s="14" t="s">
        <v>56</v>
      </c>
      <c r="X1102" s="14" t="s">
        <v>56</v>
      </c>
    </row>
    <row r="1103" spans="1:24">
      <c r="A1103" t="s">
        <v>3303</v>
      </c>
      <c r="B1103" s="12">
        <v>4010869378352</v>
      </c>
      <c r="C1103" s="12" t="s">
        <v>3274</v>
      </c>
      <c r="D1103" s="82" t="s">
        <v>1984</v>
      </c>
      <c r="E1103" t="s">
        <v>3293</v>
      </c>
      <c r="F1103" t="s">
        <v>3294</v>
      </c>
      <c r="G1103" s="141" t="s">
        <v>3304</v>
      </c>
      <c r="H1103" s="145" t="s">
        <v>3296</v>
      </c>
      <c r="I1103" s="9"/>
      <c r="J1103" s="9"/>
      <c r="K1103" s="9"/>
      <c r="L1103" s="9"/>
      <c r="M1103" s="22">
        <v>1582</v>
      </c>
      <c r="N1103" s="22"/>
      <c r="O1103" s="22"/>
      <c r="P1103" s="85">
        <v>1409.4</v>
      </c>
      <c r="Q1103" s="86">
        <v>0.35499999999999998</v>
      </c>
      <c r="R1103" s="86">
        <v>7.5</v>
      </c>
      <c r="S1103" s="86">
        <v>16.2</v>
      </c>
      <c r="T1103" s="86">
        <v>11.600000000000001</v>
      </c>
      <c r="U1103" s="14" t="s">
        <v>56</v>
      </c>
      <c r="V1103" s="14" t="s">
        <v>56</v>
      </c>
      <c r="W1103" s="14" t="s">
        <v>56</v>
      </c>
      <c r="X1103" s="14" t="s">
        <v>56</v>
      </c>
    </row>
    <row r="1104" spans="1:24">
      <c r="A1104" t="s">
        <v>3305</v>
      </c>
      <c r="B1104" s="12">
        <v>4010869378376</v>
      </c>
      <c r="C1104" s="12" t="s">
        <v>3274</v>
      </c>
      <c r="D1104" s="82" t="s">
        <v>1984</v>
      </c>
      <c r="E1104" t="s">
        <v>3293</v>
      </c>
      <c r="F1104" t="s">
        <v>3294</v>
      </c>
      <c r="G1104" s="141" t="s">
        <v>3306</v>
      </c>
      <c r="H1104" s="145" t="s">
        <v>3296</v>
      </c>
      <c r="I1104" s="9"/>
      <c r="J1104" s="9"/>
      <c r="K1104" s="9"/>
      <c r="L1104" s="9"/>
      <c r="M1104" s="22">
        <v>1582</v>
      </c>
      <c r="N1104" s="22"/>
      <c r="O1104" s="22"/>
      <c r="P1104" s="85">
        <v>1409.4</v>
      </c>
      <c r="Q1104" s="86">
        <v>0.35499999999999998</v>
      </c>
      <c r="R1104" s="86">
        <v>7.5</v>
      </c>
      <c r="S1104" s="86">
        <v>16.2</v>
      </c>
      <c r="T1104" s="86">
        <v>11.600000000000001</v>
      </c>
      <c r="U1104" s="14" t="s">
        <v>56</v>
      </c>
      <c r="V1104" s="14" t="s">
        <v>56</v>
      </c>
      <c r="W1104" s="14" t="s">
        <v>56</v>
      </c>
      <c r="X1104" s="14" t="s">
        <v>56</v>
      </c>
    </row>
    <row r="1105" spans="1:24">
      <c r="A1105" t="s">
        <v>3307</v>
      </c>
      <c r="B1105" s="12">
        <v>4010869378345</v>
      </c>
      <c r="C1105" s="12" t="s">
        <v>3274</v>
      </c>
      <c r="D1105" s="82" t="s">
        <v>1984</v>
      </c>
      <c r="E1105" t="s">
        <v>3293</v>
      </c>
      <c r="F1105" t="s">
        <v>3294</v>
      </c>
      <c r="G1105" s="141" t="s">
        <v>3308</v>
      </c>
      <c r="H1105" s="145" t="s">
        <v>3296</v>
      </c>
      <c r="I1105" s="9"/>
      <c r="J1105" s="9"/>
      <c r="K1105" s="9"/>
      <c r="L1105" s="9"/>
      <c r="M1105" s="22">
        <v>1582</v>
      </c>
      <c r="N1105" s="22"/>
      <c r="O1105" s="22"/>
      <c r="P1105" s="85">
        <v>1409.4</v>
      </c>
      <c r="Q1105" s="86">
        <v>0.35499999999999998</v>
      </c>
      <c r="R1105" s="86">
        <v>7.5</v>
      </c>
      <c r="S1105" s="86">
        <v>16.2</v>
      </c>
      <c r="T1105" s="86">
        <v>11.600000000000001</v>
      </c>
      <c r="U1105" s="14" t="s">
        <v>56</v>
      </c>
      <c r="V1105" s="14" t="s">
        <v>56</v>
      </c>
      <c r="W1105" s="14" t="s">
        <v>56</v>
      </c>
      <c r="X1105" s="14" t="s">
        <v>56</v>
      </c>
    </row>
    <row r="1106" spans="1:24">
      <c r="A1106" t="s">
        <v>3309</v>
      </c>
      <c r="B1106" s="12">
        <v>4010869500708</v>
      </c>
      <c r="C1106" s="12" t="s">
        <v>3274</v>
      </c>
      <c r="D1106" s="82" t="s">
        <v>1984</v>
      </c>
      <c r="E1106" t="s">
        <v>3293</v>
      </c>
      <c r="F1106" t="s">
        <v>3294</v>
      </c>
      <c r="G1106" s="142" t="s">
        <v>3310</v>
      </c>
      <c r="H1106" s="145" t="s">
        <v>3296</v>
      </c>
      <c r="I1106" s="9"/>
      <c r="J1106" s="9"/>
      <c r="K1106" s="9"/>
      <c r="L1106" s="9"/>
      <c r="M1106" s="22">
        <v>2382</v>
      </c>
      <c r="N1106" s="22"/>
      <c r="O1106" s="22"/>
      <c r="P1106" s="133"/>
      <c r="Q1106" s="98"/>
      <c r="R1106" s="98"/>
      <c r="S1106" s="98"/>
      <c r="T1106" s="98"/>
      <c r="U1106" s="14" t="s">
        <v>56</v>
      </c>
      <c r="V1106" s="14" t="s">
        <v>56</v>
      </c>
      <c r="W1106" s="14" t="s">
        <v>56</v>
      </c>
      <c r="X1106" s="14" t="s">
        <v>56</v>
      </c>
    </row>
    <row r="1107" spans="1:24">
      <c r="A1107" t="s">
        <v>3311</v>
      </c>
      <c r="B1107" s="12">
        <v>4010869208956</v>
      </c>
      <c r="C1107" s="12" t="s">
        <v>3274</v>
      </c>
      <c r="D1107" s="82" t="s">
        <v>1984</v>
      </c>
      <c r="E1107" t="s">
        <v>3293</v>
      </c>
      <c r="F1107" t="s">
        <v>3312</v>
      </c>
      <c r="G1107" s="137" t="s">
        <v>3313</v>
      </c>
      <c r="H1107" s="145" t="s">
        <v>3314</v>
      </c>
      <c r="I1107" s="9"/>
      <c r="J1107" s="9"/>
      <c r="K1107" s="9"/>
      <c r="L1107" s="9"/>
      <c r="M1107" s="22">
        <v>164</v>
      </c>
      <c r="N1107" s="22"/>
      <c r="O1107" s="22"/>
      <c r="P1107" s="85">
        <v>2376</v>
      </c>
      <c r="Q1107" s="86">
        <v>0.3</v>
      </c>
      <c r="R1107" s="86">
        <v>6</v>
      </c>
      <c r="S1107" s="86">
        <v>11</v>
      </c>
      <c r="T1107" s="86">
        <v>36</v>
      </c>
      <c r="U1107" s="14" t="s">
        <v>56</v>
      </c>
      <c r="V1107" s="14" t="s">
        <v>56</v>
      </c>
      <c r="W1107" s="14" t="s">
        <v>56</v>
      </c>
      <c r="X1107" s="14" t="s">
        <v>56</v>
      </c>
    </row>
    <row r="1108" spans="1:24" ht="13.5" customHeight="1">
      <c r="A1108" t="s">
        <v>3315</v>
      </c>
      <c r="B1108" s="12">
        <v>4010869374934</v>
      </c>
      <c r="C1108" s="12" t="s">
        <v>3274</v>
      </c>
      <c r="D1108" s="82" t="s">
        <v>1984</v>
      </c>
      <c r="E1108" t="s">
        <v>3293</v>
      </c>
      <c r="F1108" t="s">
        <v>3312</v>
      </c>
      <c r="G1108" s="137" t="s">
        <v>3316</v>
      </c>
      <c r="H1108" s="145" t="s">
        <v>3317</v>
      </c>
      <c r="I1108" s="9"/>
      <c r="J1108" s="9"/>
      <c r="K1108" s="9"/>
      <c r="L1108" s="9"/>
      <c r="M1108" s="22">
        <v>93</v>
      </c>
      <c r="N1108" s="22"/>
      <c r="O1108" s="22"/>
      <c r="P1108" s="85">
        <v>10528.056</v>
      </c>
      <c r="Q1108" s="86">
        <v>0.98</v>
      </c>
      <c r="R1108" s="86">
        <v>16.2</v>
      </c>
      <c r="S1108" s="86">
        <v>30.8</v>
      </c>
      <c r="T1108" s="86">
        <v>21.099999999999998</v>
      </c>
      <c r="U1108" s="14" t="s">
        <v>56</v>
      </c>
      <c r="V1108" s="14" t="s">
        <v>56</v>
      </c>
      <c r="W1108" s="14" t="s">
        <v>56</v>
      </c>
      <c r="X1108" s="14" t="s">
        <v>56</v>
      </c>
    </row>
    <row r="1109" spans="1:24">
      <c r="A1109" t="s">
        <v>3318</v>
      </c>
      <c r="B1109" s="12">
        <v>4010869754422</v>
      </c>
      <c r="C1109" s="12" t="s">
        <v>3274</v>
      </c>
      <c r="D1109" s="82" t="s">
        <v>1984</v>
      </c>
      <c r="E1109" t="s">
        <v>3293</v>
      </c>
      <c r="F1109" t="s">
        <v>3312</v>
      </c>
      <c r="G1109" s="137" t="s">
        <v>3319</v>
      </c>
      <c r="H1109" s="145" t="s">
        <v>3320</v>
      </c>
      <c r="I1109" s="9"/>
      <c r="J1109" s="9"/>
      <c r="K1109" s="10"/>
      <c r="L1109" s="11"/>
      <c r="M1109" s="22">
        <v>393</v>
      </c>
      <c r="N1109" s="22"/>
      <c r="O1109" s="22"/>
      <c r="P1109" s="12">
        <v>758</v>
      </c>
      <c r="Q1109" s="86">
        <v>0.1</v>
      </c>
      <c r="R1109" s="86">
        <v>3.8</v>
      </c>
      <c r="S1109" s="86">
        <v>16.900000000000002</v>
      </c>
      <c r="T1109" s="86">
        <v>11.799999999999999</v>
      </c>
      <c r="U1109" s="14" t="s">
        <v>56</v>
      </c>
      <c r="V1109" s="14" t="s">
        <v>56</v>
      </c>
      <c r="W1109" s="14" t="s">
        <v>56</v>
      </c>
      <c r="X1109" s="14" t="s">
        <v>56</v>
      </c>
    </row>
    <row r="1110" spans="1:24">
      <c r="A1110" t="s">
        <v>3321</v>
      </c>
      <c r="B1110" s="12">
        <v>4010869767583</v>
      </c>
      <c r="C1110" s="12" t="s">
        <v>3274</v>
      </c>
      <c r="D1110" s="82" t="s">
        <v>1984</v>
      </c>
      <c r="E1110" t="s">
        <v>3293</v>
      </c>
      <c r="F1110" t="s">
        <v>3312</v>
      </c>
      <c r="G1110" s="137" t="s">
        <v>3322</v>
      </c>
      <c r="H1110" s="145" t="s">
        <v>3323</v>
      </c>
      <c r="I1110" s="9"/>
      <c r="J1110" s="9"/>
      <c r="K1110" s="10"/>
      <c r="L1110" s="11"/>
      <c r="M1110" s="22">
        <v>368</v>
      </c>
      <c r="N1110" s="22"/>
      <c r="O1110" s="22"/>
      <c r="P1110" s="12">
        <v>1639</v>
      </c>
      <c r="Q1110" s="86">
        <v>0.3</v>
      </c>
      <c r="R1110" s="86">
        <v>7.6</v>
      </c>
      <c r="S1110" s="86">
        <v>15.4</v>
      </c>
      <c r="T1110" s="86">
        <v>14.000000000000002</v>
      </c>
      <c r="U1110" s="14" t="s">
        <v>56</v>
      </c>
      <c r="V1110" s="14" t="s">
        <v>56</v>
      </c>
      <c r="W1110" s="14" t="s">
        <v>56</v>
      </c>
      <c r="X1110" s="14" t="s">
        <v>56</v>
      </c>
    </row>
    <row r="1111" spans="1:24">
      <c r="A1111" t="s">
        <v>3324</v>
      </c>
      <c r="B1111" s="12">
        <v>4010869769600</v>
      </c>
      <c r="C1111" s="12" t="s">
        <v>3274</v>
      </c>
      <c r="D1111" s="82" t="s">
        <v>1984</v>
      </c>
      <c r="E1111" t="s">
        <v>3293</v>
      </c>
      <c r="F1111" t="s">
        <v>3312</v>
      </c>
      <c r="G1111" s="143" t="s">
        <v>3325</v>
      </c>
      <c r="H1111" s="145" t="s">
        <v>3326</v>
      </c>
      <c r="I1111" s="9"/>
      <c r="J1111" s="9"/>
      <c r="K1111" s="10"/>
      <c r="L1111" s="11"/>
      <c r="M1111" s="22">
        <v>480</v>
      </c>
      <c r="N1111" s="22"/>
      <c r="O1111" s="22"/>
      <c r="P1111" s="12">
        <v>14322</v>
      </c>
      <c r="Q1111" s="86">
        <v>1</v>
      </c>
      <c r="R1111" s="86">
        <v>22</v>
      </c>
      <c r="S1111" s="86">
        <v>31</v>
      </c>
      <c r="T1111" s="86">
        <v>21</v>
      </c>
      <c r="U1111" s="14" t="s">
        <v>56</v>
      </c>
      <c r="V1111" s="14" t="s">
        <v>56</v>
      </c>
      <c r="W1111" s="14" t="s">
        <v>56</v>
      </c>
      <c r="X1111" s="14" t="s">
        <v>56</v>
      </c>
    </row>
    <row r="1112" spans="1:24">
      <c r="A1112" t="s">
        <v>3327</v>
      </c>
      <c r="B1112" s="12">
        <v>4010869767774</v>
      </c>
      <c r="C1112" s="12" t="s">
        <v>3274</v>
      </c>
      <c r="D1112" s="82" t="s">
        <v>1984</v>
      </c>
      <c r="E1112" t="s">
        <v>3293</v>
      </c>
      <c r="F1112" t="s">
        <v>3312</v>
      </c>
      <c r="G1112" s="142" t="s">
        <v>3328</v>
      </c>
      <c r="H1112" s="145" t="s">
        <v>3329</v>
      </c>
      <c r="I1112" s="9"/>
      <c r="J1112" s="9"/>
      <c r="K1112" s="10"/>
      <c r="L1112" s="11"/>
      <c r="M1112" s="22">
        <v>700</v>
      </c>
      <c r="N1112" s="22"/>
      <c r="O1112" s="22"/>
      <c r="P1112" s="133"/>
      <c r="Q1112" s="98"/>
      <c r="R1112" s="98"/>
      <c r="S1112" s="98"/>
      <c r="T1112" s="98"/>
      <c r="U1112" s="14" t="s">
        <v>56</v>
      </c>
      <c r="V1112" s="14" t="s">
        <v>56</v>
      </c>
      <c r="W1112" s="14" t="s">
        <v>56</v>
      </c>
      <c r="X1112" s="14" t="s">
        <v>56</v>
      </c>
    </row>
    <row r="1113" spans="1:24">
      <c r="A1113" t="s">
        <v>3330</v>
      </c>
      <c r="B1113" s="12">
        <v>4010869767781</v>
      </c>
      <c r="C1113" s="12" t="s">
        <v>3274</v>
      </c>
      <c r="D1113" s="82" t="s">
        <v>1984</v>
      </c>
      <c r="E1113" t="s">
        <v>3293</v>
      </c>
      <c r="F1113" t="s">
        <v>3312</v>
      </c>
      <c r="G1113" s="142" t="s">
        <v>3328</v>
      </c>
      <c r="H1113" s="145" t="s">
        <v>3329</v>
      </c>
      <c r="I1113" s="9"/>
      <c r="J1113" s="9"/>
      <c r="K1113" s="10"/>
      <c r="L1113" s="11"/>
      <c r="M1113" s="22">
        <v>700</v>
      </c>
      <c r="N1113" s="22"/>
      <c r="O1113" s="22"/>
      <c r="P1113" s="133"/>
      <c r="Q1113" s="98"/>
      <c r="R1113" s="98"/>
      <c r="S1113" s="98"/>
      <c r="T1113" s="98"/>
      <c r="U1113" s="14" t="s">
        <v>56</v>
      </c>
      <c r="V1113" s="14" t="s">
        <v>56</v>
      </c>
      <c r="W1113" s="14" t="s">
        <v>56</v>
      </c>
      <c r="X1113" s="14" t="s">
        <v>56</v>
      </c>
    </row>
    <row r="1114" spans="1:24">
      <c r="A1114" t="s">
        <v>3331</v>
      </c>
      <c r="B1114" s="12">
        <v>4010869767798</v>
      </c>
      <c r="C1114" s="12" t="s">
        <v>3274</v>
      </c>
      <c r="D1114" s="82" t="s">
        <v>1984</v>
      </c>
      <c r="E1114" t="s">
        <v>3293</v>
      </c>
      <c r="F1114" t="s">
        <v>3312</v>
      </c>
      <c r="G1114" s="142" t="s">
        <v>3328</v>
      </c>
      <c r="H1114" s="145" t="s">
        <v>3329</v>
      </c>
      <c r="I1114" s="9"/>
      <c r="J1114" s="9"/>
      <c r="K1114" s="10"/>
      <c r="L1114" s="11"/>
      <c r="M1114" s="22">
        <v>700</v>
      </c>
      <c r="N1114" s="22"/>
      <c r="O1114" s="22"/>
      <c r="P1114" s="133"/>
      <c r="Q1114" s="98"/>
      <c r="R1114" s="98"/>
      <c r="S1114" s="98"/>
      <c r="T1114" s="98"/>
      <c r="U1114" s="14" t="s">
        <v>56</v>
      </c>
      <c r="V1114" s="14" t="s">
        <v>56</v>
      </c>
      <c r="W1114" s="14" t="s">
        <v>56</v>
      </c>
      <c r="X1114" s="14" t="s">
        <v>56</v>
      </c>
    </row>
    <row r="1115" spans="1:24">
      <c r="A1115" t="s">
        <v>3332</v>
      </c>
      <c r="B1115" s="12">
        <v>4010869767804</v>
      </c>
      <c r="C1115" s="12" t="s">
        <v>3274</v>
      </c>
      <c r="D1115" s="82" t="s">
        <v>1984</v>
      </c>
      <c r="E1115" t="s">
        <v>3293</v>
      </c>
      <c r="F1115" t="s">
        <v>3312</v>
      </c>
      <c r="G1115" s="142" t="s">
        <v>3328</v>
      </c>
      <c r="H1115" s="145" t="s">
        <v>3329</v>
      </c>
      <c r="I1115" s="9"/>
      <c r="J1115" s="9"/>
      <c r="K1115" s="10"/>
      <c r="L1115" s="11"/>
      <c r="M1115" s="22">
        <v>700</v>
      </c>
      <c r="N1115" s="22"/>
      <c r="O1115" s="22"/>
      <c r="P1115" s="133"/>
      <c r="Q1115" s="98"/>
      <c r="R1115" s="98"/>
      <c r="S1115" s="98"/>
      <c r="T1115" s="98"/>
      <c r="U1115" s="14" t="s">
        <v>56</v>
      </c>
      <c r="V1115" s="14" t="s">
        <v>56</v>
      </c>
      <c r="W1115" s="14" t="s">
        <v>56</v>
      </c>
      <c r="X1115" s="14" t="s">
        <v>56</v>
      </c>
    </row>
    <row r="1116" spans="1:24">
      <c r="A1116" t="s">
        <v>3333</v>
      </c>
      <c r="B1116" s="12">
        <v>4010869767811</v>
      </c>
      <c r="C1116" s="12" t="s">
        <v>3274</v>
      </c>
      <c r="D1116" s="82" t="s">
        <v>1984</v>
      </c>
      <c r="E1116" t="s">
        <v>3293</v>
      </c>
      <c r="F1116" t="s">
        <v>3312</v>
      </c>
      <c r="G1116" s="142" t="s">
        <v>3328</v>
      </c>
      <c r="H1116" s="145" t="s">
        <v>3329</v>
      </c>
      <c r="I1116" s="9"/>
      <c r="J1116" s="9"/>
      <c r="K1116" s="10"/>
      <c r="L1116" s="11"/>
      <c r="M1116" s="22">
        <v>700</v>
      </c>
      <c r="N1116" s="22"/>
      <c r="O1116" s="22"/>
      <c r="P1116" s="133"/>
      <c r="Q1116" s="98"/>
      <c r="R1116" s="98"/>
      <c r="S1116" s="98"/>
      <c r="T1116" s="98"/>
      <c r="U1116" s="14" t="s">
        <v>56</v>
      </c>
      <c r="V1116" s="14" t="s">
        <v>56</v>
      </c>
      <c r="W1116" s="14" t="s">
        <v>56</v>
      </c>
      <c r="X1116" s="14" t="s">
        <v>56</v>
      </c>
    </row>
    <row r="1117" spans="1:24">
      <c r="A1117" t="s">
        <v>3334</v>
      </c>
      <c r="B1117" s="12">
        <v>4010869767828</v>
      </c>
      <c r="C1117" s="12" t="s">
        <v>3274</v>
      </c>
      <c r="D1117" s="82" t="s">
        <v>1984</v>
      </c>
      <c r="E1117" t="s">
        <v>3293</v>
      </c>
      <c r="F1117" t="s">
        <v>3312</v>
      </c>
      <c r="G1117" s="142" t="s">
        <v>3328</v>
      </c>
      <c r="H1117" s="145" t="s">
        <v>3329</v>
      </c>
      <c r="I1117" s="9"/>
      <c r="J1117" s="9"/>
      <c r="K1117" s="10"/>
      <c r="L1117" s="11"/>
      <c r="M1117" s="22">
        <v>700</v>
      </c>
      <c r="N1117" s="22"/>
      <c r="O1117" s="22"/>
      <c r="P1117" s="133"/>
      <c r="Q1117" s="98"/>
      <c r="R1117" s="98"/>
      <c r="S1117" s="98"/>
      <c r="T1117" s="98"/>
      <c r="U1117" s="14" t="s">
        <v>56</v>
      </c>
      <c r="V1117" s="14" t="s">
        <v>56</v>
      </c>
      <c r="W1117" s="14" t="s">
        <v>56</v>
      </c>
      <c r="X1117" s="14" t="s">
        <v>56</v>
      </c>
    </row>
    <row r="1118" spans="1:24">
      <c r="A1118" t="s">
        <v>3335</v>
      </c>
      <c r="B1118" s="12">
        <v>4010869767835</v>
      </c>
      <c r="C1118" s="12" t="s">
        <v>3274</v>
      </c>
      <c r="D1118" s="82" t="s">
        <v>1984</v>
      </c>
      <c r="E1118" t="s">
        <v>3293</v>
      </c>
      <c r="F1118" t="s">
        <v>3312</v>
      </c>
      <c r="G1118" s="142" t="s">
        <v>3328</v>
      </c>
      <c r="H1118" s="145" t="s">
        <v>3329</v>
      </c>
      <c r="I1118" s="9"/>
      <c r="J1118" s="9"/>
      <c r="K1118" s="10"/>
      <c r="L1118" s="11"/>
      <c r="M1118" s="22">
        <v>700</v>
      </c>
      <c r="N1118" s="22"/>
      <c r="O1118" s="22"/>
      <c r="P1118" s="133"/>
      <c r="Q1118" s="98"/>
      <c r="R1118" s="98"/>
      <c r="S1118" s="98"/>
      <c r="T1118" s="98"/>
      <c r="U1118" s="14" t="s">
        <v>56</v>
      </c>
      <c r="V1118" s="14" t="s">
        <v>56</v>
      </c>
      <c r="W1118" s="14" t="s">
        <v>56</v>
      </c>
      <c r="X1118" s="14" t="s">
        <v>56</v>
      </c>
    </row>
    <row r="1119" spans="1:24">
      <c r="A1119" t="s">
        <v>3336</v>
      </c>
      <c r="B1119" s="12">
        <v>4010869767842</v>
      </c>
      <c r="C1119" s="12" t="s">
        <v>3274</v>
      </c>
      <c r="D1119" s="82" t="s">
        <v>1984</v>
      </c>
      <c r="E1119" t="s">
        <v>3293</v>
      </c>
      <c r="F1119" t="s">
        <v>3312</v>
      </c>
      <c r="G1119" s="142" t="s">
        <v>3328</v>
      </c>
      <c r="H1119" s="145" t="s">
        <v>3329</v>
      </c>
      <c r="I1119" s="9"/>
      <c r="J1119" s="9"/>
      <c r="K1119" s="10"/>
      <c r="L1119" s="11"/>
      <c r="M1119" s="22">
        <v>1500</v>
      </c>
      <c r="N1119" s="22"/>
      <c r="O1119" s="22"/>
      <c r="P1119" s="133"/>
      <c r="Q1119" s="133"/>
      <c r="R1119" s="133"/>
      <c r="S1119" s="133"/>
      <c r="T1119" s="133"/>
      <c r="U1119" s="14" t="s">
        <v>56</v>
      </c>
      <c r="V1119" s="14" t="s">
        <v>56</v>
      </c>
      <c r="W1119" s="14" t="s">
        <v>56</v>
      </c>
      <c r="X1119" s="14" t="s">
        <v>56</v>
      </c>
    </row>
    <row r="1120" spans="1:24">
      <c r="A1120" t="s">
        <v>3337</v>
      </c>
      <c r="B1120" s="12">
        <v>4010869769624</v>
      </c>
      <c r="C1120" s="12" t="s">
        <v>3274</v>
      </c>
      <c r="D1120" s="82" t="s">
        <v>1984</v>
      </c>
      <c r="E1120" t="s">
        <v>3293</v>
      </c>
      <c r="F1120" t="s">
        <v>3312</v>
      </c>
      <c r="G1120" s="143" t="s">
        <v>3338</v>
      </c>
      <c r="H1120" s="145" t="s">
        <v>3339</v>
      </c>
      <c r="I1120" s="9"/>
      <c r="J1120" s="9"/>
      <c r="K1120" s="10"/>
      <c r="L1120" s="11"/>
      <c r="M1120" s="22">
        <v>6631</v>
      </c>
      <c r="N1120" s="22"/>
      <c r="O1120" s="22"/>
      <c r="P1120" s="12">
        <v>5625</v>
      </c>
      <c r="Q1120" s="86">
        <v>2</v>
      </c>
      <c r="R1120" s="86">
        <v>25</v>
      </c>
      <c r="S1120" s="86">
        <v>15</v>
      </c>
      <c r="T1120" s="86">
        <v>15</v>
      </c>
      <c r="U1120" s="14" t="s">
        <v>56</v>
      </c>
      <c r="V1120" s="6">
        <v>0</v>
      </c>
      <c r="W1120" s="14" t="s">
        <v>56</v>
      </c>
      <c r="X1120" s="14" t="s">
        <v>56</v>
      </c>
    </row>
    <row r="1121" spans="1:24">
      <c r="A1121" t="s">
        <v>3340</v>
      </c>
      <c r="B1121" s="12">
        <v>4010869770118</v>
      </c>
      <c r="C1121" s="12" t="s">
        <v>3274</v>
      </c>
      <c r="D1121" s="82" t="s">
        <v>1984</v>
      </c>
      <c r="E1121" t="s">
        <v>3293</v>
      </c>
      <c r="F1121" t="s">
        <v>3312</v>
      </c>
      <c r="G1121" s="142" t="s">
        <v>3341</v>
      </c>
      <c r="H1121" s="145" t="s">
        <v>3339</v>
      </c>
      <c r="I1121" s="9"/>
      <c r="J1121" s="9"/>
      <c r="K1121" s="10"/>
      <c r="L1121" s="11"/>
      <c r="M1121" s="22">
        <v>6963</v>
      </c>
      <c r="N1121" s="22"/>
      <c r="O1121" s="22"/>
      <c r="P1121" s="12">
        <v>952000</v>
      </c>
      <c r="Q1121" s="86">
        <v>2</v>
      </c>
      <c r="R1121" s="86">
        <v>160</v>
      </c>
      <c r="S1121" s="86">
        <v>85</v>
      </c>
      <c r="T1121" s="86">
        <v>70</v>
      </c>
      <c r="U1121" s="14" t="s">
        <v>56</v>
      </c>
      <c r="V1121" s="6">
        <v>0</v>
      </c>
      <c r="W1121" s="14" t="s">
        <v>56</v>
      </c>
      <c r="X1121" s="14" t="s">
        <v>56</v>
      </c>
    </row>
    <row r="1122" spans="1:24">
      <c r="A1122" t="s">
        <v>3342</v>
      </c>
      <c r="B1122" s="12">
        <v>4010869769617</v>
      </c>
      <c r="C1122" s="12" t="s">
        <v>3274</v>
      </c>
      <c r="D1122" s="82" t="s">
        <v>1984</v>
      </c>
      <c r="E1122" t="s">
        <v>3293</v>
      </c>
      <c r="F1122" t="s">
        <v>3312</v>
      </c>
      <c r="G1122" s="142" t="s">
        <v>3343</v>
      </c>
      <c r="H1122" s="145" t="s">
        <v>3344</v>
      </c>
      <c r="I1122" s="9"/>
      <c r="J1122" s="9"/>
      <c r="K1122" s="10"/>
      <c r="L1122" s="11"/>
      <c r="M1122" s="22">
        <v>4421</v>
      </c>
      <c r="N1122" s="22"/>
      <c r="O1122" s="22"/>
      <c r="P1122" s="12">
        <v>5625</v>
      </c>
      <c r="Q1122" s="86">
        <v>2</v>
      </c>
      <c r="R1122" s="86">
        <v>25</v>
      </c>
      <c r="S1122" s="86">
        <v>15</v>
      </c>
      <c r="T1122" s="86">
        <v>15</v>
      </c>
      <c r="U1122" s="14" t="s">
        <v>56</v>
      </c>
      <c r="V1122" s="6">
        <v>0</v>
      </c>
      <c r="W1122" s="14" t="s">
        <v>56</v>
      </c>
      <c r="X1122" s="14" t="s">
        <v>56</v>
      </c>
    </row>
    <row r="1123" spans="1:24">
      <c r="A1123" t="s">
        <v>3345</v>
      </c>
      <c r="B1123" s="12">
        <v>4010869769631</v>
      </c>
      <c r="C1123" s="12" t="s">
        <v>3274</v>
      </c>
      <c r="D1123" s="82" t="s">
        <v>1984</v>
      </c>
      <c r="E1123" t="s">
        <v>3293</v>
      </c>
      <c r="F1123" t="s">
        <v>3312</v>
      </c>
      <c r="G1123" s="142" t="s">
        <v>3346</v>
      </c>
      <c r="H1123" s="145" t="s">
        <v>3344</v>
      </c>
      <c r="I1123" s="9"/>
      <c r="J1123" s="9"/>
      <c r="K1123" s="10"/>
      <c r="L1123" s="11"/>
      <c r="M1123" s="22">
        <v>4642</v>
      </c>
      <c r="N1123" s="22"/>
      <c r="O1123" s="22"/>
      <c r="P1123" s="12">
        <v>5625</v>
      </c>
      <c r="Q1123" s="86">
        <v>2</v>
      </c>
      <c r="R1123" s="86">
        <v>25</v>
      </c>
      <c r="S1123" s="86">
        <v>15</v>
      </c>
      <c r="T1123" s="86">
        <v>15</v>
      </c>
      <c r="U1123" s="14" t="s">
        <v>56</v>
      </c>
      <c r="V1123" s="6">
        <v>0</v>
      </c>
      <c r="W1123" s="14" t="s">
        <v>56</v>
      </c>
      <c r="X1123" s="14" t="s">
        <v>56</v>
      </c>
    </row>
    <row r="1124" spans="1:24">
      <c r="A1124" t="s">
        <v>3347</v>
      </c>
      <c r="B1124" s="12">
        <v>4010869374620</v>
      </c>
      <c r="C1124" s="12" t="s">
        <v>3274</v>
      </c>
      <c r="D1124" s="82" t="s">
        <v>1984</v>
      </c>
      <c r="E1124" t="s">
        <v>3293</v>
      </c>
      <c r="F1124" t="s">
        <v>3312</v>
      </c>
      <c r="G1124" s="137" t="s">
        <v>3348</v>
      </c>
      <c r="H1124" s="145" t="s">
        <v>3349</v>
      </c>
      <c r="I1124" s="9"/>
      <c r="J1124" s="9"/>
      <c r="K1124" s="10"/>
      <c r="L1124" s="11"/>
      <c r="M1124" s="22">
        <v>1390</v>
      </c>
      <c r="N1124" s="22"/>
      <c r="O1124" s="22"/>
      <c r="P1124" s="12">
        <v>38829</v>
      </c>
      <c r="Q1124" s="86">
        <v>6.056</v>
      </c>
      <c r="R1124" s="86">
        <v>21.5</v>
      </c>
      <c r="S1124" s="86">
        <v>43</v>
      </c>
      <c r="T1124" s="86">
        <v>42</v>
      </c>
      <c r="U1124" s="14" t="s">
        <v>56</v>
      </c>
      <c r="V1124" s="14" t="s">
        <v>56</v>
      </c>
      <c r="W1124" s="14" t="s">
        <v>56</v>
      </c>
      <c r="X1124" s="14" t="s">
        <v>56</v>
      </c>
    </row>
    <row r="1125" spans="1:24">
      <c r="A1125" t="s">
        <v>3350</v>
      </c>
      <c r="B1125" s="12">
        <v>4010869763196</v>
      </c>
      <c r="C1125" s="12" t="s">
        <v>3274</v>
      </c>
      <c r="D1125" s="82" t="s">
        <v>1984</v>
      </c>
      <c r="E1125" t="s">
        <v>3293</v>
      </c>
      <c r="F1125" t="s">
        <v>3312</v>
      </c>
      <c r="G1125" s="143" t="s">
        <v>3351</v>
      </c>
      <c r="H1125" s="145" t="s">
        <v>3352</v>
      </c>
      <c r="I1125" s="9"/>
      <c r="J1125" s="9"/>
      <c r="K1125" s="10"/>
      <c r="L1125" s="11"/>
      <c r="M1125" s="22">
        <v>300</v>
      </c>
      <c r="N1125" s="22"/>
      <c r="O1125" s="22"/>
      <c r="P1125" s="12">
        <v>427</v>
      </c>
      <c r="Q1125" s="86">
        <v>0.26</v>
      </c>
      <c r="R1125" s="86">
        <v>5.4</v>
      </c>
      <c r="S1125" s="86">
        <v>10</v>
      </c>
      <c r="T1125" s="86">
        <v>7.9</v>
      </c>
      <c r="U1125" s="14" t="s">
        <v>56</v>
      </c>
      <c r="V1125" s="14" t="s">
        <v>56</v>
      </c>
      <c r="W1125" s="14" t="s">
        <v>56</v>
      </c>
      <c r="X1125" s="14" t="s">
        <v>56</v>
      </c>
    </row>
    <row r="1126" spans="1:24">
      <c r="A1126" t="s">
        <v>3353</v>
      </c>
      <c r="B1126" s="12">
        <v>4010869370011</v>
      </c>
      <c r="C1126" s="12" t="s">
        <v>3274</v>
      </c>
      <c r="D1126" s="82" t="s">
        <v>1984</v>
      </c>
      <c r="E1126" t="s">
        <v>3293</v>
      </c>
      <c r="F1126" t="s">
        <v>3312</v>
      </c>
      <c r="G1126" s="143" t="s">
        <v>3354</v>
      </c>
      <c r="H1126" s="145" t="s">
        <v>3352</v>
      </c>
      <c r="I1126" s="9"/>
      <c r="J1126" s="9"/>
      <c r="K1126" s="10"/>
      <c r="L1126" s="11"/>
      <c r="M1126" s="22">
        <v>327</v>
      </c>
      <c r="N1126" s="22"/>
      <c r="O1126" s="22"/>
      <c r="P1126" s="106">
        <v>426600</v>
      </c>
      <c r="Q1126" s="105">
        <v>0.26</v>
      </c>
      <c r="R1126" s="105">
        <v>5.4</v>
      </c>
      <c r="S1126" s="105">
        <v>10</v>
      </c>
      <c r="T1126" s="105">
        <v>7.9</v>
      </c>
      <c r="U1126" s="14" t="s">
        <v>56</v>
      </c>
      <c r="V1126" s="14" t="s">
        <v>56</v>
      </c>
      <c r="W1126" s="14" t="s">
        <v>56</v>
      </c>
      <c r="X1126" s="14" t="s">
        <v>56</v>
      </c>
    </row>
    <row r="1127" spans="1:24">
      <c r="A1127" t="s">
        <v>3355</v>
      </c>
      <c r="B1127" s="12">
        <v>4010869355087</v>
      </c>
      <c r="C1127" s="12" t="s">
        <v>3274</v>
      </c>
      <c r="D1127" s="82" t="s">
        <v>1984</v>
      </c>
      <c r="E1127" t="s">
        <v>3293</v>
      </c>
      <c r="F1127" t="s">
        <v>3312</v>
      </c>
      <c r="G1127" s="142" t="s">
        <v>3356</v>
      </c>
      <c r="H1127" s="145" t="s">
        <v>3352</v>
      </c>
      <c r="I1127" s="9"/>
      <c r="J1127" s="9"/>
      <c r="K1127" s="10"/>
      <c r="L1127" s="11"/>
      <c r="M1127" s="22">
        <v>347</v>
      </c>
      <c r="N1127" s="22"/>
      <c r="O1127" s="22"/>
      <c r="P1127" s="106">
        <v>426600</v>
      </c>
      <c r="Q1127" s="105">
        <v>0.26</v>
      </c>
      <c r="R1127" s="105">
        <v>5.4</v>
      </c>
      <c r="S1127" s="105">
        <v>10</v>
      </c>
      <c r="T1127" s="105">
        <v>7.9</v>
      </c>
      <c r="U1127" s="14" t="s">
        <v>56</v>
      </c>
      <c r="V1127" s="14" t="s">
        <v>56</v>
      </c>
      <c r="W1127" s="14" t="s">
        <v>56</v>
      </c>
      <c r="X1127" s="14" t="s">
        <v>56</v>
      </c>
    </row>
    <row r="1128" spans="1:24">
      <c r="A1128" t="s">
        <v>3357</v>
      </c>
      <c r="B1128" s="12">
        <v>4010869353878</v>
      </c>
      <c r="C1128" s="12" t="s">
        <v>3274</v>
      </c>
      <c r="D1128" s="82" t="s">
        <v>1984</v>
      </c>
      <c r="E1128" t="s">
        <v>3293</v>
      </c>
      <c r="F1128" t="s">
        <v>3312</v>
      </c>
      <c r="G1128" s="137" t="s">
        <v>3358</v>
      </c>
      <c r="H1128" s="145" t="s">
        <v>3359</v>
      </c>
      <c r="I1128" s="9"/>
      <c r="J1128" s="9"/>
      <c r="K1128" s="10"/>
      <c r="L1128" s="11"/>
      <c r="M1128" s="22">
        <v>67</v>
      </c>
      <c r="N1128" s="22"/>
      <c r="O1128" s="22"/>
      <c r="P1128" s="12">
        <v>281</v>
      </c>
      <c r="Q1128" s="86">
        <v>0.21</v>
      </c>
      <c r="R1128" s="86">
        <v>3.8</v>
      </c>
      <c r="S1128" s="86">
        <v>13.200000000000001</v>
      </c>
      <c r="T1128" s="86">
        <v>5.6000000000000005</v>
      </c>
      <c r="U1128" s="14" t="s">
        <v>56</v>
      </c>
      <c r="V1128" s="14" t="s">
        <v>56</v>
      </c>
      <c r="W1128" s="14" t="s">
        <v>56</v>
      </c>
      <c r="X1128" s="14" t="s">
        <v>56</v>
      </c>
    </row>
    <row r="1129" spans="1:24">
      <c r="A1129" t="s">
        <v>3360</v>
      </c>
      <c r="B1129" s="12">
        <v>4010869353892</v>
      </c>
      <c r="C1129" s="12" t="s">
        <v>3274</v>
      </c>
      <c r="D1129" s="82" t="s">
        <v>1984</v>
      </c>
      <c r="E1129" t="s">
        <v>3293</v>
      </c>
      <c r="F1129" t="s">
        <v>3312</v>
      </c>
      <c r="G1129" s="137" t="s">
        <v>3361</v>
      </c>
      <c r="H1129" s="145" t="s">
        <v>3359</v>
      </c>
      <c r="I1129" s="9"/>
      <c r="J1129" s="9"/>
      <c r="K1129" s="10"/>
      <c r="L1129" s="11"/>
      <c r="M1129" s="22">
        <v>67</v>
      </c>
      <c r="N1129" s="22"/>
      <c r="O1129" s="22"/>
      <c r="P1129" s="12">
        <v>281</v>
      </c>
      <c r="Q1129" s="86">
        <v>0.21</v>
      </c>
      <c r="R1129" s="86">
        <v>3.8</v>
      </c>
      <c r="S1129" s="86">
        <v>13.200000000000001</v>
      </c>
      <c r="T1129" s="86">
        <v>5.6000000000000005</v>
      </c>
      <c r="U1129" s="14" t="s">
        <v>56</v>
      </c>
      <c r="V1129" s="14" t="s">
        <v>56</v>
      </c>
      <c r="W1129" s="14" t="s">
        <v>56</v>
      </c>
      <c r="X1129" s="14" t="s">
        <v>56</v>
      </c>
    </row>
    <row r="1130" spans="1:24">
      <c r="A1130" t="s">
        <v>3362</v>
      </c>
      <c r="B1130" s="12">
        <v>4010869353830</v>
      </c>
      <c r="C1130" s="12" t="s">
        <v>3274</v>
      </c>
      <c r="D1130" s="82" t="s">
        <v>1984</v>
      </c>
      <c r="E1130" t="s">
        <v>3293</v>
      </c>
      <c r="F1130" t="s">
        <v>3312</v>
      </c>
      <c r="G1130" s="137" t="s">
        <v>3363</v>
      </c>
      <c r="H1130" s="145" t="s">
        <v>3359</v>
      </c>
      <c r="I1130" s="9"/>
      <c r="J1130" s="9"/>
      <c r="K1130" s="10"/>
      <c r="L1130" s="11"/>
      <c r="M1130" s="22">
        <v>69</v>
      </c>
      <c r="N1130" s="22"/>
      <c r="O1130" s="22"/>
      <c r="P1130" s="12">
        <v>281</v>
      </c>
      <c r="Q1130" s="86">
        <v>0.21</v>
      </c>
      <c r="R1130" s="86">
        <v>3.8</v>
      </c>
      <c r="S1130" s="86">
        <v>13.200000000000001</v>
      </c>
      <c r="T1130" s="86">
        <v>5.6000000000000005</v>
      </c>
      <c r="U1130" s="14" t="s">
        <v>56</v>
      </c>
      <c r="V1130" s="14" t="s">
        <v>56</v>
      </c>
      <c r="W1130" s="14" t="s">
        <v>56</v>
      </c>
      <c r="X1130" s="14" t="s">
        <v>56</v>
      </c>
    </row>
    <row r="1131" spans="1:24">
      <c r="A1131" t="s">
        <v>3364</v>
      </c>
      <c r="B1131" s="12">
        <v>4010869353908</v>
      </c>
      <c r="C1131" s="12" t="s">
        <v>3274</v>
      </c>
      <c r="D1131" s="82" t="s">
        <v>1984</v>
      </c>
      <c r="E1131" t="s">
        <v>3293</v>
      </c>
      <c r="F1131" t="s">
        <v>3312</v>
      </c>
      <c r="G1131" s="137" t="s">
        <v>3365</v>
      </c>
      <c r="H1131" s="145" t="s">
        <v>3359</v>
      </c>
      <c r="I1131" s="9"/>
      <c r="J1131" s="9"/>
      <c r="K1131" s="10"/>
      <c r="L1131" s="11"/>
      <c r="M1131" s="22">
        <v>76</v>
      </c>
      <c r="N1131" s="22"/>
      <c r="O1131" s="22"/>
      <c r="P1131" s="12">
        <v>428</v>
      </c>
      <c r="Q1131" s="86">
        <v>0.23</v>
      </c>
      <c r="R1131" s="86">
        <v>4.2</v>
      </c>
      <c r="S1131" s="86">
        <v>15</v>
      </c>
      <c r="T1131" s="86">
        <v>6.8000000000000007</v>
      </c>
      <c r="U1131" s="14" t="s">
        <v>56</v>
      </c>
      <c r="V1131" s="14" t="s">
        <v>56</v>
      </c>
      <c r="W1131" s="14" t="s">
        <v>56</v>
      </c>
      <c r="X1131" s="14" t="s">
        <v>56</v>
      </c>
    </row>
    <row r="1132" spans="1:24">
      <c r="A1132" t="s">
        <v>3366</v>
      </c>
      <c r="B1132" s="12">
        <v>4010869355056</v>
      </c>
      <c r="C1132" s="12" t="s">
        <v>3274</v>
      </c>
      <c r="D1132" s="82" t="s">
        <v>1984</v>
      </c>
      <c r="E1132" t="s">
        <v>3293</v>
      </c>
      <c r="F1132" t="s">
        <v>3312</v>
      </c>
      <c r="G1132" s="137" t="s">
        <v>3367</v>
      </c>
      <c r="H1132" s="145" t="s">
        <v>3359</v>
      </c>
      <c r="I1132" s="9"/>
      <c r="J1132" s="9"/>
      <c r="K1132" s="10"/>
      <c r="L1132" s="11"/>
      <c r="M1132" s="22">
        <v>101</v>
      </c>
      <c r="N1132" s="22"/>
      <c r="O1132" s="22"/>
      <c r="P1132" s="12">
        <v>428</v>
      </c>
      <c r="Q1132" s="86">
        <v>0.23</v>
      </c>
      <c r="R1132" s="86">
        <v>4.2</v>
      </c>
      <c r="S1132" s="86">
        <v>15</v>
      </c>
      <c r="T1132" s="86">
        <v>6.8000000000000007</v>
      </c>
      <c r="U1132" s="14" t="s">
        <v>56</v>
      </c>
      <c r="V1132" s="14" t="s">
        <v>56</v>
      </c>
      <c r="W1132" s="14" t="s">
        <v>56</v>
      </c>
      <c r="X1132" s="14" t="s">
        <v>56</v>
      </c>
    </row>
    <row r="1133" spans="1:24">
      <c r="A1133" t="s">
        <v>3368</v>
      </c>
      <c r="B1133" s="12">
        <v>4010869353861</v>
      </c>
      <c r="C1133" s="12" t="s">
        <v>3274</v>
      </c>
      <c r="D1133" s="82" t="s">
        <v>1984</v>
      </c>
      <c r="E1133" t="s">
        <v>3293</v>
      </c>
      <c r="F1133" t="s">
        <v>3312</v>
      </c>
      <c r="G1133" s="138" t="s">
        <v>3369</v>
      </c>
      <c r="H1133" s="145" t="s">
        <v>3370</v>
      </c>
      <c r="I1133" s="9"/>
      <c r="J1133" s="9"/>
      <c r="K1133" s="10"/>
      <c r="L1133" s="11"/>
      <c r="M1133" s="22">
        <v>250</v>
      </c>
      <c r="N1133" s="22"/>
      <c r="O1133" s="22"/>
      <c r="P1133" s="12">
        <v>1480</v>
      </c>
      <c r="Q1133" s="105">
        <v>1.08</v>
      </c>
      <c r="R1133" s="105">
        <v>6.8</v>
      </c>
      <c r="S1133" s="105">
        <v>16</v>
      </c>
      <c r="T1133" s="105">
        <v>13.6</v>
      </c>
      <c r="U1133" s="14" t="s">
        <v>56</v>
      </c>
      <c r="V1133" s="14" t="s">
        <v>56</v>
      </c>
      <c r="W1133" s="14" t="s">
        <v>56</v>
      </c>
      <c r="X1133" s="14" t="s">
        <v>56</v>
      </c>
    </row>
    <row r="1134" spans="1:24">
      <c r="A1134" t="s">
        <v>3371</v>
      </c>
      <c r="B1134" s="12">
        <v>4010869555081</v>
      </c>
      <c r="C1134" s="12" t="s">
        <v>3274</v>
      </c>
      <c r="D1134" s="82" t="s">
        <v>1984</v>
      </c>
      <c r="E1134" t="s">
        <v>3293</v>
      </c>
      <c r="F1134" t="s">
        <v>3312</v>
      </c>
      <c r="G1134" s="138" t="s">
        <v>3372</v>
      </c>
      <c r="H1134" s="145" t="s">
        <v>3373</v>
      </c>
      <c r="I1134" s="9"/>
      <c r="J1134" s="9"/>
      <c r="K1134" s="10"/>
      <c r="L1134" s="11"/>
      <c r="M1134" s="22">
        <v>11</v>
      </c>
      <c r="N1134" s="22"/>
      <c r="O1134" s="22"/>
      <c r="P1134" s="12">
        <v>63</v>
      </c>
      <c r="Q1134" s="105">
        <v>0.05</v>
      </c>
      <c r="R1134" s="105">
        <v>2.5</v>
      </c>
      <c r="S1134" s="105">
        <v>5</v>
      </c>
      <c r="T1134" s="105">
        <v>5</v>
      </c>
      <c r="U1134" s="14" t="s">
        <v>56</v>
      </c>
      <c r="V1134" s="14" t="s">
        <v>56</v>
      </c>
      <c r="W1134" s="14" t="s">
        <v>56</v>
      </c>
      <c r="X1134" s="14" t="s">
        <v>56</v>
      </c>
    </row>
    <row r="1135" spans="1:24">
      <c r="A1135" t="s">
        <v>3374</v>
      </c>
      <c r="B1135" s="12">
        <v>4010869354059</v>
      </c>
      <c r="C1135" s="12" t="s">
        <v>3274</v>
      </c>
      <c r="D1135" s="82" t="s">
        <v>1984</v>
      </c>
      <c r="E1135" t="s">
        <v>3293</v>
      </c>
      <c r="F1135" t="s">
        <v>3312</v>
      </c>
      <c r="G1135" s="137" t="s">
        <v>3375</v>
      </c>
      <c r="H1135" s="145" t="s">
        <v>3376</v>
      </c>
      <c r="I1135" s="9"/>
      <c r="J1135" s="9"/>
      <c r="K1135" s="10"/>
      <c r="L1135" s="11"/>
      <c r="M1135" s="22">
        <v>14</v>
      </c>
      <c r="N1135" s="22"/>
      <c r="O1135" s="22"/>
      <c r="P1135" s="12">
        <v>63</v>
      </c>
      <c r="Q1135" s="105">
        <v>0.09</v>
      </c>
      <c r="R1135" s="105">
        <v>2.5</v>
      </c>
      <c r="S1135" s="105">
        <v>5</v>
      </c>
      <c r="T1135" s="105">
        <v>5</v>
      </c>
      <c r="U1135" s="14" t="s">
        <v>56</v>
      </c>
      <c r="V1135" s="14" t="s">
        <v>56</v>
      </c>
      <c r="W1135" s="14" t="s">
        <v>56</v>
      </c>
      <c r="X1135" s="14" t="s">
        <v>56</v>
      </c>
    </row>
    <row r="1136" spans="1:24">
      <c r="A1136" t="s">
        <v>3377</v>
      </c>
      <c r="B1136" s="12">
        <v>4010869555098</v>
      </c>
      <c r="C1136" s="12" t="s">
        <v>3274</v>
      </c>
      <c r="D1136" s="82" t="s">
        <v>1984</v>
      </c>
      <c r="E1136" t="s">
        <v>3293</v>
      </c>
      <c r="F1136" t="s">
        <v>3312</v>
      </c>
      <c r="G1136" s="137" t="s">
        <v>3378</v>
      </c>
      <c r="H1136" s="145" t="s">
        <v>3379</v>
      </c>
      <c r="I1136" s="9"/>
      <c r="J1136" s="9"/>
      <c r="K1136" s="10"/>
      <c r="L1136" s="11"/>
      <c r="M1136" s="22">
        <v>10</v>
      </c>
      <c r="N1136" s="22"/>
      <c r="O1136" s="22"/>
      <c r="P1136" s="12">
        <v>63</v>
      </c>
      <c r="Q1136" s="105">
        <v>0.05</v>
      </c>
      <c r="R1136" s="105">
        <v>2.5</v>
      </c>
      <c r="S1136" s="105">
        <v>5</v>
      </c>
      <c r="T1136" s="105">
        <v>5</v>
      </c>
      <c r="U1136" s="14" t="s">
        <v>56</v>
      </c>
      <c r="V1136" s="14" t="s">
        <v>56</v>
      </c>
      <c r="W1136" s="14" t="s">
        <v>56</v>
      </c>
      <c r="X1136" s="14" t="s">
        <v>56</v>
      </c>
    </row>
    <row r="1137" spans="1:24">
      <c r="A1137" t="s">
        <v>3380</v>
      </c>
      <c r="B1137" s="12">
        <v>4010869555074</v>
      </c>
      <c r="C1137" s="12" t="s">
        <v>3274</v>
      </c>
      <c r="D1137" s="82" t="s">
        <v>1984</v>
      </c>
      <c r="E1137" t="s">
        <v>3293</v>
      </c>
      <c r="F1137" t="s">
        <v>3312</v>
      </c>
      <c r="G1137" s="137" t="s">
        <v>3381</v>
      </c>
      <c r="H1137" s="145" t="s">
        <v>3382</v>
      </c>
      <c r="I1137" s="9"/>
      <c r="J1137" s="9"/>
      <c r="K1137" s="10"/>
      <c r="L1137" s="11"/>
      <c r="M1137" s="22">
        <v>12</v>
      </c>
      <c r="N1137" s="22"/>
      <c r="O1137" s="22"/>
      <c r="P1137" s="12">
        <v>63</v>
      </c>
      <c r="Q1137" s="105">
        <v>0.05</v>
      </c>
      <c r="R1137" s="105">
        <v>2.5</v>
      </c>
      <c r="S1137" s="105">
        <v>5</v>
      </c>
      <c r="T1137" s="105">
        <v>5</v>
      </c>
      <c r="U1137" s="14" t="s">
        <v>56</v>
      </c>
      <c r="V1137" s="14" t="s">
        <v>56</v>
      </c>
      <c r="W1137" s="14" t="s">
        <v>56</v>
      </c>
      <c r="X1137" s="14" t="s">
        <v>56</v>
      </c>
    </row>
    <row r="1138" spans="1:24">
      <c r="A1138" t="s">
        <v>3383</v>
      </c>
      <c r="B1138" s="12">
        <v>4010869376501</v>
      </c>
      <c r="C1138" s="12" t="s">
        <v>3274</v>
      </c>
      <c r="D1138" s="82" t="s">
        <v>1984</v>
      </c>
      <c r="E1138" t="s">
        <v>3293</v>
      </c>
      <c r="F1138" t="s">
        <v>3312</v>
      </c>
      <c r="G1138" s="137" t="s">
        <v>3384</v>
      </c>
      <c r="H1138" s="145" t="s">
        <v>3385</v>
      </c>
      <c r="I1138" s="9"/>
      <c r="J1138" s="9"/>
      <c r="K1138" s="9"/>
      <c r="L1138" s="9"/>
      <c r="M1138" s="22">
        <v>526</v>
      </c>
      <c r="N1138" s="22"/>
      <c r="O1138" s="22"/>
      <c r="P1138" s="12">
        <v>400</v>
      </c>
      <c r="Q1138" s="103">
        <v>0.112</v>
      </c>
      <c r="R1138" s="103">
        <v>2</v>
      </c>
      <c r="S1138" s="103">
        <v>20</v>
      </c>
      <c r="T1138" s="103">
        <v>10</v>
      </c>
      <c r="U1138" s="14" t="s">
        <v>56</v>
      </c>
      <c r="V1138" s="14" t="s">
        <v>56</v>
      </c>
      <c r="W1138" s="14" t="s">
        <v>56</v>
      </c>
      <c r="X1138" s="14" t="s">
        <v>56</v>
      </c>
    </row>
    <row r="1139" spans="1:24">
      <c r="A1139" t="s">
        <v>3386</v>
      </c>
      <c r="B1139" s="12">
        <v>4010869515535</v>
      </c>
      <c r="C1139" s="12" t="s">
        <v>3274</v>
      </c>
      <c r="D1139" s="82" t="s">
        <v>1984</v>
      </c>
      <c r="E1139" t="s">
        <v>3293</v>
      </c>
      <c r="F1139" t="s">
        <v>3312</v>
      </c>
      <c r="G1139" s="137" t="s">
        <v>3387</v>
      </c>
      <c r="H1139" s="145" t="s">
        <v>3388</v>
      </c>
      <c r="I1139" s="9"/>
      <c r="J1139" s="9"/>
      <c r="K1139" s="10" t="s">
        <v>2017</v>
      </c>
      <c r="L1139" s="11"/>
      <c r="M1139" s="22">
        <v>35</v>
      </c>
      <c r="N1139" s="22"/>
      <c r="O1139" s="22"/>
      <c r="P1139" s="12">
        <v>24149</v>
      </c>
      <c r="Q1139" s="86">
        <v>0.92</v>
      </c>
      <c r="R1139" s="86">
        <v>19</v>
      </c>
      <c r="S1139" s="86">
        <v>41</v>
      </c>
      <c r="T1139" s="86">
        <v>31</v>
      </c>
      <c r="U1139" s="14" t="s">
        <v>56</v>
      </c>
      <c r="V1139" s="14" t="s">
        <v>56</v>
      </c>
      <c r="W1139" s="14" t="s">
        <v>56</v>
      </c>
      <c r="X1139" s="14" t="s">
        <v>56</v>
      </c>
    </row>
    <row r="1140" spans="1:24">
      <c r="A1140" t="s">
        <v>3389</v>
      </c>
      <c r="B1140" s="12">
        <v>4010869375689</v>
      </c>
      <c r="C1140" s="12" t="s">
        <v>3274</v>
      </c>
      <c r="D1140" s="82" t="s">
        <v>1984</v>
      </c>
      <c r="E1140" t="s">
        <v>3293</v>
      </c>
      <c r="F1140" t="s">
        <v>3312</v>
      </c>
      <c r="G1140" s="143" t="s">
        <v>3390</v>
      </c>
      <c r="H1140" s="145" t="s">
        <v>3391</v>
      </c>
      <c r="I1140" s="9"/>
      <c r="J1140" s="9"/>
      <c r="K1140" s="10" t="s">
        <v>2017</v>
      </c>
      <c r="L1140" s="11"/>
      <c r="M1140" s="22">
        <v>225</v>
      </c>
      <c r="N1140" s="22"/>
      <c r="O1140" s="22"/>
      <c r="P1140" s="12">
        <v>1680</v>
      </c>
      <c r="Q1140" s="86">
        <v>0.92</v>
      </c>
      <c r="R1140" s="86">
        <v>8</v>
      </c>
      <c r="S1140" s="86">
        <v>16.8</v>
      </c>
      <c r="T1140" s="86">
        <v>12.5</v>
      </c>
      <c r="U1140" s="14" t="s">
        <v>56</v>
      </c>
      <c r="V1140" s="14" t="s">
        <v>56</v>
      </c>
      <c r="W1140" s="14" t="s">
        <v>56</v>
      </c>
      <c r="X1140" s="14" t="s">
        <v>56</v>
      </c>
    </row>
    <row r="1141" spans="1:24">
      <c r="A1141" t="s">
        <v>3392</v>
      </c>
      <c r="B1141" s="12">
        <v>4010869375733</v>
      </c>
      <c r="C1141" s="12" t="s">
        <v>3274</v>
      </c>
      <c r="D1141" s="82" t="s">
        <v>1984</v>
      </c>
      <c r="E1141" t="s">
        <v>3293</v>
      </c>
      <c r="F1141" t="s">
        <v>3312</v>
      </c>
      <c r="G1141" s="142" t="s">
        <v>3393</v>
      </c>
      <c r="H1141" s="145" t="s">
        <v>3391</v>
      </c>
      <c r="I1141" s="9"/>
      <c r="J1141" s="9"/>
      <c r="K1141" s="10" t="s">
        <v>2017</v>
      </c>
      <c r="L1141" s="11"/>
      <c r="M1141" s="22">
        <v>225</v>
      </c>
      <c r="N1141" s="22"/>
      <c r="O1141" s="22"/>
      <c r="P1141" s="12">
        <v>1680</v>
      </c>
      <c r="Q1141" s="86">
        <v>0.92</v>
      </c>
      <c r="R1141" s="86">
        <v>8</v>
      </c>
      <c r="S1141" s="86">
        <v>16.8</v>
      </c>
      <c r="T1141" s="86">
        <v>12.5</v>
      </c>
      <c r="U1141" s="14" t="s">
        <v>56</v>
      </c>
      <c r="V1141" s="14" t="s">
        <v>56</v>
      </c>
      <c r="W1141" s="14" t="s">
        <v>56</v>
      </c>
      <c r="X1141" s="14" t="s">
        <v>56</v>
      </c>
    </row>
    <row r="1142" spans="1:24">
      <c r="A1142" t="s">
        <v>3394</v>
      </c>
      <c r="B1142" s="12">
        <v>4010869375719</v>
      </c>
      <c r="C1142" s="12" t="s">
        <v>3274</v>
      </c>
      <c r="D1142" s="82" t="s">
        <v>1984</v>
      </c>
      <c r="E1142" t="s">
        <v>3293</v>
      </c>
      <c r="F1142" t="s">
        <v>3312</v>
      </c>
      <c r="G1142" s="142" t="s">
        <v>3395</v>
      </c>
      <c r="H1142" s="145" t="s">
        <v>3391</v>
      </c>
      <c r="I1142" s="9"/>
      <c r="J1142" s="9"/>
      <c r="K1142" s="10" t="s">
        <v>2017</v>
      </c>
      <c r="L1142" s="11"/>
      <c r="M1142" s="22">
        <v>225</v>
      </c>
      <c r="N1142" s="22"/>
      <c r="O1142" s="22"/>
      <c r="P1142" s="12">
        <v>1485</v>
      </c>
      <c r="Q1142" s="86">
        <v>0.92</v>
      </c>
      <c r="R1142" s="86">
        <v>7.5</v>
      </c>
      <c r="S1142" s="86">
        <v>16.5</v>
      </c>
      <c r="T1142" s="86">
        <v>12</v>
      </c>
      <c r="U1142" s="14" t="s">
        <v>56</v>
      </c>
      <c r="V1142" s="14" t="s">
        <v>56</v>
      </c>
      <c r="W1142" s="14" t="s">
        <v>56</v>
      </c>
      <c r="X1142" s="14" t="s">
        <v>56</v>
      </c>
    </row>
    <row r="1143" spans="1:24">
      <c r="A1143" t="s">
        <v>3396</v>
      </c>
      <c r="B1143" s="12">
        <v>4010869375726</v>
      </c>
      <c r="C1143" s="12" t="s">
        <v>3274</v>
      </c>
      <c r="D1143" s="82" t="s">
        <v>1984</v>
      </c>
      <c r="E1143" t="s">
        <v>3293</v>
      </c>
      <c r="F1143" t="s">
        <v>3312</v>
      </c>
      <c r="G1143" s="142" t="s">
        <v>3397</v>
      </c>
      <c r="H1143" s="145" t="s">
        <v>3391</v>
      </c>
      <c r="I1143" s="9"/>
      <c r="J1143" s="9"/>
      <c r="K1143" s="10" t="s">
        <v>2017</v>
      </c>
      <c r="L1143" s="11"/>
      <c r="M1143" s="22">
        <v>225</v>
      </c>
      <c r="N1143" s="22"/>
      <c r="O1143" s="22"/>
      <c r="P1143" s="12">
        <v>24149</v>
      </c>
      <c r="Q1143" s="86">
        <v>0.92</v>
      </c>
      <c r="R1143" s="86">
        <v>19</v>
      </c>
      <c r="S1143" s="86">
        <v>41</v>
      </c>
      <c r="T1143" s="86">
        <v>31</v>
      </c>
      <c r="U1143" s="14" t="s">
        <v>56</v>
      </c>
      <c r="V1143" s="14" t="s">
        <v>56</v>
      </c>
      <c r="W1143" s="14" t="s">
        <v>56</v>
      </c>
      <c r="X1143" s="14" t="s">
        <v>56</v>
      </c>
    </row>
    <row r="1144" spans="1:24">
      <c r="A1144" t="s">
        <v>3398</v>
      </c>
      <c r="B1144" s="12">
        <v>4010869375696</v>
      </c>
      <c r="C1144" s="12" t="s">
        <v>3274</v>
      </c>
      <c r="D1144" s="82" t="s">
        <v>1984</v>
      </c>
      <c r="E1144" t="s">
        <v>3293</v>
      </c>
      <c r="F1144" t="s">
        <v>3312</v>
      </c>
      <c r="G1144" s="142" t="s">
        <v>3399</v>
      </c>
      <c r="H1144" s="145" t="s">
        <v>3391</v>
      </c>
      <c r="I1144" s="9"/>
      <c r="J1144" s="9"/>
      <c r="K1144" s="10" t="s">
        <v>2017</v>
      </c>
      <c r="L1144" s="11"/>
      <c r="M1144" s="22">
        <v>225</v>
      </c>
      <c r="N1144" s="22"/>
      <c r="O1144" s="22"/>
      <c r="P1144" s="12">
        <v>1630</v>
      </c>
      <c r="Q1144" s="86">
        <v>0.32</v>
      </c>
      <c r="R1144" s="86">
        <v>8</v>
      </c>
      <c r="S1144" s="86">
        <v>16.7</v>
      </c>
      <c r="T1144" s="86">
        <v>12.2</v>
      </c>
      <c r="U1144" s="14" t="s">
        <v>56</v>
      </c>
      <c r="V1144" s="14" t="s">
        <v>56</v>
      </c>
      <c r="W1144" s="14" t="s">
        <v>56</v>
      </c>
      <c r="X1144" s="14" t="s">
        <v>56</v>
      </c>
    </row>
    <row r="1145" spans="1:24">
      <c r="A1145" t="s">
        <v>3400</v>
      </c>
      <c r="B1145" s="12">
        <v>4010869375672</v>
      </c>
      <c r="C1145" s="12" t="s">
        <v>3274</v>
      </c>
      <c r="D1145" s="82" t="s">
        <v>1984</v>
      </c>
      <c r="E1145" t="s">
        <v>3293</v>
      </c>
      <c r="F1145" t="s">
        <v>3312</v>
      </c>
      <c r="G1145" s="142" t="s">
        <v>3401</v>
      </c>
      <c r="H1145" s="145" t="s">
        <v>3391</v>
      </c>
      <c r="I1145" s="9"/>
      <c r="J1145" s="9"/>
      <c r="K1145" s="10" t="s">
        <v>2017</v>
      </c>
      <c r="L1145" s="11"/>
      <c r="M1145" s="22">
        <v>225</v>
      </c>
      <c r="N1145" s="22"/>
      <c r="O1145" s="22"/>
      <c r="P1145" s="12">
        <v>1485</v>
      </c>
      <c r="Q1145" s="86">
        <v>0.92</v>
      </c>
      <c r="R1145" s="86">
        <v>7.5</v>
      </c>
      <c r="S1145" s="86">
        <v>16.5</v>
      </c>
      <c r="T1145" s="86">
        <v>12</v>
      </c>
      <c r="U1145" s="14" t="s">
        <v>56</v>
      </c>
      <c r="V1145" s="14" t="s">
        <v>56</v>
      </c>
      <c r="W1145" s="14" t="s">
        <v>56</v>
      </c>
      <c r="X1145" s="14" t="s">
        <v>56</v>
      </c>
    </row>
    <row r="1146" spans="1:24">
      <c r="A1146" t="s">
        <v>3402</v>
      </c>
      <c r="B1146" s="12">
        <v>4010869375702</v>
      </c>
      <c r="C1146" s="12" t="s">
        <v>3274</v>
      </c>
      <c r="D1146" s="82" t="s">
        <v>1984</v>
      </c>
      <c r="E1146" t="s">
        <v>3293</v>
      </c>
      <c r="F1146" t="s">
        <v>3312</v>
      </c>
      <c r="G1146" s="142" t="s">
        <v>3403</v>
      </c>
      <c r="H1146" s="145" t="s">
        <v>3391</v>
      </c>
      <c r="I1146" s="9"/>
      <c r="J1146" s="9"/>
      <c r="K1146" s="10" t="s">
        <v>2017</v>
      </c>
      <c r="L1146" s="11"/>
      <c r="M1146" s="22">
        <v>220</v>
      </c>
      <c r="N1146" s="22"/>
      <c r="O1146" s="22"/>
      <c r="P1146" s="12">
        <v>24149</v>
      </c>
      <c r="Q1146" s="86">
        <v>0.92</v>
      </c>
      <c r="R1146" s="86">
        <v>19</v>
      </c>
      <c r="S1146" s="86">
        <v>41</v>
      </c>
      <c r="T1146" s="86">
        <v>31</v>
      </c>
      <c r="U1146" s="14" t="s">
        <v>56</v>
      </c>
      <c r="V1146" s="14" t="s">
        <v>56</v>
      </c>
      <c r="W1146" s="14" t="s">
        <v>56</v>
      </c>
      <c r="X1146" s="14" t="s">
        <v>56</v>
      </c>
    </row>
    <row r="1147" spans="1:24">
      <c r="A1147" t="s">
        <v>3404</v>
      </c>
      <c r="B1147" s="12">
        <v>4010869515559</v>
      </c>
      <c r="C1147" s="12" t="s">
        <v>3274</v>
      </c>
      <c r="D1147" s="82" t="s">
        <v>1984</v>
      </c>
      <c r="E1147" t="s">
        <v>3293</v>
      </c>
      <c r="F1147" t="s">
        <v>3312</v>
      </c>
      <c r="G1147" s="142" t="s">
        <v>3405</v>
      </c>
      <c r="H1147" s="145" t="s">
        <v>3391</v>
      </c>
      <c r="I1147" s="9"/>
      <c r="J1147" s="9"/>
      <c r="K1147" s="10" t="s">
        <v>2017</v>
      </c>
      <c r="L1147" s="11"/>
      <c r="M1147" s="22">
        <v>1020</v>
      </c>
      <c r="N1147" s="22"/>
      <c r="O1147" s="22"/>
      <c r="P1147" s="12">
        <v>24149</v>
      </c>
      <c r="Q1147" s="86">
        <v>0.92</v>
      </c>
      <c r="R1147" s="86">
        <v>19</v>
      </c>
      <c r="S1147" s="86">
        <v>41</v>
      </c>
      <c r="T1147" s="86">
        <v>31</v>
      </c>
      <c r="U1147" s="14" t="s">
        <v>56</v>
      </c>
      <c r="V1147" s="14" t="s">
        <v>56</v>
      </c>
      <c r="W1147" s="14" t="s">
        <v>56</v>
      </c>
      <c r="X1147" s="14" t="s">
        <v>56</v>
      </c>
    </row>
    <row r="1148" spans="1:24">
      <c r="A1148" t="s">
        <v>3406</v>
      </c>
      <c r="B1148" s="12">
        <v>4010869751056</v>
      </c>
      <c r="C1148" s="12" t="s">
        <v>3274</v>
      </c>
      <c r="D1148" t="s">
        <v>51</v>
      </c>
      <c r="E1148" t="s">
        <v>3407</v>
      </c>
      <c r="F1148" t="s">
        <v>3408</v>
      </c>
      <c r="G1148" s="143" t="s">
        <v>3409</v>
      </c>
      <c r="H1148" s="145" t="s">
        <v>3410</v>
      </c>
      <c r="I1148" s="9"/>
      <c r="J1148" s="9"/>
      <c r="K1148" s="10" t="s">
        <v>2017</v>
      </c>
      <c r="L1148" s="11"/>
      <c r="M1148" s="22">
        <v>7705</v>
      </c>
      <c r="N1148" s="22"/>
      <c r="O1148" s="22"/>
      <c r="P1148" s="12">
        <v>864500</v>
      </c>
      <c r="Q1148" s="86" t="s">
        <v>3411</v>
      </c>
      <c r="R1148" s="86">
        <v>65</v>
      </c>
      <c r="S1148" s="86">
        <v>140</v>
      </c>
      <c r="T1148" s="86">
        <v>95</v>
      </c>
      <c r="U1148" s="14" t="s">
        <v>56</v>
      </c>
      <c r="V1148" s="14">
        <v>0</v>
      </c>
      <c r="W1148" s="14" t="s">
        <v>56</v>
      </c>
      <c r="X1148" s="14" t="s">
        <v>56</v>
      </c>
    </row>
    <row r="1149" spans="1:24">
      <c r="A1149" t="s">
        <v>3412</v>
      </c>
      <c r="B1149" s="12">
        <v>4010869751063</v>
      </c>
      <c r="C1149" s="12" t="s">
        <v>3274</v>
      </c>
      <c r="D1149" t="s">
        <v>51</v>
      </c>
      <c r="E1149" t="s">
        <v>3407</v>
      </c>
      <c r="F1149" t="s">
        <v>3408</v>
      </c>
      <c r="G1149" s="143" t="s">
        <v>3413</v>
      </c>
      <c r="H1149" s="145" t="s">
        <v>3410</v>
      </c>
      <c r="I1149" s="9"/>
      <c r="J1149" s="9"/>
      <c r="K1149" s="10" t="s">
        <v>2017</v>
      </c>
      <c r="L1149" s="11"/>
      <c r="M1149" s="22">
        <v>11217</v>
      </c>
      <c r="N1149" s="22"/>
      <c r="O1149" s="22"/>
      <c r="P1149" s="12">
        <v>864500</v>
      </c>
      <c r="Q1149" s="86" t="s">
        <v>3411</v>
      </c>
      <c r="R1149" s="86">
        <v>65</v>
      </c>
      <c r="S1149" s="86">
        <v>140</v>
      </c>
      <c r="T1149" s="86">
        <v>95</v>
      </c>
      <c r="U1149" s="14" t="s">
        <v>56</v>
      </c>
      <c r="V1149" s="14">
        <v>0</v>
      </c>
      <c r="W1149" s="14" t="s">
        <v>56</v>
      </c>
      <c r="X1149" s="14" t="s">
        <v>56</v>
      </c>
    </row>
    <row r="1150" spans="1:24">
      <c r="A1150" t="s">
        <v>3414</v>
      </c>
      <c r="B1150" s="12">
        <v>4010869751070</v>
      </c>
      <c r="C1150" s="12" t="s">
        <v>3274</v>
      </c>
      <c r="D1150" t="s">
        <v>51</v>
      </c>
      <c r="E1150" t="s">
        <v>3407</v>
      </c>
      <c r="F1150" t="s">
        <v>3408</v>
      </c>
      <c r="G1150" s="142" t="s">
        <v>3415</v>
      </c>
      <c r="H1150" s="145" t="s">
        <v>3410</v>
      </c>
      <c r="I1150" s="9"/>
      <c r="J1150" s="9"/>
      <c r="K1150" s="10" t="s">
        <v>2017</v>
      </c>
      <c r="L1150" s="11"/>
      <c r="M1150" s="22">
        <v>8007</v>
      </c>
      <c r="N1150" s="22"/>
      <c r="O1150" s="22"/>
      <c r="P1150" s="12">
        <v>864500</v>
      </c>
      <c r="Q1150" s="86" t="s">
        <v>3411</v>
      </c>
      <c r="R1150" s="86">
        <v>65</v>
      </c>
      <c r="S1150" s="86">
        <v>140</v>
      </c>
      <c r="T1150" s="86">
        <v>95</v>
      </c>
      <c r="U1150" s="14" t="s">
        <v>56</v>
      </c>
      <c r="V1150" s="14">
        <v>0</v>
      </c>
      <c r="W1150" s="14" t="s">
        <v>56</v>
      </c>
      <c r="X1150" s="14" t="s">
        <v>56</v>
      </c>
    </row>
    <row r="1151" spans="1:24">
      <c r="A1151" t="s">
        <v>3416</v>
      </c>
      <c r="B1151" s="12">
        <v>4010869751087</v>
      </c>
      <c r="C1151" s="12" t="s">
        <v>3274</v>
      </c>
      <c r="D1151" t="s">
        <v>51</v>
      </c>
      <c r="E1151" t="s">
        <v>3407</v>
      </c>
      <c r="F1151" t="s">
        <v>3408</v>
      </c>
      <c r="G1151" s="142" t="s">
        <v>3417</v>
      </c>
      <c r="H1151" s="145" t="s">
        <v>3410</v>
      </c>
      <c r="I1151" s="9"/>
      <c r="J1151" s="9"/>
      <c r="K1151" s="10" t="s">
        <v>2017</v>
      </c>
      <c r="L1151" s="11"/>
      <c r="M1151" s="22">
        <v>11519</v>
      </c>
      <c r="N1151" s="22"/>
      <c r="O1151" s="22"/>
      <c r="P1151" s="12">
        <v>864500</v>
      </c>
      <c r="Q1151" s="86" t="s">
        <v>3411</v>
      </c>
      <c r="R1151" s="86">
        <v>65</v>
      </c>
      <c r="S1151" s="86">
        <v>140</v>
      </c>
      <c r="T1151" s="86">
        <v>95</v>
      </c>
      <c r="U1151" s="14" t="s">
        <v>56</v>
      </c>
      <c r="V1151" s="14">
        <v>0</v>
      </c>
      <c r="W1151" s="14" t="s">
        <v>56</v>
      </c>
      <c r="X1151" s="14" t="s">
        <v>56</v>
      </c>
    </row>
    <row r="1152" spans="1:24">
      <c r="A1152" t="s">
        <v>3418</v>
      </c>
      <c r="B1152" s="12">
        <v>4010869751117</v>
      </c>
      <c r="C1152" s="12" t="s">
        <v>3274</v>
      </c>
      <c r="D1152" t="s">
        <v>51</v>
      </c>
      <c r="E1152" t="s">
        <v>3407</v>
      </c>
      <c r="F1152" t="s">
        <v>3408</v>
      </c>
      <c r="G1152" s="142" t="s">
        <v>3419</v>
      </c>
      <c r="H1152" s="145" t="s">
        <v>3410</v>
      </c>
      <c r="I1152" s="9"/>
      <c r="J1152" s="9"/>
      <c r="K1152" s="10" t="s">
        <v>2017</v>
      </c>
      <c r="L1152" s="11"/>
      <c r="M1152" s="22">
        <v>8523</v>
      </c>
      <c r="N1152" s="22"/>
      <c r="O1152" s="22"/>
      <c r="P1152" s="12">
        <v>1274000</v>
      </c>
      <c r="Q1152" s="86" t="s">
        <v>3420</v>
      </c>
      <c r="R1152" s="86">
        <v>65</v>
      </c>
      <c r="S1152" s="86">
        <v>140</v>
      </c>
      <c r="T1152" s="86">
        <v>140</v>
      </c>
      <c r="U1152" s="14" t="s">
        <v>56</v>
      </c>
      <c r="V1152" s="14">
        <v>0</v>
      </c>
      <c r="W1152" s="14" t="s">
        <v>56</v>
      </c>
      <c r="X1152" s="14" t="s">
        <v>56</v>
      </c>
    </row>
    <row r="1153" spans="1:24">
      <c r="A1153" t="s">
        <v>3421</v>
      </c>
      <c r="B1153" s="12">
        <v>4010869751124</v>
      </c>
      <c r="C1153" s="12" t="s">
        <v>3274</v>
      </c>
      <c r="D1153" t="s">
        <v>51</v>
      </c>
      <c r="E1153" t="s">
        <v>3407</v>
      </c>
      <c r="F1153" t="s">
        <v>3408</v>
      </c>
      <c r="G1153" s="142" t="s">
        <v>3422</v>
      </c>
      <c r="H1153" s="145" t="s">
        <v>3410</v>
      </c>
      <c r="I1153" s="9"/>
      <c r="J1153" s="9"/>
      <c r="K1153" s="10" t="s">
        <v>2017</v>
      </c>
      <c r="L1153" s="11"/>
      <c r="M1153" s="22">
        <v>12053</v>
      </c>
      <c r="N1153" s="22"/>
      <c r="O1153" s="22"/>
      <c r="P1153" s="12">
        <v>1274000</v>
      </c>
      <c r="Q1153" s="86" t="s">
        <v>3420</v>
      </c>
      <c r="R1153" s="86">
        <v>65</v>
      </c>
      <c r="S1153" s="86">
        <v>140</v>
      </c>
      <c r="T1153" s="86">
        <v>140</v>
      </c>
      <c r="U1153" s="14" t="s">
        <v>56</v>
      </c>
      <c r="V1153" s="14">
        <v>0</v>
      </c>
      <c r="W1153" s="14" t="s">
        <v>56</v>
      </c>
      <c r="X1153" s="14" t="s">
        <v>56</v>
      </c>
    </row>
    <row r="1154" spans="1:24">
      <c r="A1154" t="s">
        <v>3423</v>
      </c>
      <c r="B1154" s="12">
        <v>4010869751155</v>
      </c>
      <c r="C1154" s="12" t="s">
        <v>3274</v>
      </c>
      <c r="D1154" t="s">
        <v>51</v>
      </c>
      <c r="E1154" t="s">
        <v>3407</v>
      </c>
      <c r="F1154" t="s">
        <v>3408</v>
      </c>
      <c r="G1154" s="142" t="s">
        <v>3424</v>
      </c>
      <c r="H1154" s="145" t="s">
        <v>3410</v>
      </c>
      <c r="I1154" s="9"/>
      <c r="J1154" s="9"/>
      <c r="K1154" s="10" t="s">
        <v>2017</v>
      </c>
      <c r="L1154" s="11"/>
      <c r="M1154" s="22">
        <v>12092</v>
      </c>
      <c r="N1154" s="22"/>
      <c r="O1154" s="22"/>
      <c r="P1154" s="12">
        <v>1536000</v>
      </c>
      <c r="Q1154" s="86" t="s">
        <v>3425</v>
      </c>
      <c r="R1154" s="86">
        <v>120</v>
      </c>
      <c r="S1154" s="86">
        <v>160</v>
      </c>
      <c r="T1154" s="86">
        <v>80</v>
      </c>
      <c r="U1154" s="14" t="s">
        <v>56</v>
      </c>
      <c r="V1154" s="14">
        <v>0</v>
      </c>
      <c r="W1154" s="14" t="s">
        <v>56</v>
      </c>
      <c r="X1154" s="14" t="s">
        <v>56</v>
      </c>
    </row>
    <row r="1155" spans="1:24">
      <c r="A1155" t="s">
        <v>3426</v>
      </c>
      <c r="B1155" s="12">
        <v>4010869751162</v>
      </c>
      <c r="C1155" s="12" t="s">
        <v>3274</v>
      </c>
      <c r="D1155" t="s">
        <v>51</v>
      </c>
      <c r="E1155" t="s">
        <v>3407</v>
      </c>
      <c r="F1155" t="s">
        <v>3408</v>
      </c>
      <c r="G1155" s="142" t="s">
        <v>3427</v>
      </c>
      <c r="H1155" s="145" t="s">
        <v>3410</v>
      </c>
      <c r="I1155" s="9"/>
      <c r="J1155" s="9"/>
      <c r="K1155" s="10" t="s">
        <v>2017</v>
      </c>
      <c r="L1155" s="11"/>
      <c r="M1155" s="22">
        <v>16149</v>
      </c>
      <c r="N1155" s="22"/>
      <c r="O1155" s="22"/>
      <c r="P1155" s="12">
        <v>1536000</v>
      </c>
      <c r="Q1155" s="86" t="s">
        <v>3425</v>
      </c>
      <c r="R1155" s="86">
        <v>120</v>
      </c>
      <c r="S1155" s="86">
        <v>160</v>
      </c>
      <c r="T1155" s="86">
        <v>80</v>
      </c>
      <c r="U1155" s="14" t="s">
        <v>56</v>
      </c>
      <c r="V1155" s="14">
        <v>0</v>
      </c>
      <c r="W1155" s="14" t="s">
        <v>56</v>
      </c>
      <c r="X1155" s="14" t="s">
        <v>56</v>
      </c>
    </row>
    <row r="1156" spans="1:24">
      <c r="A1156" t="s">
        <v>3428</v>
      </c>
      <c r="B1156" s="12">
        <v>4010869751391</v>
      </c>
      <c r="C1156" s="12" t="s">
        <v>3274</v>
      </c>
      <c r="D1156" s="82" t="s">
        <v>38</v>
      </c>
      <c r="E1156" t="s">
        <v>3407</v>
      </c>
      <c r="F1156" t="s">
        <v>3408</v>
      </c>
      <c r="G1156" s="143" t="s">
        <v>3429</v>
      </c>
      <c r="H1156" s="145" t="s">
        <v>3430</v>
      </c>
      <c r="I1156" s="9"/>
      <c r="J1156" s="9"/>
      <c r="K1156" s="10" t="s">
        <v>2017</v>
      </c>
      <c r="L1156" s="11"/>
      <c r="M1156" s="22">
        <v>8224</v>
      </c>
      <c r="N1156" s="22"/>
      <c r="O1156" s="22"/>
      <c r="P1156" s="12">
        <v>839970</v>
      </c>
      <c r="Q1156" s="86">
        <v>92.8</v>
      </c>
      <c r="R1156" s="86">
        <v>102</v>
      </c>
      <c r="S1156" s="86">
        <v>135</v>
      </c>
      <c r="T1156" s="86">
        <v>61</v>
      </c>
      <c r="U1156" s="14" t="s">
        <v>56</v>
      </c>
      <c r="V1156" s="14">
        <v>0</v>
      </c>
      <c r="W1156" s="14" t="s">
        <v>56</v>
      </c>
      <c r="X1156" s="14" t="s">
        <v>56</v>
      </c>
    </row>
    <row r="1157" spans="1:24">
      <c r="A1157" t="s">
        <v>3431</v>
      </c>
      <c r="B1157" s="12">
        <v>4010869751407</v>
      </c>
      <c r="C1157" s="12" t="s">
        <v>3274</v>
      </c>
      <c r="D1157" s="82" t="s">
        <v>38</v>
      </c>
      <c r="E1157" t="s">
        <v>3407</v>
      </c>
      <c r="F1157" t="s">
        <v>3408</v>
      </c>
      <c r="G1157" s="143" t="s">
        <v>3432</v>
      </c>
      <c r="H1157" s="145" t="s">
        <v>3430</v>
      </c>
      <c r="I1157" s="9"/>
      <c r="J1157" s="9"/>
      <c r="K1157" s="10" t="s">
        <v>2017</v>
      </c>
      <c r="L1157" s="11"/>
      <c r="M1157" s="22">
        <v>9149</v>
      </c>
      <c r="N1157" s="22"/>
      <c r="O1157" s="22"/>
      <c r="P1157" s="12">
        <v>913920</v>
      </c>
      <c r="Q1157" s="86" t="s">
        <v>3433</v>
      </c>
      <c r="R1157" s="86">
        <v>102</v>
      </c>
      <c r="S1157" s="86">
        <v>140</v>
      </c>
      <c r="T1157" s="86">
        <v>64</v>
      </c>
      <c r="U1157" s="14" t="s">
        <v>56</v>
      </c>
      <c r="V1157" s="14">
        <v>0</v>
      </c>
      <c r="W1157" s="14" t="s">
        <v>56</v>
      </c>
      <c r="X1157" s="14" t="s">
        <v>56</v>
      </c>
    </row>
    <row r="1158" spans="1:24">
      <c r="A1158" t="s">
        <v>3434</v>
      </c>
      <c r="B1158" s="12">
        <v>4010869751414</v>
      </c>
      <c r="C1158" s="12" t="s">
        <v>3274</v>
      </c>
      <c r="D1158" s="82" t="s">
        <v>38</v>
      </c>
      <c r="E1158" t="s">
        <v>3407</v>
      </c>
      <c r="F1158" t="s">
        <v>3408</v>
      </c>
      <c r="G1158" s="143" t="s">
        <v>3432</v>
      </c>
      <c r="H1158" s="145" t="s">
        <v>3430</v>
      </c>
      <c r="I1158" s="9"/>
      <c r="J1158" s="9"/>
      <c r="K1158" s="10" t="s">
        <v>2017</v>
      </c>
      <c r="L1158" s="11"/>
      <c r="M1158" s="22">
        <v>9644</v>
      </c>
      <c r="N1158" s="22"/>
      <c r="O1158" s="22"/>
      <c r="P1158" s="12">
        <v>955500</v>
      </c>
      <c r="Q1158" s="86" t="s">
        <v>3433</v>
      </c>
      <c r="R1158" s="86">
        <v>65</v>
      </c>
      <c r="S1158" s="86">
        <v>140</v>
      </c>
      <c r="T1158" s="86">
        <v>105</v>
      </c>
      <c r="U1158" s="14" t="s">
        <v>56</v>
      </c>
      <c r="V1158" s="14">
        <v>0</v>
      </c>
      <c r="W1158" s="14" t="s">
        <v>56</v>
      </c>
      <c r="X1158" s="14" t="s">
        <v>56</v>
      </c>
    </row>
    <row r="1159" spans="1:24">
      <c r="A1159" t="s">
        <v>3435</v>
      </c>
      <c r="B1159" s="12">
        <v>4010869751421</v>
      </c>
      <c r="C1159" s="12" t="s">
        <v>3274</v>
      </c>
      <c r="D1159" s="82" t="s">
        <v>38</v>
      </c>
      <c r="E1159" t="s">
        <v>3407</v>
      </c>
      <c r="F1159" t="s">
        <v>3408</v>
      </c>
      <c r="G1159" s="143" t="s">
        <v>3432</v>
      </c>
      <c r="H1159" s="145" t="s">
        <v>3430</v>
      </c>
      <c r="I1159" s="9"/>
      <c r="J1159" s="9"/>
      <c r="K1159" s="10" t="s">
        <v>2017</v>
      </c>
      <c r="L1159" s="11"/>
      <c r="M1159" s="22">
        <v>11969</v>
      </c>
      <c r="N1159" s="22"/>
      <c r="O1159" s="22"/>
      <c r="P1159" s="12">
        <v>955500</v>
      </c>
      <c r="Q1159" s="86" t="s">
        <v>3433</v>
      </c>
      <c r="R1159" s="86">
        <v>65</v>
      </c>
      <c r="S1159" s="86">
        <v>140</v>
      </c>
      <c r="T1159" s="86">
        <v>105</v>
      </c>
      <c r="U1159" s="14" t="s">
        <v>56</v>
      </c>
      <c r="V1159" s="14">
        <v>0</v>
      </c>
      <c r="W1159" s="14" t="s">
        <v>56</v>
      </c>
      <c r="X1159" s="14" t="s">
        <v>56</v>
      </c>
    </row>
    <row r="1160" spans="1:24">
      <c r="A1160" t="s">
        <v>3436</v>
      </c>
      <c r="B1160" s="12">
        <v>4010869751438</v>
      </c>
      <c r="C1160" s="12" t="s">
        <v>3274</v>
      </c>
      <c r="D1160" s="82" t="s">
        <v>38</v>
      </c>
      <c r="E1160" t="s">
        <v>3407</v>
      </c>
      <c r="F1160" t="s">
        <v>3408</v>
      </c>
      <c r="G1160" s="143" t="s">
        <v>3432</v>
      </c>
      <c r="H1160" s="145" t="s">
        <v>3430</v>
      </c>
      <c r="I1160" s="9"/>
      <c r="J1160" s="9"/>
      <c r="K1160" s="10" t="s">
        <v>2017</v>
      </c>
      <c r="L1160" s="11"/>
      <c r="M1160" s="22">
        <v>11474</v>
      </c>
      <c r="N1160" s="22"/>
      <c r="O1160" s="22"/>
      <c r="P1160" s="12">
        <v>955500</v>
      </c>
      <c r="Q1160" s="86" t="s">
        <v>3433</v>
      </c>
      <c r="R1160" s="86">
        <v>65</v>
      </c>
      <c r="S1160" s="86">
        <v>140</v>
      </c>
      <c r="T1160" s="86">
        <v>105</v>
      </c>
      <c r="U1160" s="14" t="s">
        <v>56</v>
      </c>
      <c r="V1160" s="14">
        <v>0</v>
      </c>
      <c r="W1160" s="14" t="s">
        <v>56</v>
      </c>
      <c r="X1160" s="14" t="s">
        <v>56</v>
      </c>
    </row>
    <row r="1161" spans="1:24">
      <c r="A1161" t="s">
        <v>3437</v>
      </c>
      <c r="B1161" s="12">
        <v>4010869751445</v>
      </c>
      <c r="C1161" s="12" t="s">
        <v>3274</v>
      </c>
      <c r="D1161" s="82" t="s">
        <v>38</v>
      </c>
      <c r="E1161" t="s">
        <v>3407</v>
      </c>
      <c r="F1161" t="s">
        <v>3408</v>
      </c>
      <c r="G1161" s="143" t="s">
        <v>3432</v>
      </c>
      <c r="H1161" s="145" t="s">
        <v>3430</v>
      </c>
      <c r="I1161" s="9"/>
      <c r="J1161" s="9"/>
      <c r="K1161" s="10" t="s">
        <v>2017</v>
      </c>
      <c r="L1161" s="11"/>
      <c r="M1161" s="22">
        <v>8557</v>
      </c>
      <c r="N1161" s="22"/>
      <c r="O1161" s="22"/>
      <c r="P1161" s="12">
        <v>955500</v>
      </c>
      <c r="Q1161" s="86" t="s">
        <v>3433</v>
      </c>
      <c r="R1161" s="86">
        <v>65</v>
      </c>
      <c r="S1161" s="86">
        <v>140</v>
      </c>
      <c r="T1161" s="86">
        <v>105</v>
      </c>
      <c r="U1161" s="14" t="s">
        <v>56</v>
      </c>
      <c r="V1161" s="14">
        <v>0</v>
      </c>
      <c r="W1161" s="14" t="s">
        <v>56</v>
      </c>
      <c r="X1161" s="14" t="s">
        <v>56</v>
      </c>
    </row>
    <row r="1162" spans="1:24">
      <c r="A1162" t="s">
        <v>3438</v>
      </c>
      <c r="B1162" s="12">
        <v>4010869751452</v>
      </c>
      <c r="C1162" s="12" t="s">
        <v>3274</v>
      </c>
      <c r="D1162" s="82" t="s">
        <v>38</v>
      </c>
      <c r="E1162" t="s">
        <v>3407</v>
      </c>
      <c r="F1162" t="s">
        <v>3408</v>
      </c>
      <c r="G1162" s="143" t="s">
        <v>3432</v>
      </c>
      <c r="H1162" s="145" t="s">
        <v>3430</v>
      </c>
      <c r="I1162" s="9"/>
      <c r="J1162" s="9"/>
      <c r="K1162" s="10" t="s">
        <v>2017</v>
      </c>
      <c r="L1162" s="11"/>
      <c r="M1162" s="22">
        <v>10882</v>
      </c>
      <c r="N1162" s="22"/>
      <c r="O1162" s="22"/>
      <c r="P1162" s="12">
        <v>955500</v>
      </c>
      <c r="Q1162" s="86" t="s">
        <v>3433</v>
      </c>
      <c r="R1162" s="86">
        <v>65</v>
      </c>
      <c r="S1162" s="86">
        <v>140</v>
      </c>
      <c r="T1162" s="86">
        <v>105</v>
      </c>
      <c r="U1162" s="14" t="s">
        <v>56</v>
      </c>
      <c r="V1162" s="14">
        <v>0</v>
      </c>
      <c r="W1162" s="14" t="s">
        <v>56</v>
      </c>
      <c r="X1162" s="14" t="s">
        <v>56</v>
      </c>
    </row>
    <row r="1163" spans="1:24">
      <c r="A1163" t="s">
        <v>3439</v>
      </c>
      <c r="B1163" s="12">
        <v>4010869751469</v>
      </c>
      <c r="C1163" s="12" t="s">
        <v>3274</v>
      </c>
      <c r="D1163" s="82" t="s">
        <v>38</v>
      </c>
      <c r="E1163" t="s">
        <v>3407</v>
      </c>
      <c r="F1163" t="s">
        <v>3408</v>
      </c>
      <c r="G1163" s="143" t="s">
        <v>3432</v>
      </c>
      <c r="H1163" s="145" t="s">
        <v>3430</v>
      </c>
      <c r="I1163" s="9"/>
      <c r="J1163" s="9"/>
      <c r="K1163" s="10" t="s">
        <v>2017</v>
      </c>
      <c r="L1163" s="11"/>
      <c r="M1163" s="22">
        <v>10387</v>
      </c>
      <c r="N1163" s="22"/>
      <c r="O1163" s="22"/>
      <c r="P1163" s="12">
        <v>955500</v>
      </c>
      <c r="Q1163" s="86" t="s">
        <v>3433</v>
      </c>
      <c r="R1163" s="86">
        <v>65</v>
      </c>
      <c r="S1163" s="86">
        <v>140</v>
      </c>
      <c r="T1163" s="86">
        <v>105</v>
      </c>
      <c r="U1163" s="14" t="s">
        <v>56</v>
      </c>
      <c r="V1163" s="14">
        <v>0</v>
      </c>
      <c r="W1163" s="14" t="s">
        <v>56</v>
      </c>
      <c r="X1163" s="14" t="s">
        <v>56</v>
      </c>
    </row>
    <row r="1164" spans="1:24">
      <c r="A1164" t="s">
        <v>3440</v>
      </c>
      <c r="B1164" s="12">
        <v>4010869751551</v>
      </c>
      <c r="C1164" s="12" t="s">
        <v>3274</v>
      </c>
      <c r="D1164" s="82" t="s">
        <v>38</v>
      </c>
      <c r="E1164" t="s">
        <v>3407</v>
      </c>
      <c r="F1164" t="s">
        <v>3408</v>
      </c>
      <c r="G1164" s="142" t="s">
        <v>3441</v>
      </c>
      <c r="H1164" s="145" t="s">
        <v>3430</v>
      </c>
      <c r="I1164" s="9"/>
      <c r="J1164" s="9"/>
      <c r="K1164" s="10" t="s">
        <v>2017</v>
      </c>
      <c r="L1164" s="11"/>
      <c r="M1164" s="22">
        <v>10989</v>
      </c>
      <c r="N1164" s="22"/>
      <c r="O1164" s="22"/>
      <c r="P1164" s="12">
        <v>913920</v>
      </c>
      <c r="Q1164" s="86" t="s">
        <v>3442</v>
      </c>
      <c r="R1164" s="86">
        <v>102</v>
      </c>
      <c r="S1164" s="86">
        <v>140</v>
      </c>
      <c r="T1164" s="86">
        <v>64</v>
      </c>
      <c r="U1164" s="14" t="s">
        <v>56</v>
      </c>
      <c r="V1164" s="14">
        <v>0</v>
      </c>
      <c r="W1164" s="14" t="s">
        <v>56</v>
      </c>
      <c r="X1164" s="14" t="s">
        <v>56</v>
      </c>
    </row>
    <row r="1165" spans="1:24">
      <c r="A1165" t="s">
        <v>3443</v>
      </c>
      <c r="B1165" s="12">
        <v>4010869751568</v>
      </c>
      <c r="C1165" s="12" t="s">
        <v>3274</v>
      </c>
      <c r="D1165" s="82" t="s">
        <v>38</v>
      </c>
      <c r="E1165" t="s">
        <v>3407</v>
      </c>
      <c r="F1165" t="s">
        <v>3408</v>
      </c>
      <c r="G1165" s="142" t="s">
        <v>3444</v>
      </c>
      <c r="H1165" s="145" t="s">
        <v>3430</v>
      </c>
      <c r="I1165" s="9"/>
      <c r="J1165" s="9"/>
      <c r="K1165" s="10" t="s">
        <v>2017</v>
      </c>
      <c r="L1165" s="11"/>
      <c r="M1165" s="22">
        <v>13129</v>
      </c>
      <c r="N1165" s="22"/>
      <c r="O1165" s="22"/>
      <c r="P1165" s="12">
        <v>1274000</v>
      </c>
      <c r="Q1165" s="86" t="s">
        <v>3420</v>
      </c>
      <c r="R1165" s="86">
        <v>65</v>
      </c>
      <c r="S1165" s="86">
        <v>140</v>
      </c>
      <c r="T1165" s="86">
        <v>140</v>
      </c>
      <c r="U1165" s="14" t="s">
        <v>56</v>
      </c>
      <c r="V1165" s="14">
        <v>0</v>
      </c>
      <c r="W1165" s="14" t="s">
        <v>56</v>
      </c>
      <c r="X1165" s="14" t="s">
        <v>56</v>
      </c>
    </row>
    <row r="1166" spans="1:24">
      <c r="A1166" t="s">
        <v>3445</v>
      </c>
      <c r="B1166" s="12">
        <v>4010869751575</v>
      </c>
      <c r="C1166" s="12" t="s">
        <v>3274</v>
      </c>
      <c r="D1166" s="82" t="s">
        <v>38</v>
      </c>
      <c r="E1166" t="s">
        <v>3407</v>
      </c>
      <c r="F1166" t="s">
        <v>3408</v>
      </c>
      <c r="G1166" s="142" t="s">
        <v>3444</v>
      </c>
      <c r="H1166" s="145" t="s">
        <v>3430</v>
      </c>
      <c r="I1166" s="9"/>
      <c r="J1166" s="9"/>
      <c r="K1166" s="10" t="s">
        <v>2017</v>
      </c>
      <c r="L1166" s="11"/>
      <c r="M1166" s="22">
        <v>13634</v>
      </c>
      <c r="N1166" s="22"/>
      <c r="O1166" s="22"/>
      <c r="P1166" s="12">
        <v>1274000</v>
      </c>
      <c r="Q1166" s="86" t="s">
        <v>3420</v>
      </c>
      <c r="R1166" s="86">
        <v>65</v>
      </c>
      <c r="S1166" s="86">
        <v>140</v>
      </c>
      <c r="T1166" s="86">
        <v>140</v>
      </c>
      <c r="U1166" s="14" t="s">
        <v>56</v>
      </c>
      <c r="V1166" s="14">
        <v>0</v>
      </c>
      <c r="W1166" s="14" t="s">
        <v>56</v>
      </c>
      <c r="X1166" s="14" t="s">
        <v>56</v>
      </c>
    </row>
    <row r="1167" spans="1:24">
      <c r="A1167" t="s">
        <v>3446</v>
      </c>
      <c r="B1167" s="12">
        <v>4010869751582</v>
      </c>
      <c r="C1167" s="12" t="s">
        <v>3274</v>
      </c>
      <c r="D1167" s="82" t="s">
        <v>38</v>
      </c>
      <c r="E1167" t="s">
        <v>3407</v>
      </c>
      <c r="F1167" t="s">
        <v>3408</v>
      </c>
      <c r="G1167" s="142" t="s">
        <v>3444</v>
      </c>
      <c r="H1167" s="145" t="s">
        <v>3430</v>
      </c>
      <c r="I1167" s="9"/>
      <c r="J1167" s="9"/>
      <c r="K1167" s="10" t="s">
        <v>2017</v>
      </c>
      <c r="L1167" s="11"/>
      <c r="M1167" s="22">
        <v>15485</v>
      </c>
      <c r="N1167" s="22"/>
      <c r="O1167" s="22"/>
      <c r="P1167" s="12">
        <v>1274000</v>
      </c>
      <c r="Q1167" s="86" t="s">
        <v>3420</v>
      </c>
      <c r="R1167" s="86">
        <v>65</v>
      </c>
      <c r="S1167" s="86">
        <v>140</v>
      </c>
      <c r="T1167" s="86">
        <v>140</v>
      </c>
      <c r="U1167" s="14" t="s">
        <v>56</v>
      </c>
      <c r="V1167" s="14">
        <v>0</v>
      </c>
      <c r="W1167" s="14" t="s">
        <v>56</v>
      </c>
      <c r="X1167" s="14" t="s">
        <v>56</v>
      </c>
    </row>
    <row r="1168" spans="1:24">
      <c r="A1168" t="s">
        <v>3447</v>
      </c>
      <c r="B1168" s="12">
        <v>4010869751599</v>
      </c>
      <c r="C1168" s="12" t="s">
        <v>3274</v>
      </c>
      <c r="D1168" s="82" t="s">
        <v>38</v>
      </c>
      <c r="E1168" t="s">
        <v>3407</v>
      </c>
      <c r="F1168" t="s">
        <v>3408</v>
      </c>
      <c r="G1168" s="142" t="s">
        <v>3444</v>
      </c>
      <c r="H1168" s="145" t="s">
        <v>3430</v>
      </c>
      <c r="I1168" s="9"/>
      <c r="J1168" s="9"/>
      <c r="K1168" s="10" t="s">
        <v>2017</v>
      </c>
      <c r="L1168" s="11"/>
      <c r="M1168" s="22">
        <v>14980</v>
      </c>
      <c r="N1168" s="22"/>
      <c r="O1168" s="22"/>
      <c r="P1168" s="12">
        <v>1274000</v>
      </c>
      <c r="Q1168" s="86" t="s">
        <v>3420</v>
      </c>
      <c r="R1168" s="86">
        <v>65</v>
      </c>
      <c r="S1168" s="86">
        <v>140</v>
      </c>
      <c r="T1168" s="86">
        <v>140</v>
      </c>
      <c r="U1168" s="14" t="s">
        <v>56</v>
      </c>
      <c r="V1168" s="14">
        <v>0</v>
      </c>
      <c r="W1168" s="14" t="s">
        <v>56</v>
      </c>
      <c r="X1168" s="14" t="s">
        <v>56</v>
      </c>
    </row>
    <row r="1169" spans="1:24">
      <c r="A1169" t="s">
        <v>3448</v>
      </c>
      <c r="B1169" s="12">
        <v>4010869751605</v>
      </c>
      <c r="C1169" s="12" t="s">
        <v>3274</v>
      </c>
      <c r="D1169" s="82" t="s">
        <v>38</v>
      </c>
      <c r="E1169" t="s">
        <v>3407</v>
      </c>
      <c r="F1169" t="s">
        <v>3408</v>
      </c>
      <c r="G1169" s="142" t="s">
        <v>3444</v>
      </c>
      <c r="H1169" s="145" t="s">
        <v>3430</v>
      </c>
      <c r="I1169" s="9"/>
      <c r="J1169" s="9"/>
      <c r="K1169" s="10" t="s">
        <v>2017</v>
      </c>
      <c r="L1169" s="11"/>
      <c r="M1169" s="22">
        <v>11277</v>
      </c>
      <c r="N1169" s="22"/>
      <c r="O1169" s="22"/>
      <c r="P1169" s="12">
        <v>1274000</v>
      </c>
      <c r="Q1169" s="86" t="s">
        <v>3420</v>
      </c>
      <c r="R1169" s="86">
        <v>65</v>
      </c>
      <c r="S1169" s="86">
        <v>140</v>
      </c>
      <c r="T1169" s="86">
        <v>140</v>
      </c>
      <c r="U1169" s="14" t="s">
        <v>56</v>
      </c>
      <c r="V1169" s="14">
        <v>0</v>
      </c>
      <c r="W1169" s="14" t="s">
        <v>56</v>
      </c>
      <c r="X1169" s="14" t="s">
        <v>56</v>
      </c>
    </row>
    <row r="1170" spans="1:24">
      <c r="A1170" t="s">
        <v>3449</v>
      </c>
      <c r="B1170" s="12">
        <v>4010869751612</v>
      </c>
      <c r="C1170" s="12" t="s">
        <v>3274</v>
      </c>
      <c r="D1170" s="82" t="s">
        <v>38</v>
      </c>
      <c r="E1170" t="s">
        <v>3407</v>
      </c>
      <c r="F1170" t="s">
        <v>3408</v>
      </c>
      <c r="G1170" s="142" t="s">
        <v>3444</v>
      </c>
      <c r="H1170" s="145" t="s">
        <v>3430</v>
      </c>
      <c r="I1170" s="9"/>
      <c r="J1170" s="9"/>
      <c r="K1170" s="10" t="s">
        <v>2017</v>
      </c>
      <c r="L1170" s="11"/>
      <c r="M1170" s="22">
        <v>13129</v>
      </c>
      <c r="N1170" s="22"/>
      <c r="O1170" s="22"/>
      <c r="P1170" s="12">
        <v>1274000</v>
      </c>
      <c r="Q1170" s="86" t="s">
        <v>3420</v>
      </c>
      <c r="R1170" s="86">
        <v>65</v>
      </c>
      <c r="S1170" s="86">
        <v>140</v>
      </c>
      <c r="T1170" s="86">
        <v>140</v>
      </c>
      <c r="U1170" s="14" t="s">
        <v>56</v>
      </c>
      <c r="V1170" s="14">
        <v>0</v>
      </c>
      <c r="W1170" s="14" t="s">
        <v>56</v>
      </c>
      <c r="X1170" s="14" t="s">
        <v>56</v>
      </c>
    </row>
    <row r="1171" spans="1:24">
      <c r="A1171" t="s">
        <v>3450</v>
      </c>
      <c r="B1171" s="12">
        <v>4010869751629</v>
      </c>
      <c r="C1171" s="12" t="s">
        <v>3274</v>
      </c>
      <c r="D1171" s="82" t="s">
        <v>38</v>
      </c>
      <c r="E1171" t="s">
        <v>3407</v>
      </c>
      <c r="F1171" t="s">
        <v>3408</v>
      </c>
      <c r="G1171" s="142" t="s">
        <v>3444</v>
      </c>
      <c r="H1171" s="145" t="s">
        <v>3430</v>
      </c>
      <c r="I1171" s="9"/>
      <c r="J1171" s="9"/>
      <c r="K1171" s="10" t="s">
        <v>2017</v>
      </c>
      <c r="L1171" s="11"/>
      <c r="M1171" s="22">
        <v>12624</v>
      </c>
      <c r="N1171" s="22"/>
      <c r="O1171" s="22"/>
      <c r="P1171" s="12">
        <v>1413510</v>
      </c>
      <c r="Q1171" s="86" t="s">
        <v>3420</v>
      </c>
      <c r="R1171" s="86">
        <v>127</v>
      </c>
      <c r="S1171" s="86">
        <v>159</v>
      </c>
      <c r="T1171" s="86">
        <v>70</v>
      </c>
      <c r="U1171" s="14" t="s">
        <v>56</v>
      </c>
      <c r="V1171" s="14">
        <v>0</v>
      </c>
      <c r="W1171" s="14" t="s">
        <v>56</v>
      </c>
      <c r="X1171" s="14" t="s">
        <v>56</v>
      </c>
    </row>
    <row r="1172" spans="1:24">
      <c r="A1172" t="s">
        <v>3451</v>
      </c>
      <c r="B1172" s="12">
        <v>4010869751797</v>
      </c>
      <c r="C1172" s="12" t="s">
        <v>3274</v>
      </c>
      <c r="D1172" s="82" t="s">
        <v>38</v>
      </c>
      <c r="E1172" t="s">
        <v>3407</v>
      </c>
      <c r="F1172" t="s">
        <v>3408</v>
      </c>
      <c r="G1172" s="143" t="s">
        <v>3452</v>
      </c>
      <c r="H1172" s="145" t="s">
        <v>3453</v>
      </c>
      <c r="I1172" s="9"/>
      <c r="J1172" s="9"/>
      <c r="K1172" s="10" t="s">
        <v>2017</v>
      </c>
      <c r="L1172" s="11"/>
      <c r="M1172" s="22">
        <v>4355</v>
      </c>
      <c r="N1172" s="22"/>
      <c r="O1172" s="22"/>
      <c r="P1172" s="12">
        <v>468000</v>
      </c>
      <c r="Q1172" s="86">
        <v>57.8</v>
      </c>
      <c r="R1172" s="86">
        <v>78</v>
      </c>
      <c r="S1172" s="86">
        <v>120</v>
      </c>
      <c r="T1172" s="86">
        <v>50</v>
      </c>
      <c r="U1172" s="14" t="s">
        <v>56</v>
      </c>
      <c r="V1172" s="14">
        <v>0</v>
      </c>
      <c r="W1172" s="14" t="s">
        <v>56</v>
      </c>
      <c r="X1172" s="14" t="s">
        <v>56</v>
      </c>
    </row>
    <row r="1173" spans="1:24">
      <c r="A1173" t="s">
        <v>3454</v>
      </c>
      <c r="B1173" s="12">
        <v>4010869751803</v>
      </c>
      <c r="C1173" s="12" t="s">
        <v>3274</v>
      </c>
      <c r="D1173" s="82" t="s">
        <v>38</v>
      </c>
      <c r="E1173" t="s">
        <v>3407</v>
      </c>
      <c r="F1173" t="s">
        <v>3408</v>
      </c>
      <c r="G1173" s="142" t="s">
        <v>3455</v>
      </c>
      <c r="H1173" s="145" t="s">
        <v>3453</v>
      </c>
      <c r="I1173" s="9"/>
      <c r="J1173" s="9"/>
      <c r="K1173" s="10" t="s">
        <v>2017</v>
      </c>
      <c r="L1173" s="11"/>
      <c r="M1173" s="22">
        <v>4946</v>
      </c>
      <c r="N1173" s="22"/>
      <c r="O1173" s="22"/>
      <c r="P1173" s="12">
        <v>468000</v>
      </c>
      <c r="Q1173" s="86" t="s">
        <v>3456</v>
      </c>
      <c r="R1173" s="86">
        <v>78</v>
      </c>
      <c r="S1173" s="86">
        <v>120</v>
      </c>
      <c r="T1173" s="86">
        <v>50</v>
      </c>
      <c r="U1173" s="14" t="s">
        <v>56</v>
      </c>
      <c r="V1173" s="14">
        <v>0</v>
      </c>
      <c r="W1173" s="14" t="s">
        <v>56</v>
      </c>
      <c r="X1173" s="14" t="s">
        <v>56</v>
      </c>
    </row>
    <row r="1174" spans="1:24">
      <c r="A1174" t="s">
        <v>3457</v>
      </c>
      <c r="B1174" s="12">
        <v>4010869751810</v>
      </c>
      <c r="C1174" s="12" t="s">
        <v>3274</v>
      </c>
      <c r="D1174" s="82" t="s">
        <v>38</v>
      </c>
      <c r="E1174" t="s">
        <v>3407</v>
      </c>
      <c r="F1174" t="s">
        <v>3408</v>
      </c>
      <c r="G1174" s="142" t="s">
        <v>3458</v>
      </c>
      <c r="H1174" s="145" t="s">
        <v>3453</v>
      </c>
      <c r="I1174" s="9"/>
      <c r="J1174" s="9"/>
      <c r="K1174" s="10" t="s">
        <v>2017</v>
      </c>
      <c r="L1174" s="11"/>
      <c r="M1174" s="22">
        <v>5968</v>
      </c>
      <c r="N1174" s="22"/>
      <c r="O1174" s="22"/>
      <c r="P1174" s="12">
        <v>468000</v>
      </c>
      <c r="Q1174" s="86">
        <v>67.599999999999994</v>
      </c>
      <c r="R1174" s="86">
        <v>78</v>
      </c>
      <c r="S1174" s="86">
        <v>120</v>
      </c>
      <c r="T1174" s="86">
        <v>50</v>
      </c>
      <c r="U1174" s="14" t="s">
        <v>56</v>
      </c>
      <c r="V1174" s="14">
        <v>0</v>
      </c>
      <c r="W1174" s="14" t="s">
        <v>56</v>
      </c>
      <c r="X1174" s="14" t="s">
        <v>56</v>
      </c>
    </row>
    <row r="1175" spans="1:24">
      <c r="A1175" t="s">
        <v>3459</v>
      </c>
      <c r="B1175" s="12">
        <v>4010869751841</v>
      </c>
      <c r="C1175" s="12" t="s">
        <v>3274</v>
      </c>
      <c r="D1175" s="82" t="s">
        <v>38</v>
      </c>
      <c r="E1175" t="s">
        <v>3407</v>
      </c>
      <c r="F1175" t="s">
        <v>3408</v>
      </c>
      <c r="G1175" s="142" t="s">
        <v>3460</v>
      </c>
      <c r="H1175" s="145" t="s">
        <v>3430</v>
      </c>
      <c r="I1175" s="9"/>
      <c r="J1175" s="9"/>
      <c r="K1175" s="10" t="s">
        <v>2017</v>
      </c>
      <c r="L1175" s="11"/>
      <c r="M1175" s="22">
        <v>15062</v>
      </c>
      <c r="N1175" s="22"/>
      <c r="O1175" s="22"/>
      <c r="P1175" s="12">
        <v>2214400</v>
      </c>
      <c r="Q1175" s="86" t="s">
        <v>3461</v>
      </c>
      <c r="R1175" s="86">
        <v>173</v>
      </c>
      <c r="S1175" s="86">
        <v>160</v>
      </c>
      <c r="T1175" s="86">
        <v>80</v>
      </c>
      <c r="U1175" s="14" t="s">
        <v>56</v>
      </c>
      <c r="V1175" s="14">
        <v>0</v>
      </c>
      <c r="W1175" s="14" t="s">
        <v>56</v>
      </c>
      <c r="X1175" s="14" t="s">
        <v>56</v>
      </c>
    </row>
    <row r="1176" spans="1:24">
      <c r="A1176" t="s">
        <v>3462</v>
      </c>
      <c r="B1176" s="12">
        <v>4010869751858</v>
      </c>
      <c r="C1176" s="12" t="s">
        <v>3274</v>
      </c>
      <c r="D1176" s="82" t="s">
        <v>38</v>
      </c>
      <c r="E1176" t="s">
        <v>3407</v>
      </c>
      <c r="F1176" t="s">
        <v>3408</v>
      </c>
      <c r="G1176" s="142" t="s">
        <v>3463</v>
      </c>
      <c r="H1176" s="145" t="s">
        <v>3430</v>
      </c>
      <c r="I1176" s="9"/>
      <c r="J1176" s="9"/>
      <c r="K1176" s="10" t="s">
        <v>2017</v>
      </c>
      <c r="L1176" s="11"/>
      <c r="M1176" s="22">
        <v>18543</v>
      </c>
      <c r="N1176" s="22"/>
      <c r="O1176" s="22"/>
      <c r="P1176" s="12">
        <v>2240000</v>
      </c>
      <c r="Q1176" s="86" t="s">
        <v>3464</v>
      </c>
      <c r="R1176" s="86">
        <v>175</v>
      </c>
      <c r="S1176" s="86">
        <v>160</v>
      </c>
      <c r="T1176" s="86">
        <v>80</v>
      </c>
      <c r="U1176" s="14" t="s">
        <v>56</v>
      </c>
      <c r="V1176" s="14">
        <v>0</v>
      </c>
      <c r="W1176" s="14" t="s">
        <v>56</v>
      </c>
      <c r="X1176" s="14" t="s">
        <v>56</v>
      </c>
    </row>
    <row r="1177" spans="1:24">
      <c r="A1177" t="s">
        <v>3465</v>
      </c>
      <c r="B1177" s="12">
        <v>4010869751865</v>
      </c>
      <c r="C1177" s="12" t="s">
        <v>3274</v>
      </c>
      <c r="D1177" s="82" t="s">
        <v>38</v>
      </c>
      <c r="E1177" t="s">
        <v>3407</v>
      </c>
      <c r="F1177" t="s">
        <v>3408</v>
      </c>
      <c r="G1177" s="142" t="s">
        <v>3463</v>
      </c>
      <c r="H1177" s="145" t="s">
        <v>3430</v>
      </c>
      <c r="I1177" s="9"/>
      <c r="J1177" s="9"/>
      <c r="K1177" s="10" t="s">
        <v>2017</v>
      </c>
      <c r="L1177" s="11"/>
      <c r="M1177" s="22">
        <v>19544</v>
      </c>
      <c r="N1177" s="22"/>
      <c r="O1177" s="22"/>
      <c r="P1177" s="12">
        <v>2240000</v>
      </c>
      <c r="Q1177" s="86" t="s">
        <v>3464</v>
      </c>
      <c r="R1177" s="86">
        <v>175</v>
      </c>
      <c r="S1177" s="86">
        <v>160</v>
      </c>
      <c r="T1177" s="86">
        <v>80</v>
      </c>
      <c r="U1177" s="14" t="s">
        <v>56</v>
      </c>
      <c r="V1177" s="14">
        <v>0</v>
      </c>
      <c r="W1177" s="14" t="s">
        <v>56</v>
      </c>
      <c r="X1177" s="14" t="s">
        <v>56</v>
      </c>
    </row>
    <row r="1178" spans="1:24">
      <c r="A1178" t="s">
        <v>3466</v>
      </c>
      <c r="B1178" s="12">
        <v>4010869751872</v>
      </c>
      <c r="C1178" s="12" t="s">
        <v>3274</v>
      </c>
      <c r="D1178" s="82" t="s">
        <v>38</v>
      </c>
      <c r="E1178" t="s">
        <v>3407</v>
      </c>
      <c r="F1178" t="s">
        <v>3408</v>
      </c>
      <c r="G1178" s="142" t="s">
        <v>3463</v>
      </c>
      <c r="H1178" s="145" t="s">
        <v>3430</v>
      </c>
      <c r="I1178" s="9"/>
      <c r="J1178" s="9"/>
      <c r="K1178" s="10" t="s">
        <v>2017</v>
      </c>
      <c r="L1178" s="11"/>
      <c r="M1178" s="22">
        <v>15267</v>
      </c>
      <c r="N1178" s="22"/>
      <c r="O1178" s="22"/>
      <c r="P1178" s="12">
        <v>2240000</v>
      </c>
      <c r="Q1178" s="86" t="s">
        <v>3464</v>
      </c>
      <c r="R1178" s="86">
        <v>175</v>
      </c>
      <c r="S1178" s="86">
        <v>160</v>
      </c>
      <c r="T1178" s="86">
        <v>80</v>
      </c>
      <c r="U1178" s="14" t="s">
        <v>56</v>
      </c>
      <c r="V1178" s="14">
        <v>0</v>
      </c>
      <c r="W1178" s="14" t="s">
        <v>56</v>
      </c>
      <c r="X1178" s="14" t="s">
        <v>56</v>
      </c>
    </row>
    <row r="1179" spans="1:24">
      <c r="A1179" t="s">
        <v>3467</v>
      </c>
      <c r="B1179" s="12">
        <v>4010869751964</v>
      </c>
      <c r="C1179" s="12" t="s">
        <v>3274</v>
      </c>
      <c r="D1179" s="82" t="s">
        <v>38</v>
      </c>
      <c r="E1179" t="s">
        <v>3407</v>
      </c>
      <c r="F1179" t="s">
        <v>3408</v>
      </c>
      <c r="G1179" s="142" t="s">
        <v>3468</v>
      </c>
      <c r="H1179" s="145" t="s">
        <v>3430</v>
      </c>
      <c r="I1179" s="9"/>
      <c r="J1179" s="9"/>
      <c r="K1179" s="10" t="s">
        <v>2017</v>
      </c>
      <c r="L1179" s="11"/>
      <c r="M1179" s="22">
        <v>25090</v>
      </c>
      <c r="N1179" s="22"/>
      <c r="O1179" s="22"/>
      <c r="P1179" s="12">
        <v>3653280</v>
      </c>
      <c r="Q1179" s="86" t="s">
        <v>3469</v>
      </c>
      <c r="R1179" s="86">
        <v>172</v>
      </c>
      <c r="S1179" s="86">
        <v>177</v>
      </c>
      <c r="T1179" s="86">
        <v>120</v>
      </c>
      <c r="U1179" s="14" t="s">
        <v>56</v>
      </c>
      <c r="V1179" s="14">
        <v>0</v>
      </c>
      <c r="W1179" s="14" t="s">
        <v>56</v>
      </c>
      <c r="X1179" s="14" t="s">
        <v>56</v>
      </c>
    </row>
    <row r="1180" spans="1:24">
      <c r="A1180" t="s">
        <v>3470</v>
      </c>
      <c r="B1180" s="12">
        <v>4010869751971</v>
      </c>
      <c r="C1180" s="12" t="s">
        <v>3274</v>
      </c>
      <c r="D1180" s="82" t="s">
        <v>38</v>
      </c>
      <c r="E1180" t="s">
        <v>3407</v>
      </c>
      <c r="F1180" t="s">
        <v>3408</v>
      </c>
      <c r="G1180" s="142" t="s">
        <v>3471</v>
      </c>
      <c r="H1180" s="145" t="s">
        <v>3430</v>
      </c>
      <c r="I1180" s="9"/>
      <c r="J1180" s="9"/>
      <c r="K1180" s="10" t="s">
        <v>2017</v>
      </c>
      <c r="L1180" s="11"/>
      <c r="M1180" s="22">
        <v>33133</v>
      </c>
      <c r="N1180" s="22"/>
      <c r="O1180" s="22"/>
      <c r="P1180" s="12">
        <v>3672000</v>
      </c>
      <c r="Q1180" s="86" t="s">
        <v>3469</v>
      </c>
      <c r="R1180" s="86">
        <v>170</v>
      </c>
      <c r="S1180" s="86">
        <v>180</v>
      </c>
      <c r="T1180" s="86">
        <v>120</v>
      </c>
      <c r="U1180" s="14" t="s">
        <v>56</v>
      </c>
      <c r="V1180" s="14">
        <v>0</v>
      </c>
      <c r="W1180" s="14" t="s">
        <v>56</v>
      </c>
      <c r="X1180" s="14" t="s">
        <v>56</v>
      </c>
    </row>
    <row r="1181" spans="1:24">
      <c r="A1181" t="s">
        <v>3472</v>
      </c>
      <c r="B1181" s="12">
        <v>4010869751988</v>
      </c>
      <c r="C1181" s="12" t="s">
        <v>3274</v>
      </c>
      <c r="D1181" s="82" t="s">
        <v>38</v>
      </c>
      <c r="E1181" t="s">
        <v>3407</v>
      </c>
      <c r="F1181" t="s">
        <v>3408</v>
      </c>
      <c r="G1181" s="142" t="s">
        <v>3471</v>
      </c>
      <c r="H1181" s="145" t="s">
        <v>3430</v>
      </c>
      <c r="I1181" s="9"/>
      <c r="J1181" s="9"/>
      <c r="K1181" s="10" t="s">
        <v>2017</v>
      </c>
      <c r="L1181" s="11"/>
      <c r="M1181" s="22">
        <v>33769</v>
      </c>
      <c r="N1181" s="22"/>
      <c r="O1181" s="22"/>
      <c r="P1181" s="12">
        <v>3672000</v>
      </c>
      <c r="Q1181" s="86" t="s">
        <v>3469</v>
      </c>
      <c r="R1181" s="86">
        <v>170</v>
      </c>
      <c r="S1181" s="86">
        <v>180</v>
      </c>
      <c r="T1181" s="86">
        <v>120</v>
      </c>
      <c r="U1181" s="14" t="s">
        <v>56</v>
      </c>
      <c r="V1181" s="14">
        <v>0</v>
      </c>
      <c r="W1181" s="14" t="s">
        <v>56</v>
      </c>
      <c r="X1181" s="14" t="s">
        <v>56</v>
      </c>
    </row>
    <row r="1182" spans="1:24">
      <c r="A1182" t="s">
        <v>3473</v>
      </c>
      <c r="B1182" s="12">
        <v>4010869751995</v>
      </c>
      <c r="C1182" s="12" t="s">
        <v>3274</v>
      </c>
      <c r="D1182" s="82" t="s">
        <v>38</v>
      </c>
      <c r="E1182" t="s">
        <v>3407</v>
      </c>
      <c r="F1182" t="s">
        <v>3408</v>
      </c>
      <c r="G1182" s="142" t="s">
        <v>3471</v>
      </c>
      <c r="H1182" s="145" t="s">
        <v>3430</v>
      </c>
      <c r="I1182" s="9"/>
      <c r="J1182" s="9"/>
      <c r="K1182" s="10" t="s">
        <v>2017</v>
      </c>
      <c r="L1182" s="11"/>
      <c r="M1182" s="22">
        <v>25726</v>
      </c>
      <c r="N1182" s="22"/>
      <c r="O1182" s="22"/>
      <c r="P1182" s="12">
        <v>3491136</v>
      </c>
      <c r="Q1182" s="86" t="s">
        <v>3474</v>
      </c>
      <c r="R1182" s="86">
        <v>171</v>
      </c>
      <c r="S1182" s="86">
        <v>176</v>
      </c>
      <c r="T1182" s="86">
        <v>115.99999999999999</v>
      </c>
      <c r="U1182" s="14" t="s">
        <v>56</v>
      </c>
      <c r="V1182" s="14">
        <v>0</v>
      </c>
      <c r="W1182" s="14" t="s">
        <v>56</v>
      </c>
      <c r="X1182" s="14" t="s">
        <v>56</v>
      </c>
    </row>
    <row r="1183" spans="1:24">
      <c r="A1183" t="s">
        <v>3475</v>
      </c>
      <c r="B1183" s="12">
        <v>4010869754088</v>
      </c>
      <c r="C1183" s="12" t="s">
        <v>3274</v>
      </c>
      <c r="D1183" t="s">
        <v>51</v>
      </c>
      <c r="E1183" t="s">
        <v>3407</v>
      </c>
      <c r="F1183" t="s">
        <v>3408</v>
      </c>
      <c r="G1183" s="143" t="s">
        <v>3476</v>
      </c>
      <c r="H1183" s="145" t="s">
        <v>3477</v>
      </c>
      <c r="I1183" s="9"/>
      <c r="J1183" s="9"/>
      <c r="K1183" s="10" t="s">
        <v>2017</v>
      </c>
      <c r="L1183" s="11"/>
      <c r="M1183" s="22">
        <v>19855</v>
      </c>
      <c r="N1183" s="22"/>
      <c r="O1183" s="22"/>
      <c r="P1183" s="12">
        <v>2677500</v>
      </c>
      <c r="Q1183" s="86" t="s">
        <v>3478</v>
      </c>
      <c r="R1183" s="86">
        <v>175</v>
      </c>
      <c r="S1183" s="86">
        <v>170</v>
      </c>
      <c r="T1183" s="86">
        <v>90</v>
      </c>
      <c r="U1183" s="14" t="s">
        <v>56</v>
      </c>
      <c r="V1183" s="14">
        <v>0</v>
      </c>
      <c r="W1183" s="14" t="s">
        <v>56</v>
      </c>
      <c r="X1183" s="14" t="s">
        <v>56</v>
      </c>
    </row>
    <row r="1184" spans="1:24">
      <c r="A1184" t="s">
        <v>3479</v>
      </c>
      <c r="B1184" s="12">
        <v>4010869754095</v>
      </c>
      <c r="C1184" s="12" t="s">
        <v>3274</v>
      </c>
      <c r="D1184" t="s">
        <v>51</v>
      </c>
      <c r="E1184" t="s">
        <v>3407</v>
      </c>
      <c r="F1184" t="s">
        <v>3408</v>
      </c>
      <c r="G1184" s="143" t="s">
        <v>3480</v>
      </c>
      <c r="H1184" s="145" t="s">
        <v>3477</v>
      </c>
      <c r="I1184" s="9"/>
      <c r="J1184" s="9"/>
      <c r="K1184" s="10" t="s">
        <v>2017</v>
      </c>
      <c r="L1184" s="11"/>
      <c r="M1184" s="22">
        <v>22994</v>
      </c>
      <c r="N1184" s="22"/>
      <c r="O1184" s="22"/>
      <c r="P1184" s="12">
        <v>2677500</v>
      </c>
      <c r="Q1184" s="86" t="s">
        <v>3478</v>
      </c>
      <c r="R1184" s="86">
        <v>175</v>
      </c>
      <c r="S1184" s="86">
        <v>170</v>
      </c>
      <c r="T1184" s="86">
        <v>90</v>
      </c>
      <c r="U1184" s="14" t="s">
        <v>56</v>
      </c>
      <c r="V1184" s="14">
        <v>0</v>
      </c>
      <c r="W1184" s="14" t="s">
        <v>56</v>
      </c>
      <c r="X1184" s="14" t="s">
        <v>56</v>
      </c>
    </row>
    <row r="1185" spans="1:24">
      <c r="A1185" t="s">
        <v>3481</v>
      </c>
      <c r="B1185" s="12">
        <v>4010869754101</v>
      </c>
      <c r="C1185" s="12" t="s">
        <v>3274</v>
      </c>
      <c r="D1185" t="s">
        <v>51</v>
      </c>
      <c r="E1185" t="s">
        <v>3407</v>
      </c>
      <c r="F1185" t="s">
        <v>3408</v>
      </c>
      <c r="G1185" s="143" t="s">
        <v>3480</v>
      </c>
      <c r="H1185" s="145" t="s">
        <v>3477</v>
      </c>
      <c r="I1185" s="9"/>
      <c r="J1185" s="9"/>
      <c r="K1185" s="10" t="s">
        <v>2017</v>
      </c>
      <c r="L1185" s="11"/>
      <c r="M1185" s="22">
        <v>23410</v>
      </c>
      <c r="N1185" s="22"/>
      <c r="O1185" s="22"/>
      <c r="P1185" s="12">
        <v>2677500</v>
      </c>
      <c r="Q1185" s="86" t="s">
        <v>3478</v>
      </c>
      <c r="R1185" s="86">
        <v>175</v>
      </c>
      <c r="S1185" s="86">
        <v>170</v>
      </c>
      <c r="T1185" s="86">
        <v>90</v>
      </c>
      <c r="U1185" s="14" t="s">
        <v>56</v>
      </c>
      <c r="V1185" s="14">
        <v>0</v>
      </c>
      <c r="W1185" s="14" t="s">
        <v>56</v>
      </c>
      <c r="X1185" s="14" t="s">
        <v>56</v>
      </c>
    </row>
    <row r="1186" spans="1:24">
      <c r="A1186" t="s">
        <v>3482</v>
      </c>
      <c r="B1186" s="12">
        <v>4010869754118</v>
      </c>
      <c r="C1186" s="12" t="s">
        <v>3274</v>
      </c>
      <c r="D1186" t="s">
        <v>51</v>
      </c>
      <c r="E1186" t="s">
        <v>3407</v>
      </c>
      <c r="F1186" t="s">
        <v>3408</v>
      </c>
      <c r="G1186" s="143" t="s">
        <v>3480</v>
      </c>
      <c r="H1186" s="145" t="s">
        <v>3477</v>
      </c>
      <c r="I1186" s="9"/>
      <c r="J1186" s="9"/>
      <c r="K1186" s="10" t="s">
        <v>2017</v>
      </c>
      <c r="L1186" s="11"/>
      <c r="M1186" s="22">
        <v>20271</v>
      </c>
      <c r="N1186" s="22"/>
      <c r="O1186" s="22"/>
      <c r="P1186" s="12">
        <v>2677500</v>
      </c>
      <c r="Q1186" s="86" t="s">
        <v>3478</v>
      </c>
      <c r="R1186" s="86">
        <v>175</v>
      </c>
      <c r="S1186" s="86">
        <v>170</v>
      </c>
      <c r="T1186" s="86">
        <v>90</v>
      </c>
      <c r="U1186" s="14" t="s">
        <v>56</v>
      </c>
      <c r="V1186" s="14">
        <v>0</v>
      </c>
      <c r="W1186" s="14" t="s">
        <v>56</v>
      </c>
      <c r="X1186" s="14" t="s">
        <v>56</v>
      </c>
    </row>
    <row r="1187" spans="1:24">
      <c r="A1187" t="s">
        <v>3483</v>
      </c>
      <c r="B1187" s="12">
        <v>4010869754200</v>
      </c>
      <c r="C1187" s="12" t="s">
        <v>3274</v>
      </c>
      <c r="D1187" t="s">
        <v>51</v>
      </c>
      <c r="E1187" t="s">
        <v>3407</v>
      </c>
      <c r="F1187" t="s">
        <v>3408</v>
      </c>
      <c r="G1187" s="142" t="s">
        <v>3484</v>
      </c>
      <c r="H1187" s="145" t="s">
        <v>3485</v>
      </c>
      <c r="I1187" s="9"/>
      <c r="J1187" s="9"/>
      <c r="K1187" s="10" t="s">
        <v>2017</v>
      </c>
      <c r="L1187" s="11"/>
      <c r="M1187" s="22">
        <v>7929</v>
      </c>
      <c r="N1187" s="22"/>
      <c r="O1187" s="22"/>
      <c r="P1187" s="12">
        <v>1011840.0000000001</v>
      </c>
      <c r="Q1187" s="86" t="s">
        <v>3486</v>
      </c>
      <c r="R1187" s="86">
        <v>120</v>
      </c>
      <c r="S1187" s="86">
        <v>136</v>
      </c>
      <c r="T1187" s="86">
        <v>62</v>
      </c>
      <c r="U1187" s="14" t="s">
        <v>56</v>
      </c>
      <c r="V1187" s="14">
        <v>0</v>
      </c>
      <c r="W1187" s="14" t="s">
        <v>56</v>
      </c>
      <c r="X1187" s="14" t="s">
        <v>56</v>
      </c>
    </row>
    <row r="1188" spans="1:24">
      <c r="A1188" t="s">
        <v>3487</v>
      </c>
      <c r="B1188" s="12">
        <v>4010869754217</v>
      </c>
      <c r="C1188" s="12" t="s">
        <v>3274</v>
      </c>
      <c r="D1188" t="s">
        <v>51</v>
      </c>
      <c r="E1188" t="s">
        <v>3407</v>
      </c>
      <c r="F1188" t="s">
        <v>3408</v>
      </c>
      <c r="G1188" s="142" t="s">
        <v>3488</v>
      </c>
      <c r="H1188" s="145" t="s">
        <v>3485</v>
      </c>
      <c r="I1188" s="9"/>
      <c r="J1188" s="9"/>
      <c r="K1188" s="10" t="s">
        <v>2017</v>
      </c>
      <c r="L1188" s="11"/>
      <c r="M1188" s="22">
        <v>11022</v>
      </c>
      <c r="N1188" s="22"/>
      <c r="O1188" s="22"/>
      <c r="P1188" s="12">
        <v>910000</v>
      </c>
      <c r="Q1188" s="86" t="s">
        <v>3489</v>
      </c>
      <c r="R1188" s="86">
        <v>65</v>
      </c>
      <c r="S1188" s="86">
        <v>140</v>
      </c>
      <c r="T1188" s="86">
        <v>100</v>
      </c>
      <c r="U1188" s="14" t="s">
        <v>56</v>
      </c>
      <c r="V1188" s="14">
        <v>0</v>
      </c>
      <c r="W1188" s="14" t="s">
        <v>56</v>
      </c>
      <c r="X1188" s="14" t="s">
        <v>56</v>
      </c>
    </row>
    <row r="1189" spans="1:24">
      <c r="A1189" t="s">
        <v>3490</v>
      </c>
      <c r="B1189" s="12">
        <v>4010869754224</v>
      </c>
      <c r="C1189" s="12" t="s">
        <v>3274</v>
      </c>
      <c r="D1189" t="s">
        <v>51</v>
      </c>
      <c r="E1189" t="s">
        <v>3407</v>
      </c>
      <c r="F1189" t="s">
        <v>3408</v>
      </c>
      <c r="G1189" s="142" t="s">
        <v>3491</v>
      </c>
      <c r="H1189" s="145" t="s">
        <v>3485</v>
      </c>
      <c r="I1189" s="9"/>
      <c r="J1189" s="9"/>
      <c r="K1189" s="10" t="s">
        <v>2017</v>
      </c>
      <c r="L1189" s="11"/>
      <c r="M1189" s="22">
        <v>8389</v>
      </c>
      <c r="N1189" s="22"/>
      <c r="O1189" s="22"/>
      <c r="P1189" s="12">
        <v>910000</v>
      </c>
      <c r="Q1189" s="86" t="s">
        <v>3489</v>
      </c>
      <c r="R1189" s="86">
        <v>65</v>
      </c>
      <c r="S1189" s="86">
        <v>140</v>
      </c>
      <c r="T1189" s="86">
        <v>100</v>
      </c>
      <c r="U1189" s="14" t="s">
        <v>56</v>
      </c>
      <c r="V1189" s="14">
        <v>0</v>
      </c>
      <c r="W1189" s="14" t="s">
        <v>56</v>
      </c>
      <c r="X1189" s="14" t="s">
        <v>56</v>
      </c>
    </row>
    <row r="1190" spans="1:24">
      <c r="A1190" t="s">
        <v>3492</v>
      </c>
      <c r="B1190" s="12">
        <v>4010869754231</v>
      </c>
      <c r="C1190" s="12" t="s">
        <v>3274</v>
      </c>
      <c r="D1190" t="s">
        <v>51</v>
      </c>
      <c r="E1190" t="s">
        <v>3407</v>
      </c>
      <c r="F1190" t="s">
        <v>3408</v>
      </c>
      <c r="G1190" s="142" t="s">
        <v>3493</v>
      </c>
      <c r="H1190" s="145" t="s">
        <v>3485</v>
      </c>
      <c r="I1190" s="9"/>
      <c r="J1190" s="9"/>
      <c r="K1190" s="10" t="s">
        <v>2017</v>
      </c>
      <c r="L1190" s="11"/>
      <c r="M1190" s="22">
        <v>11560</v>
      </c>
      <c r="N1190" s="22"/>
      <c r="O1190" s="22"/>
      <c r="P1190" s="12">
        <v>910000</v>
      </c>
      <c r="Q1190" s="86" t="s">
        <v>3489</v>
      </c>
      <c r="R1190" s="86">
        <v>65</v>
      </c>
      <c r="S1190" s="86">
        <v>140</v>
      </c>
      <c r="T1190" s="86">
        <v>100</v>
      </c>
      <c r="U1190" s="14" t="s">
        <v>56</v>
      </c>
      <c r="V1190" s="14">
        <v>0</v>
      </c>
      <c r="W1190" s="14" t="s">
        <v>56</v>
      </c>
      <c r="X1190" s="14" t="s">
        <v>56</v>
      </c>
    </row>
    <row r="1191" spans="1:24">
      <c r="A1191" t="s">
        <v>3494</v>
      </c>
      <c r="B1191" s="12">
        <v>4010869754262</v>
      </c>
      <c r="C1191" s="12" t="s">
        <v>3274</v>
      </c>
      <c r="D1191" t="s">
        <v>51</v>
      </c>
      <c r="E1191" t="s">
        <v>3407</v>
      </c>
      <c r="F1191" t="s">
        <v>3408</v>
      </c>
      <c r="G1191" s="142" t="s">
        <v>3495</v>
      </c>
      <c r="H1191" s="145" t="s">
        <v>3485</v>
      </c>
      <c r="I1191" s="9"/>
      <c r="J1191" s="9"/>
      <c r="K1191" s="10" t="s">
        <v>2017</v>
      </c>
      <c r="L1191" s="11"/>
      <c r="M1191" s="22">
        <v>9197</v>
      </c>
      <c r="N1191" s="22"/>
      <c r="O1191" s="22"/>
      <c r="P1191" s="12">
        <v>1092000</v>
      </c>
      <c r="Q1191" s="86" t="s">
        <v>2612</v>
      </c>
      <c r="R1191" s="86">
        <v>120</v>
      </c>
      <c r="S1191" s="86">
        <v>140</v>
      </c>
      <c r="T1191" s="86">
        <v>65</v>
      </c>
      <c r="U1191" s="14" t="s">
        <v>56</v>
      </c>
      <c r="V1191" s="14">
        <v>0</v>
      </c>
      <c r="W1191" s="14" t="s">
        <v>56</v>
      </c>
      <c r="X1191" s="14" t="s">
        <v>56</v>
      </c>
    </row>
    <row r="1192" spans="1:24">
      <c r="A1192" t="s">
        <v>3496</v>
      </c>
      <c r="B1192" s="12">
        <v>4010869754279</v>
      </c>
      <c r="C1192" s="12" t="s">
        <v>3274</v>
      </c>
      <c r="D1192" t="s">
        <v>51</v>
      </c>
      <c r="E1192" t="s">
        <v>3407</v>
      </c>
      <c r="F1192" t="s">
        <v>3408</v>
      </c>
      <c r="G1192" s="142" t="s">
        <v>3497</v>
      </c>
      <c r="H1192" s="145" t="s">
        <v>3485</v>
      </c>
      <c r="I1192" s="9"/>
      <c r="J1192" s="9"/>
      <c r="K1192" s="10" t="s">
        <v>2017</v>
      </c>
      <c r="L1192" s="11"/>
      <c r="M1192" s="22">
        <v>12440</v>
      </c>
      <c r="N1192" s="22"/>
      <c r="O1192" s="22"/>
      <c r="P1192" s="12">
        <v>1092000</v>
      </c>
      <c r="Q1192" s="86" t="s">
        <v>2612</v>
      </c>
      <c r="R1192" s="86">
        <v>120</v>
      </c>
      <c r="S1192" s="86">
        <v>140</v>
      </c>
      <c r="T1192" s="86">
        <v>65</v>
      </c>
      <c r="U1192" s="14" t="s">
        <v>56</v>
      </c>
      <c r="V1192" s="14">
        <v>0</v>
      </c>
      <c r="W1192" s="14" t="s">
        <v>56</v>
      </c>
      <c r="X1192" s="14" t="s">
        <v>56</v>
      </c>
    </row>
    <row r="1193" spans="1:24">
      <c r="A1193" t="s">
        <v>3498</v>
      </c>
      <c r="B1193" s="12">
        <v>4010869754309</v>
      </c>
      <c r="C1193" s="12" t="s">
        <v>3274</v>
      </c>
      <c r="D1193" t="s">
        <v>51</v>
      </c>
      <c r="E1193" t="s">
        <v>3407</v>
      </c>
      <c r="F1193" t="s">
        <v>3408</v>
      </c>
      <c r="G1193" s="142" t="s">
        <v>3499</v>
      </c>
      <c r="H1193" s="145" t="s">
        <v>3485</v>
      </c>
      <c r="I1193" s="9"/>
      <c r="J1193" s="9"/>
      <c r="K1193" s="10" t="s">
        <v>2017</v>
      </c>
      <c r="L1193" s="11"/>
      <c r="M1193" s="22">
        <v>12984</v>
      </c>
      <c r="N1193" s="22"/>
      <c r="O1193" s="22"/>
      <c r="P1193" s="12">
        <v>1536000</v>
      </c>
      <c r="Q1193" s="86" t="s">
        <v>3500</v>
      </c>
      <c r="R1193" s="86">
        <v>120</v>
      </c>
      <c r="S1193" s="86">
        <v>160</v>
      </c>
      <c r="T1193" s="86">
        <v>80</v>
      </c>
      <c r="U1193" s="14" t="s">
        <v>56</v>
      </c>
      <c r="V1193" s="14">
        <v>0</v>
      </c>
      <c r="W1193" s="14" t="s">
        <v>56</v>
      </c>
      <c r="X1193" s="14" t="s">
        <v>56</v>
      </c>
    </row>
    <row r="1194" spans="1:24">
      <c r="A1194" t="s">
        <v>3501</v>
      </c>
      <c r="B1194" s="12">
        <v>4010869754316</v>
      </c>
      <c r="C1194" s="12" t="s">
        <v>3274</v>
      </c>
      <c r="D1194" t="s">
        <v>51</v>
      </c>
      <c r="E1194" t="s">
        <v>3407</v>
      </c>
      <c r="F1194" t="s">
        <v>3408</v>
      </c>
      <c r="G1194" s="142" t="s">
        <v>3502</v>
      </c>
      <c r="H1194" s="145" t="s">
        <v>3485</v>
      </c>
      <c r="I1194" s="9"/>
      <c r="J1194" s="9"/>
      <c r="K1194" s="10" t="s">
        <v>2017</v>
      </c>
      <c r="L1194" s="11"/>
      <c r="M1194" s="22">
        <v>16711</v>
      </c>
      <c r="N1194" s="22"/>
      <c r="O1194" s="22"/>
      <c r="P1194" s="12">
        <v>1536000</v>
      </c>
      <c r="Q1194" s="86" t="s">
        <v>3500</v>
      </c>
      <c r="R1194" s="86">
        <v>120</v>
      </c>
      <c r="S1194" s="86">
        <v>160</v>
      </c>
      <c r="T1194" s="86">
        <v>80</v>
      </c>
      <c r="U1194" s="14" t="s">
        <v>56</v>
      </c>
      <c r="V1194" s="14">
        <v>0</v>
      </c>
      <c r="W1194" s="14" t="s">
        <v>56</v>
      </c>
      <c r="X1194" s="14" t="s">
        <v>56</v>
      </c>
    </row>
    <row r="1195" spans="1:24">
      <c r="A1195" t="s">
        <v>3503</v>
      </c>
      <c r="B1195" s="12">
        <v>4010869751278</v>
      </c>
      <c r="C1195" s="12" t="s">
        <v>3274</v>
      </c>
      <c r="D1195" s="82" t="s">
        <v>38</v>
      </c>
      <c r="E1195" t="s">
        <v>3275</v>
      </c>
      <c r="F1195" t="s">
        <v>3276</v>
      </c>
      <c r="G1195" s="143" t="s">
        <v>3504</v>
      </c>
      <c r="H1195" s="145" t="s">
        <v>3505</v>
      </c>
      <c r="I1195" s="9"/>
      <c r="J1195" s="9"/>
      <c r="K1195" s="10" t="s">
        <v>2017</v>
      </c>
      <c r="L1195" s="11"/>
      <c r="M1195" s="22" t="s">
        <v>3506</v>
      </c>
      <c r="N1195" s="22"/>
      <c r="O1195" s="22"/>
      <c r="P1195" s="12">
        <v>2004300.0000000002</v>
      </c>
      <c r="Q1195" s="86" t="s">
        <v>3507</v>
      </c>
      <c r="R1195" s="86">
        <v>131</v>
      </c>
      <c r="S1195" s="86">
        <v>170</v>
      </c>
      <c r="T1195" s="86">
        <v>90</v>
      </c>
      <c r="U1195" s="14" t="s">
        <v>56</v>
      </c>
      <c r="V1195" s="14">
        <v>0</v>
      </c>
      <c r="W1195" s="14" t="s">
        <v>56</v>
      </c>
      <c r="X1195" s="14" t="s">
        <v>56</v>
      </c>
    </row>
    <row r="1196" spans="1:24">
      <c r="A1196" t="s">
        <v>3508</v>
      </c>
      <c r="B1196" s="12">
        <v>4010869751285</v>
      </c>
      <c r="C1196" s="12" t="s">
        <v>3274</v>
      </c>
      <c r="D1196" s="82" t="s">
        <v>38</v>
      </c>
      <c r="E1196" t="s">
        <v>3275</v>
      </c>
      <c r="F1196" t="s">
        <v>3276</v>
      </c>
      <c r="G1196" s="143" t="s">
        <v>3509</v>
      </c>
      <c r="H1196" s="145" t="s">
        <v>3505</v>
      </c>
      <c r="I1196" s="9"/>
      <c r="J1196" s="9"/>
      <c r="K1196" s="10" t="s">
        <v>2017</v>
      </c>
      <c r="L1196" s="11"/>
      <c r="M1196" s="22" t="s">
        <v>3506</v>
      </c>
      <c r="N1196" s="22"/>
      <c r="O1196" s="22"/>
      <c r="P1196" s="12">
        <v>2240000</v>
      </c>
      <c r="Q1196" s="86" t="s">
        <v>3510</v>
      </c>
      <c r="R1196" s="86">
        <v>175</v>
      </c>
      <c r="S1196" s="86">
        <v>160</v>
      </c>
      <c r="T1196" s="86">
        <v>80</v>
      </c>
      <c r="U1196" s="14" t="s">
        <v>56</v>
      </c>
      <c r="V1196" s="14">
        <v>0</v>
      </c>
      <c r="W1196" s="14" t="s">
        <v>56</v>
      </c>
      <c r="X1196" s="14" t="s">
        <v>56</v>
      </c>
    </row>
    <row r="1197" spans="1:24">
      <c r="A1197" t="s">
        <v>3511</v>
      </c>
      <c r="B1197" s="12">
        <v>4010869751292</v>
      </c>
      <c r="C1197" s="12" t="s">
        <v>3274</v>
      </c>
      <c r="D1197" s="82" t="s">
        <v>38</v>
      </c>
      <c r="E1197" t="s">
        <v>3275</v>
      </c>
      <c r="F1197" t="s">
        <v>3276</v>
      </c>
      <c r="G1197" s="143" t="s">
        <v>3509</v>
      </c>
      <c r="H1197" s="145" t="s">
        <v>3505</v>
      </c>
      <c r="I1197" s="9"/>
      <c r="J1197" s="9"/>
      <c r="K1197" s="10" t="s">
        <v>2017</v>
      </c>
      <c r="L1197" s="11"/>
      <c r="M1197" s="22" t="s">
        <v>3506</v>
      </c>
      <c r="N1197" s="22"/>
      <c r="O1197" s="22"/>
      <c r="P1197" s="12">
        <v>2240000</v>
      </c>
      <c r="Q1197" s="86" t="s">
        <v>3510</v>
      </c>
      <c r="R1197" s="86">
        <v>175</v>
      </c>
      <c r="S1197" s="86">
        <v>160</v>
      </c>
      <c r="T1197" s="86">
        <v>80</v>
      </c>
      <c r="U1197" s="14" t="s">
        <v>56</v>
      </c>
      <c r="V1197" s="14">
        <v>0</v>
      </c>
      <c r="W1197" s="14" t="s">
        <v>56</v>
      </c>
      <c r="X1197" s="14" t="s">
        <v>56</v>
      </c>
    </row>
    <row r="1198" spans="1:24">
      <c r="A1198" t="s">
        <v>3512</v>
      </c>
      <c r="B1198" s="12">
        <v>4010869751308</v>
      </c>
      <c r="C1198" s="12" t="s">
        <v>3274</v>
      </c>
      <c r="D1198" s="82" t="s">
        <v>38</v>
      </c>
      <c r="E1198" t="s">
        <v>3275</v>
      </c>
      <c r="F1198" t="s">
        <v>3276</v>
      </c>
      <c r="G1198" s="143" t="s">
        <v>3509</v>
      </c>
      <c r="H1198" s="145" t="s">
        <v>3505</v>
      </c>
      <c r="I1198" s="9"/>
      <c r="J1198" s="9"/>
      <c r="K1198" s="10" t="s">
        <v>2017</v>
      </c>
      <c r="L1198" s="11"/>
      <c r="M1198" s="22" t="s">
        <v>3506</v>
      </c>
      <c r="N1198" s="22"/>
      <c r="O1198" s="22"/>
      <c r="P1198" s="12">
        <v>1958400</v>
      </c>
      <c r="Q1198" s="86" t="s">
        <v>3513</v>
      </c>
      <c r="R1198" s="86">
        <v>128</v>
      </c>
      <c r="S1198" s="86">
        <v>170</v>
      </c>
      <c r="T1198" s="86">
        <v>90</v>
      </c>
      <c r="U1198" s="14" t="s">
        <v>56</v>
      </c>
      <c r="V1198" s="14">
        <v>0</v>
      </c>
      <c r="W1198" s="14" t="s">
        <v>56</v>
      </c>
      <c r="X1198" s="14" t="s">
        <v>56</v>
      </c>
    </row>
    <row r="1199" spans="1:24">
      <c r="A1199" t="s">
        <v>3514</v>
      </c>
      <c r="B1199" s="12">
        <v>4010869751315</v>
      </c>
      <c r="C1199" s="12" t="s">
        <v>3274</v>
      </c>
      <c r="D1199" s="82" t="s">
        <v>38</v>
      </c>
      <c r="E1199" t="s">
        <v>3275</v>
      </c>
      <c r="F1199" t="s">
        <v>3276</v>
      </c>
      <c r="G1199" s="142" t="s">
        <v>3515</v>
      </c>
      <c r="H1199" s="145" t="s">
        <v>3505</v>
      </c>
      <c r="I1199" s="9"/>
      <c r="J1199" s="9"/>
      <c r="K1199" s="10" t="s">
        <v>2017</v>
      </c>
      <c r="L1199" s="11"/>
      <c r="M1199" s="22" t="s">
        <v>3506</v>
      </c>
      <c r="N1199" s="22"/>
      <c r="O1199" s="22"/>
      <c r="P1199" s="12">
        <v>2692170</v>
      </c>
      <c r="Q1199" s="86" t="s">
        <v>3516</v>
      </c>
      <c r="R1199" s="86">
        <v>177</v>
      </c>
      <c r="S1199" s="86">
        <v>169</v>
      </c>
      <c r="T1199" s="86">
        <v>90</v>
      </c>
      <c r="U1199" s="14" t="s">
        <v>56</v>
      </c>
      <c r="V1199" s="14">
        <v>0</v>
      </c>
      <c r="W1199" s="14" t="s">
        <v>56</v>
      </c>
      <c r="X1199" s="14" t="s">
        <v>56</v>
      </c>
    </row>
    <row r="1200" spans="1:24">
      <c r="A1200" t="s">
        <v>3517</v>
      </c>
      <c r="B1200" s="12">
        <v>4010869751322</v>
      </c>
      <c r="C1200" s="12" t="s">
        <v>3274</v>
      </c>
      <c r="D1200" s="82" t="s">
        <v>38</v>
      </c>
      <c r="E1200" t="s">
        <v>3275</v>
      </c>
      <c r="F1200" t="s">
        <v>3276</v>
      </c>
      <c r="G1200" s="142" t="s">
        <v>3518</v>
      </c>
      <c r="H1200" s="145" t="s">
        <v>3505</v>
      </c>
      <c r="I1200" s="9"/>
      <c r="J1200" s="9"/>
      <c r="K1200" s="10" t="s">
        <v>2017</v>
      </c>
      <c r="L1200" s="11"/>
      <c r="M1200" s="22" t="s">
        <v>3506</v>
      </c>
      <c r="N1200" s="22"/>
      <c r="O1200" s="22"/>
      <c r="P1200" s="12">
        <v>2407200</v>
      </c>
      <c r="Q1200" s="86" t="s">
        <v>3519</v>
      </c>
      <c r="R1200" s="86">
        <v>177</v>
      </c>
      <c r="S1200" s="86">
        <v>170</v>
      </c>
      <c r="T1200" s="86">
        <v>80</v>
      </c>
      <c r="U1200" s="14" t="s">
        <v>56</v>
      </c>
      <c r="V1200" s="14">
        <v>0</v>
      </c>
      <c r="W1200" s="14" t="s">
        <v>56</v>
      </c>
      <c r="X1200" s="14" t="s">
        <v>56</v>
      </c>
    </row>
    <row r="1201" spans="1:24">
      <c r="A1201" t="s">
        <v>3520</v>
      </c>
      <c r="B1201" s="12">
        <v>4010869751339</v>
      </c>
      <c r="C1201" s="12" t="s">
        <v>3274</v>
      </c>
      <c r="D1201" s="82" t="s">
        <v>38</v>
      </c>
      <c r="E1201" t="s">
        <v>3275</v>
      </c>
      <c r="F1201" t="s">
        <v>3276</v>
      </c>
      <c r="G1201" s="142" t="s">
        <v>3518</v>
      </c>
      <c r="H1201" s="145" t="s">
        <v>3505</v>
      </c>
      <c r="I1201" s="9"/>
      <c r="J1201" s="9"/>
      <c r="K1201" s="10" t="s">
        <v>2017</v>
      </c>
      <c r="L1201" s="11"/>
      <c r="M1201" s="22" t="s">
        <v>3506</v>
      </c>
      <c r="N1201" s="22"/>
      <c r="O1201" s="22"/>
      <c r="P1201" s="12">
        <v>2240000</v>
      </c>
      <c r="Q1201" s="86" t="s">
        <v>3519</v>
      </c>
      <c r="R1201" s="86">
        <v>175</v>
      </c>
      <c r="S1201" s="86">
        <v>160</v>
      </c>
      <c r="T1201" s="86">
        <v>80</v>
      </c>
      <c r="U1201" s="14" t="s">
        <v>56</v>
      </c>
      <c r="V1201" s="14">
        <v>0</v>
      </c>
      <c r="W1201" s="14" t="s">
        <v>56</v>
      </c>
      <c r="X1201" s="14" t="s">
        <v>56</v>
      </c>
    </row>
    <row r="1202" spans="1:24">
      <c r="A1202" t="s">
        <v>3521</v>
      </c>
      <c r="B1202" s="12">
        <v>4010869751346</v>
      </c>
      <c r="C1202" s="12" t="s">
        <v>3274</v>
      </c>
      <c r="D1202" s="82" t="s">
        <v>38</v>
      </c>
      <c r="E1202" t="s">
        <v>3275</v>
      </c>
      <c r="F1202" t="s">
        <v>3276</v>
      </c>
      <c r="G1202" s="142" t="s">
        <v>3518</v>
      </c>
      <c r="H1202" s="145" t="s">
        <v>3505</v>
      </c>
      <c r="I1202" s="9"/>
      <c r="J1202" s="9"/>
      <c r="K1202" s="10" t="s">
        <v>2017</v>
      </c>
      <c r="L1202" s="11"/>
      <c r="M1202" s="22" t="s">
        <v>3506</v>
      </c>
      <c r="N1202" s="22"/>
      <c r="O1202" s="22"/>
      <c r="P1202" s="12">
        <v>2240000</v>
      </c>
      <c r="Q1202" s="86" t="s">
        <v>3519</v>
      </c>
      <c r="R1202" s="86">
        <v>175</v>
      </c>
      <c r="S1202" s="86">
        <v>160</v>
      </c>
      <c r="T1202" s="86">
        <v>80</v>
      </c>
      <c r="U1202" s="14" t="s">
        <v>56</v>
      </c>
      <c r="V1202" s="14">
        <v>0</v>
      </c>
      <c r="W1202" s="14" t="s">
        <v>56</v>
      </c>
      <c r="X1202" s="14" t="s">
        <v>56</v>
      </c>
    </row>
    <row r="1203" spans="1:24">
      <c r="A1203" t="s">
        <v>3522</v>
      </c>
      <c r="B1203" s="12">
        <v>4010869751353</v>
      </c>
      <c r="C1203" s="12" t="s">
        <v>3274</v>
      </c>
      <c r="D1203" s="82" t="s">
        <v>38</v>
      </c>
      <c r="E1203" t="s">
        <v>3275</v>
      </c>
      <c r="F1203" t="s">
        <v>3276</v>
      </c>
      <c r="G1203" s="142" t="s">
        <v>3518</v>
      </c>
      <c r="H1203" s="145" t="s">
        <v>3505</v>
      </c>
      <c r="I1203" s="9"/>
      <c r="J1203" s="9"/>
      <c r="K1203" s="10" t="s">
        <v>2017</v>
      </c>
      <c r="L1203" s="11"/>
      <c r="M1203" s="22" t="s">
        <v>3506</v>
      </c>
      <c r="N1203" s="22"/>
      <c r="O1203" s="22"/>
      <c r="P1203" s="12">
        <v>2240000</v>
      </c>
      <c r="Q1203" s="86" t="s">
        <v>3519</v>
      </c>
      <c r="R1203" s="86">
        <v>175</v>
      </c>
      <c r="S1203" s="86">
        <v>160</v>
      </c>
      <c r="T1203" s="86">
        <v>80</v>
      </c>
      <c r="U1203" s="14" t="s">
        <v>56</v>
      </c>
      <c r="V1203" s="14">
        <v>0</v>
      </c>
      <c r="W1203" s="14" t="s">
        <v>56</v>
      </c>
      <c r="X1203" s="14" t="s">
        <v>56</v>
      </c>
    </row>
    <row r="1204" spans="1:24">
      <c r="A1204" t="s">
        <v>3523</v>
      </c>
      <c r="B1204" s="12">
        <v>4010869751360</v>
      </c>
      <c r="C1204" s="12" t="s">
        <v>3274</v>
      </c>
      <c r="D1204" s="82" t="s">
        <v>38</v>
      </c>
      <c r="E1204" t="s">
        <v>3275</v>
      </c>
      <c r="F1204" t="s">
        <v>3276</v>
      </c>
      <c r="G1204" s="142" t="s">
        <v>3518</v>
      </c>
      <c r="H1204" s="145" t="s">
        <v>3505</v>
      </c>
      <c r="I1204" s="9"/>
      <c r="J1204" s="9"/>
      <c r="K1204" s="10" t="s">
        <v>2017</v>
      </c>
      <c r="L1204" s="11"/>
      <c r="M1204" s="22" t="s">
        <v>3506</v>
      </c>
      <c r="N1204" s="22"/>
      <c r="O1204" s="22"/>
      <c r="P1204" s="12">
        <v>2240000</v>
      </c>
      <c r="Q1204" s="86" t="s">
        <v>3519</v>
      </c>
      <c r="R1204" s="86">
        <v>175</v>
      </c>
      <c r="S1204" s="86">
        <v>160</v>
      </c>
      <c r="T1204" s="86">
        <v>80</v>
      </c>
      <c r="U1204" s="14" t="s">
        <v>56</v>
      </c>
      <c r="V1204" s="14">
        <v>0</v>
      </c>
      <c r="W1204" s="14" t="s">
        <v>56</v>
      </c>
      <c r="X1204" s="14" t="s">
        <v>56</v>
      </c>
    </row>
    <row r="1205" spans="1:24">
      <c r="A1205" t="s">
        <v>3524</v>
      </c>
      <c r="B1205" s="12">
        <v>4010869754040</v>
      </c>
      <c r="C1205" s="12" t="s">
        <v>3274</v>
      </c>
      <c r="D1205" t="s">
        <v>51</v>
      </c>
      <c r="E1205" t="s">
        <v>3275</v>
      </c>
      <c r="F1205" t="s">
        <v>3276</v>
      </c>
      <c r="G1205" s="142" t="s">
        <v>3525</v>
      </c>
      <c r="H1205" s="145" t="s">
        <v>3526</v>
      </c>
      <c r="I1205" s="9"/>
      <c r="J1205" s="9"/>
      <c r="K1205" s="10" t="s">
        <v>2017</v>
      </c>
      <c r="L1205" s="11"/>
      <c r="M1205" s="22" t="s">
        <v>3506</v>
      </c>
      <c r="N1205" s="22"/>
      <c r="O1205" s="22"/>
      <c r="P1205" s="12">
        <v>2677500</v>
      </c>
      <c r="Q1205" s="86" t="s">
        <v>3527</v>
      </c>
      <c r="R1205" s="86">
        <v>175</v>
      </c>
      <c r="S1205" s="86">
        <v>170</v>
      </c>
      <c r="T1205" s="86">
        <v>90</v>
      </c>
      <c r="U1205" s="14" t="s">
        <v>56</v>
      </c>
      <c r="V1205" s="14">
        <v>0</v>
      </c>
      <c r="W1205" s="14" t="s">
        <v>56</v>
      </c>
      <c r="X1205" s="14" t="s">
        <v>56</v>
      </c>
    </row>
    <row r="1206" spans="1:24">
      <c r="A1206" t="s">
        <v>3528</v>
      </c>
      <c r="B1206" s="12">
        <v>4010869754057</v>
      </c>
      <c r="C1206" s="12" t="s">
        <v>3274</v>
      </c>
      <c r="D1206" t="s">
        <v>51</v>
      </c>
      <c r="E1206" t="s">
        <v>3275</v>
      </c>
      <c r="F1206" t="s">
        <v>3276</v>
      </c>
      <c r="G1206" s="142" t="s">
        <v>3529</v>
      </c>
      <c r="H1206" s="145" t="s">
        <v>3526</v>
      </c>
      <c r="I1206" s="9"/>
      <c r="J1206" s="9"/>
      <c r="K1206" s="10" t="s">
        <v>2017</v>
      </c>
      <c r="L1206" s="11"/>
      <c r="M1206" s="22" t="s">
        <v>3506</v>
      </c>
      <c r="N1206" s="22"/>
      <c r="O1206" s="22"/>
      <c r="P1206" s="12">
        <v>2677500</v>
      </c>
      <c r="Q1206" s="86">
        <v>315</v>
      </c>
      <c r="R1206" s="86">
        <v>175</v>
      </c>
      <c r="S1206" s="86">
        <v>170</v>
      </c>
      <c r="T1206" s="86">
        <v>90</v>
      </c>
      <c r="U1206" s="14" t="s">
        <v>56</v>
      </c>
      <c r="V1206" s="14">
        <v>0</v>
      </c>
      <c r="W1206" s="14" t="s">
        <v>56</v>
      </c>
      <c r="X1206" s="14" t="s">
        <v>56</v>
      </c>
    </row>
    <row r="1207" spans="1:24">
      <c r="A1207" t="s">
        <v>3530</v>
      </c>
      <c r="B1207" s="12">
        <v>4010869751377</v>
      </c>
      <c r="C1207" s="12" t="s">
        <v>3274</v>
      </c>
      <c r="D1207" s="82" t="s">
        <v>38</v>
      </c>
      <c r="E1207" t="s">
        <v>3281</v>
      </c>
      <c r="F1207" t="s">
        <v>3282</v>
      </c>
      <c r="G1207" s="143" t="s">
        <v>3531</v>
      </c>
      <c r="H1207" s="145" t="s">
        <v>3505</v>
      </c>
      <c r="I1207" s="9"/>
      <c r="J1207" s="9"/>
      <c r="K1207" s="10" t="s">
        <v>2017</v>
      </c>
      <c r="L1207" s="11"/>
      <c r="M1207" s="22" t="s">
        <v>3506</v>
      </c>
      <c r="N1207" s="22"/>
      <c r="O1207" s="22"/>
      <c r="P1207" s="12">
        <v>3579840</v>
      </c>
      <c r="Q1207" s="86" t="s">
        <v>3532</v>
      </c>
      <c r="R1207" s="86">
        <v>176</v>
      </c>
      <c r="S1207" s="86">
        <v>180</v>
      </c>
      <c r="T1207" s="86">
        <v>112.99999999999999</v>
      </c>
      <c r="U1207" s="14" t="s">
        <v>56</v>
      </c>
      <c r="V1207" s="14">
        <v>0</v>
      </c>
      <c r="W1207" s="14" t="s">
        <v>56</v>
      </c>
      <c r="X1207" s="14" t="s">
        <v>56</v>
      </c>
    </row>
    <row r="1208" spans="1:24">
      <c r="A1208" t="s">
        <v>3533</v>
      </c>
      <c r="B1208" s="12">
        <v>4010869751384</v>
      </c>
      <c r="C1208" s="12" t="s">
        <v>3274</v>
      </c>
      <c r="D1208" s="82" t="s">
        <v>38</v>
      </c>
      <c r="E1208" t="s">
        <v>3281</v>
      </c>
      <c r="F1208" t="s">
        <v>3282</v>
      </c>
      <c r="G1208" s="143" t="s">
        <v>3534</v>
      </c>
      <c r="H1208" s="145" t="s">
        <v>3505</v>
      </c>
      <c r="I1208" s="9"/>
      <c r="J1208" s="9"/>
      <c r="K1208" s="10" t="s">
        <v>2017</v>
      </c>
      <c r="L1208" s="11"/>
      <c r="M1208" s="22" t="s">
        <v>3506</v>
      </c>
      <c r="N1208" s="22"/>
      <c r="O1208" s="22"/>
      <c r="P1208" s="12">
        <v>3672000</v>
      </c>
      <c r="Q1208" s="86" t="s">
        <v>3535</v>
      </c>
      <c r="R1208" s="86">
        <v>170</v>
      </c>
      <c r="S1208" s="86">
        <v>180</v>
      </c>
      <c r="T1208" s="86">
        <v>120</v>
      </c>
      <c r="U1208" s="14" t="s">
        <v>56</v>
      </c>
      <c r="V1208" s="14">
        <v>0</v>
      </c>
      <c r="W1208" s="14" t="s">
        <v>56</v>
      </c>
      <c r="X1208" s="14" t="s">
        <v>56</v>
      </c>
    </row>
    <row r="1209" spans="1:24">
      <c r="A1209" t="s">
        <v>3536</v>
      </c>
      <c r="B1209" s="12">
        <v>4010869751094</v>
      </c>
      <c r="C1209" s="12" t="s">
        <v>3274</v>
      </c>
      <c r="D1209" t="s">
        <v>51</v>
      </c>
      <c r="E1209" t="s">
        <v>3281</v>
      </c>
      <c r="F1209" t="s">
        <v>3282</v>
      </c>
      <c r="G1209" s="143" t="s">
        <v>3537</v>
      </c>
      <c r="H1209" s="145" t="s">
        <v>3538</v>
      </c>
      <c r="I1209" s="9"/>
      <c r="J1209" s="9"/>
      <c r="K1209" s="10" t="s">
        <v>2017</v>
      </c>
      <c r="L1209" s="11"/>
      <c r="M1209" s="22">
        <v>6349</v>
      </c>
      <c r="N1209" s="22"/>
      <c r="O1209" s="22"/>
      <c r="P1209" s="12">
        <v>1075200</v>
      </c>
      <c r="Q1209" s="86" t="s">
        <v>3539</v>
      </c>
      <c r="R1209" s="86">
        <v>120</v>
      </c>
      <c r="S1209" s="86">
        <v>140</v>
      </c>
      <c r="T1209" s="86">
        <v>64</v>
      </c>
      <c r="U1209" s="14" t="s">
        <v>56</v>
      </c>
      <c r="V1209" s="14">
        <v>0</v>
      </c>
      <c r="W1209" s="14" t="s">
        <v>56</v>
      </c>
      <c r="X1209" s="14" t="s">
        <v>56</v>
      </c>
    </row>
    <row r="1210" spans="1:24">
      <c r="A1210" t="s">
        <v>3540</v>
      </c>
      <c r="B1210" s="12">
        <v>4010869751100</v>
      </c>
      <c r="C1210" s="12" t="s">
        <v>3274</v>
      </c>
      <c r="D1210" t="s">
        <v>51</v>
      </c>
      <c r="E1210" t="s">
        <v>3281</v>
      </c>
      <c r="F1210" t="s">
        <v>3282</v>
      </c>
      <c r="G1210" s="143" t="s">
        <v>3541</v>
      </c>
      <c r="H1210" s="145" t="s">
        <v>3538</v>
      </c>
      <c r="I1210" s="9"/>
      <c r="J1210" s="9"/>
      <c r="K1210" s="10" t="s">
        <v>2017</v>
      </c>
      <c r="L1210" s="11"/>
      <c r="M1210" s="22">
        <v>9602</v>
      </c>
      <c r="N1210" s="22"/>
      <c r="O1210" s="22"/>
      <c r="P1210" s="12">
        <v>864500</v>
      </c>
      <c r="Q1210" s="86" t="s">
        <v>3411</v>
      </c>
      <c r="R1210" s="86">
        <v>65</v>
      </c>
      <c r="S1210" s="86">
        <v>140</v>
      </c>
      <c r="T1210" s="86">
        <v>95</v>
      </c>
      <c r="U1210" s="14" t="s">
        <v>56</v>
      </c>
      <c r="V1210" s="14">
        <v>0</v>
      </c>
      <c r="W1210" s="14" t="s">
        <v>56</v>
      </c>
      <c r="X1210" s="14" t="s">
        <v>56</v>
      </c>
    </row>
    <row r="1211" spans="1:24">
      <c r="A1211" t="s">
        <v>3542</v>
      </c>
      <c r="B1211" s="12">
        <v>4010869751131</v>
      </c>
      <c r="C1211" s="12" t="s">
        <v>3274</v>
      </c>
      <c r="D1211" t="s">
        <v>51</v>
      </c>
      <c r="E1211" t="s">
        <v>3281</v>
      </c>
      <c r="F1211" t="s">
        <v>3282</v>
      </c>
      <c r="G1211" s="142" t="s">
        <v>3543</v>
      </c>
      <c r="H1211" s="145" t="s">
        <v>3538</v>
      </c>
      <c r="I1211" s="9"/>
      <c r="J1211" s="9"/>
      <c r="K1211" s="10" t="s">
        <v>2017</v>
      </c>
      <c r="L1211" s="11"/>
      <c r="M1211" s="22">
        <v>7025</v>
      </c>
      <c r="N1211" s="22"/>
      <c r="O1211" s="22"/>
      <c r="P1211" s="12">
        <v>1075200</v>
      </c>
      <c r="Q1211" s="86">
        <v>88.4</v>
      </c>
      <c r="R1211" s="86">
        <v>120</v>
      </c>
      <c r="S1211" s="86">
        <v>140</v>
      </c>
      <c r="T1211" s="86">
        <v>64</v>
      </c>
      <c r="U1211" s="14" t="s">
        <v>56</v>
      </c>
      <c r="V1211" s="14">
        <v>0</v>
      </c>
      <c r="W1211" s="14" t="s">
        <v>56</v>
      </c>
      <c r="X1211" s="14" t="s">
        <v>56</v>
      </c>
    </row>
    <row r="1212" spans="1:24">
      <c r="A1212" t="s">
        <v>3544</v>
      </c>
      <c r="B1212" s="12">
        <v>4010869751148</v>
      </c>
      <c r="C1212" s="12" t="s">
        <v>3274</v>
      </c>
      <c r="D1212" t="s">
        <v>51</v>
      </c>
      <c r="E1212" t="s">
        <v>3281</v>
      </c>
      <c r="F1212" t="s">
        <v>3282</v>
      </c>
      <c r="G1212" s="142" t="s">
        <v>3545</v>
      </c>
      <c r="H1212" s="145" t="s">
        <v>3538</v>
      </c>
      <c r="I1212" s="9"/>
      <c r="J1212" s="9"/>
      <c r="K1212" s="10" t="s">
        <v>2017</v>
      </c>
      <c r="L1212" s="11"/>
      <c r="M1212" s="22">
        <v>10381</v>
      </c>
      <c r="N1212" s="22"/>
      <c r="O1212" s="22"/>
      <c r="P1212" s="12">
        <v>1084160</v>
      </c>
      <c r="Q1212" s="86" t="s">
        <v>3411</v>
      </c>
      <c r="R1212" s="86">
        <v>121</v>
      </c>
      <c r="S1212" s="86">
        <v>140</v>
      </c>
      <c r="T1212" s="86">
        <v>64</v>
      </c>
      <c r="U1212" s="14" t="s">
        <v>56</v>
      </c>
      <c r="V1212" s="14">
        <v>0</v>
      </c>
      <c r="W1212" s="14" t="s">
        <v>56</v>
      </c>
      <c r="X1212" s="14" t="s">
        <v>56</v>
      </c>
    </row>
    <row r="1213" spans="1:24">
      <c r="A1213" t="s">
        <v>3546</v>
      </c>
      <c r="B1213" s="12">
        <v>4010869751179</v>
      </c>
      <c r="C1213" s="12" t="s">
        <v>3274</v>
      </c>
      <c r="D1213" t="s">
        <v>51</v>
      </c>
      <c r="E1213" t="s">
        <v>3281</v>
      </c>
      <c r="F1213" t="s">
        <v>3282</v>
      </c>
      <c r="G1213" s="142" t="s">
        <v>3547</v>
      </c>
      <c r="H1213" s="145" t="s">
        <v>3538</v>
      </c>
      <c r="I1213" s="9"/>
      <c r="J1213" s="9"/>
      <c r="K1213" s="10" t="s">
        <v>2017</v>
      </c>
      <c r="L1213" s="11"/>
      <c r="M1213" s="22">
        <v>8105</v>
      </c>
      <c r="N1213" s="22"/>
      <c r="O1213" s="22"/>
      <c r="P1213" s="12">
        <v>1183000</v>
      </c>
      <c r="Q1213" s="86" t="s">
        <v>3548</v>
      </c>
      <c r="R1213" s="86">
        <v>65</v>
      </c>
      <c r="S1213" s="86">
        <v>140</v>
      </c>
      <c r="T1213" s="86">
        <v>130</v>
      </c>
      <c r="U1213" s="14" t="s">
        <v>56</v>
      </c>
      <c r="V1213" s="14">
        <v>0</v>
      </c>
      <c r="W1213" s="14" t="s">
        <v>56</v>
      </c>
      <c r="X1213" s="14" t="s">
        <v>56</v>
      </c>
    </row>
    <row r="1214" spans="1:24">
      <c r="A1214" t="s">
        <v>3549</v>
      </c>
      <c r="B1214" s="12">
        <v>4010869751186</v>
      </c>
      <c r="C1214" s="12" t="s">
        <v>3274</v>
      </c>
      <c r="D1214" t="s">
        <v>51</v>
      </c>
      <c r="E1214" t="s">
        <v>3281</v>
      </c>
      <c r="F1214" t="s">
        <v>3282</v>
      </c>
      <c r="G1214" s="142" t="s">
        <v>3550</v>
      </c>
      <c r="H1214" s="145" t="s">
        <v>3538</v>
      </c>
      <c r="I1214" s="9"/>
      <c r="J1214" s="9"/>
      <c r="K1214" s="10" t="s">
        <v>2017</v>
      </c>
      <c r="L1214" s="11"/>
      <c r="M1214" s="22">
        <v>12247</v>
      </c>
      <c r="N1214" s="22"/>
      <c r="O1214" s="22"/>
      <c r="P1214" s="12">
        <v>1183000</v>
      </c>
      <c r="Q1214" s="86" t="s">
        <v>3548</v>
      </c>
      <c r="R1214" s="86">
        <v>65</v>
      </c>
      <c r="S1214" s="86">
        <v>140</v>
      </c>
      <c r="T1214" s="86">
        <v>130</v>
      </c>
      <c r="U1214" s="14" t="s">
        <v>56</v>
      </c>
      <c r="V1214" s="14">
        <v>0</v>
      </c>
      <c r="W1214" s="14" t="s">
        <v>56</v>
      </c>
      <c r="X1214" s="14" t="s">
        <v>56</v>
      </c>
    </row>
    <row r="1215" spans="1:24">
      <c r="A1215" t="s">
        <v>3551</v>
      </c>
      <c r="B1215" s="12">
        <v>4010869751193</v>
      </c>
      <c r="C1215" s="12" t="s">
        <v>3274</v>
      </c>
      <c r="D1215" t="s">
        <v>51</v>
      </c>
      <c r="E1215" t="s">
        <v>3281</v>
      </c>
      <c r="F1215" t="s">
        <v>3282</v>
      </c>
      <c r="G1215" s="142" t="s">
        <v>3552</v>
      </c>
      <c r="H1215" s="145" t="s">
        <v>3538</v>
      </c>
      <c r="I1215" s="9"/>
      <c r="J1215" s="9"/>
      <c r="K1215" s="10" t="s">
        <v>2017</v>
      </c>
      <c r="L1215" s="11"/>
      <c r="M1215" s="22">
        <v>11482</v>
      </c>
      <c r="N1215" s="22"/>
      <c r="O1215" s="22"/>
      <c r="P1215" s="12">
        <v>1536000</v>
      </c>
      <c r="Q1215" s="86" t="s">
        <v>3553</v>
      </c>
      <c r="R1215" s="86">
        <v>120</v>
      </c>
      <c r="S1215" s="86">
        <v>160</v>
      </c>
      <c r="T1215" s="86">
        <v>80</v>
      </c>
      <c r="U1215" s="14" t="s">
        <v>56</v>
      </c>
      <c r="V1215" s="14">
        <v>0</v>
      </c>
      <c r="W1215" s="14" t="s">
        <v>56</v>
      </c>
      <c r="X1215" s="14" t="s">
        <v>56</v>
      </c>
    </row>
    <row r="1216" spans="1:24">
      <c r="A1216" t="s">
        <v>3554</v>
      </c>
      <c r="B1216" s="12">
        <v>4010869751209</v>
      </c>
      <c r="C1216" s="12" t="s">
        <v>3274</v>
      </c>
      <c r="D1216" t="s">
        <v>51</v>
      </c>
      <c r="E1216" t="s">
        <v>3281</v>
      </c>
      <c r="F1216" t="s">
        <v>3282</v>
      </c>
      <c r="G1216" s="142" t="s">
        <v>3555</v>
      </c>
      <c r="H1216" s="145" t="s">
        <v>3538</v>
      </c>
      <c r="I1216" s="9"/>
      <c r="J1216" s="9"/>
      <c r="K1216" s="10" t="s">
        <v>2017</v>
      </c>
      <c r="L1216" s="11"/>
      <c r="M1216" s="22">
        <v>15166</v>
      </c>
      <c r="N1216" s="22"/>
      <c r="O1216" s="22"/>
      <c r="P1216" s="12">
        <v>1536000</v>
      </c>
      <c r="Q1216" s="86" t="s">
        <v>3553</v>
      </c>
      <c r="R1216" s="86">
        <v>120</v>
      </c>
      <c r="S1216" s="86">
        <v>160</v>
      </c>
      <c r="T1216" s="86">
        <v>80</v>
      </c>
      <c r="U1216" s="14" t="s">
        <v>56</v>
      </c>
      <c r="V1216" s="14">
        <v>0</v>
      </c>
      <c r="W1216" s="14" t="s">
        <v>56</v>
      </c>
      <c r="X1216" s="14" t="s">
        <v>56</v>
      </c>
    </row>
    <row r="1217" spans="1:24">
      <c r="A1217" t="s">
        <v>3556</v>
      </c>
      <c r="B1217" s="12">
        <v>4010869751216</v>
      </c>
      <c r="C1217" s="12" t="s">
        <v>3274</v>
      </c>
      <c r="D1217" t="s">
        <v>51</v>
      </c>
      <c r="E1217" t="s">
        <v>3281</v>
      </c>
      <c r="F1217" t="s">
        <v>3282</v>
      </c>
      <c r="G1217" s="142" t="s">
        <v>3557</v>
      </c>
      <c r="H1217" s="145" t="s">
        <v>3538</v>
      </c>
      <c r="I1217" s="9"/>
      <c r="J1217" s="9"/>
      <c r="K1217" s="10" t="s">
        <v>2017</v>
      </c>
      <c r="L1217" s="11"/>
      <c r="M1217" s="22">
        <v>12157</v>
      </c>
      <c r="N1217" s="22"/>
      <c r="O1217" s="22"/>
      <c r="P1217" s="12">
        <v>1625600</v>
      </c>
      <c r="Q1217" s="86">
        <v>210.5</v>
      </c>
      <c r="R1217" s="86">
        <v>127</v>
      </c>
      <c r="S1217" s="86">
        <v>160</v>
      </c>
      <c r="T1217" s="86">
        <v>80</v>
      </c>
      <c r="U1217" s="14" t="s">
        <v>56</v>
      </c>
      <c r="V1217" s="14">
        <v>0</v>
      </c>
      <c r="W1217" s="14" t="s">
        <v>56</v>
      </c>
      <c r="X1217" s="14" t="s">
        <v>56</v>
      </c>
    </row>
    <row r="1218" spans="1:24">
      <c r="A1218" t="s">
        <v>3558</v>
      </c>
      <c r="B1218" s="12">
        <v>4010869751223</v>
      </c>
      <c r="C1218" s="12" t="s">
        <v>3274</v>
      </c>
      <c r="D1218" t="s">
        <v>51</v>
      </c>
      <c r="E1218" t="s">
        <v>3281</v>
      </c>
      <c r="F1218" t="s">
        <v>3282</v>
      </c>
      <c r="G1218" s="142" t="s">
        <v>3559</v>
      </c>
      <c r="H1218" s="145" t="s">
        <v>3538</v>
      </c>
      <c r="I1218" s="9"/>
      <c r="J1218" s="9"/>
      <c r="K1218" s="10" t="s">
        <v>2017</v>
      </c>
      <c r="L1218" s="11"/>
      <c r="M1218" s="22">
        <v>15686</v>
      </c>
      <c r="N1218" s="22"/>
      <c r="O1218" s="22"/>
      <c r="P1218" s="12">
        <v>1536000</v>
      </c>
      <c r="Q1218" s="86" t="s">
        <v>3553</v>
      </c>
      <c r="R1218" s="86">
        <v>120</v>
      </c>
      <c r="S1218" s="86">
        <v>160</v>
      </c>
      <c r="T1218" s="86">
        <v>80</v>
      </c>
      <c r="U1218" s="14" t="s">
        <v>56</v>
      </c>
      <c r="V1218" s="14">
        <v>0</v>
      </c>
      <c r="W1218" s="14" t="s">
        <v>56</v>
      </c>
      <c r="X1218" s="14" t="s">
        <v>56</v>
      </c>
    </row>
    <row r="1219" spans="1:24">
      <c r="A1219" t="s">
        <v>3560</v>
      </c>
      <c r="B1219" s="12">
        <v>4010869751230</v>
      </c>
      <c r="C1219" s="12" t="s">
        <v>3274</v>
      </c>
      <c r="D1219" t="s">
        <v>51</v>
      </c>
      <c r="E1219" t="s">
        <v>3281</v>
      </c>
      <c r="F1219" t="s">
        <v>3282</v>
      </c>
      <c r="G1219" s="142" t="s">
        <v>3561</v>
      </c>
      <c r="H1219" s="145" t="s">
        <v>3538</v>
      </c>
      <c r="I1219" s="9"/>
      <c r="J1219" s="9"/>
      <c r="K1219" s="10" t="s">
        <v>2017</v>
      </c>
      <c r="L1219" s="11"/>
      <c r="M1219" s="22">
        <v>15940</v>
      </c>
      <c r="N1219" s="22"/>
      <c r="O1219" s="22"/>
      <c r="P1219" s="12">
        <v>2775000</v>
      </c>
      <c r="Q1219" s="86" t="s">
        <v>3527</v>
      </c>
      <c r="R1219" s="86">
        <v>120</v>
      </c>
      <c r="S1219" s="86">
        <v>185</v>
      </c>
      <c r="T1219" s="86">
        <v>125</v>
      </c>
      <c r="U1219" s="14" t="s">
        <v>56</v>
      </c>
      <c r="V1219" s="14">
        <v>0</v>
      </c>
      <c r="W1219" s="14" t="s">
        <v>56</v>
      </c>
      <c r="X1219" s="14" t="s">
        <v>56</v>
      </c>
    </row>
    <row r="1220" spans="1:24">
      <c r="A1220" t="s">
        <v>3562</v>
      </c>
      <c r="B1220" s="12">
        <v>4010869751247</v>
      </c>
      <c r="C1220" s="12" t="s">
        <v>3274</v>
      </c>
      <c r="D1220" t="s">
        <v>51</v>
      </c>
      <c r="E1220" t="s">
        <v>3281</v>
      </c>
      <c r="F1220" t="s">
        <v>3282</v>
      </c>
      <c r="G1220" s="142" t="s">
        <v>3563</v>
      </c>
      <c r="H1220" s="145" t="s">
        <v>3538</v>
      </c>
      <c r="I1220" s="9"/>
      <c r="J1220" s="9"/>
      <c r="K1220" s="10" t="s">
        <v>2017</v>
      </c>
      <c r="L1220" s="11"/>
      <c r="M1220" s="22">
        <v>20978</v>
      </c>
      <c r="N1220" s="22"/>
      <c r="O1220" s="22"/>
      <c r="P1220" s="12">
        <v>2775000</v>
      </c>
      <c r="Q1220" s="86" t="s">
        <v>3527</v>
      </c>
      <c r="R1220" s="86">
        <v>120</v>
      </c>
      <c r="S1220" s="86">
        <v>185</v>
      </c>
      <c r="T1220" s="86">
        <v>125</v>
      </c>
      <c r="U1220" s="14" t="s">
        <v>56</v>
      </c>
      <c r="V1220" s="14">
        <v>0</v>
      </c>
      <c r="W1220" s="14" t="s">
        <v>56</v>
      </c>
      <c r="X1220" s="14" t="s">
        <v>56</v>
      </c>
    </row>
    <row r="1221" spans="1:24">
      <c r="A1221" t="s">
        <v>3564</v>
      </c>
      <c r="B1221" s="12">
        <v>4010869751254</v>
      </c>
      <c r="C1221" s="12" t="s">
        <v>3274</v>
      </c>
      <c r="D1221" t="s">
        <v>51</v>
      </c>
      <c r="E1221" t="s">
        <v>3281</v>
      </c>
      <c r="F1221" t="s">
        <v>3282</v>
      </c>
      <c r="G1221" s="142" t="s">
        <v>3565</v>
      </c>
      <c r="H1221" s="145" t="s">
        <v>3538</v>
      </c>
      <c r="I1221" s="9"/>
      <c r="J1221" s="9"/>
      <c r="K1221" s="10" t="s">
        <v>2017</v>
      </c>
      <c r="L1221" s="11"/>
      <c r="M1221" s="22">
        <v>19101</v>
      </c>
      <c r="N1221" s="22"/>
      <c r="O1221" s="22"/>
      <c r="P1221" s="12">
        <v>2775000</v>
      </c>
      <c r="Q1221" s="86" t="s">
        <v>2656</v>
      </c>
      <c r="R1221" s="86">
        <v>120</v>
      </c>
      <c r="S1221" s="86">
        <v>185</v>
      </c>
      <c r="T1221" s="86">
        <v>125</v>
      </c>
      <c r="U1221" s="14" t="s">
        <v>56</v>
      </c>
      <c r="V1221" s="14">
        <v>0</v>
      </c>
      <c r="W1221" s="14" t="s">
        <v>56</v>
      </c>
      <c r="X1221" s="14" t="s">
        <v>56</v>
      </c>
    </row>
    <row r="1222" spans="1:24">
      <c r="A1222" t="s">
        <v>3566</v>
      </c>
      <c r="B1222" s="12">
        <v>4010869751261</v>
      </c>
      <c r="C1222" s="12" t="s">
        <v>3274</v>
      </c>
      <c r="D1222" t="s">
        <v>51</v>
      </c>
      <c r="E1222" t="s">
        <v>3281</v>
      </c>
      <c r="F1222" t="s">
        <v>3282</v>
      </c>
      <c r="G1222" s="142" t="s">
        <v>3567</v>
      </c>
      <c r="H1222" s="145" t="s">
        <v>3538</v>
      </c>
      <c r="I1222" s="9"/>
      <c r="J1222" s="9"/>
      <c r="K1222" s="10" t="s">
        <v>2017</v>
      </c>
      <c r="L1222" s="11"/>
      <c r="M1222" s="22">
        <v>24062</v>
      </c>
      <c r="N1222" s="22"/>
      <c r="O1222" s="22"/>
      <c r="P1222" s="12">
        <v>2775000</v>
      </c>
      <c r="Q1222" s="86" t="s">
        <v>2656</v>
      </c>
      <c r="R1222" s="86">
        <v>120</v>
      </c>
      <c r="S1222" s="86">
        <v>185</v>
      </c>
      <c r="T1222" s="86">
        <v>125</v>
      </c>
      <c r="U1222" s="14" t="s">
        <v>56</v>
      </c>
      <c r="V1222" s="14">
        <v>0</v>
      </c>
      <c r="W1222" s="14" t="s">
        <v>56</v>
      </c>
      <c r="X1222" s="14" t="s">
        <v>56</v>
      </c>
    </row>
    <row r="1223" spans="1:24">
      <c r="A1223" t="s">
        <v>3568</v>
      </c>
      <c r="B1223" s="12">
        <v>4010869751476</v>
      </c>
      <c r="C1223" s="12" t="s">
        <v>3274</v>
      </c>
      <c r="D1223" s="82" t="s">
        <v>38</v>
      </c>
      <c r="E1223" t="s">
        <v>3281</v>
      </c>
      <c r="F1223" t="s">
        <v>3282</v>
      </c>
      <c r="G1223" s="142" t="s">
        <v>3569</v>
      </c>
      <c r="H1223" s="145" t="s">
        <v>3570</v>
      </c>
      <c r="I1223" s="9"/>
      <c r="J1223" s="9"/>
      <c r="K1223" s="10" t="s">
        <v>2017</v>
      </c>
      <c r="L1223" s="11"/>
      <c r="M1223" s="22">
        <v>6618</v>
      </c>
      <c r="N1223" s="22"/>
      <c r="O1223" s="22"/>
      <c r="P1223" s="12">
        <v>913920</v>
      </c>
      <c r="Q1223" s="86" t="s">
        <v>3571</v>
      </c>
      <c r="R1223" s="86">
        <v>102</v>
      </c>
      <c r="S1223" s="86">
        <v>140</v>
      </c>
      <c r="T1223" s="86">
        <v>64</v>
      </c>
      <c r="U1223" s="14" t="s">
        <v>56</v>
      </c>
      <c r="V1223" s="14">
        <v>0</v>
      </c>
      <c r="W1223" s="14" t="s">
        <v>56</v>
      </c>
      <c r="X1223" s="14" t="s">
        <v>56</v>
      </c>
    </row>
    <row r="1224" spans="1:24">
      <c r="A1224" t="s">
        <v>3572</v>
      </c>
      <c r="B1224" s="12">
        <v>4010869751483</v>
      </c>
      <c r="C1224" s="12" t="s">
        <v>3274</v>
      </c>
      <c r="D1224" s="82" t="s">
        <v>38</v>
      </c>
      <c r="E1224" t="s">
        <v>3281</v>
      </c>
      <c r="F1224" t="s">
        <v>3282</v>
      </c>
      <c r="G1224" s="142" t="s">
        <v>3573</v>
      </c>
      <c r="H1224" s="145" t="s">
        <v>3570</v>
      </c>
      <c r="I1224" s="9"/>
      <c r="J1224" s="9"/>
      <c r="K1224" s="10" t="s">
        <v>2017</v>
      </c>
      <c r="L1224" s="11"/>
      <c r="M1224" s="22">
        <v>7523</v>
      </c>
      <c r="N1224" s="22"/>
      <c r="O1224" s="22"/>
      <c r="P1224" s="12">
        <v>913920</v>
      </c>
      <c r="Q1224" s="86" t="s">
        <v>3489</v>
      </c>
      <c r="R1224" s="86">
        <v>102</v>
      </c>
      <c r="S1224" s="86">
        <v>140</v>
      </c>
      <c r="T1224" s="86">
        <v>64</v>
      </c>
      <c r="U1224" s="14" t="s">
        <v>56</v>
      </c>
      <c r="V1224" s="14">
        <v>0</v>
      </c>
      <c r="W1224" s="14" t="s">
        <v>56</v>
      </c>
      <c r="X1224" s="14" t="s">
        <v>56</v>
      </c>
    </row>
    <row r="1225" spans="1:24">
      <c r="A1225" t="s">
        <v>3574</v>
      </c>
      <c r="B1225" s="12">
        <v>4010869751490</v>
      </c>
      <c r="C1225" s="12" t="s">
        <v>3274</v>
      </c>
      <c r="D1225" s="82" t="s">
        <v>38</v>
      </c>
      <c r="E1225" t="s">
        <v>3281</v>
      </c>
      <c r="F1225" t="s">
        <v>3282</v>
      </c>
      <c r="G1225" s="142" t="s">
        <v>3573</v>
      </c>
      <c r="H1225" s="145" t="s">
        <v>3570</v>
      </c>
      <c r="I1225" s="9"/>
      <c r="J1225" s="9"/>
      <c r="K1225" s="10" t="s">
        <v>2017</v>
      </c>
      <c r="L1225" s="11"/>
      <c r="M1225" s="22">
        <v>7995</v>
      </c>
      <c r="N1225" s="22"/>
      <c r="O1225" s="22"/>
      <c r="P1225" s="12">
        <v>910000</v>
      </c>
      <c r="Q1225" s="86" t="s">
        <v>3489</v>
      </c>
      <c r="R1225" s="86">
        <v>65</v>
      </c>
      <c r="S1225" s="86">
        <v>140</v>
      </c>
      <c r="T1225" s="86">
        <v>100</v>
      </c>
      <c r="U1225" s="14" t="s">
        <v>56</v>
      </c>
      <c r="V1225" s="14">
        <v>0</v>
      </c>
      <c r="W1225" s="14" t="s">
        <v>56</v>
      </c>
      <c r="X1225" s="14" t="s">
        <v>56</v>
      </c>
    </row>
    <row r="1226" spans="1:24">
      <c r="A1226" t="s">
        <v>3575</v>
      </c>
      <c r="B1226" s="12">
        <v>4010869751506</v>
      </c>
      <c r="C1226" s="12" t="s">
        <v>3274</v>
      </c>
      <c r="D1226" s="82" t="s">
        <v>38</v>
      </c>
      <c r="E1226" t="s">
        <v>3281</v>
      </c>
      <c r="F1226" t="s">
        <v>3282</v>
      </c>
      <c r="G1226" s="142" t="s">
        <v>3573</v>
      </c>
      <c r="H1226" s="145" t="s">
        <v>3570</v>
      </c>
      <c r="I1226" s="9"/>
      <c r="J1226" s="9"/>
      <c r="K1226" s="10" t="s">
        <v>2017</v>
      </c>
      <c r="L1226" s="11"/>
      <c r="M1226" s="22">
        <v>10210</v>
      </c>
      <c r="N1226" s="22"/>
      <c r="O1226" s="22"/>
      <c r="P1226" s="12">
        <v>910000</v>
      </c>
      <c r="Q1226" s="86" t="s">
        <v>3489</v>
      </c>
      <c r="R1226" s="86">
        <v>65</v>
      </c>
      <c r="S1226" s="86">
        <v>140</v>
      </c>
      <c r="T1226" s="86">
        <v>100</v>
      </c>
      <c r="U1226" s="14" t="s">
        <v>56</v>
      </c>
      <c r="V1226" s="14">
        <v>0</v>
      </c>
      <c r="W1226" s="14" t="s">
        <v>56</v>
      </c>
      <c r="X1226" s="14" t="s">
        <v>56</v>
      </c>
    </row>
    <row r="1227" spans="1:24">
      <c r="A1227" t="s">
        <v>3576</v>
      </c>
      <c r="B1227" s="12">
        <v>4010869751513</v>
      </c>
      <c r="C1227" s="12" t="s">
        <v>3274</v>
      </c>
      <c r="D1227" s="82" t="s">
        <v>38</v>
      </c>
      <c r="E1227" t="s">
        <v>3281</v>
      </c>
      <c r="F1227" t="s">
        <v>3282</v>
      </c>
      <c r="G1227" s="142" t="s">
        <v>3573</v>
      </c>
      <c r="H1227" s="145" t="s">
        <v>3570</v>
      </c>
      <c r="I1227" s="9"/>
      <c r="J1227" s="9"/>
      <c r="K1227" s="10" t="s">
        <v>2017</v>
      </c>
      <c r="L1227" s="11"/>
      <c r="M1227" s="22">
        <v>9739</v>
      </c>
      <c r="N1227" s="22"/>
      <c r="O1227" s="22"/>
      <c r="P1227" s="12">
        <v>910000</v>
      </c>
      <c r="Q1227" s="86" t="s">
        <v>3489</v>
      </c>
      <c r="R1227" s="86">
        <v>65</v>
      </c>
      <c r="S1227" s="86">
        <v>140</v>
      </c>
      <c r="T1227" s="86">
        <v>100</v>
      </c>
      <c r="U1227" s="14" t="s">
        <v>56</v>
      </c>
      <c r="V1227" s="14">
        <v>0</v>
      </c>
      <c r="W1227" s="14" t="s">
        <v>56</v>
      </c>
      <c r="X1227" s="14" t="s">
        <v>56</v>
      </c>
    </row>
    <row r="1228" spans="1:24">
      <c r="A1228" t="s">
        <v>3577</v>
      </c>
      <c r="B1228" s="12">
        <v>4010869751520</v>
      </c>
      <c r="C1228" s="12" t="s">
        <v>3274</v>
      </c>
      <c r="D1228" s="82" t="s">
        <v>38</v>
      </c>
      <c r="E1228" t="s">
        <v>3281</v>
      </c>
      <c r="F1228" t="s">
        <v>3282</v>
      </c>
      <c r="G1228" s="142" t="s">
        <v>3573</v>
      </c>
      <c r="H1228" s="145" t="s">
        <v>3570</v>
      </c>
      <c r="I1228" s="9"/>
      <c r="J1228" s="9"/>
      <c r="K1228" s="10" t="s">
        <v>2017</v>
      </c>
      <c r="L1228" s="11"/>
      <c r="M1228" s="22">
        <v>7523</v>
      </c>
      <c r="N1228" s="22"/>
      <c r="O1228" s="22"/>
      <c r="P1228" s="12">
        <v>910000</v>
      </c>
      <c r="Q1228" s="86" t="s">
        <v>3489</v>
      </c>
      <c r="R1228" s="86">
        <v>65</v>
      </c>
      <c r="S1228" s="86">
        <v>140</v>
      </c>
      <c r="T1228" s="86">
        <v>100</v>
      </c>
      <c r="U1228" s="14" t="s">
        <v>56</v>
      </c>
      <c r="V1228" s="14">
        <v>0</v>
      </c>
      <c r="W1228" s="14" t="s">
        <v>56</v>
      </c>
      <c r="X1228" s="14" t="s">
        <v>56</v>
      </c>
    </row>
    <row r="1229" spans="1:24">
      <c r="A1229" t="s">
        <v>3578</v>
      </c>
      <c r="B1229" s="12">
        <v>4010869751537</v>
      </c>
      <c r="C1229" s="12" t="s">
        <v>3274</v>
      </c>
      <c r="D1229" s="82" t="s">
        <v>38</v>
      </c>
      <c r="E1229" t="s">
        <v>3281</v>
      </c>
      <c r="F1229" t="s">
        <v>3282</v>
      </c>
      <c r="G1229" s="142" t="s">
        <v>3573</v>
      </c>
      <c r="H1229" s="145" t="s">
        <v>3570</v>
      </c>
      <c r="I1229" s="9"/>
      <c r="J1229" s="9"/>
      <c r="K1229" s="10" t="s">
        <v>2017</v>
      </c>
      <c r="L1229" s="11"/>
      <c r="M1229" s="22">
        <v>9175</v>
      </c>
      <c r="N1229" s="22"/>
      <c r="O1229" s="22"/>
      <c r="P1229" s="12">
        <v>910000</v>
      </c>
      <c r="Q1229" s="86" t="s">
        <v>3489</v>
      </c>
      <c r="R1229" s="86">
        <v>65</v>
      </c>
      <c r="S1229" s="86">
        <v>140</v>
      </c>
      <c r="T1229" s="86">
        <v>100</v>
      </c>
      <c r="U1229" s="14" t="s">
        <v>56</v>
      </c>
      <c r="V1229" s="14">
        <v>0</v>
      </c>
      <c r="W1229" s="14" t="s">
        <v>56</v>
      </c>
      <c r="X1229" s="14" t="s">
        <v>56</v>
      </c>
    </row>
    <row r="1230" spans="1:24">
      <c r="A1230" t="s">
        <v>3579</v>
      </c>
      <c r="B1230" s="12">
        <v>4010869751544</v>
      </c>
      <c r="C1230" s="12" t="s">
        <v>3274</v>
      </c>
      <c r="D1230" s="82" t="s">
        <v>38</v>
      </c>
      <c r="E1230" t="s">
        <v>3281</v>
      </c>
      <c r="F1230" t="s">
        <v>3282</v>
      </c>
      <c r="G1230" s="142" t="s">
        <v>3573</v>
      </c>
      <c r="H1230" s="145" t="s">
        <v>3570</v>
      </c>
      <c r="I1230" s="9"/>
      <c r="J1230" s="9"/>
      <c r="K1230" s="10" t="s">
        <v>2017</v>
      </c>
      <c r="L1230" s="11"/>
      <c r="M1230" s="22">
        <v>8878</v>
      </c>
      <c r="N1230" s="22"/>
      <c r="O1230" s="22"/>
      <c r="P1230" s="12">
        <v>1454080</v>
      </c>
      <c r="Q1230" s="86" t="s">
        <v>3433</v>
      </c>
      <c r="R1230" s="86">
        <v>128</v>
      </c>
      <c r="S1230" s="86">
        <v>160</v>
      </c>
      <c r="T1230" s="86">
        <v>71</v>
      </c>
      <c r="U1230" s="14" t="s">
        <v>56</v>
      </c>
      <c r="V1230" s="14">
        <v>0</v>
      </c>
      <c r="W1230" s="14" t="s">
        <v>56</v>
      </c>
      <c r="X1230" s="14" t="s">
        <v>56</v>
      </c>
    </row>
    <row r="1231" spans="1:24">
      <c r="A1231" t="s">
        <v>3580</v>
      </c>
      <c r="B1231" s="12">
        <v>4010869751636</v>
      </c>
      <c r="C1231" s="12" t="s">
        <v>3274</v>
      </c>
      <c r="D1231" s="82" t="s">
        <v>38</v>
      </c>
      <c r="E1231" t="s">
        <v>3281</v>
      </c>
      <c r="F1231" t="s">
        <v>3282</v>
      </c>
      <c r="G1231" s="142" t="s">
        <v>3581</v>
      </c>
      <c r="H1231" s="145" t="s">
        <v>3570</v>
      </c>
      <c r="I1231" s="9"/>
      <c r="J1231" s="9"/>
      <c r="K1231" s="10" t="s">
        <v>2017</v>
      </c>
      <c r="L1231" s="11"/>
      <c r="M1231" s="22">
        <v>8052</v>
      </c>
      <c r="N1231" s="22"/>
      <c r="O1231" s="22"/>
      <c r="P1231" s="12">
        <v>694790</v>
      </c>
      <c r="Q1231" s="86" t="s">
        <v>3582</v>
      </c>
      <c r="R1231" s="86">
        <v>85</v>
      </c>
      <c r="S1231" s="86">
        <v>134</v>
      </c>
      <c r="T1231" s="86">
        <v>61</v>
      </c>
      <c r="U1231" s="14" t="s">
        <v>56</v>
      </c>
      <c r="V1231" s="14">
        <v>0</v>
      </c>
      <c r="W1231" s="14" t="s">
        <v>56</v>
      </c>
      <c r="X1231" s="14" t="s">
        <v>56</v>
      </c>
    </row>
    <row r="1232" spans="1:24">
      <c r="A1232" t="s">
        <v>3583</v>
      </c>
      <c r="B1232" s="12">
        <v>4010869751643</v>
      </c>
      <c r="C1232" s="12" t="s">
        <v>3274</v>
      </c>
      <c r="D1232" s="82" t="s">
        <v>38</v>
      </c>
      <c r="E1232" t="s">
        <v>3281</v>
      </c>
      <c r="F1232" t="s">
        <v>3282</v>
      </c>
      <c r="G1232" s="142" t="s">
        <v>3584</v>
      </c>
      <c r="H1232" s="145" t="s">
        <v>3570</v>
      </c>
      <c r="I1232" s="9"/>
      <c r="J1232" s="9"/>
      <c r="K1232" s="10" t="s">
        <v>2017</v>
      </c>
      <c r="L1232" s="11"/>
      <c r="M1232" s="22">
        <v>9247</v>
      </c>
      <c r="N1232" s="22"/>
      <c r="O1232" s="22"/>
      <c r="P1232" s="12">
        <v>913920</v>
      </c>
      <c r="Q1232" s="86" t="s">
        <v>3585</v>
      </c>
      <c r="R1232" s="86">
        <v>102</v>
      </c>
      <c r="S1232" s="86">
        <v>140</v>
      </c>
      <c r="T1232" s="86">
        <v>64</v>
      </c>
      <c r="U1232" s="14" t="s">
        <v>56</v>
      </c>
      <c r="V1232" s="14">
        <v>0</v>
      </c>
      <c r="W1232" s="14" t="s">
        <v>56</v>
      </c>
      <c r="X1232" s="14" t="s">
        <v>56</v>
      </c>
    </row>
    <row r="1233" spans="1:24">
      <c r="A1233" t="s">
        <v>3586</v>
      </c>
      <c r="B1233" s="12">
        <v>4010869751650</v>
      </c>
      <c r="C1233" s="12" t="s">
        <v>3274</v>
      </c>
      <c r="D1233" s="82" t="s">
        <v>38</v>
      </c>
      <c r="E1233" t="s">
        <v>3281</v>
      </c>
      <c r="F1233" t="s">
        <v>3282</v>
      </c>
      <c r="G1233" s="142" t="s">
        <v>3584</v>
      </c>
      <c r="H1233" s="145" t="s">
        <v>3570</v>
      </c>
      <c r="I1233" s="9"/>
      <c r="J1233" s="9"/>
      <c r="K1233" s="10" t="s">
        <v>2017</v>
      </c>
      <c r="L1233" s="11"/>
      <c r="M1233" s="22">
        <v>9749</v>
      </c>
      <c r="N1233" s="22"/>
      <c r="O1233" s="22"/>
      <c r="P1233" s="12">
        <v>1092000</v>
      </c>
      <c r="Q1233" s="86" t="s">
        <v>3585</v>
      </c>
      <c r="R1233" s="86">
        <v>65</v>
      </c>
      <c r="S1233" s="86">
        <v>140</v>
      </c>
      <c r="T1233" s="86">
        <v>120</v>
      </c>
      <c r="U1233" s="14" t="s">
        <v>56</v>
      </c>
      <c r="V1233" s="14">
        <v>0</v>
      </c>
      <c r="W1233" s="14" t="s">
        <v>56</v>
      </c>
      <c r="X1233" s="14" t="s">
        <v>56</v>
      </c>
    </row>
    <row r="1234" spans="1:24">
      <c r="A1234" t="s">
        <v>3587</v>
      </c>
      <c r="B1234" s="12">
        <v>4010869751667</v>
      </c>
      <c r="C1234" s="12" t="s">
        <v>3274</v>
      </c>
      <c r="D1234" s="82" t="s">
        <v>38</v>
      </c>
      <c r="E1234" t="s">
        <v>3281</v>
      </c>
      <c r="F1234" t="s">
        <v>3282</v>
      </c>
      <c r="G1234" s="142" t="s">
        <v>3584</v>
      </c>
      <c r="H1234" s="145" t="s">
        <v>3570</v>
      </c>
      <c r="I1234" s="9"/>
      <c r="J1234" s="9"/>
      <c r="K1234" s="10" t="s">
        <v>2017</v>
      </c>
      <c r="L1234" s="11"/>
      <c r="M1234" s="22">
        <v>11590</v>
      </c>
      <c r="N1234" s="22"/>
      <c r="O1234" s="22"/>
      <c r="P1234" s="12">
        <v>1092000</v>
      </c>
      <c r="Q1234" s="86" t="s">
        <v>3585</v>
      </c>
      <c r="R1234" s="86">
        <v>65</v>
      </c>
      <c r="S1234" s="86">
        <v>140</v>
      </c>
      <c r="T1234" s="86">
        <v>120</v>
      </c>
      <c r="U1234" s="14" t="s">
        <v>56</v>
      </c>
      <c r="V1234" s="14">
        <v>0</v>
      </c>
      <c r="W1234" s="14" t="s">
        <v>56</v>
      </c>
      <c r="X1234" s="14" t="s">
        <v>56</v>
      </c>
    </row>
    <row r="1235" spans="1:24">
      <c r="A1235" t="s">
        <v>3588</v>
      </c>
      <c r="B1235" s="12">
        <v>4010869751674</v>
      </c>
      <c r="C1235" s="12" t="s">
        <v>3274</v>
      </c>
      <c r="D1235" s="82" t="s">
        <v>38</v>
      </c>
      <c r="E1235" t="s">
        <v>3281</v>
      </c>
      <c r="F1235" t="s">
        <v>3282</v>
      </c>
      <c r="G1235" s="142" t="s">
        <v>3584</v>
      </c>
      <c r="H1235" s="145" t="s">
        <v>3570</v>
      </c>
      <c r="I1235" s="9"/>
      <c r="J1235" s="9"/>
      <c r="K1235" s="10" t="s">
        <v>2017</v>
      </c>
      <c r="L1235" s="11"/>
      <c r="M1235" s="22">
        <v>11088</v>
      </c>
      <c r="N1235" s="22"/>
      <c r="O1235" s="22"/>
      <c r="P1235" s="12">
        <v>1092000</v>
      </c>
      <c r="Q1235" s="86" t="s">
        <v>3585</v>
      </c>
      <c r="R1235" s="86">
        <v>65</v>
      </c>
      <c r="S1235" s="86">
        <v>140</v>
      </c>
      <c r="T1235" s="86">
        <v>120</v>
      </c>
      <c r="U1235" s="14" t="s">
        <v>56</v>
      </c>
      <c r="V1235" s="14">
        <v>0</v>
      </c>
      <c r="W1235" s="14" t="s">
        <v>56</v>
      </c>
      <c r="X1235" s="14" t="s">
        <v>56</v>
      </c>
    </row>
    <row r="1236" spans="1:24">
      <c r="A1236" t="s">
        <v>3589</v>
      </c>
      <c r="B1236" s="12">
        <v>4010869751681</v>
      </c>
      <c r="C1236" s="12" t="s">
        <v>3274</v>
      </c>
      <c r="D1236" s="82" t="s">
        <v>38</v>
      </c>
      <c r="E1236" t="s">
        <v>3281</v>
      </c>
      <c r="F1236" t="s">
        <v>3282</v>
      </c>
      <c r="G1236" s="142" t="s">
        <v>3584</v>
      </c>
      <c r="H1236" s="145" t="s">
        <v>3570</v>
      </c>
      <c r="I1236" s="9"/>
      <c r="J1236" s="9"/>
      <c r="K1236" s="10" t="s">
        <v>2017</v>
      </c>
      <c r="L1236" s="11"/>
      <c r="M1236" s="22">
        <v>8396</v>
      </c>
      <c r="N1236" s="22"/>
      <c r="O1236" s="22"/>
      <c r="P1236" s="12">
        <v>1092000</v>
      </c>
      <c r="Q1236" s="86" t="s">
        <v>3585</v>
      </c>
      <c r="R1236" s="86">
        <v>65</v>
      </c>
      <c r="S1236" s="86">
        <v>140</v>
      </c>
      <c r="T1236" s="86">
        <v>120</v>
      </c>
      <c r="U1236" s="14" t="s">
        <v>56</v>
      </c>
      <c r="V1236" s="14">
        <v>0</v>
      </c>
      <c r="W1236" s="14" t="s">
        <v>56</v>
      </c>
      <c r="X1236" s="14" t="s">
        <v>56</v>
      </c>
    </row>
    <row r="1237" spans="1:24">
      <c r="A1237" t="s">
        <v>3590</v>
      </c>
      <c r="B1237" s="12">
        <v>4010869751698</v>
      </c>
      <c r="C1237" s="12" t="s">
        <v>3274</v>
      </c>
      <c r="D1237" s="82" t="s">
        <v>38</v>
      </c>
      <c r="E1237" t="s">
        <v>3281</v>
      </c>
      <c r="F1237" t="s">
        <v>3282</v>
      </c>
      <c r="G1237" s="142" t="s">
        <v>3584</v>
      </c>
      <c r="H1237" s="145" t="s">
        <v>3570</v>
      </c>
      <c r="I1237" s="9"/>
      <c r="J1237" s="9"/>
      <c r="K1237" s="10" t="s">
        <v>2017</v>
      </c>
      <c r="L1237" s="11"/>
      <c r="M1237" s="22">
        <v>10237</v>
      </c>
      <c r="N1237" s="22"/>
      <c r="O1237" s="22"/>
      <c r="P1237" s="12">
        <v>1092000</v>
      </c>
      <c r="Q1237" s="86" t="s">
        <v>3585</v>
      </c>
      <c r="R1237" s="86">
        <v>65</v>
      </c>
      <c r="S1237" s="86">
        <v>140</v>
      </c>
      <c r="T1237" s="86">
        <v>120</v>
      </c>
      <c r="U1237" s="14" t="s">
        <v>56</v>
      </c>
      <c r="V1237" s="14">
        <v>0</v>
      </c>
      <c r="W1237" s="14" t="s">
        <v>56</v>
      </c>
      <c r="X1237" s="14" t="s">
        <v>56</v>
      </c>
    </row>
    <row r="1238" spans="1:24">
      <c r="A1238" t="s">
        <v>3591</v>
      </c>
      <c r="B1238" s="12">
        <v>4010869751704</v>
      </c>
      <c r="C1238" s="12" t="s">
        <v>3274</v>
      </c>
      <c r="D1238" s="82" t="s">
        <v>38</v>
      </c>
      <c r="E1238" t="s">
        <v>3281</v>
      </c>
      <c r="F1238" t="s">
        <v>3282</v>
      </c>
      <c r="G1238" s="142" t="s">
        <v>3584</v>
      </c>
      <c r="H1238" s="145" t="s">
        <v>3570</v>
      </c>
      <c r="I1238" s="9"/>
      <c r="J1238" s="9"/>
      <c r="K1238" s="10" t="s">
        <v>2017</v>
      </c>
      <c r="L1238" s="11"/>
      <c r="M1238" s="22">
        <v>9930</v>
      </c>
      <c r="N1238" s="22"/>
      <c r="O1238" s="22"/>
      <c r="P1238" s="12">
        <v>1092000</v>
      </c>
      <c r="Q1238" s="86" t="s">
        <v>3585</v>
      </c>
      <c r="R1238" s="86">
        <v>65</v>
      </c>
      <c r="S1238" s="86">
        <v>140</v>
      </c>
      <c r="T1238" s="86">
        <v>120</v>
      </c>
      <c r="U1238" s="14" t="s">
        <v>56</v>
      </c>
      <c r="V1238" s="14">
        <v>0</v>
      </c>
      <c r="W1238" s="14" t="s">
        <v>56</v>
      </c>
      <c r="X1238" s="14" t="s">
        <v>56</v>
      </c>
    </row>
    <row r="1239" spans="1:24">
      <c r="A1239" t="s">
        <v>3592</v>
      </c>
      <c r="B1239" s="12">
        <v>4010869751711</v>
      </c>
      <c r="C1239" s="12" t="s">
        <v>3274</v>
      </c>
      <c r="D1239" s="82" t="s">
        <v>38</v>
      </c>
      <c r="E1239" t="s">
        <v>3281</v>
      </c>
      <c r="F1239" t="s">
        <v>3282</v>
      </c>
      <c r="G1239" s="142" t="s">
        <v>3593</v>
      </c>
      <c r="H1239" s="145" t="s">
        <v>3570</v>
      </c>
      <c r="I1239" s="9"/>
      <c r="J1239" s="9"/>
      <c r="K1239" s="10" t="s">
        <v>2017</v>
      </c>
      <c r="L1239" s="11"/>
      <c r="M1239" s="22">
        <v>9490</v>
      </c>
      <c r="N1239" s="22"/>
      <c r="O1239" s="22"/>
      <c r="P1239" s="12">
        <v>1064700</v>
      </c>
      <c r="Q1239" s="86" t="s">
        <v>3594</v>
      </c>
      <c r="R1239" s="86">
        <v>117</v>
      </c>
      <c r="S1239" s="86">
        <v>140</v>
      </c>
      <c r="T1239" s="86">
        <v>65</v>
      </c>
      <c r="U1239" s="14" t="s">
        <v>56</v>
      </c>
      <c r="V1239" s="14">
        <v>0</v>
      </c>
      <c r="W1239" s="14" t="s">
        <v>56</v>
      </c>
      <c r="X1239" s="14" t="s">
        <v>56</v>
      </c>
    </row>
    <row r="1240" spans="1:24">
      <c r="A1240" t="s">
        <v>3595</v>
      </c>
      <c r="B1240" s="12">
        <v>4010869751728</v>
      </c>
      <c r="C1240" s="12" t="s">
        <v>3274</v>
      </c>
      <c r="D1240" s="82" t="s">
        <v>38</v>
      </c>
      <c r="E1240" t="s">
        <v>3281</v>
      </c>
      <c r="F1240" t="s">
        <v>3282</v>
      </c>
      <c r="G1240" s="142" t="s">
        <v>3596</v>
      </c>
      <c r="H1240" s="145" t="s">
        <v>3570</v>
      </c>
      <c r="I1240" s="9"/>
      <c r="J1240" s="9"/>
      <c r="K1240" s="10" t="s">
        <v>2017</v>
      </c>
      <c r="L1240" s="11"/>
      <c r="M1240" s="22">
        <v>11646</v>
      </c>
      <c r="N1240" s="22"/>
      <c r="O1240" s="22"/>
      <c r="P1240" s="12">
        <v>1048319.9999999999</v>
      </c>
      <c r="Q1240" s="86" t="s">
        <v>3594</v>
      </c>
      <c r="R1240" s="86">
        <v>117</v>
      </c>
      <c r="S1240" s="86">
        <v>140</v>
      </c>
      <c r="T1240" s="86">
        <v>64</v>
      </c>
      <c r="U1240" s="14" t="s">
        <v>56</v>
      </c>
      <c r="V1240" s="14">
        <v>0</v>
      </c>
      <c r="W1240" s="14" t="s">
        <v>56</v>
      </c>
      <c r="X1240" s="14" t="s">
        <v>56</v>
      </c>
    </row>
    <row r="1241" spans="1:24">
      <c r="A1241" t="s">
        <v>3597</v>
      </c>
      <c r="B1241" s="12">
        <v>4010869751735</v>
      </c>
      <c r="C1241" s="12" t="s">
        <v>3274</v>
      </c>
      <c r="D1241" s="82" t="s">
        <v>38</v>
      </c>
      <c r="E1241" t="s">
        <v>3281</v>
      </c>
      <c r="F1241" t="s">
        <v>3282</v>
      </c>
      <c r="G1241" s="142" t="s">
        <v>3596</v>
      </c>
      <c r="H1241" s="145" t="s">
        <v>3570</v>
      </c>
      <c r="I1241" s="9"/>
      <c r="J1241" s="9"/>
      <c r="K1241" s="10" t="s">
        <v>2017</v>
      </c>
      <c r="L1241" s="11"/>
      <c r="M1241" s="22">
        <v>12148</v>
      </c>
      <c r="N1241" s="22"/>
      <c r="O1241" s="22"/>
      <c r="P1241" s="12">
        <v>1092000</v>
      </c>
      <c r="Q1241" s="86" t="s">
        <v>3594</v>
      </c>
      <c r="R1241" s="86">
        <v>120</v>
      </c>
      <c r="S1241" s="86">
        <v>140</v>
      </c>
      <c r="T1241" s="86">
        <v>65</v>
      </c>
      <c r="U1241" s="14" t="s">
        <v>56</v>
      </c>
      <c r="V1241" s="14">
        <v>0</v>
      </c>
      <c r="W1241" s="14" t="s">
        <v>56</v>
      </c>
      <c r="X1241" s="14" t="s">
        <v>56</v>
      </c>
    </row>
    <row r="1242" spans="1:24">
      <c r="A1242" t="s">
        <v>3598</v>
      </c>
      <c r="B1242" s="12">
        <v>4010869751742</v>
      </c>
      <c r="C1242" s="12" t="s">
        <v>3274</v>
      </c>
      <c r="D1242" s="82" t="s">
        <v>38</v>
      </c>
      <c r="E1242" t="s">
        <v>3281</v>
      </c>
      <c r="F1242" t="s">
        <v>3282</v>
      </c>
      <c r="G1242" s="142" t="s">
        <v>3596</v>
      </c>
      <c r="H1242" s="145" t="s">
        <v>3570</v>
      </c>
      <c r="I1242" s="9"/>
      <c r="J1242" s="9"/>
      <c r="K1242" s="10" t="s">
        <v>2017</v>
      </c>
      <c r="L1242" s="11"/>
      <c r="M1242" s="22">
        <v>13989</v>
      </c>
      <c r="N1242" s="22"/>
      <c r="O1242" s="22"/>
      <c r="P1242" s="12">
        <v>1092000</v>
      </c>
      <c r="Q1242" s="86" t="s">
        <v>3594</v>
      </c>
      <c r="R1242" s="86">
        <v>120</v>
      </c>
      <c r="S1242" s="86">
        <v>140</v>
      </c>
      <c r="T1242" s="86">
        <v>65</v>
      </c>
      <c r="U1242" s="14" t="s">
        <v>56</v>
      </c>
      <c r="V1242" s="14">
        <v>0</v>
      </c>
      <c r="W1242" s="14" t="s">
        <v>56</v>
      </c>
      <c r="X1242" s="14" t="s">
        <v>56</v>
      </c>
    </row>
    <row r="1243" spans="1:24">
      <c r="A1243" t="s">
        <v>3599</v>
      </c>
      <c r="B1243" s="12">
        <v>4010869751759</v>
      </c>
      <c r="C1243" s="12" t="s">
        <v>3274</v>
      </c>
      <c r="D1243" s="82" t="s">
        <v>38</v>
      </c>
      <c r="E1243" t="s">
        <v>3281</v>
      </c>
      <c r="F1243" t="s">
        <v>3282</v>
      </c>
      <c r="G1243" s="142" t="s">
        <v>3596</v>
      </c>
      <c r="H1243" s="145" t="s">
        <v>3570</v>
      </c>
      <c r="I1243" s="9"/>
      <c r="J1243" s="9"/>
      <c r="K1243" s="10" t="s">
        <v>2017</v>
      </c>
      <c r="L1243" s="11"/>
      <c r="M1243" s="22">
        <v>13487</v>
      </c>
      <c r="N1243" s="22"/>
      <c r="O1243" s="22"/>
      <c r="P1243" s="12">
        <v>1092000</v>
      </c>
      <c r="Q1243" s="86" t="s">
        <v>3594</v>
      </c>
      <c r="R1243" s="86">
        <v>120</v>
      </c>
      <c r="S1243" s="86">
        <v>140</v>
      </c>
      <c r="T1243" s="86">
        <v>65</v>
      </c>
      <c r="U1243" s="14" t="s">
        <v>56</v>
      </c>
      <c r="V1243" s="14">
        <v>0</v>
      </c>
      <c r="W1243" s="14" t="s">
        <v>56</v>
      </c>
      <c r="X1243" s="14" t="s">
        <v>56</v>
      </c>
    </row>
    <row r="1244" spans="1:24">
      <c r="A1244" t="s">
        <v>3600</v>
      </c>
      <c r="B1244" s="12">
        <v>4010869751766</v>
      </c>
      <c r="C1244" s="12" t="s">
        <v>3274</v>
      </c>
      <c r="D1244" s="82" t="s">
        <v>38</v>
      </c>
      <c r="E1244" t="s">
        <v>3281</v>
      </c>
      <c r="F1244" t="s">
        <v>3282</v>
      </c>
      <c r="G1244" s="142" t="s">
        <v>3596</v>
      </c>
      <c r="H1244" s="145" t="s">
        <v>3570</v>
      </c>
      <c r="I1244" s="9"/>
      <c r="J1244" s="9"/>
      <c r="K1244" s="10" t="s">
        <v>2017</v>
      </c>
      <c r="L1244" s="11"/>
      <c r="M1244" s="22">
        <v>9805</v>
      </c>
      <c r="N1244" s="22"/>
      <c r="O1244" s="22"/>
      <c r="P1244" s="12">
        <v>986544</v>
      </c>
      <c r="Q1244" s="86" t="s">
        <v>3601</v>
      </c>
      <c r="R1244" s="86">
        <v>117</v>
      </c>
      <c r="S1244" s="86">
        <v>136</v>
      </c>
      <c r="T1244" s="86">
        <v>62</v>
      </c>
      <c r="U1244" s="14" t="s">
        <v>56</v>
      </c>
      <c r="V1244" s="14">
        <v>0</v>
      </c>
      <c r="W1244" s="14" t="s">
        <v>56</v>
      </c>
      <c r="X1244" s="14" t="s">
        <v>56</v>
      </c>
    </row>
    <row r="1245" spans="1:24">
      <c r="A1245" t="s">
        <v>3602</v>
      </c>
      <c r="B1245" s="12">
        <v>4010869751773</v>
      </c>
      <c r="C1245" s="12" t="s">
        <v>3274</v>
      </c>
      <c r="D1245" s="82" t="s">
        <v>38</v>
      </c>
      <c r="E1245" t="s">
        <v>3281</v>
      </c>
      <c r="F1245" t="s">
        <v>3282</v>
      </c>
      <c r="G1245" s="142" t="s">
        <v>3596</v>
      </c>
      <c r="H1245" s="145" t="s">
        <v>3570</v>
      </c>
      <c r="I1245" s="9"/>
      <c r="J1245" s="9"/>
      <c r="K1245" s="10" t="s">
        <v>2017</v>
      </c>
      <c r="L1245" s="11"/>
      <c r="M1245" s="22">
        <v>11646</v>
      </c>
      <c r="N1245" s="22"/>
      <c r="O1245" s="22"/>
      <c r="P1245" s="12">
        <v>1092000</v>
      </c>
      <c r="Q1245" s="86" t="s">
        <v>3594</v>
      </c>
      <c r="R1245" s="86">
        <v>120</v>
      </c>
      <c r="S1245" s="86">
        <v>140</v>
      </c>
      <c r="T1245" s="86">
        <v>65</v>
      </c>
      <c r="U1245" s="14" t="s">
        <v>56</v>
      </c>
      <c r="V1245" s="14">
        <v>0</v>
      </c>
      <c r="W1245" s="14" t="s">
        <v>56</v>
      </c>
      <c r="X1245" s="14" t="s">
        <v>56</v>
      </c>
    </row>
    <row r="1246" spans="1:24">
      <c r="A1246" t="s">
        <v>3603</v>
      </c>
      <c r="B1246" s="12">
        <v>4010869751780</v>
      </c>
      <c r="C1246" s="12" t="s">
        <v>3274</v>
      </c>
      <c r="D1246" s="82" t="s">
        <v>38</v>
      </c>
      <c r="E1246" t="s">
        <v>3281</v>
      </c>
      <c r="F1246" t="s">
        <v>3282</v>
      </c>
      <c r="G1246" s="142" t="s">
        <v>3596</v>
      </c>
      <c r="H1246" s="145" t="s">
        <v>3570</v>
      </c>
      <c r="I1246" s="9"/>
      <c r="J1246" s="9"/>
      <c r="K1246" s="10" t="s">
        <v>2017</v>
      </c>
      <c r="L1246" s="11"/>
      <c r="M1246" s="22">
        <v>11144</v>
      </c>
      <c r="N1246" s="22"/>
      <c r="O1246" s="22"/>
      <c r="P1246" s="12">
        <v>1092000</v>
      </c>
      <c r="Q1246" s="86" t="s">
        <v>3594</v>
      </c>
      <c r="R1246" s="86">
        <v>120</v>
      </c>
      <c r="S1246" s="86">
        <v>140</v>
      </c>
      <c r="T1246" s="86">
        <v>65</v>
      </c>
      <c r="U1246" s="14" t="s">
        <v>56</v>
      </c>
      <c r="V1246" s="14">
        <v>0</v>
      </c>
      <c r="W1246" s="14" t="s">
        <v>56</v>
      </c>
      <c r="X1246" s="14" t="s">
        <v>56</v>
      </c>
    </row>
    <row r="1247" spans="1:24">
      <c r="A1247" t="s">
        <v>3604</v>
      </c>
      <c r="B1247" s="12">
        <v>4010869743853</v>
      </c>
      <c r="C1247" s="12" t="s">
        <v>3274</v>
      </c>
      <c r="D1247" s="82" t="s">
        <v>38</v>
      </c>
      <c r="E1247" t="s">
        <v>3281</v>
      </c>
      <c r="F1247" t="s">
        <v>3282</v>
      </c>
      <c r="G1247" s="142" t="s">
        <v>3605</v>
      </c>
      <c r="H1247" s="145" t="s">
        <v>3570</v>
      </c>
      <c r="I1247" s="9"/>
      <c r="J1247" s="9"/>
      <c r="K1247" s="10" t="s">
        <v>2017</v>
      </c>
      <c r="L1247" s="11"/>
      <c r="M1247" s="22">
        <v>3890</v>
      </c>
      <c r="N1247" s="22"/>
      <c r="O1247" s="22"/>
      <c r="P1247" s="12">
        <v>468000</v>
      </c>
      <c r="Q1247" s="86" t="s">
        <v>3606</v>
      </c>
      <c r="R1247" s="86">
        <v>78</v>
      </c>
      <c r="S1247" s="86">
        <v>120</v>
      </c>
      <c r="T1247" s="86">
        <v>50</v>
      </c>
      <c r="U1247" s="14" t="s">
        <v>56</v>
      </c>
      <c r="V1247" s="14">
        <v>0</v>
      </c>
      <c r="W1247" s="14" t="s">
        <v>56</v>
      </c>
      <c r="X1247" s="14" t="s">
        <v>56</v>
      </c>
    </row>
    <row r="1248" spans="1:24">
      <c r="A1248" t="s">
        <v>3607</v>
      </c>
      <c r="B1248" s="12">
        <v>4010869751827</v>
      </c>
      <c r="C1248" s="12" t="s">
        <v>3274</v>
      </c>
      <c r="D1248" s="82" t="s">
        <v>38</v>
      </c>
      <c r="E1248" t="s">
        <v>3281</v>
      </c>
      <c r="F1248" t="s">
        <v>3282</v>
      </c>
      <c r="G1248" s="142" t="s">
        <v>3608</v>
      </c>
      <c r="H1248" s="145" t="s">
        <v>3570</v>
      </c>
      <c r="I1248" s="9"/>
      <c r="J1248" s="9"/>
      <c r="K1248" s="10" t="s">
        <v>2017</v>
      </c>
      <c r="L1248" s="11"/>
      <c r="M1248" s="22">
        <v>5099</v>
      </c>
      <c r="N1248" s="22"/>
      <c r="O1248" s="22"/>
      <c r="P1248" s="12">
        <v>468000</v>
      </c>
      <c r="Q1248" s="86">
        <v>66.599999999999994</v>
      </c>
      <c r="R1248" s="86">
        <v>78</v>
      </c>
      <c r="S1248" s="86">
        <v>120</v>
      </c>
      <c r="T1248" s="86">
        <v>50</v>
      </c>
      <c r="U1248" s="14" t="s">
        <v>56</v>
      </c>
      <c r="V1248" s="14">
        <v>0</v>
      </c>
      <c r="W1248" s="14" t="s">
        <v>56</v>
      </c>
      <c r="X1248" s="14" t="s">
        <v>56</v>
      </c>
    </row>
    <row r="1249" spans="1:24">
      <c r="A1249" t="s">
        <v>3609</v>
      </c>
      <c r="B1249" s="12">
        <v>4010869751834</v>
      </c>
      <c r="C1249" s="12" t="s">
        <v>3274</v>
      </c>
      <c r="D1249" s="82" t="s">
        <v>38</v>
      </c>
      <c r="E1249" t="s">
        <v>3281</v>
      </c>
      <c r="F1249" t="s">
        <v>3282</v>
      </c>
      <c r="G1249" s="142" t="s">
        <v>3610</v>
      </c>
      <c r="H1249" s="145" t="s">
        <v>3570</v>
      </c>
      <c r="I1249" s="9"/>
      <c r="J1249" s="9"/>
      <c r="K1249" s="10" t="s">
        <v>2017</v>
      </c>
      <c r="L1249" s="11"/>
      <c r="M1249" s="22">
        <v>6153</v>
      </c>
      <c r="N1249" s="22"/>
      <c r="O1249" s="22"/>
      <c r="P1249" s="12">
        <v>582000</v>
      </c>
      <c r="Q1249" s="86" t="s">
        <v>3611</v>
      </c>
      <c r="R1249" s="86">
        <v>97</v>
      </c>
      <c r="S1249" s="86">
        <v>120</v>
      </c>
      <c r="T1249" s="86">
        <v>50</v>
      </c>
      <c r="U1249" s="14" t="s">
        <v>56</v>
      </c>
      <c r="V1249" s="14">
        <v>0</v>
      </c>
      <c r="W1249" s="14" t="s">
        <v>56</v>
      </c>
      <c r="X1249" s="14" t="s">
        <v>56</v>
      </c>
    </row>
    <row r="1250" spans="1:24">
      <c r="A1250" t="s">
        <v>3612</v>
      </c>
      <c r="B1250" s="12">
        <v>4010869751889</v>
      </c>
      <c r="C1250" s="12" t="s">
        <v>3274</v>
      </c>
      <c r="D1250" s="82" t="s">
        <v>38</v>
      </c>
      <c r="E1250" t="s">
        <v>3281</v>
      </c>
      <c r="F1250" t="s">
        <v>3282</v>
      </c>
      <c r="G1250" s="142" t="s">
        <v>3613</v>
      </c>
      <c r="H1250" s="145" t="s">
        <v>3570</v>
      </c>
      <c r="I1250" s="9"/>
      <c r="J1250" s="9"/>
      <c r="K1250" s="10" t="s">
        <v>2017</v>
      </c>
      <c r="L1250" s="11"/>
      <c r="M1250" s="22">
        <v>10123</v>
      </c>
      <c r="N1250" s="22"/>
      <c r="O1250" s="22"/>
      <c r="P1250" s="12">
        <v>1625600</v>
      </c>
      <c r="Q1250" s="86">
        <v>175.2</v>
      </c>
      <c r="R1250" s="86">
        <v>127</v>
      </c>
      <c r="S1250" s="86">
        <v>160</v>
      </c>
      <c r="T1250" s="86">
        <v>80</v>
      </c>
      <c r="U1250" s="14" t="s">
        <v>56</v>
      </c>
      <c r="V1250" s="14">
        <v>0</v>
      </c>
      <c r="W1250" s="14" t="s">
        <v>56</v>
      </c>
      <c r="X1250" s="14" t="s">
        <v>56</v>
      </c>
    </row>
    <row r="1251" spans="1:24">
      <c r="A1251" t="s">
        <v>3614</v>
      </c>
      <c r="B1251" s="12">
        <v>4010869751896</v>
      </c>
      <c r="C1251" s="12" t="s">
        <v>3274</v>
      </c>
      <c r="D1251" s="82" t="s">
        <v>38</v>
      </c>
      <c r="E1251" t="s">
        <v>3281</v>
      </c>
      <c r="F1251" t="s">
        <v>3282</v>
      </c>
      <c r="G1251" s="142" t="s">
        <v>3615</v>
      </c>
      <c r="H1251" s="145" t="s">
        <v>3570</v>
      </c>
      <c r="I1251" s="9"/>
      <c r="J1251" s="9"/>
      <c r="K1251" s="10" t="s">
        <v>2017</v>
      </c>
      <c r="L1251" s="11"/>
      <c r="M1251" s="22">
        <v>13653</v>
      </c>
      <c r="N1251" s="22"/>
      <c r="O1251" s="22"/>
      <c r="P1251" s="12">
        <v>2240000</v>
      </c>
      <c r="Q1251" s="86" t="s">
        <v>3616</v>
      </c>
      <c r="R1251" s="86">
        <v>175</v>
      </c>
      <c r="S1251" s="86">
        <v>160</v>
      </c>
      <c r="T1251" s="86">
        <v>80</v>
      </c>
      <c r="U1251" s="14" t="s">
        <v>56</v>
      </c>
      <c r="V1251" s="14">
        <v>0</v>
      </c>
      <c r="W1251" s="14" t="s">
        <v>56</v>
      </c>
      <c r="X1251" s="14" t="s">
        <v>56</v>
      </c>
    </row>
    <row r="1252" spans="1:24">
      <c r="A1252" t="s">
        <v>3617</v>
      </c>
      <c r="B1252" s="12">
        <v>4010869751902</v>
      </c>
      <c r="C1252" s="12" t="s">
        <v>3274</v>
      </c>
      <c r="D1252" s="82" t="s">
        <v>38</v>
      </c>
      <c r="E1252" t="s">
        <v>3281</v>
      </c>
      <c r="F1252" t="s">
        <v>3282</v>
      </c>
      <c r="G1252" s="142" t="s">
        <v>3615</v>
      </c>
      <c r="H1252" s="145" t="s">
        <v>3570</v>
      </c>
      <c r="I1252" s="9"/>
      <c r="J1252" s="9"/>
      <c r="K1252" s="10" t="s">
        <v>2017</v>
      </c>
      <c r="L1252" s="11"/>
      <c r="M1252" s="22">
        <v>14147</v>
      </c>
      <c r="N1252" s="22"/>
      <c r="O1252" s="22"/>
      <c r="P1252" s="12">
        <v>2240000</v>
      </c>
      <c r="Q1252" s="86" t="s">
        <v>3616</v>
      </c>
      <c r="R1252" s="86">
        <v>175</v>
      </c>
      <c r="S1252" s="86">
        <v>160</v>
      </c>
      <c r="T1252" s="86">
        <v>80</v>
      </c>
      <c r="U1252" s="14" t="s">
        <v>56</v>
      </c>
      <c r="V1252" s="14">
        <v>0</v>
      </c>
      <c r="W1252" s="14" t="s">
        <v>56</v>
      </c>
      <c r="X1252" s="14" t="s">
        <v>56</v>
      </c>
    </row>
    <row r="1253" spans="1:24">
      <c r="A1253" t="s">
        <v>3618</v>
      </c>
      <c r="B1253" s="12">
        <v>4010869751919</v>
      </c>
      <c r="C1253" s="12" t="s">
        <v>3274</v>
      </c>
      <c r="D1253" s="82" t="s">
        <v>38</v>
      </c>
      <c r="E1253" t="s">
        <v>3281</v>
      </c>
      <c r="F1253" t="s">
        <v>3282</v>
      </c>
      <c r="G1253" s="142" t="s">
        <v>3615</v>
      </c>
      <c r="H1253" s="145" t="s">
        <v>3570</v>
      </c>
      <c r="I1253" s="9"/>
      <c r="J1253" s="9"/>
      <c r="K1253" s="10" t="s">
        <v>2017</v>
      </c>
      <c r="L1253" s="11"/>
      <c r="M1253" s="22">
        <v>15960</v>
      </c>
      <c r="N1253" s="22"/>
      <c r="O1253" s="22"/>
      <c r="P1253" s="12">
        <v>2240000</v>
      </c>
      <c r="Q1253" s="86" t="s">
        <v>3616</v>
      </c>
      <c r="R1253" s="86">
        <v>175</v>
      </c>
      <c r="S1253" s="86">
        <v>160</v>
      </c>
      <c r="T1253" s="86">
        <v>80</v>
      </c>
      <c r="U1253" s="14" t="s">
        <v>56</v>
      </c>
      <c r="V1253" s="14">
        <v>0</v>
      </c>
      <c r="W1253" s="14" t="s">
        <v>56</v>
      </c>
      <c r="X1253" s="14" t="s">
        <v>56</v>
      </c>
    </row>
    <row r="1254" spans="1:24">
      <c r="A1254" t="s">
        <v>3619</v>
      </c>
      <c r="B1254" s="12">
        <v>4010869751926</v>
      </c>
      <c r="C1254" s="12" t="s">
        <v>3274</v>
      </c>
      <c r="D1254" s="82" t="s">
        <v>38</v>
      </c>
      <c r="E1254" t="s">
        <v>3281</v>
      </c>
      <c r="F1254" t="s">
        <v>3282</v>
      </c>
      <c r="G1254" s="142" t="s">
        <v>3615</v>
      </c>
      <c r="H1254" s="145" t="s">
        <v>3570</v>
      </c>
      <c r="I1254" s="9"/>
      <c r="J1254" s="9"/>
      <c r="K1254" s="10" t="s">
        <v>2017</v>
      </c>
      <c r="L1254" s="11"/>
      <c r="M1254" s="22">
        <v>15466</v>
      </c>
      <c r="N1254" s="22"/>
      <c r="O1254" s="22"/>
      <c r="P1254" s="12">
        <v>2240000</v>
      </c>
      <c r="Q1254" s="86" t="s">
        <v>3616</v>
      </c>
      <c r="R1254" s="86">
        <v>175</v>
      </c>
      <c r="S1254" s="86">
        <v>160</v>
      </c>
      <c r="T1254" s="86">
        <v>80</v>
      </c>
      <c r="U1254" s="14" t="s">
        <v>56</v>
      </c>
      <c r="V1254" s="14">
        <v>0</v>
      </c>
      <c r="W1254" s="14" t="s">
        <v>56</v>
      </c>
      <c r="X1254" s="14" t="s">
        <v>56</v>
      </c>
    </row>
    <row r="1255" spans="1:24">
      <c r="A1255" t="s">
        <v>3620</v>
      </c>
      <c r="B1255" s="12">
        <v>4010869751933</v>
      </c>
      <c r="C1255" s="12" t="s">
        <v>3274</v>
      </c>
      <c r="D1255" s="82" t="s">
        <v>38</v>
      </c>
      <c r="E1255" t="s">
        <v>3281</v>
      </c>
      <c r="F1255" t="s">
        <v>3282</v>
      </c>
      <c r="G1255" s="142" t="s">
        <v>3615</v>
      </c>
      <c r="H1255" s="145" t="s">
        <v>3570</v>
      </c>
      <c r="I1255" s="9"/>
      <c r="J1255" s="9"/>
      <c r="K1255" s="10" t="s">
        <v>2017</v>
      </c>
      <c r="L1255" s="11"/>
      <c r="M1255" s="22">
        <v>10617</v>
      </c>
      <c r="N1255" s="22"/>
      <c r="O1255" s="22"/>
      <c r="P1255" s="12">
        <v>2240000</v>
      </c>
      <c r="Q1255" s="86" t="s">
        <v>3616</v>
      </c>
      <c r="R1255" s="86">
        <v>175</v>
      </c>
      <c r="S1255" s="86">
        <v>160</v>
      </c>
      <c r="T1255" s="86">
        <v>80</v>
      </c>
      <c r="U1255" s="14" t="s">
        <v>56</v>
      </c>
      <c r="V1255" s="14">
        <v>0</v>
      </c>
      <c r="W1255" s="14" t="s">
        <v>56</v>
      </c>
      <c r="X1255" s="14" t="s">
        <v>56</v>
      </c>
    </row>
    <row r="1256" spans="1:24">
      <c r="A1256" t="s">
        <v>3621</v>
      </c>
      <c r="B1256" s="12">
        <v>4010869751940</v>
      </c>
      <c r="C1256" s="12" t="s">
        <v>3274</v>
      </c>
      <c r="D1256" s="82" t="s">
        <v>38</v>
      </c>
      <c r="E1256" t="s">
        <v>3281</v>
      </c>
      <c r="F1256" t="s">
        <v>3282</v>
      </c>
      <c r="G1256" s="142" t="s">
        <v>3615</v>
      </c>
      <c r="H1256" s="145" t="s">
        <v>3570</v>
      </c>
      <c r="I1256" s="9"/>
      <c r="J1256" s="9"/>
      <c r="K1256" s="10" t="s">
        <v>2017</v>
      </c>
      <c r="L1256" s="11"/>
      <c r="M1256" s="22">
        <v>12430</v>
      </c>
      <c r="N1256" s="22"/>
      <c r="O1256" s="22"/>
      <c r="P1256" s="12">
        <v>2240000</v>
      </c>
      <c r="Q1256" s="86" t="s">
        <v>3616</v>
      </c>
      <c r="R1256" s="86">
        <v>175</v>
      </c>
      <c r="S1256" s="86">
        <v>160</v>
      </c>
      <c r="T1256" s="86">
        <v>80</v>
      </c>
      <c r="U1256" s="14" t="s">
        <v>56</v>
      </c>
      <c r="V1256" s="14">
        <v>0</v>
      </c>
      <c r="W1256" s="14" t="s">
        <v>56</v>
      </c>
      <c r="X1256" s="14" t="s">
        <v>56</v>
      </c>
    </row>
    <row r="1257" spans="1:24">
      <c r="A1257" t="s">
        <v>3622</v>
      </c>
      <c r="B1257" s="12">
        <v>4010869751957</v>
      </c>
      <c r="C1257" s="12" t="s">
        <v>3274</v>
      </c>
      <c r="D1257" s="82" t="s">
        <v>38</v>
      </c>
      <c r="E1257" t="s">
        <v>3281</v>
      </c>
      <c r="F1257" t="s">
        <v>3282</v>
      </c>
      <c r="G1257" s="142" t="s">
        <v>3615</v>
      </c>
      <c r="H1257" s="145" t="s">
        <v>3570</v>
      </c>
      <c r="I1257" s="9"/>
      <c r="J1257" s="9"/>
      <c r="K1257" s="10" t="s">
        <v>2017</v>
      </c>
      <c r="L1257" s="11"/>
      <c r="M1257" s="22">
        <v>11936</v>
      </c>
      <c r="N1257" s="22"/>
      <c r="O1257" s="22"/>
      <c r="P1257" s="12">
        <v>2240000</v>
      </c>
      <c r="Q1257" s="86" t="s">
        <v>3616</v>
      </c>
      <c r="R1257" s="86">
        <v>175</v>
      </c>
      <c r="S1257" s="86">
        <v>160</v>
      </c>
      <c r="T1257" s="86">
        <v>80</v>
      </c>
      <c r="U1257" s="14" t="s">
        <v>56</v>
      </c>
      <c r="V1257" s="14">
        <v>0</v>
      </c>
      <c r="W1257" s="14" t="s">
        <v>56</v>
      </c>
      <c r="X1257" s="14" t="s">
        <v>56</v>
      </c>
    </row>
    <row r="1258" spans="1:24">
      <c r="A1258" t="s">
        <v>3623</v>
      </c>
      <c r="B1258" s="12">
        <v>4010869752008</v>
      </c>
      <c r="C1258" s="12" t="s">
        <v>3274</v>
      </c>
      <c r="D1258" s="82" t="s">
        <v>38</v>
      </c>
      <c r="E1258" t="s">
        <v>3281</v>
      </c>
      <c r="F1258" t="s">
        <v>3282</v>
      </c>
      <c r="G1258" s="142" t="s">
        <v>3624</v>
      </c>
      <c r="H1258" s="145" t="s">
        <v>3570</v>
      </c>
      <c r="I1258" s="9"/>
      <c r="J1258" s="9"/>
      <c r="K1258" s="10" t="s">
        <v>2017</v>
      </c>
      <c r="L1258" s="11"/>
      <c r="M1258" s="22">
        <v>13123</v>
      </c>
      <c r="N1258" s="22"/>
      <c r="O1258" s="22"/>
      <c r="P1258" s="12">
        <v>2240000</v>
      </c>
      <c r="Q1258" s="86" t="s">
        <v>3625</v>
      </c>
      <c r="R1258" s="86">
        <v>175</v>
      </c>
      <c r="S1258" s="86">
        <v>160</v>
      </c>
      <c r="T1258" s="86">
        <v>80</v>
      </c>
      <c r="U1258" s="14" t="s">
        <v>56</v>
      </c>
      <c r="V1258" s="14">
        <v>0</v>
      </c>
      <c r="W1258" s="14" t="s">
        <v>56</v>
      </c>
      <c r="X1258" s="14" t="s">
        <v>56</v>
      </c>
    </row>
    <row r="1259" spans="1:24">
      <c r="A1259" t="s">
        <v>3626</v>
      </c>
      <c r="B1259" s="12">
        <v>4010869752015</v>
      </c>
      <c r="C1259" s="12" t="s">
        <v>3274</v>
      </c>
      <c r="D1259" s="82" t="s">
        <v>38</v>
      </c>
      <c r="E1259" t="s">
        <v>3281</v>
      </c>
      <c r="F1259" t="s">
        <v>3282</v>
      </c>
      <c r="G1259" s="142" t="s">
        <v>3627</v>
      </c>
      <c r="H1259" s="145" t="s">
        <v>3570</v>
      </c>
      <c r="I1259" s="9"/>
      <c r="J1259" s="9"/>
      <c r="K1259" s="10" t="s">
        <v>2017</v>
      </c>
      <c r="L1259" s="11"/>
      <c r="M1259" s="22">
        <v>16820</v>
      </c>
      <c r="N1259" s="22"/>
      <c r="O1259" s="22"/>
      <c r="P1259" s="12">
        <v>2240000</v>
      </c>
      <c r="Q1259" s="86" t="s">
        <v>3625</v>
      </c>
      <c r="R1259" s="86">
        <v>175</v>
      </c>
      <c r="S1259" s="86">
        <v>160</v>
      </c>
      <c r="T1259" s="86">
        <v>80</v>
      </c>
      <c r="U1259" s="14" t="s">
        <v>56</v>
      </c>
      <c r="V1259" s="14">
        <v>0</v>
      </c>
      <c r="W1259" s="14" t="s">
        <v>56</v>
      </c>
      <c r="X1259" s="14" t="s">
        <v>56</v>
      </c>
    </row>
    <row r="1260" spans="1:24">
      <c r="A1260" t="s">
        <v>3628</v>
      </c>
      <c r="B1260" s="12">
        <v>4010869752022</v>
      </c>
      <c r="C1260" s="12" t="s">
        <v>3274</v>
      </c>
      <c r="D1260" s="82" t="s">
        <v>38</v>
      </c>
      <c r="E1260" t="s">
        <v>3281</v>
      </c>
      <c r="F1260" t="s">
        <v>3282</v>
      </c>
      <c r="G1260" s="142" t="s">
        <v>3627</v>
      </c>
      <c r="H1260" s="145" t="s">
        <v>3570</v>
      </c>
      <c r="I1260" s="9"/>
      <c r="J1260" s="9"/>
      <c r="K1260" s="10" t="s">
        <v>2017</v>
      </c>
      <c r="L1260" s="11"/>
      <c r="M1260" s="22">
        <v>17311</v>
      </c>
      <c r="N1260" s="22"/>
      <c r="O1260" s="22"/>
      <c r="P1260" s="12">
        <v>2240000</v>
      </c>
      <c r="Q1260" s="86" t="s">
        <v>3625</v>
      </c>
      <c r="R1260" s="86">
        <v>175</v>
      </c>
      <c r="S1260" s="86">
        <v>160</v>
      </c>
      <c r="T1260" s="86">
        <v>80</v>
      </c>
      <c r="U1260" s="14" t="s">
        <v>56</v>
      </c>
      <c r="V1260" s="14">
        <v>0</v>
      </c>
      <c r="W1260" s="14" t="s">
        <v>56</v>
      </c>
      <c r="X1260" s="14" t="s">
        <v>56</v>
      </c>
    </row>
    <row r="1261" spans="1:24">
      <c r="A1261" t="s">
        <v>3629</v>
      </c>
      <c r="B1261" s="12">
        <v>4010869752039</v>
      </c>
      <c r="C1261" s="12" t="s">
        <v>3274</v>
      </c>
      <c r="D1261" s="82" t="s">
        <v>38</v>
      </c>
      <c r="E1261" t="s">
        <v>3281</v>
      </c>
      <c r="F1261" t="s">
        <v>3282</v>
      </c>
      <c r="G1261" s="142" t="s">
        <v>3627</v>
      </c>
      <c r="H1261" s="145" t="s">
        <v>3570</v>
      </c>
      <c r="I1261" s="9"/>
      <c r="J1261" s="9"/>
      <c r="K1261" s="10" t="s">
        <v>2017</v>
      </c>
      <c r="L1261" s="11"/>
      <c r="M1261" s="22">
        <v>20479</v>
      </c>
      <c r="N1261" s="22"/>
      <c r="O1261" s="22"/>
      <c r="P1261" s="12">
        <v>2240000</v>
      </c>
      <c r="Q1261" s="86" t="s">
        <v>3625</v>
      </c>
      <c r="R1261" s="86">
        <v>175</v>
      </c>
      <c r="S1261" s="86">
        <v>160</v>
      </c>
      <c r="T1261" s="86">
        <v>80</v>
      </c>
      <c r="U1261" s="14" t="s">
        <v>56</v>
      </c>
      <c r="V1261" s="14">
        <v>0</v>
      </c>
      <c r="W1261" s="14" t="s">
        <v>56</v>
      </c>
      <c r="X1261" s="14" t="s">
        <v>56</v>
      </c>
    </row>
    <row r="1262" spans="1:24">
      <c r="A1262" t="s">
        <v>3630</v>
      </c>
      <c r="B1262" s="12">
        <v>4010869752046</v>
      </c>
      <c r="C1262" s="12" t="s">
        <v>3274</v>
      </c>
      <c r="D1262" s="82" t="s">
        <v>38</v>
      </c>
      <c r="E1262" t="s">
        <v>3281</v>
      </c>
      <c r="F1262" t="s">
        <v>3282</v>
      </c>
      <c r="G1262" s="142" t="s">
        <v>3627</v>
      </c>
      <c r="H1262" s="145" t="s">
        <v>3570</v>
      </c>
      <c r="I1262" s="9"/>
      <c r="J1262" s="9"/>
      <c r="K1262" s="10" t="s">
        <v>2017</v>
      </c>
      <c r="L1262" s="11"/>
      <c r="M1262" s="22">
        <v>19988</v>
      </c>
      <c r="N1262" s="22"/>
      <c r="O1262" s="22"/>
      <c r="P1262" s="12">
        <v>2240000</v>
      </c>
      <c r="Q1262" s="86" t="s">
        <v>3625</v>
      </c>
      <c r="R1262" s="86">
        <v>175</v>
      </c>
      <c r="S1262" s="86">
        <v>160</v>
      </c>
      <c r="T1262" s="86">
        <v>80</v>
      </c>
      <c r="U1262" s="14" t="s">
        <v>56</v>
      </c>
      <c r="V1262" s="14">
        <v>0</v>
      </c>
      <c r="W1262" s="14" t="s">
        <v>56</v>
      </c>
      <c r="X1262" s="14" t="s">
        <v>56</v>
      </c>
    </row>
    <row r="1263" spans="1:24">
      <c r="A1263" t="s">
        <v>3631</v>
      </c>
      <c r="B1263" s="12">
        <v>4010869752053</v>
      </c>
      <c r="C1263" s="12" t="s">
        <v>3274</v>
      </c>
      <c r="D1263" s="82" t="s">
        <v>38</v>
      </c>
      <c r="E1263" t="s">
        <v>3281</v>
      </c>
      <c r="F1263" t="s">
        <v>3282</v>
      </c>
      <c r="G1263" s="142" t="s">
        <v>3627</v>
      </c>
      <c r="H1263" s="145" t="s">
        <v>3570</v>
      </c>
      <c r="I1263" s="9"/>
      <c r="J1263" s="9"/>
      <c r="K1263" s="10" t="s">
        <v>2017</v>
      </c>
      <c r="L1263" s="11"/>
      <c r="M1263" s="22">
        <v>13613</v>
      </c>
      <c r="N1263" s="22"/>
      <c r="O1263" s="22"/>
      <c r="P1263" s="12">
        <v>2240000</v>
      </c>
      <c r="Q1263" s="86" t="s">
        <v>3625</v>
      </c>
      <c r="R1263" s="86">
        <v>175</v>
      </c>
      <c r="S1263" s="86">
        <v>160</v>
      </c>
      <c r="T1263" s="86">
        <v>80</v>
      </c>
      <c r="U1263" s="14" t="s">
        <v>56</v>
      </c>
      <c r="V1263" s="14">
        <v>0</v>
      </c>
      <c r="W1263" s="14" t="s">
        <v>56</v>
      </c>
      <c r="X1263" s="14" t="s">
        <v>56</v>
      </c>
    </row>
    <row r="1264" spans="1:24">
      <c r="A1264" t="s">
        <v>3632</v>
      </c>
      <c r="B1264" s="12">
        <v>4010869752060</v>
      </c>
      <c r="C1264" s="12" t="s">
        <v>3274</v>
      </c>
      <c r="D1264" s="82" t="s">
        <v>38</v>
      </c>
      <c r="E1264" t="s">
        <v>3281</v>
      </c>
      <c r="F1264" t="s">
        <v>3282</v>
      </c>
      <c r="G1264" s="142" t="s">
        <v>3627</v>
      </c>
      <c r="H1264" s="145" t="s">
        <v>3570</v>
      </c>
      <c r="I1264" s="9"/>
      <c r="J1264" s="9"/>
      <c r="K1264" s="10" t="s">
        <v>2017</v>
      </c>
      <c r="L1264" s="11"/>
      <c r="M1264" s="22">
        <v>16781</v>
      </c>
      <c r="N1264" s="22"/>
      <c r="O1264" s="22"/>
      <c r="P1264" s="12">
        <v>2240000</v>
      </c>
      <c r="Q1264" s="86" t="s">
        <v>3625</v>
      </c>
      <c r="R1264" s="86">
        <v>175</v>
      </c>
      <c r="S1264" s="86">
        <v>160</v>
      </c>
      <c r="T1264" s="86">
        <v>80</v>
      </c>
      <c r="U1264" s="14" t="s">
        <v>56</v>
      </c>
      <c r="V1264" s="14">
        <v>0</v>
      </c>
      <c r="W1264" s="14" t="s">
        <v>56</v>
      </c>
      <c r="X1264" s="14" t="s">
        <v>56</v>
      </c>
    </row>
    <row r="1265" spans="1:24">
      <c r="A1265" t="s">
        <v>3633</v>
      </c>
      <c r="B1265" s="12">
        <v>4010869752077</v>
      </c>
      <c r="C1265" s="12" t="s">
        <v>3274</v>
      </c>
      <c r="D1265" s="82" t="s">
        <v>38</v>
      </c>
      <c r="E1265" t="s">
        <v>3281</v>
      </c>
      <c r="F1265" t="s">
        <v>3282</v>
      </c>
      <c r="G1265" s="142" t="s">
        <v>3627</v>
      </c>
      <c r="H1265" s="145" t="s">
        <v>3570</v>
      </c>
      <c r="I1265" s="9"/>
      <c r="J1265" s="9"/>
      <c r="K1265" s="10" t="s">
        <v>2017</v>
      </c>
      <c r="L1265" s="11"/>
      <c r="M1265" s="22">
        <v>16290</v>
      </c>
      <c r="N1265" s="22"/>
      <c r="O1265" s="22"/>
      <c r="P1265" s="12">
        <v>2240000</v>
      </c>
      <c r="Q1265" s="86" t="s">
        <v>3625</v>
      </c>
      <c r="R1265" s="86">
        <v>175</v>
      </c>
      <c r="S1265" s="86">
        <v>160</v>
      </c>
      <c r="T1265" s="86">
        <v>80</v>
      </c>
      <c r="U1265" s="14" t="s">
        <v>56</v>
      </c>
      <c r="V1265" s="14">
        <v>0</v>
      </c>
      <c r="W1265" s="14" t="s">
        <v>56</v>
      </c>
      <c r="X1265" s="14" t="s">
        <v>56</v>
      </c>
    </row>
    <row r="1266" spans="1:24">
      <c r="A1266" t="s">
        <v>3634</v>
      </c>
      <c r="B1266" s="12">
        <v>4010869752084</v>
      </c>
      <c r="C1266" s="12" t="s">
        <v>3274</v>
      </c>
      <c r="D1266" s="82" t="s">
        <v>38</v>
      </c>
      <c r="E1266" t="s">
        <v>3281</v>
      </c>
      <c r="F1266" t="s">
        <v>3282</v>
      </c>
      <c r="G1266" s="142" t="s">
        <v>3635</v>
      </c>
      <c r="H1266" s="145" t="s">
        <v>3570</v>
      </c>
      <c r="I1266" s="9"/>
      <c r="J1266" s="9"/>
      <c r="K1266" s="10" t="s">
        <v>2017</v>
      </c>
      <c r="L1266" s="11"/>
      <c r="M1266" s="22">
        <v>14701</v>
      </c>
      <c r="N1266" s="22"/>
      <c r="O1266" s="22"/>
      <c r="P1266" s="12">
        <v>2240000</v>
      </c>
      <c r="Q1266" s="86" t="s">
        <v>3636</v>
      </c>
      <c r="R1266" s="86">
        <v>175</v>
      </c>
      <c r="S1266" s="86">
        <v>160</v>
      </c>
      <c r="T1266" s="86">
        <v>80</v>
      </c>
      <c r="U1266" s="14" t="s">
        <v>56</v>
      </c>
      <c r="V1266" s="14">
        <v>0</v>
      </c>
      <c r="W1266" s="14" t="s">
        <v>56</v>
      </c>
      <c r="X1266" s="14" t="s">
        <v>56</v>
      </c>
    </row>
    <row r="1267" spans="1:24">
      <c r="A1267" t="s">
        <v>3637</v>
      </c>
      <c r="B1267" s="12">
        <v>4010869752091</v>
      </c>
      <c r="C1267" s="12" t="s">
        <v>3274</v>
      </c>
      <c r="D1267" s="82" t="s">
        <v>38</v>
      </c>
      <c r="E1267" t="s">
        <v>3281</v>
      </c>
      <c r="F1267" t="s">
        <v>3282</v>
      </c>
      <c r="G1267" s="142" t="s">
        <v>3638</v>
      </c>
      <c r="H1267" s="145" t="s">
        <v>3570</v>
      </c>
      <c r="I1267" s="9"/>
      <c r="J1267" s="9"/>
      <c r="K1267" s="10" t="s">
        <v>2017</v>
      </c>
      <c r="L1267" s="11"/>
      <c r="M1267" s="22">
        <v>18256</v>
      </c>
      <c r="N1267" s="22"/>
      <c r="O1267" s="22"/>
      <c r="P1267" s="12">
        <v>2240000</v>
      </c>
      <c r="Q1267" s="86" t="s">
        <v>3639</v>
      </c>
      <c r="R1267" s="86">
        <v>175</v>
      </c>
      <c r="S1267" s="86">
        <v>160</v>
      </c>
      <c r="T1267" s="86">
        <v>80</v>
      </c>
      <c r="U1267" s="14" t="s">
        <v>56</v>
      </c>
      <c r="V1267" s="14">
        <v>0</v>
      </c>
      <c r="W1267" s="14" t="s">
        <v>56</v>
      </c>
      <c r="X1267" s="14" t="s">
        <v>56</v>
      </c>
    </row>
    <row r="1268" spans="1:24">
      <c r="A1268" t="s">
        <v>3640</v>
      </c>
      <c r="B1268" s="12">
        <v>4010869752107</v>
      </c>
      <c r="C1268" s="12" t="s">
        <v>3274</v>
      </c>
      <c r="D1268" s="82" t="s">
        <v>38</v>
      </c>
      <c r="E1268" t="s">
        <v>3281</v>
      </c>
      <c r="F1268" t="s">
        <v>3282</v>
      </c>
      <c r="G1268" s="142" t="s">
        <v>3638</v>
      </c>
      <c r="H1268" s="145" t="s">
        <v>3570</v>
      </c>
      <c r="I1268" s="9"/>
      <c r="J1268" s="9"/>
      <c r="K1268" s="10" t="s">
        <v>2017</v>
      </c>
      <c r="L1268" s="11"/>
      <c r="M1268" s="22">
        <v>18766</v>
      </c>
      <c r="N1268" s="22"/>
      <c r="O1268" s="22"/>
      <c r="P1268" s="12">
        <v>2240000</v>
      </c>
      <c r="Q1268" s="86" t="s">
        <v>3639</v>
      </c>
      <c r="R1268" s="86">
        <v>175</v>
      </c>
      <c r="S1268" s="86">
        <v>160</v>
      </c>
      <c r="T1268" s="86">
        <v>80</v>
      </c>
      <c r="U1268" s="14" t="s">
        <v>56</v>
      </c>
      <c r="V1268" s="14">
        <v>0</v>
      </c>
      <c r="W1268" s="14" t="s">
        <v>56</v>
      </c>
      <c r="X1268" s="14" t="s">
        <v>56</v>
      </c>
    </row>
    <row r="1269" spans="1:24">
      <c r="A1269" t="s">
        <v>3641</v>
      </c>
      <c r="B1269" s="12">
        <v>4010869752114</v>
      </c>
      <c r="C1269" s="12" t="s">
        <v>3274</v>
      </c>
      <c r="D1269" s="82" t="s">
        <v>38</v>
      </c>
      <c r="E1269" t="s">
        <v>3281</v>
      </c>
      <c r="F1269" t="s">
        <v>3282</v>
      </c>
      <c r="G1269" s="142" t="s">
        <v>3638</v>
      </c>
      <c r="H1269" s="145" t="s">
        <v>3570</v>
      </c>
      <c r="I1269" s="9"/>
      <c r="J1269" s="9"/>
      <c r="K1269" s="10" t="s">
        <v>2017</v>
      </c>
      <c r="L1269" s="11"/>
      <c r="M1269" s="22">
        <v>14922</v>
      </c>
      <c r="N1269" s="22"/>
      <c r="O1269" s="22"/>
      <c r="P1269" s="12">
        <v>2240000</v>
      </c>
      <c r="Q1269" s="86" t="s">
        <v>3639</v>
      </c>
      <c r="R1269" s="86">
        <v>175</v>
      </c>
      <c r="S1269" s="86">
        <v>160</v>
      </c>
      <c r="T1269" s="86">
        <v>80</v>
      </c>
      <c r="U1269" s="14" t="s">
        <v>56</v>
      </c>
      <c r="V1269" s="14">
        <v>0</v>
      </c>
      <c r="W1269" s="14" t="s">
        <v>56</v>
      </c>
      <c r="X1269" s="14" t="s">
        <v>56</v>
      </c>
    </row>
    <row r="1270" spans="1:24">
      <c r="A1270" t="s">
        <v>3642</v>
      </c>
      <c r="B1270" s="12">
        <v>4010869752121</v>
      </c>
      <c r="C1270" s="12" t="s">
        <v>3274</v>
      </c>
      <c r="D1270" s="82" t="s">
        <v>38</v>
      </c>
      <c r="E1270" t="s">
        <v>3281</v>
      </c>
      <c r="F1270" t="s">
        <v>3282</v>
      </c>
      <c r="G1270" s="142" t="s">
        <v>3638</v>
      </c>
      <c r="H1270" s="145" t="s">
        <v>3570</v>
      </c>
      <c r="I1270" s="9"/>
      <c r="J1270" s="9"/>
      <c r="K1270" s="10" t="s">
        <v>2017</v>
      </c>
      <c r="L1270" s="11"/>
      <c r="M1270" s="22">
        <v>18136</v>
      </c>
      <c r="N1270" s="22"/>
      <c r="O1270" s="22"/>
      <c r="P1270" s="12">
        <v>2240000</v>
      </c>
      <c r="Q1270" s="86" t="s">
        <v>3639</v>
      </c>
      <c r="R1270" s="86">
        <v>175</v>
      </c>
      <c r="S1270" s="86">
        <v>160</v>
      </c>
      <c r="T1270" s="86">
        <v>80</v>
      </c>
      <c r="U1270" s="14" t="s">
        <v>56</v>
      </c>
      <c r="V1270" s="14">
        <v>0</v>
      </c>
      <c r="W1270" s="14" t="s">
        <v>56</v>
      </c>
      <c r="X1270" s="14" t="s">
        <v>56</v>
      </c>
    </row>
    <row r="1271" spans="1:24">
      <c r="A1271" t="s">
        <v>3643</v>
      </c>
      <c r="B1271" s="12">
        <v>4010869752138</v>
      </c>
      <c r="C1271" s="12" t="s">
        <v>3274</v>
      </c>
      <c r="D1271" s="82" t="s">
        <v>38</v>
      </c>
      <c r="E1271" t="s">
        <v>3281</v>
      </c>
      <c r="F1271" t="s">
        <v>3282</v>
      </c>
      <c r="G1271" s="142" t="s">
        <v>3644</v>
      </c>
      <c r="H1271" s="145" t="s">
        <v>3570</v>
      </c>
      <c r="I1271" s="9"/>
      <c r="J1271" s="9"/>
      <c r="K1271" s="10" t="s">
        <v>2017</v>
      </c>
      <c r="L1271" s="11"/>
      <c r="M1271" s="22">
        <v>15599</v>
      </c>
      <c r="N1271" s="22"/>
      <c r="O1271" s="22"/>
      <c r="P1271" s="12">
        <v>2240000</v>
      </c>
      <c r="Q1271" s="86" t="s">
        <v>2642</v>
      </c>
      <c r="R1271" s="86">
        <v>175</v>
      </c>
      <c r="S1271" s="86">
        <v>160</v>
      </c>
      <c r="T1271" s="86">
        <v>80</v>
      </c>
      <c r="U1271" s="14" t="s">
        <v>56</v>
      </c>
      <c r="V1271" s="14">
        <v>0</v>
      </c>
      <c r="W1271" s="14" t="s">
        <v>56</v>
      </c>
      <c r="X1271" s="14" t="s">
        <v>56</v>
      </c>
    </row>
    <row r="1272" spans="1:24">
      <c r="A1272" t="s">
        <v>3645</v>
      </c>
      <c r="B1272" s="12">
        <v>4010869752145</v>
      </c>
      <c r="C1272" s="12" t="s">
        <v>3274</v>
      </c>
      <c r="D1272" s="82" t="s">
        <v>38</v>
      </c>
      <c r="E1272" t="s">
        <v>3281</v>
      </c>
      <c r="F1272" t="s">
        <v>3282</v>
      </c>
      <c r="G1272" s="142" t="s">
        <v>3646</v>
      </c>
      <c r="H1272" s="145" t="s">
        <v>3570</v>
      </c>
      <c r="I1272" s="9"/>
      <c r="J1272" s="9"/>
      <c r="K1272" s="10" t="s">
        <v>2017</v>
      </c>
      <c r="L1272" s="11"/>
      <c r="M1272" s="22">
        <v>19168</v>
      </c>
      <c r="N1272" s="22"/>
      <c r="O1272" s="22"/>
      <c r="P1272" s="12">
        <v>2240000</v>
      </c>
      <c r="Q1272" s="86" t="s">
        <v>3464</v>
      </c>
      <c r="R1272" s="86">
        <v>175</v>
      </c>
      <c r="S1272" s="86">
        <v>160</v>
      </c>
      <c r="T1272" s="86">
        <v>80</v>
      </c>
      <c r="U1272" s="14" t="s">
        <v>56</v>
      </c>
      <c r="V1272" s="14">
        <v>0</v>
      </c>
      <c r="W1272" s="14" t="s">
        <v>56</v>
      </c>
      <c r="X1272" s="14" t="s">
        <v>56</v>
      </c>
    </row>
    <row r="1273" spans="1:24">
      <c r="A1273" t="s">
        <v>3647</v>
      </c>
      <c r="B1273" s="12">
        <v>4010869752152</v>
      </c>
      <c r="C1273" s="12" t="s">
        <v>3274</v>
      </c>
      <c r="D1273" s="82" t="s">
        <v>38</v>
      </c>
      <c r="E1273" t="s">
        <v>3281</v>
      </c>
      <c r="F1273" t="s">
        <v>3282</v>
      </c>
      <c r="G1273" s="142" t="s">
        <v>3646</v>
      </c>
      <c r="H1273" s="145" t="s">
        <v>3570</v>
      </c>
      <c r="I1273" s="9"/>
      <c r="J1273" s="9"/>
      <c r="K1273" s="10" t="s">
        <v>2017</v>
      </c>
      <c r="L1273" s="11"/>
      <c r="M1273" s="22">
        <v>19682</v>
      </c>
      <c r="N1273" s="22"/>
      <c r="O1273" s="22"/>
      <c r="P1273" s="12">
        <v>2240000</v>
      </c>
      <c r="Q1273" s="86" t="s">
        <v>3464</v>
      </c>
      <c r="R1273" s="86">
        <v>175</v>
      </c>
      <c r="S1273" s="86">
        <v>160</v>
      </c>
      <c r="T1273" s="86">
        <v>80</v>
      </c>
      <c r="U1273" s="14" t="s">
        <v>56</v>
      </c>
      <c r="V1273" s="14">
        <v>0</v>
      </c>
      <c r="W1273" s="14" t="s">
        <v>56</v>
      </c>
      <c r="X1273" s="14" t="s">
        <v>56</v>
      </c>
    </row>
    <row r="1274" spans="1:24">
      <c r="A1274" t="s">
        <v>3648</v>
      </c>
      <c r="B1274" s="12">
        <v>4010869752169</v>
      </c>
      <c r="C1274" s="12" t="s">
        <v>3274</v>
      </c>
      <c r="D1274" s="82" t="s">
        <v>38</v>
      </c>
      <c r="E1274" t="s">
        <v>3281</v>
      </c>
      <c r="F1274" t="s">
        <v>3282</v>
      </c>
      <c r="G1274" s="142" t="s">
        <v>3646</v>
      </c>
      <c r="H1274" s="145" t="s">
        <v>3570</v>
      </c>
      <c r="I1274" s="9"/>
      <c r="J1274" s="9"/>
      <c r="K1274" s="10" t="s">
        <v>2017</v>
      </c>
      <c r="L1274" s="11"/>
      <c r="M1274" s="22">
        <v>19168</v>
      </c>
      <c r="N1274" s="22"/>
      <c r="O1274" s="22"/>
      <c r="P1274" s="12">
        <v>2240000</v>
      </c>
      <c r="Q1274" s="86" t="s">
        <v>3464</v>
      </c>
      <c r="R1274" s="86">
        <v>175</v>
      </c>
      <c r="S1274" s="86">
        <v>160</v>
      </c>
      <c r="T1274" s="86">
        <v>80</v>
      </c>
      <c r="U1274" s="14" t="s">
        <v>56</v>
      </c>
      <c r="V1274" s="14">
        <v>0</v>
      </c>
      <c r="W1274" s="14" t="s">
        <v>56</v>
      </c>
      <c r="X1274" s="14" t="s">
        <v>56</v>
      </c>
    </row>
    <row r="1275" spans="1:24">
      <c r="A1275" t="s">
        <v>3649</v>
      </c>
      <c r="B1275" s="12">
        <v>4010869752176</v>
      </c>
      <c r="C1275" s="12" t="s">
        <v>3274</v>
      </c>
      <c r="D1275" s="82" t="s">
        <v>38</v>
      </c>
      <c r="E1275" t="s">
        <v>3281</v>
      </c>
      <c r="F1275" t="s">
        <v>3282</v>
      </c>
      <c r="G1275" s="142" t="s">
        <v>3650</v>
      </c>
      <c r="H1275" s="145" t="s">
        <v>3570</v>
      </c>
      <c r="I1275" s="9"/>
      <c r="J1275" s="9"/>
      <c r="K1275" s="10" t="s">
        <v>2017</v>
      </c>
      <c r="L1275" s="11"/>
      <c r="M1275" s="22">
        <v>20298</v>
      </c>
      <c r="N1275" s="22"/>
      <c r="O1275" s="22"/>
      <c r="P1275" s="12">
        <v>3653280</v>
      </c>
      <c r="Q1275" s="86" t="s">
        <v>3651</v>
      </c>
      <c r="R1275" s="86">
        <v>172</v>
      </c>
      <c r="S1275" s="86">
        <v>177</v>
      </c>
      <c r="T1275" s="86">
        <v>120</v>
      </c>
      <c r="U1275" s="14" t="s">
        <v>56</v>
      </c>
      <c r="V1275" s="14">
        <v>0</v>
      </c>
      <c r="W1275" s="14" t="s">
        <v>56</v>
      </c>
      <c r="X1275" s="14" t="s">
        <v>56</v>
      </c>
    </row>
    <row r="1276" spans="1:24">
      <c r="A1276" t="s">
        <v>3652</v>
      </c>
      <c r="B1276" s="12">
        <v>4010869752183</v>
      </c>
      <c r="C1276" s="12" t="s">
        <v>3274</v>
      </c>
      <c r="D1276" s="82" t="s">
        <v>38</v>
      </c>
      <c r="E1276" t="s">
        <v>3281</v>
      </c>
      <c r="F1276" t="s">
        <v>3282</v>
      </c>
      <c r="G1276" s="142" t="s">
        <v>3653</v>
      </c>
      <c r="H1276" s="145" t="s">
        <v>3570</v>
      </c>
      <c r="I1276" s="9"/>
      <c r="J1276" s="9"/>
      <c r="K1276" s="10" t="s">
        <v>2017</v>
      </c>
      <c r="L1276" s="11"/>
      <c r="M1276" s="22">
        <v>27557</v>
      </c>
      <c r="N1276" s="22"/>
      <c r="O1276" s="22"/>
      <c r="P1276" s="12">
        <v>3672000</v>
      </c>
      <c r="Q1276" s="86" t="s">
        <v>3651</v>
      </c>
      <c r="R1276" s="86">
        <v>170</v>
      </c>
      <c r="S1276" s="86">
        <v>180</v>
      </c>
      <c r="T1276" s="86">
        <v>120</v>
      </c>
      <c r="U1276" s="14" t="s">
        <v>56</v>
      </c>
      <c r="V1276" s="14">
        <v>0</v>
      </c>
      <c r="W1276" s="14" t="s">
        <v>56</v>
      </c>
      <c r="X1276" s="14" t="s">
        <v>56</v>
      </c>
    </row>
    <row r="1277" spans="1:24">
      <c r="A1277" t="s">
        <v>3654</v>
      </c>
      <c r="B1277" s="12">
        <v>4010869752190</v>
      </c>
      <c r="C1277" s="12" t="s">
        <v>3274</v>
      </c>
      <c r="D1277" s="82" t="s">
        <v>38</v>
      </c>
      <c r="E1277" t="s">
        <v>3281</v>
      </c>
      <c r="F1277" t="s">
        <v>3282</v>
      </c>
      <c r="G1277" s="142" t="s">
        <v>3653</v>
      </c>
      <c r="H1277" s="145" t="s">
        <v>3570</v>
      </c>
      <c r="I1277" s="9"/>
      <c r="J1277" s="9"/>
      <c r="K1277" s="10" t="s">
        <v>2017</v>
      </c>
      <c r="L1277" s="11"/>
      <c r="M1277" s="22">
        <v>27898</v>
      </c>
      <c r="N1277" s="22"/>
      <c r="O1277" s="22"/>
      <c r="P1277" s="12">
        <v>3672000</v>
      </c>
      <c r="Q1277" s="86" t="s">
        <v>3651</v>
      </c>
      <c r="R1277" s="86">
        <v>170</v>
      </c>
      <c r="S1277" s="86">
        <v>180</v>
      </c>
      <c r="T1277" s="86">
        <v>120</v>
      </c>
      <c r="U1277" s="14" t="s">
        <v>56</v>
      </c>
      <c r="V1277" s="14">
        <v>0</v>
      </c>
      <c r="W1277" s="14" t="s">
        <v>56</v>
      </c>
      <c r="X1277" s="14" t="s">
        <v>56</v>
      </c>
    </row>
    <row r="1278" spans="1:24">
      <c r="A1278" t="s">
        <v>3655</v>
      </c>
      <c r="B1278" s="12">
        <v>4010869752206</v>
      </c>
      <c r="C1278" s="12" t="s">
        <v>3274</v>
      </c>
      <c r="D1278" s="82" t="s">
        <v>38</v>
      </c>
      <c r="E1278" t="s">
        <v>3281</v>
      </c>
      <c r="F1278" t="s">
        <v>3282</v>
      </c>
      <c r="G1278" s="142" t="s">
        <v>3653</v>
      </c>
      <c r="H1278" s="145" t="s">
        <v>3570</v>
      </c>
      <c r="I1278" s="9"/>
      <c r="J1278" s="9"/>
      <c r="K1278" s="10" t="s">
        <v>2017</v>
      </c>
      <c r="L1278" s="11"/>
      <c r="M1278" s="22">
        <v>20506</v>
      </c>
      <c r="N1278" s="22"/>
      <c r="O1278" s="22"/>
      <c r="P1278" s="12">
        <v>3672000</v>
      </c>
      <c r="Q1278" s="86" t="s">
        <v>3651</v>
      </c>
      <c r="R1278" s="86">
        <v>170</v>
      </c>
      <c r="S1278" s="86">
        <v>180</v>
      </c>
      <c r="T1278" s="86">
        <v>120</v>
      </c>
      <c r="U1278" s="14" t="s">
        <v>56</v>
      </c>
      <c r="V1278" s="14">
        <v>0</v>
      </c>
      <c r="W1278" s="14" t="s">
        <v>56</v>
      </c>
      <c r="X1278" s="14" t="s">
        <v>56</v>
      </c>
    </row>
    <row r="1279" spans="1:24">
      <c r="A1279" t="s">
        <v>3656</v>
      </c>
      <c r="B1279" s="12">
        <v>4010869752213</v>
      </c>
      <c r="C1279" s="12" t="s">
        <v>3274</v>
      </c>
      <c r="D1279" s="82" t="s">
        <v>38</v>
      </c>
      <c r="E1279" t="s">
        <v>3281</v>
      </c>
      <c r="F1279" t="s">
        <v>3282</v>
      </c>
      <c r="G1279" s="142" t="s">
        <v>3653</v>
      </c>
      <c r="H1279" s="145" t="s">
        <v>3570</v>
      </c>
      <c r="I1279" s="9"/>
      <c r="J1279" s="9"/>
      <c r="K1279" s="10" t="s">
        <v>2017</v>
      </c>
      <c r="L1279" s="11"/>
      <c r="M1279" s="22">
        <v>25837</v>
      </c>
      <c r="N1279" s="22"/>
      <c r="O1279" s="22"/>
      <c r="P1279" s="12">
        <v>3672000</v>
      </c>
      <c r="Q1279" s="86" t="s">
        <v>3651</v>
      </c>
      <c r="R1279" s="86">
        <v>170</v>
      </c>
      <c r="S1279" s="86">
        <v>180</v>
      </c>
      <c r="T1279" s="86">
        <v>120</v>
      </c>
      <c r="U1279" s="14" t="s">
        <v>56</v>
      </c>
      <c r="V1279" s="14">
        <v>0</v>
      </c>
      <c r="W1279" s="14" t="s">
        <v>56</v>
      </c>
      <c r="X1279" s="14" t="s">
        <v>56</v>
      </c>
    </row>
    <row r="1280" spans="1:24">
      <c r="A1280" t="s">
        <v>3657</v>
      </c>
      <c r="B1280" s="12">
        <v>4010869752220</v>
      </c>
      <c r="C1280" s="12" t="s">
        <v>3274</v>
      </c>
      <c r="D1280" s="82" t="s">
        <v>38</v>
      </c>
      <c r="E1280" t="s">
        <v>3281</v>
      </c>
      <c r="F1280" t="s">
        <v>3282</v>
      </c>
      <c r="G1280" s="142" t="s">
        <v>3658</v>
      </c>
      <c r="H1280" s="145" t="s">
        <v>3570</v>
      </c>
      <c r="I1280" s="9"/>
      <c r="J1280" s="9"/>
      <c r="K1280" s="10" t="s">
        <v>2017</v>
      </c>
      <c r="L1280" s="11"/>
      <c r="M1280" s="22">
        <v>20705</v>
      </c>
      <c r="N1280" s="22"/>
      <c r="O1280" s="22"/>
      <c r="P1280" s="12">
        <v>3715200</v>
      </c>
      <c r="Q1280" s="86" t="s">
        <v>3659</v>
      </c>
      <c r="R1280" s="86">
        <v>172</v>
      </c>
      <c r="S1280" s="86">
        <v>180</v>
      </c>
      <c r="T1280" s="86">
        <v>120</v>
      </c>
      <c r="U1280" s="14" t="s">
        <v>56</v>
      </c>
      <c r="V1280" s="14">
        <v>0</v>
      </c>
      <c r="W1280" s="14" t="s">
        <v>56</v>
      </c>
      <c r="X1280" s="14" t="s">
        <v>56</v>
      </c>
    </row>
    <row r="1281" spans="1:24">
      <c r="A1281" t="s">
        <v>3660</v>
      </c>
      <c r="B1281" s="12">
        <v>4010869752237</v>
      </c>
      <c r="C1281" s="12" t="s">
        <v>3274</v>
      </c>
      <c r="D1281" s="82" t="s">
        <v>38</v>
      </c>
      <c r="E1281" t="s">
        <v>3281</v>
      </c>
      <c r="F1281" t="s">
        <v>3282</v>
      </c>
      <c r="G1281" s="142" t="s">
        <v>3661</v>
      </c>
      <c r="H1281" s="145" t="s">
        <v>3570</v>
      </c>
      <c r="I1281" s="9"/>
      <c r="J1281" s="9"/>
      <c r="K1281" s="10" t="s">
        <v>2017</v>
      </c>
      <c r="L1281" s="11"/>
      <c r="M1281" s="22">
        <v>28140</v>
      </c>
      <c r="N1281" s="22"/>
      <c r="O1281" s="22"/>
      <c r="P1281" s="12">
        <v>3632640</v>
      </c>
      <c r="Q1281" s="86" t="s">
        <v>3662</v>
      </c>
      <c r="R1281" s="86">
        <v>172</v>
      </c>
      <c r="S1281" s="86">
        <v>176</v>
      </c>
      <c r="T1281" s="86">
        <v>120</v>
      </c>
      <c r="U1281" s="14" t="s">
        <v>56</v>
      </c>
      <c r="V1281" s="14">
        <v>0</v>
      </c>
      <c r="W1281" s="14" t="s">
        <v>56</v>
      </c>
      <c r="X1281" s="14" t="s">
        <v>56</v>
      </c>
    </row>
    <row r="1282" spans="1:24">
      <c r="A1282" t="s">
        <v>3663</v>
      </c>
      <c r="B1282" s="12">
        <v>4010869752244</v>
      </c>
      <c r="C1282" s="12" t="s">
        <v>3274</v>
      </c>
      <c r="D1282" s="82" t="s">
        <v>38</v>
      </c>
      <c r="E1282" t="s">
        <v>3281</v>
      </c>
      <c r="F1282" t="s">
        <v>3282</v>
      </c>
      <c r="G1282" s="142" t="s">
        <v>3661</v>
      </c>
      <c r="H1282" s="145" t="s">
        <v>3570</v>
      </c>
      <c r="I1282" s="9"/>
      <c r="J1282" s="9"/>
      <c r="K1282" s="10" t="s">
        <v>2017</v>
      </c>
      <c r="L1282" s="11"/>
      <c r="M1282" s="22">
        <v>28727</v>
      </c>
      <c r="N1282" s="22"/>
      <c r="O1282" s="22"/>
      <c r="P1282" s="12">
        <v>3672000</v>
      </c>
      <c r="Q1282" s="86" t="s">
        <v>3664</v>
      </c>
      <c r="R1282" s="86">
        <v>170</v>
      </c>
      <c r="S1282" s="86">
        <v>180</v>
      </c>
      <c r="T1282" s="86">
        <v>120</v>
      </c>
      <c r="U1282" s="14" t="s">
        <v>56</v>
      </c>
      <c r="V1282" s="14">
        <v>0</v>
      </c>
      <c r="W1282" s="14" t="s">
        <v>56</v>
      </c>
      <c r="X1282" s="14" t="s">
        <v>56</v>
      </c>
    </row>
    <row r="1283" spans="1:24">
      <c r="A1283" t="s">
        <v>3665</v>
      </c>
      <c r="B1283" s="12">
        <v>4010869752251</v>
      </c>
      <c r="C1283" s="12" t="s">
        <v>3274</v>
      </c>
      <c r="D1283" s="82" t="s">
        <v>38</v>
      </c>
      <c r="E1283" t="s">
        <v>3281</v>
      </c>
      <c r="F1283" t="s">
        <v>3282</v>
      </c>
      <c r="G1283" s="142" t="s">
        <v>3661</v>
      </c>
      <c r="H1283" s="145" t="s">
        <v>3570</v>
      </c>
      <c r="I1283" s="9"/>
      <c r="J1283" s="9"/>
      <c r="K1283" s="10" t="s">
        <v>2017</v>
      </c>
      <c r="L1283" s="11"/>
      <c r="M1283" s="22">
        <v>21293</v>
      </c>
      <c r="N1283" s="22"/>
      <c r="O1283" s="22"/>
      <c r="P1283" s="12">
        <v>3672000</v>
      </c>
      <c r="Q1283" s="86" t="s">
        <v>3664</v>
      </c>
      <c r="R1283" s="86">
        <v>170</v>
      </c>
      <c r="S1283" s="86">
        <v>180</v>
      </c>
      <c r="T1283" s="86">
        <v>120</v>
      </c>
      <c r="U1283" s="14" t="s">
        <v>56</v>
      </c>
      <c r="V1283" s="14">
        <v>0</v>
      </c>
      <c r="W1283" s="14" t="s">
        <v>56</v>
      </c>
      <c r="X1283" s="14" t="s">
        <v>56</v>
      </c>
    </row>
    <row r="1284" spans="1:24">
      <c r="A1284" t="s">
        <v>3666</v>
      </c>
      <c r="B1284" s="12">
        <v>4010869752268</v>
      </c>
      <c r="C1284" s="12" t="s">
        <v>3274</v>
      </c>
      <c r="D1284" s="82" t="s">
        <v>38</v>
      </c>
      <c r="E1284" t="s">
        <v>3281</v>
      </c>
      <c r="F1284" t="s">
        <v>3282</v>
      </c>
      <c r="G1284" s="142" t="s">
        <v>3667</v>
      </c>
      <c r="H1284" s="145" t="s">
        <v>3570</v>
      </c>
      <c r="I1284" s="9"/>
      <c r="J1284" s="9"/>
      <c r="K1284" s="10" t="s">
        <v>2017</v>
      </c>
      <c r="L1284" s="11"/>
      <c r="M1284" s="22">
        <v>27357</v>
      </c>
      <c r="N1284" s="22"/>
      <c r="O1284" s="22"/>
      <c r="P1284" s="12">
        <v>4197776</v>
      </c>
      <c r="Q1284" s="86" t="s">
        <v>3668</v>
      </c>
      <c r="R1284" s="86">
        <v>187</v>
      </c>
      <c r="S1284" s="86">
        <v>184</v>
      </c>
      <c r="T1284" s="86">
        <v>122</v>
      </c>
      <c r="U1284" s="14" t="s">
        <v>56</v>
      </c>
      <c r="V1284" s="14">
        <v>0</v>
      </c>
      <c r="W1284" s="14" t="s">
        <v>56</v>
      </c>
      <c r="X1284" s="14" t="s">
        <v>56</v>
      </c>
    </row>
    <row r="1285" spans="1:24">
      <c r="A1285" t="s">
        <v>3669</v>
      </c>
      <c r="B1285" s="12">
        <v>4010869752275</v>
      </c>
      <c r="C1285" s="12" t="s">
        <v>3274</v>
      </c>
      <c r="D1285" s="82" t="s">
        <v>38</v>
      </c>
      <c r="E1285" t="s">
        <v>3281</v>
      </c>
      <c r="F1285" t="s">
        <v>3282</v>
      </c>
      <c r="G1285" s="142" t="s">
        <v>3670</v>
      </c>
      <c r="H1285" s="145" t="s">
        <v>3570</v>
      </c>
      <c r="I1285" s="9"/>
      <c r="J1285" s="9"/>
      <c r="K1285" s="10" t="s">
        <v>2017</v>
      </c>
      <c r="L1285" s="11"/>
      <c r="M1285" s="22">
        <v>27939</v>
      </c>
      <c r="N1285" s="22"/>
      <c r="O1285" s="22"/>
      <c r="P1285" s="12">
        <v>4104000</v>
      </c>
      <c r="Q1285" s="86" t="s">
        <v>3668</v>
      </c>
      <c r="R1285" s="86">
        <v>190</v>
      </c>
      <c r="S1285" s="86">
        <v>180</v>
      </c>
      <c r="T1285" s="86">
        <v>120</v>
      </c>
      <c r="U1285" s="14" t="s">
        <v>56</v>
      </c>
      <c r="V1285" s="14">
        <v>0</v>
      </c>
      <c r="W1285" s="14" t="s">
        <v>56</v>
      </c>
      <c r="X1285" s="14" t="s">
        <v>56</v>
      </c>
    </row>
    <row r="1286" spans="1:24">
      <c r="A1286" t="s">
        <v>3671</v>
      </c>
      <c r="B1286" s="12">
        <v>4010869752282</v>
      </c>
      <c r="C1286" s="12" t="s">
        <v>3274</v>
      </c>
      <c r="D1286" s="82" t="s">
        <v>38</v>
      </c>
      <c r="E1286" t="s">
        <v>3281</v>
      </c>
      <c r="F1286" t="s">
        <v>3282</v>
      </c>
      <c r="G1286" s="142" t="s">
        <v>3672</v>
      </c>
      <c r="H1286" s="145" t="s">
        <v>3570</v>
      </c>
      <c r="I1286" s="9"/>
      <c r="J1286" s="9"/>
      <c r="K1286" s="10" t="s">
        <v>2017</v>
      </c>
      <c r="L1286" s="11"/>
      <c r="M1286" s="22">
        <v>28303</v>
      </c>
      <c r="N1286" s="22"/>
      <c r="O1286" s="22"/>
      <c r="P1286" s="12">
        <v>4039200</v>
      </c>
      <c r="Q1286" s="86" t="s">
        <v>3668</v>
      </c>
      <c r="R1286" s="86">
        <v>187</v>
      </c>
      <c r="S1286" s="86">
        <v>180</v>
      </c>
      <c r="T1286" s="86">
        <v>120</v>
      </c>
      <c r="U1286" s="14" t="s">
        <v>56</v>
      </c>
      <c r="V1286" s="14">
        <v>0</v>
      </c>
      <c r="W1286" s="14" t="s">
        <v>56</v>
      </c>
      <c r="X1286" s="14" t="s">
        <v>56</v>
      </c>
    </row>
    <row r="1287" spans="1:24">
      <c r="A1287" t="s">
        <v>3673</v>
      </c>
      <c r="B1287" s="12">
        <v>4010869752299</v>
      </c>
      <c r="C1287" s="12" t="s">
        <v>3274</v>
      </c>
      <c r="D1287" s="82" t="s">
        <v>38</v>
      </c>
      <c r="E1287" t="s">
        <v>3281</v>
      </c>
      <c r="F1287" t="s">
        <v>3282</v>
      </c>
      <c r="G1287" s="142" t="s">
        <v>3674</v>
      </c>
      <c r="H1287" s="145" t="s">
        <v>3570</v>
      </c>
      <c r="I1287" s="9"/>
      <c r="J1287" s="9"/>
      <c r="K1287" s="10" t="s">
        <v>2017</v>
      </c>
      <c r="L1287" s="11"/>
      <c r="M1287" s="22">
        <v>28860</v>
      </c>
      <c r="N1287" s="22"/>
      <c r="O1287" s="22"/>
      <c r="P1287" s="12">
        <v>4104000</v>
      </c>
      <c r="Q1287" s="86" t="s">
        <v>3668</v>
      </c>
      <c r="R1287" s="86">
        <v>190</v>
      </c>
      <c r="S1287" s="86">
        <v>180</v>
      </c>
      <c r="T1287" s="86">
        <v>120</v>
      </c>
      <c r="U1287" s="14" t="s">
        <v>56</v>
      </c>
      <c r="V1287" s="14">
        <v>0</v>
      </c>
      <c r="W1287" s="14" t="s">
        <v>56</v>
      </c>
      <c r="X1287" s="14" t="s">
        <v>56</v>
      </c>
    </row>
    <row r="1288" spans="1:24">
      <c r="A1288" t="s">
        <v>3675</v>
      </c>
      <c r="B1288" s="12">
        <v>4010869752305</v>
      </c>
      <c r="C1288" s="12" t="s">
        <v>3274</v>
      </c>
      <c r="D1288" s="82" t="s">
        <v>38</v>
      </c>
      <c r="E1288" t="s">
        <v>3281</v>
      </c>
      <c r="F1288" t="s">
        <v>3282</v>
      </c>
      <c r="G1288" s="142" t="s">
        <v>3676</v>
      </c>
      <c r="H1288" s="145" t="s">
        <v>3677</v>
      </c>
      <c r="I1288" s="9"/>
      <c r="J1288" s="9"/>
      <c r="K1288" s="10" t="s">
        <v>2017</v>
      </c>
      <c r="L1288" s="11"/>
      <c r="M1288" s="22">
        <v>9001</v>
      </c>
      <c r="N1288" s="22"/>
      <c r="O1288" s="22"/>
      <c r="P1288" s="12">
        <v>1092000</v>
      </c>
      <c r="Q1288" s="86" t="s">
        <v>3500</v>
      </c>
      <c r="R1288" s="86">
        <v>120</v>
      </c>
      <c r="S1288" s="86">
        <v>140</v>
      </c>
      <c r="T1288" s="86">
        <v>65</v>
      </c>
      <c r="U1288" s="14" t="s">
        <v>56</v>
      </c>
      <c r="V1288" s="14">
        <v>0</v>
      </c>
      <c r="W1288" s="14" t="s">
        <v>56</v>
      </c>
      <c r="X1288" s="14" t="s">
        <v>56</v>
      </c>
    </row>
    <row r="1289" spans="1:24">
      <c r="A1289" t="s">
        <v>3678</v>
      </c>
      <c r="B1289" s="12">
        <v>4010869752312</v>
      </c>
      <c r="C1289" s="12" t="s">
        <v>3274</v>
      </c>
      <c r="D1289" s="82" t="s">
        <v>38</v>
      </c>
      <c r="E1289" t="s">
        <v>3281</v>
      </c>
      <c r="F1289" t="s">
        <v>3282</v>
      </c>
      <c r="G1289" s="142" t="s">
        <v>3676</v>
      </c>
      <c r="H1289" s="145" t="s">
        <v>3677</v>
      </c>
      <c r="I1289" s="9"/>
      <c r="J1289" s="9"/>
      <c r="K1289" s="10" t="s">
        <v>2017</v>
      </c>
      <c r="L1289" s="11"/>
      <c r="M1289" s="22">
        <v>12791</v>
      </c>
      <c r="N1289" s="22"/>
      <c r="O1289" s="22"/>
      <c r="P1289" s="12">
        <v>1092000</v>
      </c>
      <c r="Q1289" s="86" t="s">
        <v>3500</v>
      </c>
      <c r="R1289" s="86">
        <v>120</v>
      </c>
      <c r="S1289" s="86">
        <v>140</v>
      </c>
      <c r="T1289" s="86">
        <v>65</v>
      </c>
      <c r="U1289" s="14" t="s">
        <v>56</v>
      </c>
      <c r="V1289" s="14">
        <v>0</v>
      </c>
      <c r="W1289" s="14" t="s">
        <v>56</v>
      </c>
      <c r="X1289" s="14" t="s">
        <v>56</v>
      </c>
    </row>
    <row r="1290" spans="1:24">
      <c r="A1290" t="s">
        <v>3679</v>
      </c>
      <c r="B1290" s="12">
        <v>4010869752329</v>
      </c>
      <c r="C1290" s="12" t="s">
        <v>3274</v>
      </c>
      <c r="D1290" s="82" t="s">
        <v>38</v>
      </c>
      <c r="E1290" t="s">
        <v>3281</v>
      </c>
      <c r="F1290" t="s">
        <v>3282</v>
      </c>
      <c r="G1290" s="142" t="s">
        <v>3676</v>
      </c>
      <c r="H1290" s="145" t="s">
        <v>3677</v>
      </c>
      <c r="I1290" s="9"/>
      <c r="J1290" s="9"/>
      <c r="K1290" s="10" t="s">
        <v>2017</v>
      </c>
      <c r="L1290" s="11"/>
      <c r="M1290" s="22">
        <v>13482</v>
      </c>
      <c r="N1290" s="22"/>
      <c r="O1290" s="22"/>
      <c r="P1290" s="12">
        <v>1092000</v>
      </c>
      <c r="Q1290" s="86" t="s">
        <v>3500</v>
      </c>
      <c r="R1290" s="86">
        <v>120</v>
      </c>
      <c r="S1290" s="86">
        <v>140</v>
      </c>
      <c r="T1290" s="86">
        <v>65</v>
      </c>
      <c r="U1290" s="14" t="s">
        <v>56</v>
      </c>
      <c r="V1290" s="14">
        <v>0</v>
      </c>
      <c r="W1290" s="14" t="s">
        <v>56</v>
      </c>
      <c r="X1290" s="14" t="s">
        <v>56</v>
      </c>
    </row>
    <row r="1291" spans="1:24">
      <c r="A1291" t="s">
        <v>3680</v>
      </c>
      <c r="B1291" s="12">
        <v>4010869752336</v>
      </c>
      <c r="C1291" s="12" t="s">
        <v>3274</v>
      </c>
      <c r="D1291" s="82" t="s">
        <v>38</v>
      </c>
      <c r="E1291" t="s">
        <v>3281</v>
      </c>
      <c r="F1291" t="s">
        <v>3282</v>
      </c>
      <c r="G1291" s="142" t="s">
        <v>3676</v>
      </c>
      <c r="H1291" s="145" t="s">
        <v>3677</v>
      </c>
      <c r="I1291" s="9"/>
      <c r="J1291" s="9"/>
      <c r="K1291" s="10" t="s">
        <v>2017</v>
      </c>
      <c r="L1291" s="11"/>
      <c r="M1291" s="22">
        <v>9692</v>
      </c>
      <c r="N1291" s="22"/>
      <c r="O1291" s="22"/>
      <c r="P1291" s="12">
        <v>1092000</v>
      </c>
      <c r="Q1291" s="86" t="s">
        <v>3500</v>
      </c>
      <c r="R1291" s="86">
        <v>120</v>
      </c>
      <c r="S1291" s="86">
        <v>140</v>
      </c>
      <c r="T1291" s="86">
        <v>65</v>
      </c>
      <c r="U1291" s="14" t="s">
        <v>56</v>
      </c>
      <c r="V1291" s="14">
        <v>0</v>
      </c>
      <c r="W1291" s="14" t="s">
        <v>56</v>
      </c>
      <c r="X1291" s="14" t="s">
        <v>56</v>
      </c>
    </row>
    <row r="1292" spans="1:24">
      <c r="A1292" t="s">
        <v>3681</v>
      </c>
      <c r="B1292" s="12">
        <v>4010869754125</v>
      </c>
      <c r="C1292" s="12" t="s">
        <v>3274</v>
      </c>
      <c r="D1292" t="s">
        <v>51</v>
      </c>
      <c r="E1292" t="s">
        <v>3281</v>
      </c>
      <c r="F1292" t="s">
        <v>3282</v>
      </c>
      <c r="G1292" s="143" t="s">
        <v>3682</v>
      </c>
      <c r="H1292" s="145" t="s">
        <v>3683</v>
      </c>
      <c r="I1292" s="9"/>
      <c r="J1292" s="9"/>
      <c r="K1292" s="10" t="s">
        <v>2017</v>
      </c>
      <c r="L1292" s="11"/>
      <c r="M1292" s="22">
        <v>19125</v>
      </c>
      <c r="N1292" s="22"/>
      <c r="O1292" s="22"/>
      <c r="P1292" s="12">
        <v>3494400</v>
      </c>
      <c r="Q1292" s="86" t="s">
        <v>3684</v>
      </c>
      <c r="R1292" s="86">
        <v>192</v>
      </c>
      <c r="S1292" s="86">
        <v>182</v>
      </c>
      <c r="T1292" s="86">
        <v>100</v>
      </c>
      <c r="U1292" s="14" t="s">
        <v>56</v>
      </c>
      <c r="V1292" s="14">
        <v>0</v>
      </c>
      <c r="W1292" s="14" t="s">
        <v>56</v>
      </c>
      <c r="X1292" s="14" t="s">
        <v>56</v>
      </c>
    </row>
    <row r="1293" spans="1:24">
      <c r="A1293" t="s">
        <v>3685</v>
      </c>
      <c r="B1293" s="12">
        <v>4010869754132</v>
      </c>
      <c r="C1293" s="12" t="s">
        <v>3274</v>
      </c>
      <c r="D1293" t="s">
        <v>51</v>
      </c>
      <c r="E1293" t="s">
        <v>3281</v>
      </c>
      <c r="F1293" t="s">
        <v>3282</v>
      </c>
      <c r="G1293" s="143" t="s">
        <v>3686</v>
      </c>
      <c r="H1293" s="145" t="s">
        <v>3683</v>
      </c>
      <c r="I1293" s="9"/>
      <c r="J1293" s="9"/>
      <c r="K1293" s="10" t="s">
        <v>2017</v>
      </c>
      <c r="L1293" s="11"/>
      <c r="M1293" s="22">
        <v>21889</v>
      </c>
      <c r="N1293" s="22"/>
      <c r="O1293" s="22"/>
      <c r="P1293" s="12">
        <v>2677500</v>
      </c>
      <c r="Q1293" s="86" t="s">
        <v>3684</v>
      </c>
      <c r="R1293" s="86">
        <v>175</v>
      </c>
      <c r="S1293" s="86">
        <v>170</v>
      </c>
      <c r="T1293" s="86">
        <v>90</v>
      </c>
      <c r="U1293" s="14" t="s">
        <v>56</v>
      </c>
      <c r="V1293" s="14">
        <v>0</v>
      </c>
      <c r="W1293" s="14" t="s">
        <v>56</v>
      </c>
      <c r="X1293" s="14" t="s">
        <v>56</v>
      </c>
    </row>
    <row r="1294" spans="1:24">
      <c r="A1294" t="s">
        <v>3687</v>
      </c>
      <c r="B1294" s="12">
        <v>4010869754149</v>
      </c>
      <c r="C1294" s="12" t="s">
        <v>3274</v>
      </c>
      <c r="D1294" t="s">
        <v>51</v>
      </c>
      <c r="E1294" t="s">
        <v>3281</v>
      </c>
      <c r="F1294" t="s">
        <v>3282</v>
      </c>
      <c r="G1294" s="143" t="s">
        <v>3686</v>
      </c>
      <c r="H1294" s="145" t="s">
        <v>3683</v>
      </c>
      <c r="I1294" s="9"/>
      <c r="J1294" s="9"/>
      <c r="K1294" s="10" t="s">
        <v>2017</v>
      </c>
      <c r="L1294" s="11"/>
      <c r="M1294" s="22">
        <v>22372</v>
      </c>
      <c r="N1294" s="22"/>
      <c r="O1294" s="22"/>
      <c r="P1294" s="12">
        <v>2677500</v>
      </c>
      <c r="Q1294" s="86" t="s">
        <v>3684</v>
      </c>
      <c r="R1294" s="86">
        <v>175</v>
      </c>
      <c r="S1294" s="86">
        <v>170</v>
      </c>
      <c r="T1294" s="86">
        <v>90</v>
      </c>
      <c r="U1294" s="14" t="s">
        <v>56</v>
      </c>
      <c r="V1294" s="14">
        <v>0</v>
      </c>
      <c r="W1294" s="14" t="s">
        <v>56</v>
      </c>
      <c r="X1294" s="14" t="s">
        <v>56</v>
      </c>
    </row>
    <row r="1295" spans="1:24">
      <c r="A1295" t="s">
        <v>3688</v>
      </c>
      <c r="B1295" s="12">
        <v>4010869754156</v>
      </c>
      <c r="C1295" s="12" t="s">
        <v>3274</v>
      </c>
      <c r="D1295" t="s">
        <v>51</v>
      </c>
      <c r="E1295" t="s">
        <v>3281</v>
      </c>
      <c r="F1295" t="s">
        <v>3282</v>
      </c>
      <c r="G1295" s="143" t="s">
        <v>3686</v>
      </c>
      <c r="H1295" s="145" t="s">
        <v>3683</v>
      </c>
      <c r="I1295" s="9"/>
      <c r="J1295" s="9"/>
      <c r="K1295" s="10" t="s">
        <v>2017</v>
      </c>
      <c r="L1295" s="11"/>
      <c r="M1295" s="22">
        <v>19234</v>
      </c>
      <c r="N1295" s="22"/>
      <c r="O1295" s="22"/>
      <c r="P1295" s="12">
        <v>2677500</v>
      </c>
      <c r="Q1295" s="86" t="s">
        <v>3684</v>
      </c>
      <c r="R1295" s="86">
        <v>175</v>
      </c>
      <c r="S1295" s="86">
        <v>170</v>
      </c>
      <c r="T1295" s="86">
        <v>90</v>
      </c>
      <c r="U1295" s="14" t="s">
        <v>56</v>
      </c>
      <c r="V1295" s="14">
        <v>0</v>
      </c>
      <c r="W1295" s="14" t="s">
        <v>56</v>
      </c>
      <c r="X1295" s="14" t="s">
        <v>56</v>
      </c>
    </row>
    <row r="1296" spans="1:24">
      <c r="A1296" t="s">
        <v>3689</v>
      </c>
      <c r="B1296" s="12">
        <v>4010869754163</v>
      </c>
      <c r="C1296" s="12" t="s">
        <v>3274</v>
      </c>
      <c r="D1296" t="s">
        <v>51</v>
      </c>
      <c r="E1296" t="s">
        <v>3281</v>
      </c>
      <c r="F1296" t="s">
        <v>3282</v>
      </c>
      <c r="G1296" s="142" t="s">
        <v>3690</v>
      </c>
      <c r="H1296" s="145" t="s">
        <v>3683</v>
      </c>
      <c r="I1296" s="9"/>
      <c r="J1296" s="9"/>
      <c r="K1296" s="10" t="s">
        <v>2017</v>
      </c>
      <c r="L1296" s="11"/>
      <c r="M1296" s="22">
        <v>19757</v>
      </c>
      <c r="N1296" s="22"/>
      <c r="O1296" s="22"/>
      <c r="P1296" s="12">
        <v>2677500</v>
      </c>
      <c r="Q1296" s="86" t="s">
        <v>3684</v>
      </c>
      <c r="R1296" s="86">
        <v>175</v>
      </c>
      <c r="S1296" s="86">
        <v>170</v>
      </c>
      <c r="T1296" s="86">
        <v>90</v>
      </c>
      <c r="U1296" s="14" t="s">
        <v>56</v>
      </c>
      <c r="V1296" s="14">
        <v>0</v>
      </c>
      <c r="W1296" s="14" t="s">
        <v>56</v>
      </c>
      <c r="X1296" s="14" t="s">
        <v>56</v>
      </c>
    </row>
    <row r="1297" spans="1:24">
      <c r="A1297" t="s">
        <v>3691</v>
      </c>
      <c r="B1297" s="12">
        <v>4010869754170</v>
      </c>
      <c r="C1297" s="12" t="s">
        <v>3274</v>
      </c>
      <c r="D1297" t="s">
        <v>51</v>
      </c>
      <c r="E1297" t="s">
        <v>3281</v>
      </c>
      <c r="F1297" t="s">
        <v>3282</v>
      </c>
      <c r="G1297" s="142" t="s">
        <v>3692</v>
      </c>
      <c r="H1297" s="145" t="s">
        <v>3683</v>
      </c>
      <c r="I1297" s="9"/>
      <c r="J1297" s="9"/>
      <c r="K1297" s="10" t="s">
        <v>2017</v>
      </c>
      <c r="L1297" s="11"/>
      <c r="M1297" s="22">
        <v>22508</v>
      </c>
      <c r="N1297" s="22"/>
      <c r="O1297" s="22"/>
      <c r="P1297" s="12">
        <v>2677500</v>
      </c>
      <c r="Q1297" s="86" t="s">
        <v>3684</v>
      </c>
      <c r="R1297" s="86">
        <v>175</v>
      </c>
      <c r="S1297" s="86">
        <v>170</v>
      </c>
      <c r="T1297" s="86">
        <v>90</v>
      </c>
      <c r="U1297" s="14" t="s">
        <v>56</v>
      </c>
      <c r="V1297" s="14">
        <v>0</v>
      </c>
      <c r="W1297" s="14" t="s">
        <v>56</v>
      </c>
      <c r="X1297" s="14" t="s">
        <v>56</v>
      </c>
    </row>
    <row r="1298" spans="1:24">
      <c r="A1298" t="s">
        <v>3693</v>
      </c>
      <c r="B1298" s="12">
        <v>4010869754187</v>
      </c>
      <c r="C1298" s="12" t="s">
        <v>3274</v>
      </c>
      <c r="D1298" t="s">
        <v>51</v>
      </c>
      <c r="E1298" t="s">
        <v>3281</v>
      </c>
      <c r="F1298" t="s">
        <v>3282</v>
      </c>
      <c r="G1298" s="142" t="s">
        <v>3692</v>
      </c>
      <c r="H1298" s="145" t="s">
        <v>3683</v>
      </c>
      <c r="I1298" s="9"/>
      <c r="J1298" s="9"/>
      <c r="K1298" s="10" t="s">
        <v>2017</v>
      </c>
      <c r="L1298" s="11"/>
      <c r="M1298" s="22">
        <v>22991</v>
      </c>
      <c r="N1298" s="22"/>
      <c r="O1298" s="22"/>
      <c r="P1298" s="12">
        <v>2677500</v>
      </c>
      <c r="Q1298" s="86" t="s">
        <v>3684</v>
      </c>
      <c r="R1298" s="86">
        <v>175</v>
      </c>
      <c r="S1298" s="86">
        <v>170</v>
      </c>
      <c r="T1298" s="86">
        <v>90</v>
      </c>
      <c r="U1298" s="14" t="s">
        <v>56</v>
      </c>
      <c r="V1298" s="14">
        <v>0</v>
      </c>
      <c r="W1298" s="14" t="s">
        <v>56</v>
      </c>
      <c r="X1298" s="14" t="s">
        <v>56</v>
      </c>
    </row>
    <row r="1299" spans="1:24">
      <c r="A1299" t="s">
        <v>3694</v>
      </c>
      <c r="B1299" s="12">
        <v>4010869754194</v>
      </c>
      <c r="C1299" s="12" t="s">
        <v>3274</v>
      </c>
      <c r="D1299" t="s">
        <v>51</v>
      </c>
      <c r="E1299" t="s">
        <v>3281</v>
      </c>
      <c r="F1299" t="s">
        <v>3282</v>
      </c>
      <c r="G1299" s="142" t="s">
        <v>3692</v>
      </c>
      <c r="H1299" s="145" t="s">
        <v>3683</v>
      </c>
      <c r="I1299" s="9"/>
      <c r="J1299" s="9"/>
      <c r="K1299" s="10" t="s">
        <v>2017</v>
      </c>
      <c r="L1299" s="11"/>
      <c r="M1299" s="22">
        <v>19853</v>
      </c>
      <c r="N1299" s="22"/>
      <c r="O1299" s="22"/>
      <c r="P1299" s="12">
        <v>2677500</v>
      </c>
      <c r="Q1299" s="86" t="s">
        <v>3684</v>
      </c>
      <c r="R1299" s="86">
        <v>175</v>
      </c>
      <c r="S1299" s="86">
        <v>170</v>
      </c>
      <c r="T1299" s="86">
        <v>90</v>
      </c>
      <c r="U1299" s="14" t="s">
        <v>56</v>
      </c>
      <c r="V1299" s="14">
        <v>0</v>
      </c>
      <c r="W1299" s="14" t="s">
        <v>56</v>
      </c>
      <c r="X1299" s="14" t="s">
        <v>56</v>
      </c>
    </row>
    <row r="1300" spans="1:24">
      <c r="A1300" t="s">
        <v>3695</v>
      </c>
      <c r="B1300" s="12">
        <v>4010869754248</v>
      </c>
      <c r="C1300" s="12" t="s">
        <v>3274</v>
      </c>
      <c r="D1300" t="s">
        <v>51</v>
      </c>
      <c r="E1300" t="s">
        <v>3281</v>
      </c>
      <c r="F1300" t="s">
        <v>3282</v>
      </c>
      <c r="G1300" s="142" t="s">
        <v>3696</v>
      </c>
      <c r="H1300" s="145" t="s">
        <v>3697</v>
      </c>
      <c r="I1300" s="9"/>
      <c r="J1300" s="9"/>
      <c r="K1300" s="10" t="s">
        <v>2017</v>
      </c>
      <c r="L1300" s="11"/>
      <c r="M1300" s="22">
        <v>7722</v>
      </c>
      <c r="N1300" s="22"/>
      <c r="O1300" s="22"/>
      <c r="P1300" s="12">
        <v>1084160</v>
      </c>
      <c r="Q1300" s="86" t="s">
        <v>3489</v>
      </c>
      <c r="R1300" s="86">
        <v>121</v>
      </c>
      <c r="S1300" s="86">
        <v>140</v>
      </c>
      <c r="T1300" s="86">
        <v>64</v>
      </c>
      <c r="U1300" s="14" t="s">
        <v>56</v>
      </c>
      <c r="V1300" s="14">
        <v>0</v>
      </c>
      <c r="W1300" s="14" t="s">
        <v>56</v>
      </c>
      <c r="X1300" s="14" t="s">
        <v>56</v>
      </c>
    </row>
    <row r="1301" spans="1:24">
      <c r="A1301" t="s">
        <v>3698</v>
      </c>
      <c r="B1301" s="12">
        <v>4010869754255</v>
      </c>
      <c r="C1301" s="12" t="s">
        <v>3274</v>
      </c>
      <c r="D1301" t="s">
        <v>51</v>
      </c>
      <c r="E1301" t="s">
        <v>3281</v>
      </c>
      <c r="F1301" t="s">
        <v>3282</v>
      </c>
      <c r="G1301" s="142" t="s">
        <v>3699</v>
      </c>
      <c r="H1301" s="145" t="s">
        <v>3697</v>
      </c>
      <c r="I1301" s="9"/>
      <c r="J1301" s="9"/>
      <c r="K1301" s="10" t="s">
        <v>2017</v>
      </c>
      <c r="L1301" s="11"/>
      <c r="M1301" s="22">
        <v>10683</v>
      </c>
      <c r="N1301" s="22"/>
      <c r="O1301" s="22"/>
      <c r="P1301" s="12">
        <v>910000</v>
      </c>
      <c r="Q1301" s="86" t="s">
        <v>3489</v>
      </c>
      <c r="R1301" s="86">
        <v>65</v>
      </c>
      <c r="S1301" s="86">
        <v>140</v>
      </c>
      <c r="T1301" s="86">
        <v>100</v>
      </c>
      <c r="U1301" s="14" t="s">
        <v>56</v>
      </c>
      <c r="V1301" s="14">
        <v>0</v>
      </c>
      <c r="W1301" s="14" t="s">
        <v>56</v>
      </c>
      <c r="X1301" s="14" t="s">
        <v>56</v>
      </c>
    </row>
    <row r="1302" spans="1:24">
      <c r="A1302" t="s">
        <v>3700</v>
      </c>
      <c r="B1302" s="12">
        <v>4010869754286</v>
      </c>
      <c r="C1302" s="12" t="s">
        <v>3274</v>
      </c>
      <c r="D1302" t="s">
        <v>51</v>
      </c>
      <c r="E1302" t="s">
        <v>3281</v>
      </c>
      <c r="F1302" t="s">
        <v>3282</v>
      </c>
      <c r="G1302" s="142" t="s">
        <v>3701</v>
      </c>
      <c r="H1302" s="145" t="s">
        <v>3697</v>
      </c>
      <c r="I1302" s="9"/>
      <c r="J1302" s="9"/>
      <c r="K1302" s="10" t="s">
        <v>2017</v>
      </c>
      <c r="L1302" s="11"/>
      <c r="M1302" s="22">
        <v>8861</v>
      </c>
      <c r="N1302" s="22"/>
      <c r="O1302" s="22"/>
      <c r="P1302" s="12">
        <v>910000</v>
      </c>
      <c r="Q1302" s="86" t="s">
        <v>3489</v>
      </c>
      <c r="R1302" s="86">
        <v>65</v>
      </c>
      <c r="S1302" s="86">
        <v>140</v>
      </c>
      <c r="T1302" s="86">
        <v>100</v>
      </c>
      <c r="U1302" s="14" t="s">
        <v>56</v>
      </c>
      <c r="V1302" s="14">
        <v>0</v>
      </c>
      <c r="W1302" s="14" t="s">
        <v>56</v>
      </c>
      <c r="X1302" s="14" t="s">
        <v>56</v>
      </c>
    </row>
    <row r="1303" spans="1:24">
      <c r="A1303" t="s">
        <v>3702</v>
      </c>
      <c r="B1303" s="12">
        <v>4010869754293</v>
      </c>
      <c r="C1303" s="12" t="s">
        <v>3274</v>
      </c>
      <c r="D1303" t="s">
        <v>51</v>
      </c>
      <c r="E1303" t="s">
        <v>3281</v>
      </c>
      <c r="F1303" t="s">
        <v>3282</v>
      </c>
      <c r="G1303" s="142" t="s">
        <v>3703</v>
      </c>
      <c r="H1303" s="145" t="s">
        <v>3697</v>
      </c>
      <c r="I1303" s="9"/>
      <c r="J1303" s="9"/>
      <c r="K1303" s="10" t="s">
        <v>2017</v>
      </c>
      <c r="L1303" s="11"/>
      <c r="M1303" s="22">
        <v>12088</v>
      </c>
      <c r="N1303" s="22"/>
      <c r="O1303" s="22"/>
      <c r="P1303" s="12">
        <v>910000</v>
      </c>
      <c r="Q1303" s="86" t="s">
        <v>3489</v>
      </c>
      <c r="R1303" s="86">
        <v>65</v>
      </c>
      <c r="S1303" s="86">
        <v>140</v>
      </c>
      <c r="T1303" s="86">
        <v>100</v>
      </c>
      <c r="U1303" s="14" t="s">
        <v>56</v>
      </c>
      <c r="V1303" s="14">
        <v>0</v>
      </c>
      <c r="W1303" s="14" t="s">
        <v>56</v>
      </c>
      <c r="X1303" s="14" t="s">
        <v>56</v>
      </c>
    </row>
    <row r="1304" spans="1:24">
      <c r="A1304" t="s">
        <v>3704</v>
      </c>
      <c r="B1304" s="12">
        <v>4010869754323</v>
      </c>
      <c r="C1304" s="12" t="s">
        <v>3274</v>
      </c>
      <c r="D1304" t="s">
        <v>51</v>
      </c>
      <c r="E1304" t="s">
        <v>3281</v>
      </c>
      <c r="F1304" t="s">
        <v>3282</v>
      </c>
      <c r="G1304" s="142" t="s">
        <v>3705</v>
      </c>
      <c r="H1304" s="145" t="s">
        <v>3697</v>
      </c>
      <c r="I1304" s="9"/>
      <c r="J1304" s="9"/>
      <c r="K1304" s="10" t="s">
        <v>2017</v>
      </c>
      <c r="L1304" s="11"/>
      <c r="M1304" s="22">
        <v>9807</v>
      </c>
      <c r="N1304" s="22"/>
      <c r="O1304" s="22"/>
      <c r="P1304" s="12">
        <v>1274000</v>
      </c>
      <c r="Q1304" s="86" t="s">
        <v>3420</v>
      </c>
      <c r="R1304" s="86">
        <v>65</v>
      </c>
      <c r="S1304" s="86">
        <v>140</v>
      </c>
      <c r="T1304" s="86">
        <v>140</v>
      </c>
      <c r="U1304" s="14" t="s">
        <v>56</v>
      </c>
      <c r="V1304" s="14">
        <v>0</v>
      </c>
      <c r="W1304" s="14" t="s">
        <v>56</v>
      </c>
      <c r="X1304" s="14" t="s">
        <v>56</v>
      </c>
    </row>
    <row r="1305" spans="1:24">
      <c r="A1305" t="s">
        <v>3706</v>
      </c>
      <c r="B1305" s="12">
        <v>4010869754330</v>
      </c>
      <c r="C1305" s="12" t="s">
        <v>3274</v>
      </c>
      <c r="D1305" t="s">
        <v>51</v>
      </c>
      <c r="E1305" t="s">
        <v>3281</v>
      </c>
      <c r="F1305" t="s">
        <v>3282</v>
      </c>
      <c r="G1305" s="142" t="s">
        <v>3707</v>
      </c>
      <c r="H1305" s="145" t="s">
        <v>3697</v>
      </c>
      <c r="I1305" s="9"/>
      <c r="J1305" s="9"/>
      <c r="K1305" s="10" t="s">
        <v>2017</v>
      </c>
      <c r="L1305" s="11"/>
      <c r="M1305" s="22">
        <v>13492</v>
      </c>
      <c r="N1305" s="22"/>
      <c r="O1305" s="22"/>
      <c r="P1305" s="12">
        <v>1274000</v>
      </c>
      <c r="Q1305" s="86" t="s">
        <v>3420</v>
      </c>
      <c r="R1305" s="86">
        <v>65</v>
      </c>
      <c r="S1305" s="86">
        <v>140</v>
      </c>
      <c r="T1305" s="86">
        <v>140</v>
      </c>
      <c r="U1305" s="14" t="s">
        <v>56</v>
      </c>
      <c r="V1305" s="14">
        <v>0</v>
      </c>
      <c r="W1305" s="14" t="s">
        <v>56</v>
      </c>
      <c r="X1305" s="14" t="s">
        <v>56</v>
      </c>
    </row>
    <row r="1306" spans="1:24">
      <c r="A1306" t="s">
        <v>3708</v>
      </c>
      <c r="B1306" s="12">
        <v>4010869754347</v>
      </c>
      <c r="C1306" s="12" t="s">
        <v>3274</v>
      </c>
      <c r="D1306" t="s">
        <v>51</v>
      </c>
      <c r="E1306" t="s">
        <v>3281</v>
      </c>
      <c r="F1306" t="s">
        <v>3282</v>
      </c>
      <c r="G1306" s="142" t="s">
        <v>3709</v>
      </c>
      <c r="H1306" s="145" t="s">
        <v>3697</v>
      </c>
      <c r="I1306" s="9"/>
      <c r="J1306" s="9"/>
      <c r="K1306" s="10" t="s">
        <v>2017</v>
      </c>
      <c r="L1306" s="11"/>
      <c r="M1306" s="22">
        <v>14120</v>
      </c>
      <c r="N1306" s="22"/>
      <c r="O1306" s="22"/>
      <c r="P1306" s="12">
        <v>1536000</v>
      </c>
      <c r="Q1306" s="86" t="s">
        <v>3710</v>
      </c>
      <c r="R1306" s="86">
        <v>120</v>
      </c>
      <c r="S1306" s="86">
        <v>160</v>
      </c>
      <c r="T1306" s="86">
        <v>80</v>
      </c>
      <c r="U1306" s="14" t="s">
        <v>56</v>
      </c>
      <c r="V1306" s="14">
        <v>0</v>
      </c>
      <c r="W1306" s="14" t="s">
        <v>56</v>
      </c>
      <c r="X1306" s="14" t="s">
        <v>56</v>
      </c>
    </row>
    <row r="1307" spans="1:24">
      <c r="A1307" t="s">
        <v>3711</v>
      </c>
      <c r="B1307" s="12">
        <v>4010869754354</v>
      </c>
      <c r="C1307" s="12" t="s">
        <v>3274</v>
      </c>
      <c r="D1307" t="s">
        <v>51</v>
      </c>
      <c r="E1307" t="s">
        <v>3281</v>
      </c>
      <c r="F1307" t="s">
        <v>3282</v>
      </c>
      <c r="G1307" s="142" t="s">
        <v>3712</v>
      </c>
      <c r="H1307" s="145" t="s">
        <v>3697</v>
      </c>
      <c r="I1307" s="9"/>
      <c r="J1307" s="9"/>
      <c r="K1307" s="10" t="s">
        <v>2017</v>
      </c>
      <c r="L1307" s="11"/>
      <c r="M1307" s="22">
        <v>17602</v>
      </c>
      <c r="N1307" s="22"/>
      <c r="O1307" s="22"/>
      <c r="P1307" s="12">
        <v>1536000</v>
      </c>
      <c r="Q1307" s="86" t="s">
        <v>3710</v>
      </c>
      <c r="R1307" s="86">
        <v>120</v>
      </c>
      <c r="S1307" s="86">
        <v>160</v>
      </c>
      <c r="T1307" s="86">
        <v>80</v>
      </c>
      <c r="U1307" s="14" t="s">
        <v>56</v>
      </c>
      <c r="V1307" s="14">
        <v>0</v>
      </c>
      <c r="W1307" s="14" t="s">
        <v>56</v>
      </c>
      <c r="X1307" s="14" t="s">
        <v>56</v>
      </c>
    </row>
    <row r="1308" spans="1:24">
      <c r="A1308" t="s">
        <v>3713</v>
      </c>
      <c r="B1308" s="12">
        <v>4010869754361</v>
      </c>
      <c r="C1308" s="12" t="s">
        <v>3274</v>
      </c>
      <c r="D1308" t="s">
        <v>51</v>
      </c>
      <c r="E1308" t="s">
        <v>3281</v>
      </c>
      <c r="F1308" t="s">
        <v>3282</v>
      </c>
      <c r="G1308" s="142" t="s">
        <v>3714</v>
      </c>
      <c r="H1308" s="145" t="s">
        <v>3697</v>
      </c>
      <c r="I1308" s="9"/>
      <c r="J1308" s="9"/>
      <c r="K1308" s="10" t="s">
        <v>2017</v>
      </c>
      <c r="L1308" s="11"/>
      <c r="M1308" s="22">
        <v>15850</v>
      </c>
      <c r="N1308" s="22"/>
      <c r="O1308" s="22"/>
      <c r="P1308" s="12">
        <v>1536000</v>
      </c>
      <c r="Q1308" s="86" t="s">
        <v>3710</v>
      </c>
      <c r="R1308" s="86">
        <v>120</v>
      </c>
      <c r="S1308" s="86">
        <v>160</v>
      </c>
      <c r="T1308" s="86">
        <v>80</v>
      </c>
      <c r="U1308" s="14" t="s">
        <v>56</v>
      </c>
      <c r="V1308" s="14">
        <v>0</v>
      </c>
      <c r="W1308" s="14" t="s">
        <v>56</v>
      </c>
      <c r="X1308" s="14" t="s">
        <v>56</v>
      </c>
    </row>
    <row r="1309" spans="1:24">
      <c r="A1309" t="s">
        <v>3715</v>
      </c>
      <c r="B1309" s="12">
        <v>4010869754378</v>
      </c>
      <c r="C1309" s="12" t="s">
        <v>3274</v>
      </c>
      <c r="D1309" t="s">
        <v>51</v>
      </c>
      <c r="E1309" t="s">
        <v>3281</v>
      </c>
      <c r="F1309" t="s">
        <v>3282</v>
      </c>
      <c r="G1309" s="142" t="s">
        <v>3716</v>
      </c>
      <c r="H1309" s="145" t="s">
        <v>3697</v>
      </c>
      <c r="I1309" s="9"/>
      <c r="J1309" s="9"/>
      <c r="K1309" s="10" t="s">
        <v>2017</v>
      </c>
      <c r="L1309" s="11"/>
      <c r="M1309" s="22">
        <v>19332</v>
      </c>
      <c r="N1309" s="22"/>
      <c r="O1309" s="22"/>
      <c r="P1309" s="12">
        <v>1536000</v>
      </c>
      <c r="Q1309" s="86" t="s">
        <v>3710</v>
      </c>
      <c r="R1309" s="86">
        <v>120</v>
      </c>
      <c r="S1309" s="86">
        <v>160</v>
      </c>
      <c r="T1309" s="86">
        <v>80</v>
      </c>
      <c r="U1309" s="14" t="s">
        <v>56</v>
      </c>
      <c r="V1309" s="14">
        <v>0</v>
      </c>
      <c r="W1309" s="14" t="s">
        <v>56</v>
      </c>
      <c r="X1309" s="14" t="s">
        <v>56</v>
      </c>
    </row>
    <row r="1310" spans="1:24">
      <c r="A1310" t="s">
        <v>3717</v>
      </c>
      <c r="B1310" s="12">
        <v>4010869754385</v>
      </c>
      <c r="C1310" s="12" t="s">
        <v>3274</v>
      </c>
      <c r="D1310" t="s">
        <v>51</v>
      </c>
      <c r="E1310" t="s">
        <v>3281</v>
      </c>
      <c r="F1310" t="s">
        <v>3282</v>
      </c>
      <c r="G1310" s="142" t="s">
        <v>3718</v>
      </c>
      <c r="H1310" s="145" t="s">
        <v>3697</v>
      </c>
      <c r="I1310" s="9"/>
      <c r="J1310" s="9"/>
      <c r="K1310" s="10" t="s">
        <v>2017</v>
      </c>
      <c r="L1310" s="11"/>
      <c r="M1310" s="22">
        <v>20157</v>
      </c>
      <c r="N1310" s="22"/>
      <c r="O1310" s="22"/>
      <c r="P1310" s="12">
        <v>2775000</v>
      </c>
      <c r="Q1310" s="86" t="s">
        <v>2647</v>
      </c>
      <c r="R1310" s="86">
        <v>120</v>
      </c>
      <c r="S1310" s="86">
        <v>185</v>
      </c>
      <c r="T1310" s="86">
        <v>125</v>
      </c>
      <c r="U1310" s="14" t="s">
        <v>56</v>
      </c>
      <c r="V1310" s="14">
        <v>0</v>
      </c>
      <c r="W1310" s="14" t="s">
        <v>56</v>
      </c>
      <c r="X1310" s="14" t="s">
        <v>56</v>
      </c>
    </row>
    <row r="1311" spans="1:24">
      <c r="A1311" t="s">
        <v>3719</v>
      </c>
      <c r="B1311" s="12">
        <v>4010869754392</v>
      </c>
      <c r="C1311" s="12" t="s">
        <v>3274</v>
      </c>
      <c r="D1311" t="s">
        <v>51</v>
      </c>
      <c r="E1311" t="s">
        <v>3281</v>
      </c>
      <c r="F1311" t="s">
        <v>3282</v>
      </c>
      <c r="G1311" s="142" t="s">
        <v>3720</v>
      </c>
      <c r="H1311" s="145" t="s">
        <v>3697</v>
      </c>
      <c r="I1311" s="9"/>
      <c r="J1311" s="9"/>
      <c r="K1311" s="10" t="s">
        <v>2017</v>
      </c>
      <c r="L1311" s="11"/>
      <c r="M1311" s="22">
        <v>25052</v>
      </c>
      <c r="N1311" s="22"/>
      <c r="O1311" s="22"/>
      <c r="P1311" s="12">
        <v>2775000</v>
      </c>
      <c r="Q1311" s="86" t="s">
        <v>2647</v>
      </c>
      <c r="R1311" s="86">
        <v>120</v>
      </c>
      <c r="S1311" s="86">
        <v>185</v>
      </c>
      <c r="T1311" s="86">
        <v>125</v>
      </c>
      <c r="U1311" s="14" t="s">
        <v>56</v>
      </c>
      <c r="V1311" s="14">
        <v>0</v>
      </c>
      <c r="W1311" s="14" t="s">
        <v>56</v>
      </c>
      <c r="X1311" s="14" t="s">
        <v>56</v>
      </c>
    </row>
    <row r="1312" spans="1:24">
      <c r="A1312" t="s">
        <v>3721</v>
      </c>
      <c r="B1312" s="12">
        <v>4010869754408</v>
      </c>
      <c r="C1312" s="12" t="s">
        <v>3274</v>
      </c>
      <c r="D1312" t="s">
        <v>51</v>
      </c>
      <c r="E1312" t="s">
        <v>3281</v>
      </c>
      <c r="F1312" t="s">
        <v>3282</v>
      </c>
      <c r="G1312" s="142" t="s">
        <v>3722</v>
      </c>
      <c r="H1312" s="145" t="s">
        <v>3697</v>
      </c>
      <c r="I1312" s="9"/>
      <c r="J1312" s="9"/>
      <c r="K1312" s="10" t="s">
        <v>2017</v>
      </c>
      <c r="L1312" s="11"/>
      <c r="M1312" s="22">
        <v>24634</v>
      </c>
      <c r="N1312" s="22"/>
      <c r="O1312" s="22"/>
      <c r="P1312" s="12">
        <v>2775000</v>
      </c>
      <c r="Q1312" s="86" t="s">
        <v>3535</v>
      </c>
      <c r="R1312" s="86">
        <v>120</v>
      </c>
      <c r="S1312" s="86">
        <v>185</v>
      </c>
      <c r="T1312" s="86">
        <v>125</v>
      </c>
      <c r="U1312" s="14" t="s">
        <v>56</v>
      </c>
      <c r="V1312" s="14">
        <v>0</v>
      </c>
      <c r="W1312" s="14" t="s">
        <v>56</v>
      </c>
      <c r="X1312" s="14" t="s">
        <v>56</v>
      </c>
    </row>
    <row r="1313" spans="1:24">
      <c r="A1313" t="s">
        <v>3723</v>
      </c>
      <c r="B1313" s="12">
        <v>4010869754415</v>
      </c>
      <c r="C1313" s="12" t="s">
        <v>3274</v>
      </c>
      <c r="D1313" t="s">
        <v>51</v>
      </c>
      <c r="E1313" t="s">
        <v>3281</v>
      </c>
      <c r="F1313" t="s">
        <v>3282</v>
      </c>
      <c r="G1313" s="142" t="s">
        <v>3724</v>
      </c>
      <c r="H1313" s="145" t="s">
        <v>3697</v>
      </c>
      <c r="I1313" s="9"/>
      <c r="J1313" s="9"/>
      <c r="K1313" s="10" t="s">
        <v>2017</v>
      </c>
      <c r="L1313" s="11"/>
      <c r="M1313" s="22">
        <v>29529</v>
      </c>
      <c r="N1313" s="22"/>
      <c r="O1313" s="22"/>
      <c r="P1313" s="12">
        <v>2775000</v>
      </c>
      <c r="Q1313" s="86" t="s">
        <v>3535</v>
      </c>
      <c r="R1313" s="86">
        <v>120</v>
      </c>
      <c r="S1313" s="86">
        <v>185</v>
      </c>
      <c r="T1313" s="86">
        <v>125</v>
      </c>
      <c r="U1313" s="14" t="s">
        <v>56</v>
      </c>
      <c r="V1313" s="14">
        <v>0</v>
      </c>
      <c r="W1313" s="14" t="s">
        <v>56</v>
      </c>
      <c r="X1313" s="14" t="s">
        <v>56</v>
      </c>
    </row>
    <row r="1314" spans="1:24">
      <c r="A1314" t="s">
        <v>3725</v>
      </c>
      <c r="B1314" s="12">
        <v>4010869769679</v>
      </c>
      <c r="C1314" s="12" t="s">
        <v>3274</v>
      </c>
      <c r="D1314" s="82" t="s">
        <v>1984</v>
      </c>
      <c r="E1314" t="s">
        <v>3293</v>
      </c>
      <c r="F1314" t="s">
        <v>3312</v>
      </c>
      <c r="G1314" s="143" t="s">
        <v>3726</v>
      </c>
      <c r="H1314" s="148" t="s">
        <v>3727</v>
      </c>
      <c r="I1314" s="9"/>
      <c r="J1314" s="9"/>
      <c r="K1314" s="10" t="s">
        <v>2017</v>
      </c>
      <c r="L1314" s="11"/>
      <c r="M1314" s="22">
        <v>172</v>
      </c>
      <c r="N1314" s="22"/>
      <c r="O1314" s="22"/>
      <c r="P1314" s="12">
        <v>2860</v>
      </c>
      <c r="Q1314" s="86">
        <v>1.9</v>
      </c>
      <c r="R1314" s="86">
        <v>22</v>
      </c>
      <c r="S1314" s="86">
        <v>13</v>
      </c>
      <c r="T1314" s="86">
        <v>10</v>
      </c>
      <c r="U1314" s="14" t="s">
        <v>56</v>
      </c>
      <c r="V1314" s="14">
        <v>0</v>
      </c>
      <c r="W1314" s="14" t="s">
        <v>56</v>
      </c>
      <c r="X1314" s="14" t="s">
        <v>56</v>
      </c>
    </row>
    <row r="1315" spans="1:24">
      <c r="A1315" t="s">
        <v>3728</v>
      </c>
      <c r="B1315" s="12">
        <v>4010869769662</v>
      </c>
      <c r="C1315" s="12" t="s">
        <v>3274</v>
      </c>
      <c r="D1315" s="82" t="s">
        <v>1984</v>
      </c>
      <c r="E1315" t="s">
        <v>3293</v>
      </c>
      <c r="F1315" t="s">
        <v>3312</v>
      </c>
      <c r="G1315" s="142" t="s">
        <v>3729</v>
      </c>
      <c r="H1315" s="149" t="s">
        <v>3730</v>
      </c>
      <c r="I1315" s="9"/>
      <c r="J1315" s="9"/>
      <c r="K1315" s="10" t="s">
        <v>2017</v>
      </c>
      <c r="L1315" s="11"/>
      <c r="M1315" s="22">
        <v>85</v>
      </c>
      <c r="N1315" s="22"/>
      <c r="O1315" s="22"/>
      <c r="P1315" s="12">
        <v>5625</v>
      </c>
      <c r="Q1315" s="86" t="s">
        <v>3731</v>
      </c>
      <c r="R1315" s="86">
        <v>25</v>
      </c>
      <c r="S1315" s="86">
        <v>15</v>
      </c>
      <c r="T1315" s="86">
        <v>15</v>
      </c>
      <c r="U1315" s="14" t="s">
        <v>56</v>
      </c>
      <c r="V1315" s="14">
        <v>0</v>
      </c>
      <c r="W1315" s="14" t="s">
        <v>56</v>
      </c>
      <c r="X1315" s="14" t="s">
        <v>56</v>
      </c>
    </row>
    <row r="1316" spans="1:24">
      <c r="A1316" t="s">
        <v>3732</v>
      </c>
      <c r="B1316" s="12">
        <v>4010869769655</v>
      </c>
      <c r="C1316" s="12" t="s">
        <v>3274</v>
      </c>
      <c r="D1316" s="82" t="s">
        <v>1984</v>
      </c>
      <c r="E1316" t="s">
        <v>3293</v>
      </c>
      <c r="F1316" t="s">
        <v>3312</v>
      </c>
      <c r="G1316" s="142" t="s">
        <v>3733</v>
      </c>
      <c r="H1316" s="149" t="s">
        <v>3734</v>
      </c>
      <c r="I1316" s="9"/>
      <c r="J1316" s="9"/>
      <c r="K1316" s="10" t="s">
        <v>2017</v>
      </c>
      <c r="L1316" s="11"/>
      <c r="M1316" s="22">
        <v>172</v>
      </c>
      <c r="N1316" s="22"/>
      <c r="O1316" s="22"/>
      <c r="P1316" s="12">
        <v>2860</v>
      </c>
      <c r="Q1316" s="86">
        <v>1.8</v>
      </c>
      <c r="R1316" s="86">
        <v>22</v>
      </c>
      <c r="S1316" s="86">
        <v>13</v>
      </c>
      <c r="T1316" s="86">
        <v>10</v>
      </c>
      <c r="U1316" s="14" t="s">
        <v>56</v>
      </c>
      <c r="V1316" s="14">
        <v>0</v>
      </c>
      <c r="W1316" s="14" t="s">
        <v>56</v>
      </c>
      <c r="X1316" s="14" t="s">
        <v>56</v>
      </c>
    </row>
    <row r="1317" spans="1:24">
      <c r="A1317" t="s">
        <v>3735</v>
      </c>
      <c r="B1317" s="12">
        <v>4010869769648</v>
      </c>
      <c r="C1317" s="12" t="s">
        <v>3274</v>
      </c>
      <c r="D1317" s="82" t="s">
        <v>1984</v>
      </c>
      <c r="E1317" t="s">
        <v>3293</v>
      </c>
      <c r="F1317" t="s">
        <v>3312</v>
      </c>
      <c r="G1317" s="142" t="s">
        <v>3736</v>
      </c>
      <c r="H1317" s="149" t="s">
        <v>3737</v>
      </c>
      <c r="I1317" s="9"/>
      <c r="J1317" s="9"/>
      <c r="K1317" s="10" t="s">
        <v>2017</v>
      </c>
      <c r="L1317" s="11"/>
      <c r="M1317" s="22">
        <v>85</v>
      </c>
      <c r="N1317" s="22"/>
      <c r="O1317" s="22"/>
      <c r="P1317" s="12">
        <v>5625</v>
      </c>
      <c r="Q1317" s="86" t="s">
        <v>3731</v>
      </c>
      <c r="R1317" s="86">
        <v>25</v>
      </c>
      <c r="S1317" s="86">
        <v>15</v>
      </c>
      <c r="T1317" s="86">
        <v>15</v>
      </c>
      <c r="U1317" s="14" t="s">
        <v>56</v>
      </c>
      <c r="V1317" s="14">
        <v>0</v>
      </c>
      <c r="W1317" s="14" t="s">
        <v>56</v>
      </c>
      <c r="X1317" s="14" t="s">
        <v>56</v>
      </c>
    </row>
    <row r="1318" spans="1:24">
      <c r="A1318" t="s">
        <v>3738</v>
      </c>
      <c r="B1318" s="12" t="s">
        <v>3739</v>
      </c>
      <c r="C1318" s="12" t="s">
        <v>3740</v>
      </c>
      <c r="D1318" s="82" t="s">
        <v>3741</v>
      </c>
      <c r="E1318" t="s">
        <v>3742</v>
      </c>
      <c r="F1318" t="s">
        <v>3743</v>
      </c>
      <c r="G1318" s="142" t="s">
        <v>3744</v>
      </c>
      <c r="M1318" s="22">
        <v>525</v>
      </c>
    </row>
    <row r="1319" spans="1:24">
      <c r="A1319" t="s">
        <v>3745</v>
      </c>
      <c r="B1319" s="12" t="s">
        <v>3746</v>
      </c>
      <c r="C1319" s="12" t="s">
        <v>3740</v>
      </c>
      <c r="D1319" s="82" t="s">
        <v>3741</v>
      </c>
      <c r="E1319" t="s">
        <v>3742</v>
      </c>
      <c r="F1319" t="s">
        <v>3743</v>
      </c>
      <c r="G1319" s="142" t="s">
        <v>3747</v>
      </c>
      <c r="M1319" s="22">
        <v>550</v>
      </c>
    </row>
    <row r="1320" spans="1:24">
      <c r="A1320" t="s">
        <v>3748</v>
      </c>
      <c r="B1320" s="12" t="s">
        <v>3749</v>
      </c>
      <c r="C1320" s="12" t="s">
        <v>3740</v>
      </c>
      <c r="D1320" s="82" t="s">
        <v>3741</v>
      </c>
      <c r="E1320" t="s">
        <v>3742</v>
      </c>
      <c r="F1320" t="s">
        <v>3743</v>
      </c>
      <c r="G1320" s="142" t="s">
        <v>3750</v>
      </c>
      <c r="M1320" s="22">
        <v>593</v>
      </c>
    </row>
    <row r="1321" spans="1:24">
      <c r="A1321" t="s">
        <v>3751</v>
      </c>
      <c r="B1321" s="12" t="s">
        <v>3752</v>
      </c>
      <c r="C1321" s="12" t="s">
        <v>3740</v>
      </c>
      <c r="D1321" s="82" t="s">
        <v>3741</v>
      </c>
      <c r="E1321" t="s">
        <v>3742</v>
      </c>
      <c r="F1321" t="s">
        <v>3743</v>
      </c>
      <c r="G1321" s="142" t="s">
        <v>3753</v>
      </c>
      <c r="M1321" s="22">
        <v>699</v>
      </c>
    </row>
    <row r="1322" spans="1:24">
      <c r="A1322" t="s">
        <v>3754</v>
      </c>
      <c r="B1322" s="12" t="s">
        <v>3755</v>
      </c>
      <c r="C1322" s="12" t="s">
        <v>3740</v>
      </c>
      <c r="D1322" s="82" t="s">
        <v>3741</v>
      </c>
      <c r="E1322" t="s">
        <v>3742</v>
      </c>
      <c r="F1322" t="s">
        <v>3743</v>
      </c>
      <c r="G1322" s="142" t="s">
        <v>3756</v>
      </c>
      <c r="M1322" s="22">
        <v>785</v>
      </c>
    </row>
    <row r="1323" spans="1:24">
      <c r="A1323" t="s">
        <v>3757</v>
      </c>
      <c r="B1323" s="12" t="s">
        <v>3758</v>
      </c>
      <c r="C1323" s="12" t="s">
        <v>3740</v>
      </c>
      <c r="D1323" s="82" t="s">
        <v>3741</v>
      </c>
      <c r="E1323" t="s">
        <v>3742</v>
      </c>
      <c r="F1323" t="s">
        <v>3743</v>
      </c>
      <c r="G1323" s="142" t="s">
        <v>3759</v>
      </c>
      <c r="M1323" s="22">
        <v>857</v>
      </c>
    </row>
    <row r="1324" spans="1:24">
      <c r="A1324" t="s">
        <v>3760</v>
      </c>
      <c r="B1324" s="12" t="s">
        <v>3761</v>
      </c>
      <c r="C1324" s="12" t="s">
        <v>3740</v>
      </c>
      <c r="D1324" s="82" t="s">
        <v>3741</v>
      </c>
      <c r="E1324" t="s">
        <v>3742</v>
      </c>
      <c r="F1324" t="s">
        <v>3743</v>
      </c>
      <c r="G1324" s="142" t="s">
        <v>3762</v>
      </c>
      <c r="M1324" s="22">
        <v>971</v>
      </c>
    </row>
    <row r="1325" spans="1:24">
      <c r="A1325" t="s">
        <v>3763</v>
      </c>
      <c r="B1325" s="12" t="s">
        <v>3764</v>
      </c>
      <c r="C1325" s="12" t="s">
        <v>3740</v>
      </c>
      <c r="D1325" s="82" t="s">
        <v>3741</v>
      </c>
      <c r="E1325" t="s">
        <v>3742</v>
      </c>
      <c r="F1325" t="s">
        <v>3743</v>
      </c>
      <c r="G1325" s="142" t="s">
        <v>3765</v>
      </c>
      <c r="M1325" s="22">
        <v>535</v>
      </c>
    </row>
    <row r="1326" spans="1:24">
      <c r="A1326" t="s">
        <v>3766</v>
      </c>
      <c r="B1326" s="12" t="s">
        <v>3767</v>
      </c>
      <c r="C1326" s="12" t="s">
        <v>3740</v>
      </c>
      <c r="D1326" s="82" t="s">
        <v>3741</v>
      </c>
      <c r="E1326" t="s">
        <v>3742</v>
      </c>
      <c r="F1326" t="s">
        <v>3743</v>
      </c>
      <c r="G1326" s="142" t="s">
        <v>3768</v>
      </c>
      <c r="M1326" s="22">
        <v>559</v>
      </c>
    </row>
    <row r="1327" spans="1:24">
      <c r="A1327" t="s">
        <v>3769</v>
      </c>
      <c r="B1327" s="12" t="s">
        <v>3770</v>
      </c>
      <c r="C1327" s="12" t="s">
        <v>3740</v>
      </c>
      <c r="D1327" s="82" t="s">
        <v>3741</v>
      </c>
      <c r="E1327" t="s">
        <v>3742</v>
      </c>
      <c r="F1327" t="s">
        <v>3743</v>
      </c>
      <c r="G1327" s="142" t="s">
        <v>3771</v>
      </c>
      <c r="M1327" s="22">
        <v>602</v>
      </c>
    </row>
    <row r="1328" spans="1:24">
      <c r="A1328" t="s">
        <v>3772</v>
      </c>
      <c r="B1328" s="12" t="s">
        <v>3773</v>
      </c>
      <c r="C1328" s="12" t="s">
        <v>3740</v>
      </c>
      <c r="D1328" s="82" t="s">
        <v>3741</v>
      </c>
      <c r="E1328" t="s">
        <v>3742</v>
      </c>
      <c r="F1328" t="s">
        <v>3743</v>
      </c>
      <c r="G1328" s="142" t="s">
        <v>3774</v>
      </c>
      <c r="M1328" s="22">
        <v>708</v>
      </c>
    </row>
    <row r="1329" spans="1:13">
      <c r="A1329" t="s">
        <v>3775</v>
      </c>
      <c r="B1329" s="12" t="s">
        <v>3776</v>
      </c>
      <c r="C1329" s="12" t="s">
        <v>3740</v>
      </c>
      <c r="D1329" s="82" t="s">
        <v>3741</v>
      </c>
      <c r="E1329" t="s">
        <v>3742</v>
      </c>
      <c r="F1329" t="s">
        <v>3743</v>
      </c>
      <c r="G1329" s="142" t="s">
        <v>3777</v>
      </c>
      <c r="M1329" s="22">
        <v>794</v>
      </c>
    </row>
    <row r="1330" spans="1:13">
      <c r="A1330" t="s">
        <v>3778</v>
      </c>
      <c r="B1330" s="12" t="s">
        <v>3779</v>
      </c>
      <c r="C1330" s="12" t="s">
        <v>3740</v>
      </c>
      <c r="D1330" s="82" t="s">
        <v>3741</v>
      </c>
      <c r="E1330" t="s">
        <v>3742</v>
      </c>
      <c r="F1330" t="s">
        <v>3743</v>
      </c>
      <c r="G1330" s="142" t="s">
        <v>3780</v>
      </c>
      <c r="M1330" s="22">
        <v>867</v>
      </c>
    </row>
    <row r="1331" spans="1:13">
      <c r="A1331" t="s">
        <v>3781</v>
      </c>
      <c r="B1331" s="12" t="s">
        <v>3782</v>
      </c>
      <c r="C1331" s="12" t="s">
        <v>3740</v>
      </c>
      <c r="D1331" s="82" t="s">
        <v>3741</v>
      </c>
      <c r="E1331" t="s">
        <v>3742</v>
      </c>
      <c r="F1331" t="s">
        <v>3743</v>
      </c>
      <c r="G1331" s="142" t="s">
        <v>3783</v>
      </c>
      <c r="M1331" s="22">
        <v>980</v>
      </c>
    </row>
    <row r="1332" spans="1:13">
      <c r="A1332" t="s">
        <v>3784</v>
      </c>
      <c r="B1332" s="12" t="s">
        <v>3785</v>
      </c>
      <c r="C1332" s="12" t="s">
        <v>3740</v>
      </c>
      <c r="D1332" s="82" t="s">
        <v>3741</v>
      </c>
      <c r="E1332" t="s">
        <v>3742</v>
      </c>
      <c r="F1332" t="s">
        <v>3743</v>
      </c>
      <c r="G1332" s="142" t="s">
        <v>3786</v>
      </c>
      <c r="M1332" s="22">
        <v>742</v>
      </c>
    </row>
    <row r="1333" spans="1:13">
      <c r="A1333" t="s">
        <v>3787</v>
      </c>
      <c r="B1333" s="12" t="s">
        <v>3788</v>
      </c>
      <c r="C1333" s="12" t="s">
        <v>3740</v>
      </c>
      <c r="D1333" s="82" t="s">
        <v>3741</v>
      </c>
      <c r="E1333" t="s">
        <v>3742</v>
      </c>
      <c r="F1333" t="s">
        <v>3743</v>
      </c>
      <c r="G1333" s="142" t="s">
        <v>3789</v>
      </c>
      <c r="M1333" s="22">
        <v>766</v>
      </c>
    </row>
    <row r="1334" spans="1:13">
      <c r="A1334" t="s">
        <v>3790</v>
      </c>
      <c r="B1334" s="12" t="s">
        <v>3791</v>
      </c>
      <c r="C1334" s="12" t="s">
        <v>3740</v>
      </c>
      <c r="D1334" s="82" t="s">
        <v>3741</v>
      </c>
      <c r="E1334" t="s">
        <v>3742</v>
      </c>
      <c r="F1334" t="s">
        <v>3743</v>
      </c>
      <c r="G1334" s="142" t="s">
        <v>3792</v>
      </c>
      <c r="M1334" s="22">
        <v>809</v>
      </c>
    </row>
    <row r="1335" spans="1:13">
      <c r="A1335" t="s">
        <v>3793</v>
      </c>
      <c r="B1335" s="12" t="s">
        <v>3794</v>
      </c>
      <c r="C1335" s="12" t="s">
        <v>3740</v>
      </c>
      <c r="D1335" s="82" t="s">
        <v>3741</v>
      </c>
      <c r="E1335" t="s">
        <v>3742</v>
      </c>
      <c r="F1335" t="s">
        <v>3743</v>
      </c>
      <c r="G1335" s="142" t="s">
        <v>3795</v>
      </c>
      <c r="M1335" s="22">
        <v>915</v>
      </c>
    </row>
    <row r="1336" spans="1:13">
      <c r="A1336" t="s">
        <v>3796</v>
      </c>
      <c r="B1336" s="12" t="s">
        <v>3797</v>
      </c>
      <c r="C1336" s="12" t="s">
        <v>3740</v>
      </c>
      <c r="D1336" s="82" t="s">
        <v>3741</v>
      </c>
      <c r="E1336" t="s">
        <v>3742</v>
      </c>
      <c r="F1336" t="s">
        <v>3743</v>
      </c>
      <c r="G1336" s="142" t="s">
        <v>3798</v>
      </c>
      <c r="M1336" s="22">
        <v>1001</v>
      </c>
    </row>
    <row r="1337" spans="1:13">
      <c r="A1337" t="s">
        <v>3799</v>
      </c>
      <c r="B1337" s="12" t="s">
        <v>3800</v>
      </c>
      <c r="C1337" s="12" t="s">
        <v>3740</v>
      </c>
      <c r="D1337" s="82" t="s">
        <v>3741</v>
      </c>
      <c r="E1337" t="s">
        <v>3742</v>
      </c>
      <c r="F1337" t="s">
        <v>3743</v>
      </c>
      <c r="G1337" s="142" t="s">
        <v>3801</v>
      </c>
      <c r="M1337" s="22">
        <v>1075</v>
      </c>
    </row>
    <row r="1338" spans="1:13">
      <c r="A1338" t="s">
        <v>3802</v>
      </c>
      <c r="B1338" s="12" t="s">
        <v>3803</v>
      </c>
      <c r="C1338" s="12" t="s">
        <v>3740</v>
      </c>
      <c r="D1338" s="82" t="s">
        <v>3741</v>
      </c>
      <c r="E1338" t="s">
        <v>3742</v>
      </c>
      <c r="F1338" t="s">
        <v>3743</v>
      </c>
      <c r="G1338" s="142" t="s">
        <v>3804</v>
      </c>
      <c r="M1338" s="22">
        <v>1193</v>
      </c>
    </row>
    <row r="1339" spans="1:13">
      <c r="A1339" t="s">
        <v>3805</v>
      </c>
      <c r="B1339" s="12" t="s">
        <v>3806</v>
      </c>
      <c r="C1339" s="12" t="s">
        <v>3740</v>
      </c>
      <c r="D1339" s="82" t="s">
        <v>3741</v>
      </c>
      <c r="E1339" t="s">
        <v>3742</v>
      </c>
      <c r="F1339" t="s">
        <v>3743</v>
      </c>
      <c r="G1339" s="142" t="s">
        <v>3807</v>
      </c>
      <c r="M1339" s="22">
        <v>1772</v>
      </c>
    </row>
    <row r="1340" spans="1:13">
      <c r="A1340" t="s">
        <v>3808</v>
      </c>
      <c r="B1340" s="12" t="s">
        <v>3809</v>
      </c>
      <c r="C1340" s="12" t="s">
        <v>3740</v>
      </c>
      <c r="D1340" s="82" t="s">
        <v>3741</v>
      </c>
      <c r="E1340" t="s">
        <v>3742</v>
      </c>
      <c r="F1340" t="s">
        <v>3743</v>
      </c>
      <c r="G1340" s="142" t="s">
        <v>3810</v>
      </c>
      <c r="M1340" s="22">
        <v>751</v>
      </c>
    </row>
    <row r="1341" spans="1:13">
      <c r="A1341" t="s">
        <v>3811</v>
      </c>
      <c r="B1341" s="12" t="s">
        <v>3812</v>
      </c>
      <c r="C1341" s="12" t="s">
        <v>3740</v>
      </c>
      <c r="D1341" s="82" t="s">
        <v>3741</v>
      </c>
      <c r="E1341" t="s">
        <v>3742</v>
      </c>
      <c r="F1341" t="s">
        <v>3743</v>
      </c>
      <c r="G1341" s="142" t="s">
        <v>3813</v>
      </c>
      <c r="M1341" s="22">
        <v>775</v>
      </c>
    </row>
    <row r="1342" spans="1:13">
      <c r="A1342" t="s">
        <v>3814</v>
      </c>
      <c r="B1342" s="12" t="s">
        <v>3815</v>
      </c>
      <c r="C1342" s="12" t="s">
        <v>3740</v>
      </c>
      <c r="D1342" s="82" t="s">
        <v>3741</v>
      </c>
      <c r="E1342" t="s">
        <v>3742</v>
      </c>
      <c r="F1342" t="s">
        <v>3743</v>
      </c>
      <c r="G1342" s="142" t="s">
        <v>3816</v>
      </c>
      <c r="M1342" s="22">
        <v>818</v>
      </c>
    </row>
    <row r="1343" spans="1:13">
      <c r="A1343" t="s">
        <v>3817</v>
      </c>
      <c r="B1343" s="12" t="s">
        <v>3818</v>
      </c>
      <c r="C1343" s="12" t="s">
        <v>3740</v>
      </c>
      <c r="D1343" s="82" t="s">
        <v>3741</v>
      </c>
      <c r="E1343" t="s">
        <v>3742</v>
      </c>
      <c r="F1343" t="s">
        <v>3743</v>
      </c>
      <c r="G1343" s="142" t="s">
        <v>3819</v>
      </c>
      <c r="M1343" s="22">
        <v>924</v>
      </c>
    </row>
    <row r="1344" spans="1:13">
      <c r="A1344" t="s">
        <v>3820</v>
      </c>
      <c r="B1344" s="12" t="s">
        <v>3821</v>
      </c>
      <c r="C1344" s="12" t="s">
        <v>3740</v>
      </c>
      <c r="D1344" s="82" t="s">
        <v>3741</v>
      </c>
      <c r="E1344" t="s">
        <v>3742</v>
      </c>
      <c r="F1344" t="s">
        <v>3743</v>
      </c>
      <c r="G1344" s="142" t="s">
        <v>3822</v>
      </c>
      <c r="M1344" s="22">
        <v>1011</v>
      </c>
    </row>
    <row r="1345" spans="1:13">
      <c r="A1345" t="s">
        <v>3823</v>
      </c>
      <c r="B1345" s="12" t="s">
        <v>3824</v>
      </c>
      <c r="C1345" s="12" t="s">
        <v>3740</v>
      </c>
      <c r="D1345" s="82" t="s">
        <v>3741</v>
      </c>
      <c r="E1345" t="s">
        <v>3742</v>
      </c>
      <c r="F1345" t="s">
        <v>3743</v>
      </c>
      <c r="G1345" s="142" t="s">
        <v>3825</v>
      </c>
      <c r="M1345" s="22">
        <v>1084</v>
      </c>
    </row>
    <row r="1346" spans="1:13">
      <c r="A1346" t="s">
        <v>3826</v>
      </c>
      <c r="B1346" s="12" t="s">
        <v>3827</v>
      </c>
      <c r="C1346" s="12" t="s">
        <v>3740</v>
      </c>
      <c r="D1346" s="82" t="s">
        <v>3741</v>
      </c>
      <c r="E1346" t="s">
        <v>3742</v>
      </c>
      <c r="F1346" t="s">
        <v>3743</v>
      </c>
      <c r="G1346" s="142" t="s">
        <v>3828</v>
      </c>
      <c r="M1346" s="22">
        <v>1203</v>
      </c>
    </row>
    <row r="1347" spans="1:13">
      <c r="A1347" t="s">
        <v>3829</v>
      </c>
      <c r="B1347" s="12" t="s">
        <v>3830</v>
      </c>
      <c r="C1347" s="12" t="s">
        <v>3740</v>
      </c>
      <c r="D1347" s="82" t="s">
        <v>3741</v>
      </c>
      <c r="E1347" t="s">
        <v>3742</v>
      </c>
      <c r="F1347" t="s">
        <v>3743</v>
      </c>
      <c r="G1347" s="142" t="s">
        <v>3831</v>
      </c>
      <c r="M1347" s="22">
        <v>1781</v>
      </c>
    </row>
    <row r="1348" spans="1:13">
      <c r="A1348" t="s">
        <v>3832</v>
      </c>
      <c r="B1348" s="12" t="s">
        <v>3833</v>
      </c>
      <c r="C1348" s="12" t="s">
        <v>3740</v>
      </c>
      <c r="D1348" s="82" t="s">
        <v>3741</v>
      </c>
      <c r="E1348" t="s">
        <v>3742</v>
      </c>
      <c r="F1348" t="s">
        <v>3743</v>
      </c>
      <c r="G1348" s="142" t="s">
        <v>3834</v>
      </c>
      <c r="M1348" s="22">
        <v>574</v>
      </c>
    </row>
    <row r="1349" spans="1:13">
      <c r="A1349" t="s">
        <v>3835</v>
      </c>
      <c r="B1349" s="12" t="s">
        <v>3836</v>
      </c>
      <c r="C1349" s="12" t="s">
        <v>3740</v>
      </c>
      <c r="D1349" s="82" t="s">
        <v>3741</v>
      </c>
      <c r="E1349" t="s">
        <v>3742</v>
      </c>
      <c r="F1349" t="s">
        <v>3743</v>
      </c>
      <c r="G1349" s="142" t="s">
        <v>3837</v>
      </c>
      <c r="M1349" s="22">
        <v>583</v>
      </c>
    </row>
    <row r="1350" spans="1:13">
      <c r="A1350" t="s">
        <v>3838</v>
      </c>
      <c r="B1350" s="12" t="s">
        <v>3839</v>
      </c>
      <c r="C1350" s="12" t="s">
        <v>3740</v>
      </c>
      <c r="D1350" s="82" t="s">
        <v>3741</v>
      </c>
      <c r="E1350" t="s">
        <v>3742</v>
      </c>
      <c r="F1350" t="s">
        <v>3743</v>
      </c>
      <c r="G1350" s="142" t="s">
        <v>3840</v>
      </c>
      <c r="M1350" s="22">
        <v>632</v>
      </c>
    </row>
    <row r="1351" spans="1:13">
      <c r="A1351" t="s">
        <v>3841</v>
      </c>
      <c r="B1351" s="12" t="s">
        <v>3842</v>
      </c>
      <c r="C1351" s="12" t="s">
        <v>3740</v>
      </c>
      <c r="D1351" s="82" t="s">
        <v>3741</v>
      </c>
      <c r="E1351" t="s">
        <v>3742</v>
      </c>
      <c r="F1351" t="s">
        <v>3743</v>
      </c>
      <c r="G1351" s="142" t="s">
        <v>3843</v>
      </c>
      <c r="M1351" s="22">
        <v>747</v>
      </c>
    </row>
    <row r="1352" spans="1:13">
      <c r="A1352" t="s">
        <v>3844</v>
      </c>
      <c r="B1352" s="12" t="s">
        <v>3845</v>
      </c>
      <c r="C1352" s="12" t="s">
        <v>3740</v>
      </c>
      <c r="D1352" s="82" t="s">
        <v>3741</v>
      </c>
      <c r="E1352" t="s">
        <v>3742</v>
      </c>
      <c r="F1352" t="s">
        <v>3743</v>
      </c>
      <c r="G1352" s="142" t="s">
        <v>3846</v>
      </c>
      <c r="M1352" s="22">
        <v>840</v>
      </c>
    </row>
    <row r="1353" spans="1:13">
      <c r="A1353" t="s">
        <v>3847</v>
      </c>
      <c r="B1353" s="12" t="s">
        <v>3848</v>
      </c>
      <c r="C1353" s="12" t="s">
        <v>3740</v>
      </c>
      <c r="D1353" s="82" t="s">
        <v>3741</v>
      </c>
      <c r="E1353" t="s">
        <v>3742</v>
      </c>
      <c r="F1353" t="s">
        <v>3743</v>
      </c>
      <c r="G1353" s="142" t="s">
        <v>3849</v>
      </c>
      <c r="M1353" s="22">
        <v>920</v>
      </c>
    </row>
    <row r="1354" spans="1:13">
      <c r="A1354" t="s">
        <v>3850</v>
      </c>
      <c r="B1354" s="12" t="s">
        <v>3851</v>
      </c>
      <c r="C1354" s="12" t="s">
        <v>3740</v>
      </c>
      <c r="D1354" s="82" t="s">
        <v>3741</v>
      </c>
      <c r="E1354" t="s">
        <v>3742</v>
      </c>
      <c r="F1354" t="s">
        <v>3743</v>
      </c>
      <c r="G1354" s="142" t="s">
        <v>3852</v>
      </c>
      <c r="M1354" s="22">
        <v>1041</v>
      </c>
    </row>
    <row r="1355" spans="1:13">
      <c r="A1355" t="s">
        <v>3853</v>
      </c>
      <c r="B1355" s="12" t="s">
        <v>3854</v>
      </c>
      <c r="C1355" s="12" t="s">
        <v>3740</v>
      </c>
      <c r="D1355" s="82" t="s">
        <v>3741</v>
      </c>
      <c r="E1355" t="s">
        <v>3742</v>
      </c>
      <c r="F1355" t="s">
        <v>3743</v>
      </c>
      <c r="G1355" s="142" t="s">
        <v>3855</v>
      </c>
      <c r="M1355" s="22">
        <v>583</v>
      </c>
    </row>
    <row r="1356" spans="1:13">
      <c r="A1356" t="s">
        <v>3856</v>
      </c>
      <c r="B1356" s="12" t="s">
        <v>3857</v>
      </c>
      <c r="C1356" s="12" t="s">
        <v>3740</v>
      </c>
      <c r="D1356" s="82" t="s">
        <v>3741</v>
      </c>
      <c r="E1356" t="s">
        <v>3742</v>
      </c>
      <c r="F1356" t="s">
        <v>3743</v>
      </c>
      <c r="G1356" s="142" t="s">
        <v>3858</v>
      </c>
      <c r="M1356" s="22">
        <v>593</v>
      </c>
    </row>
    <row r="1357" spans="1:13">
      <c r="A1357" t="s">
        <v>3859</v>
      </c>
      <c r="B1357" s="12" t="s">
        <v>3860</v>
      </c>
      <c r="C1357" s="12" t="s">
        <v>3740</v>
      </c>
      <c r="D1357" s="82" t="s">
        <v>3741</v>
      </c>
      <c r="E1357" t="s">
        <v>3742</v>
      </c>
      <c r="F1357" t="s">
        <v>3743</v>
      </c>
      <c r="G1357" s="142" t="s">
        <v>3861</v>
      </c>
      <c r="M1357" s="22">
        <v>641</v>
      </c>
    </row>
    <row r="1358" spans="1:13">
      <c r="A1358" t="s">
        <v>3862</v>
      </c>
      <c r="B1358" s="12" t="s">
        <v>3863</v>
      </c>
      <c r="C1358" s="12" t="s">
        <v>3740</v>
      </c>
      <c r="D1358" s="82" t="s">
        <v>3741</v>
      </c>
      <c r="E1358" t="s">
        <v>3742</v>
      </c>
      <c r="F1358" t="s">
        <v>3743</v>
      </c>
      <c r="G1358" s="142" t="s">
        <v>3864</v>
      </c>
      <c r="M1358" s="22">
        <v>756</v>
      </c>
    </row>
    <row r="1359" spans="1:13">
      <c r="A1359" t="s">
        <v>3865</v>
      </c>
      <c r="B1359" s="12" t="s">
        <v>3866</v>
      </c>
      <c r="C1359" s="12" t="s">
        <v>3740</v>
      </c>
      <c r="D1359" s="82" t="s">
        <v>3741</v>
      </c>
      <c r="E1359" t="s">
        <v>3742</v>
      </c>
      <c r="F1359" t="s">
        <v>3743</v>
      </c>
      <c r="G1359" s="142" t="s">
        <v>3867</v>
      </c>
      <c r="M1359" s="22">
        <v>850</v>
      </c>
    </row>
    <row r="1360" spans="1:13">
      <c r="A1360" t="s">
        <v>3868</v>
      </c>
      <c r="B1360" s="12" t="s">
        <v>3869</v>
      </c>
      <c r="C1360" s="12" t="s">
        <v>3740</v>
      </c>
      <c r="D1360" s="82" t="s">
        <v>3741</v>
      </c>
      <c r="E1360" t="s">
        <v>3742</v>
      </c>
      <c r="F1360" t="s">
        <v>3743</v>
      </c>
      <c r="G1360" s="142" t="s">
        <v>3870</v>
      </c>
      <c r="M1360" s="22">
        <v>930</v>
      </c>
    </row>
    <row r="1361" spans="1:13">
      <c r="A1361" t="s">
        <v>3871</v>
      </c>
      <c r="B1361" s="12" t="s">
        <v>3872</v>
      </c>
      <c r="C1361" s="12" t="s">
        <v>3740</v>
      </c>
      <c r="D1361" s="82" t="s">
        <v>3741</v>
      </c>
      <c r="E1361" t="s">
        <v>3742</v>
      </c>
      <c r="F1361" t="s">
        <v>3743</v>
      </c>
      <c r="G1361" s="142" t="s">
        <v>3873</v>
      </c>
      <c r="M1361" s="22">
        <v>1050</v>
      </c>
    </row>
    <row r="1362" spans="1:13">
      <c r="A1362" t="s">
        <v>3874</v>
      </c>
      <c r="B1362" s="12" t="s">
        <v>3875</v>
      </c>
      <c r="C1362" s="12" t="s">
        <v>3740</v>
      </c>
      <c r="D1362" s="82" t="s">
        <v>3741</v>
      </c>
      <c r="E1362" t="s">
        <v>3742</v>
      </c>
      <c r="F1362" t="s">
        <v>3743</v>
      </c>
      <c r="G1362" s="142" t="s">
        <v>3876</v>
      </c>
      <c r="M1362" s="22">
        <v>790</v>
      </c>
    </row>
    <row r="1363" spans="1:13">
      <c r="A1363" t="s">
        <v>3877</v>
      </c>
      <c r="B1363" s="12" t="s">
        <v>3878</v>
      </c>
      <c r="C1363" s="12" t="s">
        <v>3740</v>
      </c>
      <c r="D1363" s="82" t="s">
        <v>3741</v>
      </c>
      <c r="E1363" t="s">
        <v>3742</v>
      </c>
      <c r="F1363" t="s">
        <v>3743</v>
      </c>
      <c r="G1363" s="142" t="s">
        <v>3879</v>
      </c>
      <c r="M1363" s="22">
        <v>800</v>
      </c>
    </row>
    <row r="1364" spans="1:13">
      <c r="A1364" t="s">
        <v>3880</v>
      </c>
      <c r="B1364" s="12" t="s">
        <v>3881</v>
      </c>
      <c r="C1364" s="12" t="s">
        <v>3740</v>
      </c>
      <c r="D1364" s="82" t="s">
        <v>3741</v>
      </c>
      <c r="E1364" t="s">
        <v>3742</v>
      </c>
      <c r="F1364" t="s">
        <v>3743</v>
      </c>
      <c r="G1364" s="142" t="s">
        <v>3882</v>
      </c>
      <c r="M1364" s="22">
        <v>848</v>
      </c>
    </row>
    <row r="1365" spans="1:13">
      <c r="A1365" t="s">
        <v>3883</v>
      </c>
      <c r="B1365" s="12" t="s">
        <v>3884</v>
      </c>
      <c r="C1365" s="12" t="s">
        <v>3740</v>
      </c>
      <c r="D1365" s="82" t="s">
        <v>3741</v>
      </c>
      <c r="E1365" t="s">
        <v>3742</v>
      </c>
      <c r="F1365" t="s">
        <v>3743</v>
      </c>
      <c r="G1365" s="142" t="s">
        <v>3885</v>
      </c>
      <c r="M1365" s="22">
        <v>963</v>
      </c>
    </row>
    <row r="1366" spans="1:13">
      <c r="A1366" t="s">
        <v>3886</v>
      </c>
      <c r="B1366" s="12" t="s">
        <v>3887</v>
      </c>
      <c r="C1366" s="12" t="s">
        <v>3740</v>
      </c>
      <c r="D1366" s="82" t="s">
        <v>3741</v>
      </c>
      <c r="E1366" t="s">
        <v>3742</v>
      </c>
      <c r="F1366" t="s">
        <v>3743</v>
      </c>
      <c r="G1366" s="142" t="s">
        <v>3888</v>
      </c>
      <c r="M1366" s="22">
        <v>1057</v>
      </c>
    </row>
    <row r="1367" spans="1:13">
      <c r="A1367" t="s">
        <v>3889</v>
      </c>
      <c r="B1367" s="12" t="s">
        <v>3890</v>
      </c>
      <c r="C1367" s="12" t="s">
        <v>3740</v>
      </c>
      <c r="D1367" s="82" t="s">
        <v>3741</v>
      </c>
      <c r="E1367" t="s">
        <v>3742</v>
      </c>
      <c r="F1367" t="s">
        <v>3743</v>
      </c>
      <c r="G1367" s="142" t="s">
        <v>3891</v>
      </c>
      <c r="M1367" s="22">
        <v>1138</v>
      </c>
    </row>
    <row r="1368" spans="1:13">
      <c r="A1368" t="s">
        <v>3892</v>
      </c>
      <c r="B1368" s="12" t="s">
        <v>3893</v>
      </c>
      <c r="C1368" s="12" t="s">
        <v>3740</v>
      </c>
      <c r="D1368" s="82" t="s">
        <v>3741</v>
      </c>
      <c r="E1368" t="s">
        <v>3742</v>
      </c>
      <c r="F1368" t="s">
        <v>3743</v>
      </c>
      <c r="G1368" s="142" t="s">
        <v>3894</v>
      </c>
      <c r="M1368" s="22">
        <v>1264</v>
      </c>
    </row>
    <row r="1369" spans="1:13">
      <c r="A1369" t="s">
        <v>3895</v>
      </c>
      <c r="B1369" s="12" t="s">
        <v>3896</v>
      </c>
      <c r="C1369" s="12" t="s">
        <v>3740</v>
      </c>
      <c r="D1369" s="82" t="s">
        <v>3741</v>
      </c>
      <c r="E1369" t="s">
        <v>3742</v>
      </c>
      <c r="F1369" t="s">
        <v>3743</v>
      </c>
      <c r="G1369" s="142" t="s">
        <v>3897</v>
      </c>
      <c r="M1369" s="22">
        <v>1875</v>
      </c>
    </row>
    <row r="1370" spans="1:13">
      <c r="A1370" t="s">
        <v>3898</v>
      </c>
      <c r="B1370" s="12" t="s">
        <v>3899</v>
      </c>
      <c r="C1370" s="12" t="s">
        <v>3740</v>
      </c>
      <c r="D1370" s="82" t="s">
        <v>3741</v>
      </c>
      <c r="E1370" t="s">
        <v>3742</v>
      </c>
      <c r="F1370" t="s">
        <v>3743</v>
      </c>
      <c r="G1370" s="142" t="s">
        <v>3900</v>
      </c>
      <c r="M1370" s="22">
        <v>800</v>
      </c>
    </row>
    <row r="1371" spans="1:13">
      <c r="A1371" t="s">
        <v>3901</v>
      </c>
      <c r="B1371" s="12" t="s">
        <v>3902</v>
      </c>
      <c r="C1371" s="12" t="s">
        <v>3740</v>
      </c>
      <c r="D1371" s="82" t="s">
        <v>3741</v>
      </c>
      <c r="E1371" t="s">
        <v>3742</v>
      </c>
      <c r="F1371" t="s">
        <v>3743</v>
      </c>
      <c r="G1371" s="142" t="s">
        <v>3903</v>
      </c>
      <c r="M1371" s="22">
        <v>809</v>
      </c>
    </row>
    <row r="1372" spans="1:13">
      <c r="A1372" t="s">
        <v>3904</v>
      </c>
      <c r="B1372" s="12" t="s">
        <v>3905</v>
      </c>
      <c r="C1372" s="12" t="s">
        <v>3740</v>
      </c>
      <c r="D1372" s="82" t="s">
        <v>3741</v>
      </c>
      <c r="E1372" t="s">
        <v>3742</v>
      </c>
      <c r="F1372" t="s">
        <v>3743</v>
      </c>
      <c r="G1372" s="142" t="s">
        <v>3906</v>
      </c>
      <c r="M1372" s="22">
        <v>857</v>
      </c>
    </row>
    <row r="1373" spans="1:13">
      <c r="A1373" t="s">
        <v>3907</v>
      </c>
      <c r="B1373" s="12" t="s">
        <v>3908</v>
      </c>
      <c r="C1373" s="12" t="s">
        <v>3740</v>
      </c>
      <c r="D1373" s="82" t="s">
        <v>3741</v>
      </c>
      <c r="E1373" t="s">
        <v>3742</v>
      </c>
      <c r="F1373" t="s">
        <v>3743</v>
      </c>
      <c r="G1373" s="142" t="s">
        <v>3909</v>
      </c>
      <c r="M1373" s="22">
        <v>973</v>
      </c>
    </row>
    <row r="1374" spans="1:13">
      <c r="A1374" t="s">
        <v>3910</v>
      </c>
      <c r="B1374" s="12" t="s">
        <v>3911</v>
      </c>
      <c r="C1374" s="12" t="s">
        <v>3740</v>
      </c>
      <c r="D1374" s="82" t="s">
        <v>3741</v>
      </c>
      <c r="E1374" t="s">
        <v>3742</v>
      </c>
      <c r="F1374" t="s">
        <v>3743</v>
      </c>
      <c r="G1374" s="142" t="s">
        <v>3912</v>
      </c>
      <c r="M1374" s="22">
        <v>1066</v>
      </c>
    </row>
    <row r="1375" spans="1:13">
      <c r="A1375" t="s">
        <v>3913</v>
      </c>
      <c r="B1375" s="12" t="s">
        <v>3914</v>
      </c>
      <c r="C1375" s="12" t="s">
        <v>3740</v>
      </c>
      <c r="D1375" s="82" t="s">
        <v>3741</v>
      </c>
      <c r="E1375" t="s">
        <v>3742</v>
      </c>
      <c r="F1375" t="s">
        <v>3743</v>
      </c>
      <c r="G1375" s="142" t="s">
        <v>3915</v>
      </c>
      <c r="M1375" s="22">
        <v>1147</v>
      </c>
    </row>
    <row r="1376" spans="1:13">
      <c r="A1376" t="s">
        <v>3916</v>
      </c>
      <c r="B1376" s="12" t="s">
        <v>3917</v>
      </c>
      <c r="C1376" s="12" t="s">
        <v>3740</v>
      </c>
      <c r="D1376" s="82" t="s">
        <v>3741</v>
      </c>
      <c r="E1376" t="s">
        <v>3742</v>
      </c>
      <c r="F1376" t="s">
        <v>3743</v>
      </c>
      <c r="G1376" s="142" t="s">
        <v>3918</v>
      </c>
      <c r="M1376" s="22">
        <v>1273</v>
      </c>
    </row>
    <row r="1377" spans="1:13">
      <c r="A1377" t="s">
        <v>3919</v>
      </c>
      <c r="B1377" s="12" t="s">
        <v>3920</v>
      </c>
      <c r="C1377" s="12" t="s">
        <v>3740</v>
      </c>
      <c r="D1377" s="82" t="s">
        <v>3741</v>
      </c>
      <c r="E1377" t="s">
        <v>3742</v>
      </c>
      <c r="F1377" t="s">
        <v>3743</v>
      </c>
      <c r="G1377" s="142" t="s">
        <v>3921</v>
      </c>
      <c r="M1377" s="22">
        <v>1884</v>
      </c>
    </row>
    <row r="1378" spans="1:13">
      <c r="A1378" t="s">
        <v>3922</v>
      </c>
      <c r="B1378" s="12" t="s">
        <v>3923</v>
      </c>
      <c r="C1378" s="12" t="s">
        <v>3740</v>
      </c>
      <c r="D1378" s="82" t="s">
        <v>3741</v>
      </c>
      <c r="E1378" t="s">
        <v>3742</v>
      </c>
      <c r="F1378" t="s">
        <v>3743</v>
      </c>
      <c r="G1378" s="142" t="s">
        <v>3924</v>
      </c>
      <c r="M1378" s="22">
        <v>629</v>
      </c>
    </row>
    <row r="1379" spans="1:13">
      <c r="A1379" t="s">
        <v>3925</v>
      </c>
      <c r="B1379" s="12" t="s">
        <v>3926</v>
      </c>
      <c r="C1379" s="12" t="s">
        <v>3740</v>
      </c>
      <c r="D1379" s="82" t="s">
        <v>3741</v>
      </c>
      <c r="E1379" t="s">
        <v>3742</v>
      </c>
      <c r="F1379" t="s">
        <v>3743</v>
      </c>
      <c r="G1379" s="142" t="s">
        <v>3927</v>
      </c>
      <c r="M1379" s="22">
        <v>654</v>
      </c>
    </row>
    <row r="1380" spans="1:13">
      <c r="A1380" t="s">
        <v>3928</v>
      </c>
      <c r="B1380" s="12" t="s">
        <v>3929</v>
      </c>
      <c r="C1380" s="12" t="s">
        <v>3740</v>
      </c>
      <c r="D1380" s="82" t="s">
        <v>3741</v>
      </c>
      <c r="E1380" t="s">
        <v>3742</v>
      </c>
      <c r="F1380" t="s">
        <v>3743</v>
      </c>
      <c r="G1380" s="142" t="s">
        <v>3930</v>
      </c>
      <c r="M1380" s="22">
        <v>705</v>
      </c>
    </row>
    <row r="1381" spans="1:13">
      <c r="A1381" t="s">
        <v>3931</v>
      </c>
      <c r="B1381" s="12" t="s">
        <v>3932</v>
      </c>
      <c r="C1381" s="12" t="s">
        <v>3740</v>
      </c>
      <c r="D1381" s="82" t="s">
        <v>3741</v>
      </c>
      <c r="E1381" t="s">
        <v>3742</v>
      </c>
      <c r="F1381" t="s">
        <v>3743</v>
      </c>
      <c r="G1381" s="142" t="s">
        <v>3933</v>
      </c>
      <c r="M1381" s="22">
        <v>835</v>
      </c>
    </row>
    <row r="1382" spans="1:13">
      <c r="A1382" t="s">
        <v>3934</v>
      </c>
      <c r="B1382" s="12" t="s">
        <v>3935</v>
      </c>
      <c r="C1382" s="12" t="s">
        <v>3740</v>
      </c>
      <c r="D1382" s="82" t="s">
        <v>3741</v>
      </c>
      <c r="E1382" t="s">
        <v>3742</v>
      </c>
      <c r="F1382" t="s">
        <v>3743</v>
      </c>
      <c r="G1382" s="142" t="s">
        <v>3936</v>
      </c>
      <c r="M1382" s="22">
        <v>934</v>
      </c>
    </row>
    <row r="1383" spans="1:13">
      <c r="A1383" t="s">
        <v>3937</v>
      </c>
      <c r="B1383" s="12" t="s">
        <v>3938</v>
      </c>
      <c r="C1383" s="12" t="s">
        <v>3740</v>
      </c>
      <c r="D1383" s="82" t="s">
        <v>3741</v>
      </c>
      <c r="E1383" t="s">
        <v>3742</v>
      </c>
      <c r="F1383" t="s">
        <v>3743</v>
      </c>
      <c r="G1383" s="142" t="s">
        <v>3939</v>
      </c>
      <c r="M1383" s="22">
        <v>1044</v>
      </c>
    </row>
    <row r="1384" spans="1:13">
      <c r="A1384" t="s">
        <v>3940</v>
      </c>
      <c r="B1384" s="12" t="s">
        <v>3941</v>
      </c>
      <c r="C1384" s="12" t="s">
        <v>3740</v>
      </c>
      <c r="D1384" s="82" t="s">
        <v>3741</v>
      </c>
      <c r="E1384" t="s">
        <v>3742</v>
      </c>
      <c r="F1384" t="s">
        <v>3743</v>
      </c>
      <c r="G1384" s="142" t="s">
        <v>3942</v>
      </c>
      <c r="M1384" s="22">
        <v>1169</v>
      </c>
    </row>
    <row r="1385" spans="1:13">
      <c r="A1385" t="s">
        <v>3943</v>
      </c>
      <c r="B1385" s="12" t="s">
        <v>3944</v>
      </c>
      <c r="C1385" s="12" t="s">
        <v>3740</v>
      </c>
      <c r="D1385" s="82" t="s">
        <v>3741</v>
      </c>
      <c r="E1385" t="s">
        <v>3742</v>
      </c>
      <c r="F1385" t="s">
        <v>3743</v>
      </c>
      <c r="G1385" s="142" t="s">
        <v>3945</v>
      </c>
      <c r="M1385" s="22">
        <v>639</v>
      </c>
    </row>
    <row r="1386" spans="1:13">
      <c r="A1386" t="s">
        <v>3946</v>
      </c>
      <c r="B1386" s="12" t="s">
        <v>3947</v>
      </c>
      <c r="C1386" s="12" t="s">
        <v>3740</v>
      </c>
      <c r="D1386" s="82" t="s">
        <v>3741</v>
      </c>
      <c r="E1386" t="s">
        <v>3742</v>
      </c>
      <c r="F1386" t="s">
        <v>3743</v>
      </c>
      <c r="G1386" s="142" t="s">
        <v>3948</v>
      </c>
      <c r="M1386" s="22">
        <v>663</v>
      </c>
    </row>
    <row r="1387" spans="1:13">
      <c r="A1387" t="s">
        <v>3949</v>
      </c>
      <c r="B1387" s="12" t="s">
        <v>3950</v>
      </c>
      <c r="C1387" s="12" t="s">
        <v>3740</v>
      </c>
      <c r="D1387" s="82" t="s">
        <v>3741</v>
      </c>
      <c r="E1387" t="s">
        <v>3742</v>
      </c>
      <c r="F1387" t="s">
        <v>3743</v>
      </c>
      <c r="G1387" s="142" t="s">
        <v>3951</v>
      </c>
      <c r="M1387" s="22">
        <v>714</v>
      </c>
    </row>
    <row r="1388" spans="1:13">
      <c r="A1388" t="s">
        <v>3952</v>
      </c>
      <c r="B1388" s="12" t="s">
        <v>3953</v>
      </c>
      <c r="C1388" s="12" t="s">
        <v>3740</v>
      </c>
      <c r="D1388" s="82" t="s">
        <v>3741</v>
      </c>
      <c r="E1388" t="s">
        <v>3742</v>
      </c>
      <c r="F1388" t="s">
        <v>3743</v>
      </c>
      <c r="G1388" s="142" t="s">
        <v>3954</v>
      </c>
      <c r="M1388" s="22">
        <v>845</v>
      </c>
    </row>
    <row r="1389" spans="1:13">
      <c r="A1389" t="s">
        <v>3955</v>
      </c>
      <c r="B1389" s="12" t="s">
        <v>3956</v>
      </c>
      <c r="C1389" s="12" t="s">
        <v>3740</v>
      </c>
      <c r="D1389" s="82" t="s">
        <v>3741</v>
      </c>
      <c r="E1389" t="s">
        <v>3742</v>
      </c>
      <c r="F1389" t="s">
        <v>3743</v>
      </c>
      <c r="G1389" s="142" t="s">
        <v>3957</v>
      </c>
      <c r="M1389" s="22">
        <v>943</v>
      </c>
    </row>
    <row r="1390" spans="1:13">
      <c r="A1390" t="s">
        <v>3958</v>
      </c>
      <c r="B1390" s="12" t="s">
        <v>3959</v>
      </c>
      <c r="C1390" s="12" t="s">
        <v>3740</v>
      </c>
      <c r="D1390" s="82" t="s">
        <v>3741</v>
      </c>
      <c r="E1390" t="s">
        <v>3742</v>
      </c>
      <c r="F1390" t="s">
        <v>3743</v>
      </c>
      <c r="G1390" s="142" t="s">
        <v>3960</v>
      </c>
      <c r="M1390" s="22">
        <v>1054</v>
      </c>
    </row>
    <row r="1391" spans="1:13">
      <c r="A1391" t="s">
        <v>3961</v>
      </c>
      <c r="B1391" s="12" t="s">
        <v>3962</v>
      </c>
      <c r="C1391" s="12" t="s">
        <v>3740</v>
      </c>
      <c r="D1391" s="82" t="s">
        <v>3741</v>
      </c>
      <c r="E1391" t="s">
        <v>3742</v>
      </c>
      <c r="F1391" t="s">
        <v>3743</v>
      </c>
      <c r="G1391" s="142" t="s">
        <v>3963</v>
      </c>
      <c r="M1391" s="22">
        <v>1179</v>
      </c>
    </row>
    <row r="1392" spans="1:13">
      <c r="A1392" t="s">
        <v>3964</v>
      </c>
      <c r="B1392" s="12" t="s">
        <v>3965</v>
      </c>
      <c r="C1392" s="12" t="s">
        <v>3740</v>
      </c>
      <c r="D1392" s="82" t="s">
        <v>3741</v>
      </c>
      <c r="E1392" t="s">
        <v>3742</v>
      </c>
      <c r="F1392" t="s">
        <v>3743</v>
      </c>
      <c r="G1392" s="142" t="s">
        <v>3966</v>
      </c>
      <c r="M1392" s="22">
        <v>846</v>
      </c>
    </row>
    <row r="1393" spans="1:13">
      <c r="A1393" t="s">
        <v>3967</v>
      </c>
      <c r="B1393" s="12" t="s">
        <v>3968</v>
      </c>
      <c r="C1393" s="12" t="s">
        <v>3740</v>
      </c>
      <c r="D1393" s="82" t="s">
        <v>3741</v>
      </c>
      <c r="E1393" t="s">
        <v>3742</v>
      </c>
      <c r="F1393" t="s">
        <v>3743</v>
      </c>
      <c r="G1393" s="142" t="s">
        <v>3969</v>
      </c>
      <c r="M1393" s="22">
        <v>870</v>
      </c>
    </row>
    <row r="1394" spans="1:13">
      <c r="A1394" t="s">
        <v>3970</v>
      </c>
      <c r="B1394" s="12" t="s">
        <v>3971</v>
      </c>
      <c r="C1394" s="12" t="s">
        <v>3740</v>
      </c>
      <c r="D1394" s="82" t="s">
        <v>3741</v>
      </c>
      <c r="E1394" t="s">
        <v>3742</v>
      </c>
      <c r="F1394" t="s">
        <v>3743</v>
      </c>
      <c r="G1394" s="142" t="s">
        <v>3972</v>
      </c>
      <c r="M1394" s="22">
        <v>921</v>
      </c>
    </row>
    <row r="1395" spans="1:13">
      <c r="A1395" t="s">
        <v>3973</v>
      </c>
      <c r="B1395" s="12" t="s">
        <v>3974</v>
      </c>
      <c r="C1395" s="12" t="s">
        <v>3740</v>
      </c>
      <c r="D1395" s="82" t="s">
        <v>3741</v>
      </c>
      <c r="E1395" t="s">
        <v>3742</v>
      </c>
      <c r="F1395" t="s">
        <v>3743</v>
      </c>
      <c r="G1395" s="142" t="s">
        <v>3975</v>
      </c>
      <c r="M1395" s="22">
        <v>1052</v>
      </c>
    </row>
    <row r="1396" spans="1:13">
      <c r="A1396" t="s">
        <v>3976</v>
      </c>
      <c r="B1396" s="12" t="s">
        <v>3977</v>
      </c>
      <c r="C1396" s="12" t="s">
        <v>3740</v>
      </c>
      <c r="D1396" s="82" t="s">
        <v>3741</v>
      </c>
      <c r="E1396" t="s">
        <v>3742</v>
      </c>
      <c r="F1396" t="s">
        <v>3743</v>
      </c>
      <c r="G1396" s="142" t="s">
        <v>3978</v>
      </c>
      <c r="M1396" s="22">
        <v>1150</v>
      </c>
    </row>
    <row r="1397" spans="1:13">
      <c r="A1397" t="s">
        <v>3979</v>
      </c>
      <c r="B1397" s="12" t="s">
        <v>3980</v>
      </c>
      <c r="C1397" s="12" t="s">
        <v>3740</v>
      </c>
      <c r="D1397" s="82" t="s">
        <v>3741</v>
      </c>
      <c r="E1397" t="s">
        <v>3742</v>
      </c>
      <c r="F1397" t="s">
        <v>3743</v>
      </c>
      <c r="G1397" s="142" t="s">
        <v>3981</v>
      </c>
      <c r="M1397" s="22">
        <v>1262</v>
      </c>
    </row>
    <row r="1398" spans="1:13">
      <c r="A1398" t="s">
        <v>3982</v>
      </c>
      <c r="B1398" s="12" t="s">
        <v>3983</v>
      </c>
      <c r="C1398" s="12" t="s">
        <v>3740</v>
      </c>
      <c r="D1398" s="82" t="s">
        <v>3741</v>
      </c>
      <c r="E1398" t="s">
        <v>3742</v>
      </c>
      <c r="F1398" t="s">
        <v>3743</v>
      </c>
      <c r="G1398" s="142" t="s">
        <v>3984</v>
      </c>
      <c r="M1398" s="22">
        <v>1392</v>
      </c>
    </row>
    <row r="1399" spans="1:13">
      <c r="A1399" t="s">
        <v>3985</v>
      </c>
      <c r="B1399" s="12" t="s">
        <v>3986</v>
      </c>
      <c r="C1399" s="12" t="s">
        <v>3740</v>
      </c>
      <c r="D1399" s="82" t="s">
        <v>3741</v>
      </c>
      <c r="E1399" t="s">
        <v>3742</v>
      </c>
      <c r="F1399" t="s">
        <v>3743</v>
      </c>
      <c r="G1399" s="142" t="s">
        <v>3987</v>
      </c>
      <c r="M1399" s="22">
        <v>1986</v>
      </c>
    </row>
    <row r="1400" spans="1:13">
      <c r="A1400" t="s">
        <v>3988</v>
      </c>
      <c r="B1400" s="12" t="s">
        <v>3989</v>
      </c>
      <c r="C1400" s="12" t="s">
        <v>3740</v>
      </c>
      <c r="D1400" s="82" t="s">
        <v>3741</v>
      </c>
      <c r="E1400" t="s">
        <v>3742</v>
      </c>
      <c r="F1400" t="s">
        <v>3743</v>
      </c>
      <c r="G1400" s="142" t="s">
        <v>3990</v>
      </c>
      <c r="M1400" s="22">
        <v>855</v>
      </c>
    </row>
    <row r="1401" spans="1:13">
      <c r="A1401" t="s">
        <v>3991</v>
      </c>
      <c r="B1401" s="12" t="s">
        <v>3992</v>
      </c>
      <c r="C1401" s="12" t="s">
        <v>3740</v>
      </c>
      <c r="D1401" s="82" t="s">
        <v>3741</v>
      </c>
      <c r="E1401" t="s">
        <v>3742</v>
      </c>
      <c r="F1401" t="s">
        <v>3743</v>
      </c>
      <c r="G1401" s="142" t="s">
        <v>3993</v>
      </c>
      <c r="M1401" s="22">
        <v>879</v>
      </c>
    </row>
    <row r="1402" spans="1:13">
      <c r="A1402" t="s">
        <v>3994</v>
      </c>
      <c r="B1402" s="12" t="s">
        <v>3995</v>
      </c>
      <c r="C1402" s="12" t="s">
        <v>3740</v>
      </c>
      <c r="D1402" s="82" t="s">
        <v>3741</v>
      </c>
      <c r="E1402" t="s">
        <v>3742</v>
      </c>
      <c r="F1402" t="s">
        <v>3743</v>
      </c>
      <c r="G1402" s="142" t="s">
        <v>3996</v>
      </c>
      <c r="M1402" s="22">
        <v>931</v>
      </c>
    </row>
    <row r="1403" spans="1:13">
      <c r="A1403" t="s">
        <v>3997</v>
      </c>
      <c r="B1403" s="12" t="s">
        <v>3998</v>
      </c>
      <c r="C1403" s="12" t="s">
        <v>3740</v>
      </c>
      <c r="D1403" s="82" t="s">
        <v>3741</v>
      </c>
      <c r="E1403" t="s">
        <v>3742</v>
      </c>
      <c r="F1403" t="s">
        <v>3743</v>
      </c>
      <c r="G1403" s="142" t="s">
        <v>3999</v>
      </c>
      <c r="M1403" s="22">
        <v>1061</v>
      </c>
    </row>
    <row r="1404" spans="1:13">
      <c r="A1404" t="s">
        <v>4000</v>
      </c>
      <c r="B1404" s="12" t="s">
        <v>4001</v>
      </c>
      <c r="C1404" s="12" t="s">
        <v>3740</v>
      </c>
      <c r="D1404" s="82" t="s">
        <v>3741</v>
      </c>
      <c r="E1404" t="s">
        <v>3742</v>
      </c>
      <c r="F1404" t="s">
        <v>3743</v>
      </c>
      <c r="G1404" s="142" t="s">
        <v>4002</v>
      </c>
      <c r="M1404" s="22">
        <v>1160</v>
      </c>
    </row>
    <row r="1405" spans="1:13">
      <c r="A1405" t="s">
        <v>4003</v>
      </c>
      <c r="B1405" s="12" t="s">
        <v>4004</v>
      </c>
      <c r="C1405" s="12" t="s">
        <v>3740</v>
      </c>
      <c r="D1405" s="82" t="s">
        <v>3741</v>
      </c>
      <c r="E1405" t="s">
        <v>3742</v>
      </c>
      <c r="F1405" t="s">
        <v>3743</v>
      </c>
      <c r="G1405" s="142" t="s">
        <v>4005</v>
      </c>
      <c r="M1405" s="22">
        <v>1271</v>
      </c>
    </row>
    <row r="1406" spans="1:13">
      <c r="A1406" t="s">
        <v>4006</v>
      </c>
      <c r="B1406" s="12" t="s">
        <v>4007</v>
      </c>
      <c r="C1406" s="12" t="s">
        <v>3740</v>
      </c>
      <c r="D1406" s="82" t="s">
        <v>3741</v>
      </c>
      <c r="E1406" t="s">
        <v>3742</v>
      </c>
      <c r="F1406" t="s">
        <v>3743</v>
      </c>
      <c r="G1406" s="142" t="s">
        <v>4008</v>
      </c>
      <c r="M1406" s="22">
        <v>1401</v>
      </c>
    </row>
    <row r="1407" spans="1:13">
      <c r="A1407" t="s">
        <v>4009</v>
      </c>
      <c r="B1407" s="12" t="s">
        <v>4010</v>
      </c>
      <c r="C1407" s="12" t="s">
        <v>3740</v>
      </c>
      <c r="D1407" s="82" t="s">
        <v>3741</v>
      </c>
      <c r="E1407" t="s">
        <v>3742</v>
      </c>
      <c r="F1407" t="s">
        <v>3743</v>
      </c>
      <c r="G1407" s="142" t="s">
        <v>4011</v>
      </c>
      <c r="M1407" s="22">
        <v>1995</v>
      </c>
    </row>
    <row r="1408" spans="1:13">
      <c r="A1408" t="s">
        <v>4012</v>
      </c>
      <c r="B1408" s="12" t="s">
        <v>4013</v>
      </c>
      <c r="C1408" s="12" t="s">
        <v>3740</v>
      </c>
      <c r="D1408" s="82" t="s">
        <v>3741</v>
      </c>
      <c r="E1408" t="s">
        <v>3742</v>
      </c>
      <c r="F1408" t="s">
        <v>3743</v>
      </c>
      <c r="G1408" s="142" t="s">
        <v>4014</v>
      </c>
      <c r="M1408" s="22">
        <v>678</v>
      </c>
    </row>
    <row r="1409" spans="1:13">
      <c r="A1409" t="s">
        <v>4015</v>
      </c>
      <c r="B1409" s="12" t="s">
        <v>4016</v>
      </c>
      <c r="C1409" s="12" t="s">
        <v>3740</v>
      </c>
      <c r="D1409" s="82" t="s">
        <v>3741</v>
      </c>
      <c r="E1409" t="s">
        <v>3742</v>
      </c>
      <c r="F1409" t="s">
        <v>3743</v>
      </c>
      <c r="G1409" s="142" t="s">
        <v>4017</v>
      </c>
      <c r="M1409" s="22">
        <v>687</v>
      </c>
    </row>
    <row r="1410" spans="1:13">
      <c r="A1410" t="s">
        <v>4018</v>
      </c>
      <c r="B1410" s="12" t="s">
        <v>4019</v>
      </c>
      <c r="C1410" s="12" t="s">
        <v>3740</v>
      </c>
      <c r="D1410" s="82" t="s">
        <v>3741</v>
      </c>
      <c r="E1410" t="s">
        <v>3742</v>
      </c>
      <c r="F1410" t="s">
        <v>3743</v>
      </c>
      <c r="G1410" s="142" t="s">
        <v>4020</v>
      </c>
      <c r="M1410" s="22">
        <v>744</v>
      </c>
    </row>
    <row r="1411" spans="1:13">
      <c r="A1411" t="s">
        <v>4021</v>
      </c>
      <c r="B1411" s="12" t="s">
        <v>4022</v>
      </c>
      <c r="C1411" s="12" t="s">
        <v>3740</v>
      </c>
      <c r="D1411" s="82" t="s">
        <v>3741</v>
      </c>
      <c r="E1411" t="s">
        <v>3742</v>
      </c>
      <c r="F1411" t="s">
        <v>3743</v>
      </c>
      <c r="G1411" s="142" t="s">
        <v>4023</v>
      </c>
      <c r="M1411" s="22">
        <v>884</v>
      </c>
    </row>
    <row r="1412" spans="1:13">
      <c r="A1412" t="s">
        <v>4024</v>
      </c>
      <c r="B1412" s="12" t="s">
        <v>4025</v>
      </c>
      <c r="C1412" s="12" t="s">
        <v>3740</v>
      </c>
      <c r="D1412" s="82" t="s">
        <v>3741</v>
      </c>
      <c r="E1412" t="s">
        <v>3742</v>
      </c>
      <c r="F1412" t="s">
        <v>3743</v>
      </c>
      <c r="G1412" s="142" t="s">
        <v>4026</v>
      </c>
      <c r="M1412" s="22">
        <v>990</v>
      </c>
    </row>
    <row r="1413" spans="1:13">
      <c r="A1413" t="s">
        <v>4027</v>
      </c>
      <c r="B1413" s="12" t="s">
        <v>4028</v>
      </c>
      <c r="C1413" s="12" t="s">
        <v>3740</v>
      </c>
      <c r="D1413" s="82" t="s">
        <v>3741</v>
      </c>
      <c r="E1413" t="s">
        <v>3742</v>
      </c>
      <c r="F1413" t="s">
        <v>3743</v>
      </c>
      <c r="G1413" s="142" t="s">
        <v>4029</v>
      </c>
      <c r="M1413" s="22">
        <v>1107</v>
      </c>
    </row>
    <row r="1414" spans="1:13">
      <c r="A1414" t="s">
        <v>4030</v>
      </c>
      <c r="B1414" s="12" t="s">
        <v>4031</v>
      </c>
      <c r="C1414" s="12" t="s">
        <v>3740</v>
      </c>
      <c r="D1414" s="82" t="s">
        <v>3741</v>
      </c>
      <c r="E1414" t="s">
        <v>3742</v>
      </c>
      <c r="F1414" t="s">
        <v>3743</v>
      </c>
      <c r="G1414" s="142" t="s">
        <v>4032</v>
      </c>
      <c r="M1414" s="22">
        <v>1239</v>
      </c>
    </row>
    <row r="1415" spans="1:13">
      <c r="A1415" t="s">
        <v>4033</v>
      </c>
      <c r="B1415" s="12" t="s">
        <v>4034</v>
      </c>
      <c r="C1415" s="12" t="s">
        <v>3740</v>
      </c>
      <c r="D1415" s="82" t="s">
        <v>3741</v>
      </c>
      <c r="E1415" t="s">
        <v>3742</v>
      </c>
      <c r="F1415" t="s">
        <v>3743</v>
      </c>
      <c r="G1415" s="142" t="s">
        <v>4035</v>
      </c>
      <c r="M1415" s="22">
        <v>687</v>
      </c>
    </row>
    <row r="1416" spans="1:13">
      <c r="A1416" t="s">
        <v>4036</v>
      </c>
      <c r="B1416" s="12" t="s">
        <v>4037</v>
      </c>
      <c r="C1416" s="12" t="s">
        <v>3740</v>
      </c>
      <c r="D1416" s="82" t="s">
        <v>3741</v>
      </c>
      <c r="E1416" t="s">
        <v>3742</v>
      </c>
      <c r="F1416" t="s">
        <v>3743</v>
      </c>
      <c r="G1416" s="142" t="s">
        <v>4038</v>
      </c>
      <c r="M1416" s="22">
        <v>697</v>
      </c>
    </row>
    <row r="1417" spans="1:13">
      <c r="A1417" t="s">
        <v>4039</v>
      </c>
      <c r="B1417" s="12" t="s">
        <v>4040</v>
      </c>
      <c r="C1417" s="12" t="s">
        <v>3740</v>
      </c>
      <c r="D1417" s="82" t="s">
        <v>3741</v>
      </c>
      <c r="E1417" t="s">
        <v>3742</v>
      </c>
      <c r="F1417" t="s">
        <v>3743</v>
      </c>
      <c r="G1417" s="142" t="s">
        <v>4041</v>
      </c>
      <c r="M1417" s="22">
        <v>753</v>
      </c>
    </row>
    <row r="1418" spans="1:13">
      <c r="A1418" t="s">
        <v>4042</v>
      </c>
      <c r="B1418" s="12" t="s">
        <v>4043</v>
      </c>
      <c r="C1418" s="12" t="s">
        <v>3740</v>
      </c>
      <c r="D1418" s="82" t="s">
        <v>3741</v>
      </c>
      <c r="E1418" t="s">
        <v>3742</v>
      </c>
      <c r="F1418" t="s">
        <v>3743</v>
      </c>
      <c r="G1418" s="142" t="s">
        <v>4044</v>
      </c>
      <c r="M1418" s="22">
        <v>893</v>
      </c>
    </row>
    <row r="1419" spans="1:13">
      <c r="A1419" t="s">
        <v>4045</v>
      </c>
      <c r="B1419" s="12" t="s">
        <v>4046</v>
      </c>
      <c r="C1419" s="12" t="s">
        <v>3740</v>
      </c>
      <c r="D1419" s="82" t="s">
        <v>3741</v>
      </c>
      <c r="E1419" t="s">
        <v>3742</v>
      </c>
      <c r="F1419" t="s">
        <v>3743</v>
      </c>
      <c r="G1419" s="142" t="s">
        <v>4047</v>
      </c>
      <c r="M1419" s="22">
        <v>999</v>
      </c>
    </row>
    <row r="1420" spans="1:13">
      <c r="A1420" t="s">
        <v>4048</v>
      </c>
      <c r="B1420" s="12" t="s">
        <v>4049</v>
      </c>
      <c r="C1420" s="12" t="s">
        <v>3740</v>
      </c>
      <c r="D1420" s="82" t="s">
        <v>3741</v>
      </c>
      <c r="E1420" t="s">
        <v>3742</v>
      </c>
      <c r="F1420" t="s">
        <v>3743</v>
      </c>
      <c r="G1420" s="142" t="s">
        <v>4050</v>
      </c>
      <c r="M1420" s="22">
        <v>1117</v>
      </c>
    </row>
    <row r="1421" spans="1:13">
      <c r="A1421" t="s">
        <v>4051</v>
      </c>
      <c r="B1421" s="12" t="s">
        <v>4052</v>
      </c>
      <c r="C1421" s="12" t="s">
        <v>3740</v>
      </c>
      <c r="D1421" s="82" t="s">
        <v>3741</v>
      </c>
      <c r="E1421" t="s">
        <v>3742</v>
      </c>
      <c r="F1421" t="s">
        <v>3743</v>
      </c>
      <c r="G1421" s="142" t="s">
        <v>4053</v>
      </c>
      <c r="M1421" s="22">
        <v>1249</v>
      </c>
    </row>
    <row r="1422" spans="1:13">
      <c r="A1422" t="s">
        <v>4054</v>
      </c>
      <c r="B1422" s="12" t="s">
        <v>4055</v>
      </c>
      <c r="C1422" s="12" t="s">
        <v>3740</v>
      </c>
      <c r="D1422" s="82" t="s">
        <v>3741</v>
      </c>
      <c r="E1422" t="s">
        <v>3742</v>
      </c>
      <c r="F1422" t="s">
        <v>3743</v>
      </c>
      <c r="G1422" s="142" t="s">
        <v>4056</v>
      </c>
      <c r="M1422" s="22">
        <v>894</v>
      </c>
    </row>
    <row r="1423" spans="1:13">
      <c r="A1423" t="s">
        <v>4057</v>
      </c>
      <c r="B1423" s="12" t="s">
        <v>4058</v>
      </c>
      <c r="C1423" s="12" t="s">
        <v>3740</v>
      </c>
      <c r="D1423" s="82" t="s">
        <v>3741</v>
      </c>
      <c r="E1423" t="s">
        <v>3742</v>
      </c>
      <c r="F1423" t="s">
        <v>3743</v>
      </c>
      <c r="G1423" s="142" t="s">
        <v>4059</v>
      </c>
      <c r="M1423" s="22">
        <v>903</v>
      </c>
    </row>
    <row r="1424" spans="1:13">
      <c r="A1424" t="s">
        <v>4060</v>
      </c>
      <c r="B1424" s="12" t="s">
        <v>4061</v>
      </c>
      <c r="C1424" s="12" t="s">
        <v>3740</v>
      </c>
      <c r="D1424" s="82" t="s">
        <v>3741</v>
      </c>
      <c r="E1424" t="s">
        <v>3742</v>
      </c>
      <c r="F1424" t="s">
        <v>3743</v>
      </c>
      <c r="G1424" s="142" t="s">
        <v>4062</v>
      </c>
      <c r="M1424" s="22">
        <v>960</v>
      </c>
    </row>
    <row r="1425" spans="1:13">
      <c r="A1425" t="s">
        <v>4063</v>
      </c>
      <c r="B1425" s="12" t="s">
        <v>4064</v>
      </c>
      <c r="C1425" s="12" t="s">
        <v>3740</v>
      </c>
      <c r="D1425" s="82" t="s">
        <v>3741</v>
      </c>
      <c r="E1425" t="s">
        <v>3742</v>
      </c>
      <c r="F1425" t="s">
        <v>3743</v>
      </c>
      <c r="G1425" s="142" t="s">
        <v>4065</v>
      </c>
      <c r="M1425" s="22">
        <v>1100</v>
      </c>
    </row>
    <row r="1426" spans="1:13">
      <c r="A1426" t="s">
        <v>4066</v>
      </c>
      <c r="B1426" s="12" t="s">
        <v>4067</v>
      </c>
      <c r="C1426" s="12" t="s">
        <v>3740</v>
      </c>
      <c r="D1426" s="82" t="s">
        <v>3741</v>
      </c>
      <c r="E1426" t="s">
        <v>3742</v>
      </c>
      <c r="F1426" t="s">
        <v>3743</v>
      </c>
      <c r="G1426" s="142" t="s">
        <v>4068</v>
      </c>
      <c r="M1426" s="22">
        <v>1206</v>
      </c>
    </row>
    <row r="1427" spans="1:13">
      <c r="A1427" t="s">
        <v>4069</v>
      </c>
      <c r="B1427" s="12" t="s">
        <v>4070</v>
      </c>
      <c r="C1427" s="12" t="s">
        <v>3740</v>
      </c>
      <c r="D1427" s="82" t="s">
        <v>3741</v>
      </c>
      <c r="E1427" t="s">
        <v>3742</v>
      </c>
      <c r="F1427" t="s">
        <v>3743</v>
      </c>
      <c r="G1427" s="142" t="s">
        <v>4071</v>
      </c>
      <c r="M1427" s="22">
        <v>1325</v>
      </c>
    </row>
    <row r="1428" spans="1:13">
      <c r="A1428" t="s">
        <v>4072</v>
      </c>
      <c r="B1428" s="12" t="s">
        <v>4073</v>
      </c>
      <c r="C1428" s="12" t="s">
        <v>3740</v>
      </c>
      <c r="D1428" s="82" t="s">
        <v>3741</v>
      </c>
      <c r="E1428" t="s">
        <v>3742</v>
      </c>
      <c r="F1428" t="s">
        <v>3743</v>
      </c>
      <c r="G1428" s="142" t="s">
        <v>4074</v>
      </c>
      <c r="M1428" s="22">
        <v>1462</v>
      </c>
    </row>
    <row r="1429" spans="1:13">
      <c r="A1429" t="s">
        <v>4075</v>
      </c>
      <c r="B1429" s="12" t="s">
        <v>4076</v>
      </c>
      <c r="C1429" s="12" t="s">
        <v>3740</v>
      </c>
      <c r="D1429" s="82" t="s">
        <v>3741</v>
      </c>
      <c r="E1429" t="s">
        <v>3742</v>
      </c>
      <c r="F1429" t="s">
        <v>3743</v>
      </c>
      <c r="G1429" s="142" t="s">
        <v>4077</v>
      </c>
      <c r="M1429" s="22">
        <v>2089</v>
      </c>
    </row>
    <row r="1430" spans="1:13">
      <c r="A1430" t="s">
        <v>4078</v>
      </c>
      <c r="B1430" s="12" t="s">
        <v>4079</v>
      </c>
      <c r="C1430" s="12" t="s">
        <v>3740</v>
      </c>
      <c r="D1430" s="82" t="s">
        <v>3741</v>
      </c>
      <c r="E1430" t="s">
        <v>3742</v>
      </c>
      <c r="F1430" t="s">
        <v>3743</v>
      </c>
      <c r="G1430" s="142" t="s">
        <v>4080</v>
      </c>
      <c r="M1430" s="22">
        <v>903</v>
      </c>
    </row>
    <row r="1431" spans="1:13">
      <c r="A1431" t="s">
        <v>4081</v>
      </c>
      <c r="B1431" s="12" t="s">
        <v>4082</v>
      </c>
      <c r="C1431" s="12" t="s">
        <v>3740</v>
      </c>
      <c r="D1431" s="82" t="s">
        <v>3741</v>
      </c>
      <c r="E1431" t="s">
        <v>3742</v>
      </c>
      <c r="F1431" t="s">
        <v>3743</v>
      </c>
      <c r="G1431" s="142" t="s">
        <v>4083</v>
      </c>
      <c r="M1431" s="22">
        <v>913</v>
      </c>
    </row>
    <row r="1432" spans="1:13">
      <c r="A1432" t="s">
        <v>4084</v>
      </c>
      <c r="B1432" s="12" t="s">
        <v>4085</v>
      </c>
      <c r="C1432" s="12" t="s">
        <v>3740</v>
      </c>
      <c r="D1432" s="82" t="s">
        <v>3741</v>
      </c>
      <c r="E1432" t="s">
        <v>3742</v>
      </c>
      <c r="F1432" t="s">
        <v>3743</v>
      </c>
      <c r="G1432" s="142" t="s">
        <v>4086</v>
      </c>
      <c r="M1432" s="22">
        <v>970</v>
      </c>
    </row>
    <row r="1433" spans="1:13">
      <c r="A1433" t="s">
        <v>4087</v>
      </c>
      <c r="B1433" s="12" t="s">
        <v>4088</v>
      </c>
      <c r="C1433" s="12" t="s">
        <v>3740</v>
      </c>
      <c r="D1433" s="82" t="s">
        <v>3741</v>
      </c>
      <c r="E1433" t="s">
        <v>3742</v>
      </c>
      <c r="F1433" t="s">
        <v>3743</v>
      </c>
      <c r="G1433" s="142" t="s">
        <v>4089</v>
      </c>
      <c r="M1433" s="22">
        <v>1109</v>
      </c>
    </row>
    <row r="1434" spans="1:13">
      <c r="A1434" t="s">
        <v>4090</v>
      </c>
      <c r="B1434" s="12" t="s">
        <v>4091</v>
      </c>
      <c r="C1434" s="12" t="s">
        <v>3740</v>
      </c>
      <c r="D1434" s="82" t="s">
        <v>3741</v>
      </c>
      <c r="E1434" t="s">
        <v>3742</v>
      </c>
      <c r="F1434" t="s">
        <v>3743</v>
      </c>
      <c r="G1434" s="142" t="s">
        <v>4092</v>
      </c>
      <c r="M1434" s="22">
        <v>1215</v>
      </c>
    </row>
    <row r="1435" spans="1:13">
      <c r="A1435" t="s">
        <v>4093</v>
      </c>
      <c r="B1435" s="12" t="s">
        <v>4094</v>
      </c>
      <c r="C1435" s="12" t="s">
        <v>3740</v>
      </c>
      <c r="D1435" s="82" t="s">
        <v>3741</v>
      </c>
      <c r="E1435" t="s">
        <v>3742</v>
      </c>
      <c r="F1435" t="s">
        <v>3743</v>
      </c>
      <c r="G1435" s="142" t="s">
        <v>4095</v>
      </c>
      <c r="M1435" s="22">
        <v>1334</v>
      </c>
    </row>
    <row r="1436" spans="1:13">
      <c r="A1436" t="s">
        <v>4096</v>
      </c>
      <c r="B1436" s="12" t="s">
        <v>4097</v>
      </c>
      <c r="C1436" s="12" t="s">
        <v>3740</v>
      </c>
      <c r="D1436" s="82" t="s">
        <v>3741</v>
      </c>
      <c r="E1436" t="s">
        <v>3742</v>
      </c>
      <c r="F1436" t="s">
        <v>3743</v>
      </c>
      <c r="G1436" s="142" t="s">
        <v>4098</v>
      </c>
      <c r="M1436" s="22">
        <v>1472</v>
      </c>
    </row>
    <row r="1437" spans="1:13">
      <c r="A1437" t="s">
        <v>4099</v>
      </c>
      <c r="B1437" s="12" t="s">
        <v>4100</v>
      </c>
      <c r="C1437" s="12" t="s">
        <v>3740</v>
      </c>
      <c r="D1437" s="82" t="s">
        <v>3741</v>
      </c>
      <c r="E1437" t="s">
        <v>3742</v>
      </c>
      <c r="F1437" t="s">
        <v>3743</v>
      </c>
      <c r="G1437" s="142" t="s">
        <v>4101</v>
      </c>
      <c r="M1437" s="22">
        <v>2098</v>
      </c>
    </row>
    <row r="1438" spans="1:13">
      <c r="A1438" t="s">
        <v>4102</v>
      </c>
      <c r="B1438" s="12" t="s">
        <v>4103</v>
      </c>
      <c r="C1438" s="12" t="s">
        <v>3740</v>
      </c>
      <c r="D1438" s="82" t="s">
        <v>3741</v>
      </c>
      <c r="E1438" t="s">
        <v>3742</v>
      </c>
      <c r="F1438" t="s">
        <v>3743</v>
      </c>
      <c r="G1438" s="142" t="s">
        <v>4104</v>
      </c>
      <c r="M1438" s="22">
        <v>474</v>
      </c>
    </row>
    <row r="1439" spans="1:13">
      <c r="A1439" t="s">
        <v>4105</v>
      </c>
      <c r="B1439" s="12" t="s">
        <v>4106</v>
      </c>
      <c r="C1439" s="12" t="s">
        <v>3740</v>
      </c>
      <c r="D1439" s="82" t="s">
        <v>3741</v>
      </c>
      <c r="E1439" t="s">
        <v>3742</v>
      </c>
      <c r="F1439" t="s">
        <v>3743</v>
      </c>
      <c r="G1439" s="142" t="s">
        <v>4107</v>
      </c>
      <c r="M1439" s="22">
        <v>498</v>
      </c>
    </row>
    <row r="1440" spans="1:13">
      <c r="A1440" t="s">
        <v>4108</v>
      </c>
      <c r="B1440" s="12" t="s">
        <v>4109</v>
      </c>
      <c r="C1440" s="12" t="s">
        <v>3740</v>
      </c>
      <c r="D1440" s="82" t="s">
        <v>3741</v>
      </c>
      <c r="E1440" t="s">
        <v>3742</v>
      </c>
      <c r="F1440" t="s">
        <v>3743</v>
      </c>
      <c r="G1440" s="142" t="s">
        <v>4110</v>
      </c>
      <c r="M1440" s="22">
        <v>536</v>
      </c>
    </row>
    <row r="1441" spans="1:13">
      <c r="A1441" t="s">
        <v>4111</v>
      </c>
      <c r="B1441" s="12" t="s">
        <v>4112</v>
      </c>
      <c r="C1441" s="12" t="s">
        <v>3740</v>
      </c>
      <c r="D1441" s="82" t="s">
        <v>3741</v>
      </c>
      <c r="E1441" t="s">
        <v>3742</v>
      </c>
      <c r="F1441" t="s">
        <v>3743</v>
      </c>
      <c r="G1441" s="142" t="s">
        <v>4113</v>
      </c>
      <c r="M1441" s="22">
        <v>624</v>
      </c>
    </row>
    <row r="1442" spans="1:13">
      <c r="A1442" t="s">
        <v>4114</v>
      </c>
      <c r="B1442" s="12" t="s">
        <v>4115</v>
      </c>
      <c r="C1442" s="12" t="s">
        <v>3740</v>
      </c>
      <c r="D1442" s="82" t="s">
        <v>3741</v>
      </c>
      <c r="E1442" t="s">
        <v>3742</v>
      </c>
      <c r="F1442" t="s">
        <v>3743</v>
      </c>
      <c r="G1442" s="142" t="s">
        <v>4116</v>
      </c>
      <c r="M1442" s="22">
        <v>698</v>
      </c>
    </row>
    <row r="1443" spans="1:13">
      <c r="A1443" t="s">
        <v>4117</v>
      </c>
      <c r="B1443" s="12" t="s">
        <v>4118</v>
      </c>
      <c r="C1443" s="12" t="s">
        <v>3740</v>
      </c>
      <c r="D1443" s="82" t="s">
        <v>3741</v>
      </c>
      <c r="E1443" t="s">
        <v>3742</v>
      </c>
      <c r="F1443" t="s">
        <v>3743</v>
      </c>
      <c r="G1443" s="142" t="s">
        <v>4119</v>
      </c>
      <c r="M1443" s="22">
        <v>761</v>
      </c>
    </row>
    <row r="1444" spans="1:13">
      <c r="A1444" t="s">
        <v>4120</v>
      </c>
      <c r="B1444" s="12" t="s">
        <v>4121</v>
      </c>
      <c r="C1444" s="12" t="s">
        <v>3740</v>
      </c>
      <c r="D1444" s="82" t="s">
        <v>3741</v>
      </c>
      <c r="E1444" t="s">
        <v>3742</v>
      </c>
      <c r="F1444" t="s">
        <v>3743</v>
      </c>
      <c r="G1444" s="142" t="s">
        <v>4122</v>
      </c>
      <c r="M1444" s="22">
        <v>865</v>
      </c>
    </row>
    <row r="1445" spans="1:13">
      <c r="A1445" t="s">
        <v>4123</v>
      </c>
      <c r="B1445" s="12" t="s">
        <v>4124</v>
      </c>
      <c r="C1445" s="12" t="s">
        <v>3740</v>
      </c>
      <c r="D1445" s="82" t="s">
        <v>3741</v>
      </c>
      <c r="E1445" t="s">
        <v>3742</v>
      </c>
      <c r="F1445" t="s">
        <v>3743</v>
      </c>
      <c r="G1445" s="142" t="s">
        <v>4125</v>
      </c>
      <c r="M1445" s="22">
        <v>483</v>
      </c>
    </row>
    <row r="1446" spans="1:13">
      <c r="A1446" t="s">
        <v>4126</v>
      </c>
      <c r="B1446" s="12" t="s">
        <v>4127</v>
      </c>
      <c r="C1446" s="12" t="s">
        <v>3740</v>
      </c>
      <c r="D1446" s="82" t="s">
        <v>3741</v>
      </c>
      <c r="E1446" t="s">
        <v>3742</v>
      </c>
      <c r="F1446" t="s">
        <v>3743</v>
      </c>
      <c r="G1446" s="142" t="s">
        <v>4128</v>
      </c>
      <c r="M1446" s="22">
        <v>508</v>
      </c>
    </row>
    <row r="1447" spans="1:13">
      <c r="A1447" t="s">
        <v>4129</v>
      </c>
      <c r="B1447" s="12" t="s">
        <v>4130</v>
      </c>
      <c r="C1447" s="12" t="s">
        <v>3740</v>
      </c>
      <c r="D1447" s="82" t="s">
        <v>3741</v>
      </c>
      <c r="E1447" t="s">
        <v>3742</v>
      </c>
      <c r="F1447" t="s">
        <v>3743</v>
      </c>
      <c r="G1447" s="142" t="s">
        <v>4131</v>
      </c>
      <c r="M1447" s="22">
        <v>545</v>
      </c>
    </row>
    <row r="1448" spans="1:13">
      <c r="A1448" t="s">
        <v>4132</v>
      </c>
      <c r="B1448" s="12" t="s">
        <v>4133</v>
      </c>
      <c r="C1448" s="12" t="s">
        <v>3740</v>
      </c>
      <c r="D1448" s="82" t="s">
        <v>3741</v>
      </c>
      <c r="E1448" t="s">
        <v>3742</v>
      </c>
      <c r="F1448" t="s">
        <v>3743</v>
      </c>
      <c r="G1448" s="142" t="s">
        <v>4134</v>
      </c>
      <c r="M1448" s="22">
        <v>634</v>
      </c>
    </row>
    <row r="1449" spans="1:13">
      <c r="A1449" t="s">
        <v>4135</v>
      </c>
      <c r="B1449" s="12" t="s">
        <v>4136</v>
      </c>
      <c r="C1449" s="12" t="s">
        <v>3740</v>
      </c>
      <c r="D1449" s="82" t="s">
        <v>3741</v>
      </c>
      <c r="E1449" t="s">
        <v>3742</v>
      </c>
      <c r="F1449" t="s">
        <v>3743</v>
      </c>
      <c r="G1449" s="142" t="s">
        <v>4137</v>
      </c>
      <c r="M1449" s="22">
        <v>707</v>
      </c>
    </row>
    <row r="1450" spans="1:13">
      <c r="A1450" t="s">
        <v>4138</v>
      </c>
      <c r="B1450" s="12" t="s">
        <v>4139</v>
      </c>
      <c r="C1450" s="12" t="s">
        <v>3740</v>
      </c>
      <c r="D1450" s="82" t="s">
        <v>3741</v>
      </c>
      <c r="E1450" t="s">
        <v>3742</v>
      </c>
      <c r="F1450" t="s">
        <v>3743</v>
      </c>
      <c r="G1450" s="142" t="s">
        <v>4140</v>
      </c>
      <c r="M1450" s="22">
        <v>770</v>
      </c>
    </row>
    <row r="1451" spans="1:13">
      <c r="A1451" t="s">
        <v>4141</v>
      </c>
      <c r="B1451" s="12" t="s">
        <v>4142</v>
      </c>
      <c r="C1451" s="12" t="s">
        <v>3740</v>
      </c>
      <c r="D1451" s="82" t="s">
        <v>3741</v>
      </c>
      <c r="E1451" t="s">
        <v>3742</v>
      </c>
      <c r="F1451" t="s">
        <v>3743</v>
      </c>
      <c r="G1451" s="142" t="s">
        <v>4143</v>
      </c>
      <c r="M1451" s="22">
        <v>874</v>
      </c>
    </row>
    <row r="1452" spans="1:13">
      <c r="A1452" t="s">
        <v>4144</v>
      </c>
      <c r="B1452" s="12" t="s">
        <v>4145</v>
      </c>
      <c r="C1452" s="12" t="s">
        <v>3740</v>
      </c>
      <c r="D1452" s="82" t="s">
        <v>3741</v>
      </c>
      <c r="E1452" t="s">
        <v>3742</v>
      </c>
      <c r="F1452" t="s">
        <v>3743</v>
      </c>
      <c r="G1452" s="142" t="s">
        <v>4146</v>
      </c>
      <c r="M1452" s="22">
        <v>690</v>
      </c>
    </row>
    <row r="1453" spans="1:13">
      <c r="A1453" t="s">
        <v>4147</v>
      </c>
      <c r="B1453" s="12" t="s">
        <v>4148</v>
      </c>
      <c r="C1453" s="12" t="s">
        <v>3740</v>
      </c>
      <c r="D1453" s="82" t="s">
        <v>3741</v>
      </c>
      <c r="E1453" t="s">
        <v>3742</v>
      </c>
      <c r="F1453" t="s">
        <v>3743</v>
      </c>
      <c r="G1453" s="142" t="s">
        <v>4149</v>
      </c>
      <c r="M1453" s="22">
        <v>714</v>
      </c>
    </row>
    <row r="1454" spans="1:13">
      <c r="A1454" t="s">
        <v>4150</v>
      </c>
      <c r="B1454" s="12" t="s">
        <v>4151</v>
      </c>
      <c r="C1454" s="12" t="s">
        <v>3740</v>
      </c>
      <c r="D1454" s="82" t="s">
        <v>3741</v>
      </c>
      <c r="E1454" t="s">
        <v>3742</v>
      </c>
      <c r="F1454" t="s">
        <v>3743</v>
      </c>
      <c r="G1454" s="142" t="s">
        <v>4152</v>
      </c>
      <c r="M1454" s="22">
        <v>752</v>
      </c>
    </row>
    <row r="1455" spans="1:13">
      <c r="A1455" t="s">
        <v>4153</v>
      </c>
      <c r="B1455" s="12" t="s">
        <v>4154</v>
      </c>
      <c r="C1455" s="12" t="s">
        <v>3740</v>
      </c>
      <c r="D1455" s="82" t="s">
        <v>3741</v>
      </c>
      <c r="E1455" t="s">
        <v>3742</v>
      </c>
      <c r="F1455" t="s">
        <v>3743</v>
      </c>
      <c r="G1455" s="142" t="s">
        <v>4155</v>
      </c>
      <c r="M1455" s="22">
        <v>840</v>
      </c>
    </row>
    <row r="1456" spans="1:13">
      <c r="A1456" t="s">
        <v>4156</v>
      </c>
      <c r="B1456" s="12" t="s">
        <v>4157</v>
      </c>
      <c r="C1456" s="12" t="s">
        <v>3740</v>
      </c>
      <c r="D1456" s="82" t="s">
        <v>3741</v>
      </c>
      <c r="E1456" t="s">
        <v>3742</v>
      </c>
      <c r="F1456" t="s">
        <v>3743</v>
      </c>
      <c r="G1456" s="142" t="s">
        <v>4158</v>
      </c>
      <c r="M1456" s="22">
        <v>914</v>
      </c>
    </row>
    <row r="1457" spans="1:13">
      <c r="A1457" t="s">
        <v>4159</v>
      </c>
      <c r="B1457" s="12" t="s">
        <v>4160</v>
      </c>
      <c r="C1457" s="12" t="s">
        <v>3740</v>
      </c>
      <c r="D1457" s="82" t="s">
        <v>3741</v>
      </c>
      <c r="E1457" t="s">
        <v>3742</v>
      </c>
      <c r="F1457" t="s">
        <v>3743</v>
      </c>
      <c r="G1457" s="142" t="s">
        <v>4161</v>
      </c>
      <c r="M1457" s="22">
        <v>978</v>
      </c>
    </row>
    <row r="1458" spans="1:13">
      <c r="A1458" t="s">
        <v>4162</v>
      </c>
      <c r="B1458" s="12" t="s">
        <v>4163</v>
      </c>
      <c r="C1458" s="12" t="s">
        <v>3740</v>
      </c>
      <c r="D1458" s="82" t="s">
        <v>3741</v>
      </c>
      <c r="E1458" t="s">
        <v>3742</v>
      </c>
      <c r="F1458" t="s">
        <v>3743</v>
      </c>
      <c r="G1458" s="142" t="s">
        <v>4164</v>
      </c>
      <c r="M1458" s="22">
        <v>1087</v>
      </c>
    </row>
    <row r="1459" spans="1:13">
      <c r="A1459" t="s">
        <v>4165</v>
      </c>
      <c r="B1459" s="12" t="s">
        <v>4166</v>
      </c>
      <c r="C1459" s="12" t="s">
        <v>3740</v>
      </c>
      <c r="D1459" s="82" t="s">
        <v>3741</v>
      </c>
      <c r="E1459" t="s">
        <v>3742</v>
      </c>
      <c r="F1459" t="s">
        <v>3743</v>
      </c>
      <c r="G1459" s="142" t="s">
        <v>4167</v>
      </c>
      <c r="M1459" s="22">
        <v>1604</v>
      </c>
    </row>
    <row r="1460" spans="1:13">
      <c r="A1460" t="s">
        <v>4168</v>
      </c>
      <c r="B1460" s="12" t="s">
        <v>4169</v>
      </c>
      <c r="C1460" s="12" t="s">
        <v>3740</v>
      </c>
      <c r="D1460" s="82" t="s">
        <v>3741</v>
      </c>
      <c r="E1460" t="s">
        <v>3742</v>
      </c>
      <c r="F1460" t="s">
        <v>3743</v>
      </c>
      <c r="G1460" s="142" t="s">
        <v>4170</v>
      </c>
      <c r="M1460" s="22">
        <v>700</v>
      </c>
    </row>
    <row r="1461" spans="1:13">
      <c r="A1461" t="s">
        <v>4171</v>
      </c>
      <c r="B1461" s="12" t="s">
        <v>4172</v>
      </c>
      <c r="C1461" s="12" t="s">
        <v>3740</v>
      </c>
      <c r="D1461" s="82" t="s">
        <v>3741</v>
      </c>
      <c r="E1461" t="s">
        <v>3742</v>
      </c>
      <c r="F1461" t="s">
        <v>3743</v>
      </c>
      <c r="G1461" s="142" t="s">
        <v>4173</v>
      </c>
      <c r="M1461" s="22">
        <v>724</v>
      </c>
    </row>
    <row r="1462" spans="1:13">
      <c r="A1462" t="s">
        <v>4174</v>
      </c>
      <c r="B1462" s="12" t="s">
        <v>4175</v>
      </c>
      <c r="C1462" s="12" t="s">
        <v>3740</v>
      </c>
      <c r="D1462" s="82" t="s">
        <v>3741</v>
      </c>
      <c r="E1462" t="s">
        <v>3742</v>
      </c>
      <c r="F1462" t="s">
        <v>3743</v>
      </c>
      <c r="G1462" s="142" t="s">
        <v>4176</v>
      </c>
      <c r="M1462" s="22">
        <v>762</v>
      </c>
    </row>
    <row r="1463" spans="1:13">
      <c r="A1463" t="s">
        <v>4177</v>
      </c>
      <c r="B1463" s="12" t="s">
        <v>4178</v>
      </c>
      <c r="C1463" s="12" t="s">
        <v>3740</v>
      </c>
      <c r="D1463" s="82" t="s">
        <v>3741</v>
      </c>
      <c r="E1463" t="s">
        <v>3742</v>
      </c>
      <c r="F1463" t="s">
        <v>3743</v>
      </c>
      <c r="G1463" s="142" t="s">
        <v>4179</v>
      </c>
      <c r="M1463" s="22">
        <v>850</v>
      </c>
    </row>
    <row r="1464" spans="1:13">
      <c r="A1464" t="s">
        <v>4180</v>
      </c>
      <c r="B1464" s="12" t="s">
        <v>4181</v>
      </c>
      <c r="C1464" s="12" t="s">
        <v>3740</v>
      </c>
      <c r="D1464" s="82" t="s">
        <v>3741</v>
      </c>
      <c r="E1464" t="s">
        <v>3742</v>
      </c>
      <c r="F1464" t="s">
        <v>3743</v>
      </c>
      <c r="G1464" s="142" t="s">
        <v>4182</v>
      </c>
      <c r="M1464" s="22">
        <v>923</v>
      </c>
    </row>
    <row r="1465" spans="1:13">
      <c r="A1465" t="s">
        <v>4183</v>
      </c>
      <c r="B1465" s="12" t="s">
        <v>4184</v>
      </c>
      <c r="C1465" s="12" t="s">
        <v>3740</v>
      </c>
      <c r="D1465" s="82" t="s">
        <v>3741</v>
      </c>
      <c r="E1465" t="s">
        <v>3742</v>
      </c>
      <c r="F1465" t="s">
        <v>3743</v>
      </c>
      <c r="G1465" s="142" t="s">
        <v>4185</v>
      </c>
      <c r="M1465" s="22">
        <v>987</v>
      </c>
    </row>
    <row r="1466" spans="1:13">
      <c r="A1466" t="s">
        <v>4186</v>
      </c>
      <c r="B1466" s="12" t="s">
        <v>4187</v>
      </c>
      <c r="C1466" s="12" t="s">
        <v>3740</v>
      </c>
      <c r="D1466" s="82" t="s">
        <v>3741</v>
      </c>
      <c r="E1466" t="s">
        <v>3742</v>
      </c>
      <c r="F1466" t="s">
        <v>3743</v>
      </c>
      <c r="G1466" s="142" t="s">
        <v>4188</v>
      </c>
      <c r="M1466" s="22">
        <v>1097</v>
      </c>
    </row>
    <row r="1467" spans="1:13">
      <c r="A1467" t="s">
        <v>4189</v>
      </c>
      <c r="B1467" s="12" t="s">
        <v>4190</v>
      </c>
      <c r="C1467" s="12" t="s">
        <v>3740</v>
      </c>
      <c r="D1467" s="82" t="s">
        <v>3741</v>
      </c>
      <c r="E1467" t="s">
        <v>3742</v>
      </c>
      <c r="F1467" t="s">
        <v>3743</v>
      </c>
      <c r="G1467" s="142" t="s">
        <v>4191</v>
      </c>
      <c r="M1467" s="22">
        <v>1613</v>
      </c>
    </row>
    <row r="1468" spans="1:13">
      <c r="A1468" t="s">
        <v>4192</v>
      </c>
      <c r="B1468" s="12" t="s">
        <v>4193</v>
      </c>
      <c r="C1468" s="12" t="s">
        <v>3740</v>
      </c>
      <c r="D1468" s="82" t="s">
        <v>3741</v>
      </c>
      <c r="E1468" t="s">
        <v>3742</v>
      </c>
      <c r="F1468" t="s">
        <v>3743</v>
      </c>
      <c r="G1468" s="142" t="s">
        <v>4194</v>
      </c>
      <c r="M1468" s="22">
        <v>522</v>
      </c>
    </row>
    <row r="1469" spans="1:13">
      <c r="A1469" t="s">
        <v>4195</v>
      </c>
      <c r="B1469" s="12" t="s">
        <v>4196</v>
      </c>
      <c r="C1469" s="12" t="s">
        <v>3740</v>
      </c>
      <c r="D1469" s="82" t="s">
        <v>3741</v>
      </c>
      <c r="E1469" t="s">
        <v>3742</v>
      </c>
      <c r="F1469" t="s">
        <v>3743</v>
      </c>
      <c r="G1469" s="142" t="s">
        <v>4197</v>
      </c>
      <c r="M1469" s="22">
        <v>532</v>
      </c>
    </row>
    <row r="1470" spans="1:13">
      <c r="A1470" t="s">
        <v>4198</v>
      </c>
      <c r="B1470" s="12" t="s">
        <v>4199</v>
      </c>
      <c r="C1470" s="12" t="s">
        <v>3740</v>
      </c>
      <c r="D1470" s="82" t="s">
        <v>3741</v>
      </c>
      <c r="E1470" t="s">
        <v>3742</v>
      </c>
      <c r="F1470" t="s">
        <v>3743</v>
      </c>
      <c r="G1470" s="142" t="s">
        <v>4200</v>
      </c>
      <c r="M1470" s="22">
        <v>575</v>
      </c>
    </row>
    <row r="1471" spans="1:13">
      <c r="A1471" t="s">
        <v>4201</v>
      </c>
      <c r="B1471" s="12" t="s">
        <v>4202</v>
      </c>
      <c r="C1471" s="12" t="s">
        <v>3740</v>
      </c>
      <c r="D1471" s="82" t="s">
        <v>3741</v>
      </c>
      <c r="E1471" t="s">
        <v>3742</v>
      </c>
      <c r="F1471" t="s">
        <v>3743</v>
      </c>
      <c r="G1471" s="142" t="s">
        <v>4203</v>
      </c>
      <c r="M1471" s="22">
        <v>672</v>
      </c>
    </row>
    <row r="1472" spans="1:13">
      <c r="A1472" t="s">
        <v>4204</v>
      </c>
      <c r="B1472" s="12" t="s">
        <v>4205</v>
      </c>
      <c r="C1472" s="12" t="s">
        <v>3740</v>
      </c>
      <c r="D1472" s="82" t="s">
        <v>3741</v>
      </c>
      <c r="E1472" t="s">
        <v>3742</v>
      </c>
      <c r="F1472" t="s">
        <v>3743</v>
      </c>
      <c r="G1472" s="142" t="s">
        <v>4206</v>
      </c>
      <c r="M1472" s="22">
        <v>753</v>
      </c>
    </row>
    <row r="1473" spans="1:13">
      <c r="A1473" t="s">
        <v>4207</v>
      </c>
      <c r="B1473" s="12" t="s">
        <v>4208</v>
      </c>
      <c r="C1473" s="12" t="s">
        <v>3740</v>
      </c>
      <c r="D1473" s="82" t="s">
        <v>3741</v>
      </c>
      <c r="E1473" t="s">
        <v>3742</v>
      </c>
      <c r="F1473" t="s">
        <v>3743</v>
      </c>
      <c r="G1473" s="142" t="s">
        <v>4209</v>
      </c>
      <c r="M1473" s="22">
        <v>824</v>
      </c>
    </row>
    <row r="1474" spans="1:13">
      <c r="A1474" t="s">
        <v>4210</v>
      </c>
      <c r="B1474" s="12" t="s">
        <v>4211</v>
      </c>
      <c r="C1474" s="12" t="s">
        <v>3740</v>
      </c>
      <c r="D1474" s="82" t="s">
        <v>3741</v>
      </c>
      <c r="E1474" t="s">
        <v>3742</v>
      </c>
      <c r="F1474" t="s">
        <v>3743</v>
      </c>
      <c r="G1474" s="142" t="s">
        <v>4212</v>
      </c>
      <c r="M1474" s="22">
        <v>935</v>
      </c>
    </row>
    <row r="1475" spans="1:13">
      <c r="A1475" t="s">
        <v>4213</v>
      </c>
      <c r="B1475" s="12" t="s">
        <v>4214</v>
      </c>
      <c r="C1475" s="12" t="s">
        <v>3740</v>
      </c>
      <c r="D1475" s="82" t="s">
        <v>3741</v>
      </c>
      <c r="E1475" t="s">
        <v>3742</v>
      </c>
      <c r="F1475" t="s">
        <v>3743</v>
      </c>
      <c r="G1475" s="142" t="s">
        <v>4215</v>
      </c>
      <c r="M1475" s="22">
        <v>532</v>
      </c>
    </row>
    <row r="1476" spans="1:13">
      <c r="A1476" t="s">
        <v>4216</v>
      </c>
      <c r="B1476" s="12" t="s">
        <v>4217</v>
      </c>
      <c r="C1476" s="12" t="s">
        <v>3740</v>
      </c>
      <c r="D1476" s="82" t="s">
        <v>3741</v>
      </c>
      <c r="E1476" t="s">
        <v>3742</v>
      </c>
      <c r="F1476" t="s">
        <v>3743</v>
      </c>
      <c r="G1476" s="142" t="s">
        <v>4218</v>
      </c>
      <c r="M1476" s="22">
        <v>541</v>
      </c>
    </row>
    <row r="1477" spans="1:13">
      <c r="A1477" t="s">
        <v>4219</v>
      </c>
      <c r="B1477" s="12" t="s">
        <v>4220</v>
      </c>
      <c r="C1477" s="12" t="s">
        <v>3740</v>
      </c>
      <c r="D1477" s="82" t="s">
        <v>3741</v>
      </c>
      <c r="E1477" t="s">
        <v>3742</v>
      </c>
      <c r="F1477" t="s">
        <v>3743</v>
      </c>
      <c r="G1477" s="142" t="s">
        <v>4221</v>
      </c>
      <c r="M1477" s="22">
        <v>584</v>
      </c>
    </row>
    <row r="1478" spans="1:13">
      <c r="A1478" t="s">
        <v>4222</v>
      </c>
      <c r="B1478" s="12" t="s">
        <v>4223</v>
      </c>
      <c r="C1478" s="12" t="s">
        <v>3740</v>
      </c>
      <c r="D1478" s="82" t="s">
        <v>3741</v>
      </c>
      <c r="E1478" t="s">
        <v>3742</v>
      </c>
      <c r="F1478" t="s">
        <v>3743</v>
      </c>
      <c r="G1478" s="142" t="s">
        <v>4224</v>
      </c>
      <c r="M1478" s="22">
        <v>682</v>
      </c>
    </row>
    <row r="1479" spans="1:13">
      <c r="A1479" t="s">
        <v>4225</v>
      </c>
      <c r="B1479" s="12" t="s">
        <v>4226</v>
      </c>
      <c r="C1479" s="12" t="s">
        <v>3740</v>
      </c>
      <c r="D1479" s="82" t="s">
        <v>3741</v>
      </c>
      <c r="E1479" t="s">
        <v>3742</v>
      </c>
      <c r="F1479" t="s">
        <v>3743</v>
      </c>
      <c r="G1479" s="142" t="s">
        <v>4227</v>
      </c>
      <c r="M1479" s="22">
        <v>763</v>
      </c>
    </row>
    <row r="1480" spans="1:13">
      <c r="A1480" t="s">
        <v>4228</v>
      </c>
      <c r="B1480" s="12" t="s">
        <v>4229</v>
      </c>
      <c r="C1480" s="12" t="s">
        <v>3740</v>
      </c>
      <c r="D1480" s="82" t="s">
        <v>3741</v>
      </c>
      <c r="E1480" t="s">
        <v>3742</v>
      </c>
      <c r="F1480" t="s">
        <v>3743</v>
      </c>
      <c r="G1480" s="142" t="s">
        <v>4230</v>
      </c>
      <c r="M1480" s="22">
        <v>833</v>
      </c>
    </row>
    <row r="1481" spans="1:13">
      <c r="A1481" t="s">
        <v>4231</v>
      </c>
      <c r="B1481" s="12" t="s">
        <v>4232</v>
      </c>
      <c r="C1481" s="12" t="s">
        <v>3740</v>
      </c>
      <c r="D1481" s="82" t="s">
        <v>3741</v>
      </c>
      <c r="E1481" t="s">
        <v>3742</v>
      </c>
      <c r="F1481" t="s">
        <v>3743</v>
      </c>
      <c r="G1481" s="142" t="s">
        <v>4233</v>
      </c>
      <c r="M1481" s="22">
        <v>944</v>
      </c>
    </row>
    <row r="1482" spans="1:13">
      <c r="A1482" t="s">
        <v>4234</v>
      </c>
      <c r="B1482" s="12" t="s">
        <v>4235</v>
      </c>
      <c r="C1482" s="12" t="s">
        <v>3740</v>
      </c>
      <c r="D1482" s="82" t="s">
        <v>3741</v>
      </c>
      <c r="E1482" t="s">
        <v>3742</v>
      </c>
      <c r="F1482" t="s">
        <v>3743</v>
      </c>
      <c r="G1482" s="142" t="s">
        <v>4236</v>
      </c>
      <c r="M1482" s="22">
        <v>739</v>
      </c>
    </row>
    <row r="1483" spans="1:13">
      <c r="A1483" t="s">
        <v>4237</v>
      </c>
      <c r="B1483" s="12" t="s">
        <v>4238</v>
      </c>
      <c r="C1483" s="12" t="s">
        <v>3740</v>
      </c>
      <c r="D1483" s="82" t="s">
        <v>3741</v>
      </c>
      <c r="E1483" t="s">
        <v>3742</v>
      </c>
      <c r="F1483" t="s">
        <v>3743</v>
      </c>
      <c r="G1483" s="142" t="s">
        <v>4239</v>
      </c>
      <c r="M1483" s="22">
        <v>748</v>
      </c>
    </row>
    <row r="1484" spans="1:13">
      <c r="A1484" t="s">
        <v>4240</v>
      </c>
      <c r="B1484" s="12" t="s">
        <v>4241</v>
      </c>
      <c r="C1484" s="12" t="s">
        <v>3740</v>
      </c>
      <c r="D1484" s="82" t="s">
        <v>3741</v>
      </c>
      <c r="E1484" t="s">
        <v>3742</v>
      </c>
      <c r="F1484" t="s">
        <v>3743</v>
      </c>
      <c r="G1484" s="142" t="s">
        <v>4242</v>
      </c>
      <c r="M1484" s="22">
        <v>791</v>
      </c>
    </row>
    <row r="1485" spans="1:13">
      <c r="A1485" t="s">
        <v>4243</v>
      </c>
      <c r="B1485" s="12" t="s">
        <v>4244</v>
      </c>
      <c r="C1485" s="12" t="s">
        <v>3740</v>
      </c>
      <c r="D1485" s="82" t="s">
        <v>3741</v>
      </c>
      <c r="E1485" t="s">
        <v>3742</v>
      </c>
      <c r="F1485" t="s">
        <v>3743</v>
      </c>
      <c r="G1485" s="142" t="s">
        <v>4245</v>
      </c>
      <c r="M1485" s="22">
        <v>889</v>
      </c>
    </row>
    <row r="1486" spans="1:13">
      <c r="A1486" t="s">
        <v>4246</v>
      </c>
      <c r="B1486" s="12" t="s">
        <v>4247</v>
      </c>
      <c r="C1486" s="12" t="s">
        <v>3740</v>
      </c>
      <c r="D1486" s="82" t="s">
        <v>3741</v>
      </c>
      <c r="E1486" t="s">
        <v>3742</v>
      </c>
      <c r="F1486" t="s">
        <v>3743</v>
      </c>
      <c r="G1486" s="142" t="s">
        <v>4248</v>
      </c>
      <c r="M1486" s="22">
        <v>970</v>
      </c>
    </row>
    <row r="1487" spans="1:13">
      <c r="A1487" t="s">
        <v>4249</v>
      </c>
      <c r="B1487" s="12" t="s">
        <v>4250</v>
      </c>
      <c r="C1487" s="12" t="s">
        <v>3740</v>
      </c>
      <c r="D1487" s="82" t="s">
        <v>3741</v>
      </c>
      <c r="E1487" t="s">
        <v>3742</v>
      </c>
      <c r="F1487" t="s">
        <v>3743</v>
      </c>
      <c r="G1487" s="142" t="s">
        <v>4251</v>
      </c>
      <c r="M1487" s="22">
        <v>1041</v>
      </c>
    </row>
    <row r="1488" spans="1:13">
      <c r="A1488" t="s">
        <v>4252</v>
      </c>
      <c r="B1488" s="12" t="s">
        <v>4253</v>
      </c>
      <c r="C1488" s="12" t="s">
        <v>3740</v>
      </c>
      <c r="D1488" s="82" t="s">
        <v>3741</v>
      </c>
      <c r="E1488" t="s">
        <v>3742</v>
      </c>
      <c r="F1488" t="s">
        <v>3743</v>
      </c>
      <c r="G1488" s="142" t="s">
        <v>4254</v>
      </c>
      <c r="M1488" s="22">
        <v>1158</v>
      </c>
    </row>
    <row r="1489" spans="1:13">
      <c r="A1489" t="s">
        <v>4255</v>
      </c>
      <c r="B1489" s="12" t="s">
        <v>4256</v>
      </c>
      <c r="C1489" s="12" t="s">
        <v>3740</v>
      </c>
      <c r="D1489" s="82" t="s">
        <v>3741</v>
      </c>
      <c r="E1489" t="s">
        <v>3742</v>
      </c>
      <c r="F1489" t="s">
        <v>3743</v>
      </c>
      <c r="G1489" s="142" t="s">
        <v>4257</v>
      </c>
      <c r="M1489" s="22">
        <v>1707</v>
      </c>
    </row>
    <row r="1490" spans="1:13">
      <c r="A1490" t="s">
        <v>4258</v>
      </c>
      <c r="B1490" s="12" t="s">
        <v>4259</v>
      </c>
      <c r="C1490" s="12" t="s">
        <v>3740</v>
      </c>
      <c r="D1490" s="82" t="s">
        <v>3741</v>
      </c>
      <c r="E1490" t="s">
        <v>3742</v>
      </c>
      <c r="F1490" t="s">
        <v>3743</v>
      </c>
      <c r="G1490" s="142" t="s">
        <v>4260</v>
      </c>
      <c r="M1490" s="22">
        <v>748</v>
      </c>
    </row>
    <row r="1491" spans="1:13">
      <c r="A1491" t="s">
        <v>4261</v>
      </c>
      <c r="B1491" s="12" t="s">
        <v>4262</v>
      </c>
      <c r="C1491" s="12" t="s">
        <v>3740</v>
      </c>
      <c r="D1491" s="82" t="s">
        <v>3741</v>
      </c>
      <c r="E1491" t="s">
        <v>3742</v>
      </c>
      <c r="F1491" t="s">
        <v>3743</v>
      </c>
      <c r="G1491" s="142" t="s">
        <v>4263</v>
      </c>
      <c r="M1491" s="22">
        <v>758</v>
      </c>
    </row>
    <row r="1492" spans="1:13">
      <c r="A1492" t="s">
        <v>4264</v>
      </c>
      <c r="B1492" s="12" t="s">
        <v>4265</v>
      </c>
      <c r="C1492" s="12" t="s">
        <v>3740</v>
      </c>
      <c r="D1492" s="82" t="s">
        <v>3741</v>
      </c>
      <c r="E1492" t="s">
        <v>3742</v>
      </c>
      <c r="F1492" t="s">
        <v>3743</v>
      </c>
      <c r="G1492" s="142" t="s">
        <v>4266</v>
      </c>
      <c r="M1492" s="22">
        <v>801</v>
      </c>
    </row>
    <row r="1493" spans="1:13">
      <c r="A1493" t="s">
        <v>4267</v>
      </c>
      <c r="B1493" s="12" t="s">
        <v>4268</v>
      </c>
      <c r="C1493" s="12" t="s">
        <v>3740</v>
      </c>
      <c r="D1493" s="82" t="s">
        <v>3741</v>
      </c>
      <c r="E1493" t="s">
        <v>3742</v>
      </c>
      <c r="F1493" t="s">
        <v>3743</v>
      </c>
      <c r="G1493" s="142" t="s">
        <v>4269</v>
      </c>
      <c r="M1493" s="22">
        <v>898</v>
      </c>
    </row>
    <row r="1494" spans="1:13">
      <c r="A1494" t="s">
        <v>4270</v>
      </c>
      <c r="B1494" s="12" t="s">
        <v>4271</v>
      </c>
      <c r="C1494" s="12" t="s">
        <v>3740</v>
      </c>
      <c r="D1494" s="82" t="s">
        <v>3741</v>
      </c>
      <c r="E1494" t="s">
        <v>3742</v>
      </c>
      <c r="F1494" t="s">
        <v>3743</v>
      </c>
      <c r="G1494" s="142" t="s">
        <v>4272</v>
      </c>
      <c r="M1494" s="22">
        <v>979</v>
      </c>
    </row>
    <row r="1495" spans="1:13">
      <c r="A1495" t="s">
        <v>4273</v>
      </c>
      <c r="B1495" s="12" t="s">
        <v>4274</v>
      </c>
      <c r="C1495" s="12" t="s">
        <v>3740</v>
      </c>
      <c r="D1495" s="82" t="s">
        <v>3741</v>
      </c>
      <c r="E1495" t="s">
        <v>3742</v>
      </c>
      <c r="F1495" t="s">
        <v>3743</v>
      </c>
      <c r="G1495" s="142" t="s">
        <v>4275</v>
      </c>
      <c r="M1495" s="22">
        <v>1050</v>
      </c>
    </row>
    <row r="1496" spans="1:13">
      <c r="A1496" t="s">
        <v>4276</v>
      </c>
      <c r="B1496" s="12" t="s">
        <v>4277</v>
      </c>
      <c r="C1496" s="12" t="s">
        <v>3740</v>
      </c>
      <c r="D1496" s="82" t="s">
        <v>3741</v>
      </c>
      <c r="E1496" t="s">
        <v>3742</v>
      </c>
      <c r="F1496" t="s">
        <v>3743</v>
      </c>
      <c r="G1496" s="142" t="s">
        <v>4278</v>
      </c>
      <c r="M1496" s="22">
        <v>1167</v>
      </c>
    </row>
    <row r="1497" spans="1:13">
      <c r="A1497" t="s">
        <v>4279</v>
      </c>
      <c r="B1497" s="12" t="s">
        <v>4280</v>
      </c>
      <c r="C1497" s="12" t="s">
        <v>3740</v>
      </c>
      <c r="D1497" s="82" t="s">
        <v>3741</v>
      </c>
      <c r="E1497" t="s">
        <v>3742</v>
      </c>
      <c r="F1497" t="s">
        <v>3743</v>
      </c>
      <c r="G1497" s="142" t="s">
        <v>4281</v>
      </c>
      <c r="M1497" s="22">
        <v>1674</v>
      </c>
    </row>
    <row r="1498" spans="1:13">
      <c r="A1498" t="s">
        <v>4282</v>
      </c>
      <c r="B1498" s="12" t="s">
        <v>4283</v>
      </c>
      <c r="C1498" s="12" t="s">
        <v>3740</v>
      </c>
      <c r="D1498" s="82" t="s">
        <v>3741</v>
      </c>
      <c r="E1498" t="s">
        <v>3742</v>
      </c>
      <c r="F1498" t="s">
        <v>4284</v>
      </c>
      <c r="G1498" s="142" t="s">
        <v>4285</v>
      </c>
      <c r="M1498" s="22">
        <v>1271</v>
      </c>
    </row>
    <row r="1499" spans="1:13">
      <c r="A1499" t="s">
        <v>4286</v>
      </c>
      <c r="B1499" s="12" t="s">
        <v>4287</v>
      </c>
      <c r="C1499" s="12" t="s">
        <v>3740</v>
      </c>
      <c r="D1499" s="82" t="s">
        <v>3741</v>
      </c>
      <c r="E1499" t="s">
        <v>3742</v>
      </c>
      <c r="F1499" t="s">
        <v>4284</v>
      </c>
      <c r="G1499" s="142" t="s">
        <v>4288</v>
      </c>
      <c r="M1499" s="22">
        <v>1271</v>
      </c>
    </row>
    <row r="1500" spans="1:13">
      <c r="A1500" t="s">
        <v>4289</v>
      </c>
      <c r="B1500" s="12" t="s">
        <v>4290</v>
      </c>
      <c r="C1500" s="12" t="s">
        <v>3740</v>
      </c>
      <c r="D1500" s="82" t="s">
        <v>3741</v>
      </c>
      <c r="E1500" t="s">
        <v>3742</v>
      </c>
      <c r="F1500" t="s">
        <v>4284</v>
      </c>
      <c r="G1500" s="142" t="s">
        <v>4291</v>
      </c>
      <c r="M1500" s="22">
        <v>1363</v>
      </c>
    </row>
    <row r="1501" spans="1:13">
      <c r="A1501" t="s">
        <v>4292</v>
      </c>
      <c r="B1501" s="12" t="s">
        <v>4293</v>
      </c>
      <c r="C1501" s="12" t="s">
        <v>3740</v>
      </c>
      <c r="D1501" s="82" t="s">
        <v>3741</v>
      </c>
      <c r="E1501" t="s">
        <v>3742</v>
      </c>
      <c r="F1501" t="s">
        <v>4284</v>
      </c>
      <c r="G1501" s="142" t="s">
        <v>4294</v>
      </c>
      <c r="M1501" s="22">
        <v>1363</v>
      </c>
    </row>
    <row r="1502" spans="1:13">
      <c r="A1502" t="s">
        <v>4295</v>
      </c>
      <c r="B1502" s="12" t="s">
        <v>4296</v>
      </c>
      <c r="C1502" s="12" t="s">
        <v>3740</v>
      </c>
      <c r="D1502" s="82" t="s">
        <v>3741</v>
      </c>
      <c r="E1502" t="s">
        <v>3742</v>
      </c>
      <c r="F1502" t="s">
        <v>4284</v>
      </c>
      <c r="G1502" s="142" t="s">
        <v>4297</v>
      </c>
      <c r="M1502" s="22">
        <v>1363</v>
      </c>
    </row>
    <row r="1503" spans="1:13">
      <c r="A1503" t="s">
        <v>4298</v>
      </c>
      <c r="B1503" s="12" t="s">
        <v>4299</v>
      </c>
      <c r="C1503" s="12" t="s">
        <v>3740</v>
      </c>
      <c r="D1503" s="82" t="s">
        <v>3741</v>
      </c>
      <c r="E1503" t="s">
        <v>3742</v>
      </c>
      <c r="F1503" t="s">
        <v>4284</v>
      </c>
      <c r="G1503" s="142" t="s">
        <v>4300</v>
      </c>
      <c r="M1503" s="22">
        <v>1363</v>
      </c>
    </row>
    <row r="1504" spans="1:13">
      <c r="A1504" t="s">
        <v>4301</v>
      </c>
      <c r="B1504" s="12" t="s">
        <v>4302</v>
      </c>
      <c r="C1504" s="12" t="s">
        <v>3740</v>
      </c>
      <c r="D1504" s="82" t="s">
        <v>3741</v>
      </c>
      <c r="E1504" t="s">
        <v>3742</v>
      </c>
      <c r="F1504" t="s">
        <v>4284</v>
      </c>
      <c r="G1504" s="142" t="s">
        <v>4303</v>
      </c>
      <c r="M1504" s="22">
        <v>1458</v>
      </c>
    </row>
    <row r="1505" spans="1:13">
      <c r="A1505" t="s">
        <v>4304</v>
      </c>
      <c r="B1505" s="12" t="s">
        <v>4305</v>
      </c>
      <c r="C1505" s="12" t="s">
        <v>3740</v>
      </c>
      <c r="D1505" s="82" t="s">
        <v>3741</v>
      </c>
      <c r="E1505" t="s">
        <v>3742</v>
      </c>
      <c r="F1505" t="s">
        <v>4284</v>
      </c>
      <c r="G1505" s="142" t="s">
        <v>4306</v>
      </c>
      <c r="M1505" s="22">
        <v>1458</v>
      </c>
    </row>
    <row r="1506" spans="1:13">
      <c r="A1506" t="s">
        <v>4307</v>
      </c>
      <c r="B1506" s="12" t="s">
        <v>4308</v>
      </c>
      <c r="C1506" s="12" t="s">
        <v>3740</v>
      </c>
      <c r="D1506" s="82" t="s">
        <v>3741</v>
      </c>
      <c r="E1506" t="s">
        <v>3742</v>
      </c>
      <c r="F1506" t="s">
        <v>4309</v>
      </c>
      <c r="G1506" s="142" t="s">
        <v>4310</v>
      </c>
      <c r="M1506" s="22">
        <v>1397</v>
      </c>
    </row>
    <row r="1507" spans="1:13">
      <c r="A1507" t="s">
        <v>4311</v>
      </c>
      <c r="B1507" s="12" t="s">
        <v>4312</v>
      </c>
      <c r="C1507" s="12" t="s">
        <v>3740</v>
      </c>
      <c r="D1507" s="82" t="s">
        <v>3741</v>
      </c>
      <c r="E1507" t="s">
        <v>3742</v>
      </c>
      <c r="F1507" t="s">
        <v>4309</v>
      </c>
      <c r="G1507" s="142" t="s">
        <v>4313</v>
      </c>
      <c r="M1507" s="22">
        <v>1745</v>
      </c>
    </row>
    <row r="1508" spans="1:13">
      <c r="A1508" t="s">
        <v>4314</v>
      </c>
      <c r="B1508" s="12" t="s">
        <v>4315</v>
      </c>
      <c r="C1508" s="12" t="s">
        <v>3740</v>
      </c>
      <c r="D1508" s="82" t="s">
        <v>3741</v>
      </c>
      <c r="E1508" t="s">
        <v>3742</v>
      </c>
      <c r="F1508" t="s">
        <v>4309</v>
      </c>
      <c r="G1508" s="142" t="s">
        <v>4316</v>
      </c>
      <c r="M1508" s="22">
        <v>1903</v>
      </c>
    </row>
    <row r="1509" spans="1:13">
      <c r="A1509" t="s">
        <v>4317</v>
      </c>
      <c r="B1509" s="12" t="s">
        <v>4318</v>
      </c>
      <c r="C1509" s="12" t="s">
        <v>3740</v>
      </c>
      <c r="D1509" s="82" t="s">
        <v>3741</v>
      </c>
      <c r="E1509" t="s">
        <v>3742</v>
      </c>
      <c r="F1509" t="s">
        <v>4309</v>
      </c>
      <c r="G1509" s="142" t="s">
        <v>4319</v>
      </c>
      <c r="M1509" s="22">
        <v>2012</v>
      </c>
    </row>
    <row r="1510" spans="1:13">
      <c r="A1510" t="s">
        <v>4320</v>
      </c>
      <c r="B1510" s="12" t="s">
        <v>4321</v>
      </c>
      <c r="C1510" s="12" t="s">
        <v>3740</v>
      </c>
      <c r="D1510" s="82" t="s">
        <v>3741</v>
      </c>
      <c r="E1510" t="s">
        <v>3742</v>
      </c>
      <c r="F1510" t="s">
        <v>4309</v>
      </c>
      <c r="G1510" s="142" t="s">
        <v>4322</v>
      </c>
      <c r="M1510" s="22">
        <v>2222</v>
      </c>
    </row>
    <row r="1511" spans="1:13">
      <c r="A1511" t="s">
        <v>4323</v>
      </c>
      <c r="B1511" s="12" t="s">
        <v>4324</v>
      </c>
      <c r="C1511" s="12" t="s">
        <v>3740</v>
      </c>
      <c r="D1511" s="82" t="s">
        <v>3741</v>
      </c>
      <c r="E1511" t="s">
        <v>3742</v>
      </c>
      <c r="F1511" t="s">
        <v>4309</v>
      </c>
      <c r="G1511" s="142" t="s">
        <v>4325</v>
      </c>
      <c r="M1511" s="22">
        <v>2367</v>
      </c>
    </row>
    <row r="1512" spans="1:13">
      <c r="A1512" t="s">
        <v>4326</v>
      </c>
      <c r="B1512" s="12" t="s">
        <v>4327</v>
      </c>
      <c r="C1512" s="12" t="s">
        <v>3740</v>
      </c>
      <c r="D1512" s="82" t="s">
        <v>3741</v>
      </c>
      <c r="E1512" t="s">
        <v>3742</v>
      </c>
      <c r="F1512" t="s">
        <v>4309</v>
      </c>
      <c r="G1512" s="142" t="s">
        <v>4328</v>
      </c>
      <c r="M1512" s="22">
        <v>1397</v>
      </c>
    </row>
    <row r="1513" spans="1:13">
      <c r="A1513" t="s">
        <v>4329</v>
      </c>
      <c r="B1513" s="12" t="s">
        <v>4330</v>
      </c>
      <c r="C1513" s="12" t="s">
        <v>3740</v>
      </c>
      <c r="D1513" s="82" t="s">
        <v>3741</v>
      </c>
      <c r="E1513" t="s">
        <v>3742</v>
      </c>
      <c r="F1513" t="s">
        <v>4309</v>
      </c>
      <c r="G1513" s="142" t="s">
        <v>4331</v>
      </c>
      <c r="M1513" s="22">
        <v>1745</v>
      </c>
    </row>
    <row r="1514" spans="1:13">
      <c r="A1514" t="s">
        <v>4332</v>
      </c>
      <c r="B1514" s="12" t="s">
        <v>4333</v>
      </c>
      <c r="C1514" s="12" t="s">
        <v>3740</v>
      </c>
      <c r="D1514" s="82" t="s">
        <v>3741</v>
      </c>
      <c r="E1514" t="s">
        <v>3742</v>
      </c>
      <c r="F1514" t="s">
        <v>4309</v>
      </c>
      <c r="G1514" s="142" t="s">
        <v>4334</v>
      </c>
      <c r="M1514" s="22">
        <v>1903</v>
      </c>
    </row>
    <row r="1515" spans="1:13">
      <c r="A1515" t="s">
        <v>4335</v>
      </c>
      <c r="B1515" s="12" t="s">
        <v>4336</v>
      </c>
      <c r="C1515" s="12" t="s">
        <v>3740</v>
      </c>
      <c r="D1515" s="82" t="s">
        <v>3741</v>
      </c>
      <c r="E1515" t="s">
        <v>3742</v>
      </c>
      <c r="F1515" t="s">
        <v>4309</v>
      </c>
      <c r="G1515" s="142" t="s">
        <v>4337</v>
      </c>
      <c r="M1515" s="22">
        <v>2012</v>
      </c>
    </row>
    <row r="1516" spans="1:13">
      <c r="A1516" t="s">
        <v>4338</v>
      </c>
      <c r="B1516" s="12" t="s">
        <v>4339</v>
      </c>
      <c r="C1516" s="12" t="s">
        <v>3740</v>
      </c>
      <c r="D1516" s="82" t="s">
        <v>3741</v>
      </c>
      <c r="E1516" t="s">
        <v>3742</v>
      </c>
      <c r="F1516" t="s">
        <v>4309</v>
      </c>
      <c r="G1516" s="142" t="s">
        <v>4340</v>
      </c>
      <c r="M1516" s="22">
        <v>2222</v>
      </c>
    </row>
    <row r="1517" spans="1:13">
      <c r="A1517" t="s">
        <v>4341</v>
      </c>
      <c r="B1517" s="12" t="s">
        <v>4342</v>
      </c>
      <c r="C1517" s="12" t="s">
        <v>3740</v>
      </c>
      <c r="D1517" s="82" t="s">
        <v>3741</v>
      </c>
      <c r="E1517" t="s">
        <v>3742</v>
      </c>
      <c r="F1517" t="s">
        <v>4309</v>
      </c>
      <c r="G1517" s="142" t="s">
        <v>4343</v>
      </c>
      <c r="M1517" s="22">
        <v>2367</v>
      </c>
    </row>
    <row r="1518" spans="1:13">
      <c r="A1518" t="s">
        <v>4344</v>
      </c>
      <c r="B1518" s="12" t="s">
        <v>4345</v>
      </c>
      <c r="C1518" s="12" t="s">
        <v>3740</v>
      </c>
      <c r="D1518" s="82" t="s">
        <v>3741</v>
      </c>
      <c r="E1518" t="s">
        <v>3742</v>
      </c>
      <c r="F1518" t="s">
        <v>4309</v>
      </c>
      <c r="G1518" s="142" t="s">
        <v>4346</v>
      </c>
      <c r="M1518" s="22">
        <v>1705</v>
      </c>
    </row>
    <row r="1519" spans="1:13">
      <c r="A1519" t="s">
        <v>4347</v>
      </c>
      <c r="B1519" s="12" t="s">
        <v>4348</v>
      </c>
      <c r="C1519" s="12" t="s">
        <v>3740</v>
      </c>
      <c r="D1519" s="82" t="s">
        <v>3741</v>
      </c>
      <c r="E1519" t="s">
        <v>3742</v>
      </c>
      <c r="F1519" t="s">
        <v>4309</v>
      </c>
      <c r="G1519" s="142" t="s">
        <v>4349</v>
      </c>
      <c r="M1519" s="22">
        <v>2469</v>
      </c>
    </row>
    <row r="1520" spans="1:13">
      <c r="A1520" t="s">
        <v>4350</v>
      </c>
      <c r="B1520" s="12" t="s">
        <v>4351</v>
      </c>
      <c r="C1520" s="12" t="s">
        <v>3740</v>
      </c>
      <c r="D1520" s="82" t="s">
        <v>3741</v>
      </c>
      <c r="E1520" t="s">
        <v>3742</v>
      </c>
      <c r="F1520" t="s">
        <v>4309</v>
      </c>
      <c r="G1520" s="142" t="s">
        <v>4352</v>
      </c>
      <c r="M1520" s="22">
        <v>2628</v>
      </c>
    </row>
    <row r="1521" spans="1:13">
      <c r="A1521" t="s">
        <v>4353</v>
      </c>
      <c r="B1521" s="12" t="s">
        <v>4354</v>
      </c>
      <c r="C1521" s="12" t="s">
        <v>3740</v>
      </c>
      <c r="D1521" s="82" t="s">
        <v>3741</v>
      </c>
      <c r="E1521" t="s">
        <v>3742</v>
      </c>
      <c r="F1521" t="s">
        <v>4309</v>
      </c>
      <c r="G1521" s="142" t="s">
        <v>4355</v>
      </c>
      <c r="M1521" s="22">
        <v>2737</v>
      </c>
    </row>
    <row r="1522" spans="1:13">
      <c r="A1522" t="s">
        <v>4356</v>
      </c>
      <c r="B1522" s="12" t="s">
        <v>4357</v>
      </c>
      <c r="C1522" s="12" t="s">
        <v>3740</v>
      </c>
      <c r="D1522" s="82" t="s">
        <v>3741</v>
      </c>
      <c r="E1522" t="s">
        <v>3742</v>
      </c>
      <c r="F1522" t="s">
        <v>4309</v>
      </c>
      <c r="G1522" s="142" t="s">
        <v>4358</v>
      </c>
      <c r="M1522" s="22">
        <v>2947</v>
      </c>
    </row>
    <row r="1523" spans="1:13">
      <c r="A1523" t="s">
        <v>4359</v>
      </c>
      <c r="B1523" s="12" t="s">
        <v>4360</v>
      </c>
      <c r="C1523" s="12" t="s">
        <v>3740</v>
      </c>
      <c r="D1523" s="82" t="s">
        <v>3741</v>
      </c>
      <c r="E1523" t="s">
        <v>3742</v>
      </c>
      <c r="F1523" t="s">
        <v>4309</v>
      </c>
      <c r="G1523" s="142" t="s">
        <v>4361</v>
      </c>
      <c r="M1523" s="22">
        <v>3092</v>
      </c>
    </row>
    <row r="1524" spans="1:13">
      <c r="A1524" t="s">
        <v>4362</v>
      </c>
      <c r="B1524" s="12" t="s">
        <v>4363</v>
      </c>
      <c r="C1524" s="12" t="s">
        <v>3740</v>
      </c>
      <c r="D1524" s="82" t="s">
        <v>3741</v>
      </c>
      <c r="E1524" t="s">
        <v>3742</v>
      </c>
      <c r="F1524" t="s">
        <v>4309</v>
      </c>
      <c r="G1524" s="142" t="s">
        <v>4364</v>
      </c>
      <c r="M1524" s="22">
        <v>1705</v>
      </c>
    </row>
    <row r="1525" spans="1:13">
      <c r="A1525" t="s">
        <v>4365</v>
      </c>
      <c r="B1525" s="12" t="s">
        <v>4366</v>
      </c>
      <c r="C1525" s="12" t="s">
        <v>3740</v>
      </c>
      <c r="D1525" s="82" t="s">
        <v>3741</v>
      </c>
      <c r="E1525" t="s">
        <v>3742</v>
      </c>
      <c r="F1525" t="s">
        <v>4309</v>
      </c>
      <c r="G1525" s="142" t="s">
        <v>4367</v>
      </c>
      <c r="M1525" s="22">
        <v>2469</v>
      </c>
    </row>
    <row r="1526" spans="1:13">
      <c r="A1526" t="s">
        <v>4368</v>
      </c>
      <c r="B1526" s="12" t="s">
        <v>4369</v>
      </c>
      <c r="C1526" s="12" t="s">
        <v>3740</v>
      </c>
      <c r="D1526" s="82" t="s">
        <v>3741</v>
      </c>
      <c r="E1526" t="s">
        <v>3742</v>
      </c>
      <c r="F1526" t="s">
        <v>4309</v>
      </c>
      <c r="G1526" s="142" t="s">
        <v>4370</v>
      </c>
      <c r="M1526" s="22">
        <v>2628</v>
      </c>
    </row>
    <row r="1527" spans="1:13">
      <c r="A1527" t="s">
        <v>4371</v>
      </c>
      <c r="B1527" s="12" t="s">
        <v>4372</v>
      </c>
      <c r="C1527" s="12" t="s">
        <v>3740</v>
      </c>
      <c r="D1527" s="82" t="s">
        <v>3741</v>
      </c>
      <c r="E1527" t="s">
        <v>3742</v>
      </c>
      <c r="F1527" t="s">
        <v>4309</v>
      </c>
      <c r="G1527" s="142" t="s">
        <v>4373</v>
      </c>
      <c r="M1527" s="22">
        <v>2737</v>
      </c>
    </row>
    <row r="1528" spans="1:13">
      <c r="A1528" t="s">
        <v>4374</v>
      </c>
      <c r="B1528" s="12" t="s">
        <v>4375</v>
      </c>
      <c r="C1528" s="12" t="s">
        <v>3740</v>
      </c>
      <c r="D1528" s="82" t="s">
        <v>3741</v>
      </c>
      <c r="E1528" t="s">
        <v>3742</v>
      </c>
      <c r="F1528" t="s">
        <v>4309</v>
      </c>
      <c r="G1528" s="142" t="s">
        <v>4376</v>
      </c>
      <c r="M1528" s="22">
        <v>2947</v>
      </c>
    </row>
    <row r="1529" spans="1:13">
      <c r="A1529" t="s">
        <v>4377</v>
      </c>
      <c r="B1529" s="12" t="s">
        <v>4378</v>
      </c>
      <c r="C1529" s="12" t="s">
        <v>3740</v>
      </c>
      <c r="D1529" s="82" t="s">
        <v>3741</v>
      </c>
      <c r="E1529" t="s">
        <v>3742</v>
      </c>
      <c r="F1529" t="s">
        <v>4309</v>
      </c>
      <c r="G1529" s="142" t="s">
        <v>4379</v>
      </c>
      <c r="M1529" s="22">
        <v>3092</v>
      </c>
    </row>
    <row r="1530" spans="1:13">
      <c r="A1530" t="s">
        <v>4380</v>
      </c>
      <c r="B1530" s="12" t="s">
        <v>4381</v>
      </c>
      <c r="C1530" s="12" t="s">
        <v>3740</v>
      </c>
      <c r="D1530" s="82" t="s">
        <v>3741</v>
      </c>
      <c r="E1530" t="s">
        <v>3742</v>
      </c>
      <c r="F1530" t="s">
        <v>4309</v>
      </c>
      <c r="G1530" s="142" t="s">
        <v>4382</v>
      </c>
      <c r="M1530" s="22">
        <v>1466</v>
      </c>
    </row>
    <row r="1531" spans="1:13">
      <c r="A1531" t="s">
        <v>4383</v>
      </c>
      <c r="B1531" s="12" t="s">
        <v>4384</v>
      </c>
      <c r="C1531" s="12" t="s">
        <v>3740</v>
      </c>
      <c r="D1531" s="82" t="s">
        <v>3741</v>
      </c>
      <c r="E1531" t="s">
        <v>3742</v>
      </c>
      <c r="F1531" t="s">
        <v>4309</v>
      </c>
      <c r="G1531" s="142" t="s">
        <v>4385</v>
      </c>
      <c r="M1531" s="22">
        <v>1865</v>
      </c>
    </row>
    <row r="1532" spans="1:13">
      <c r="A1532" t="s">
        <v>4386</v>
      </c>
      <c r="B1532" s="12" t="s">
        <v>4387</v>
      </c>
      <c r="C1532" s="12" t="s">
        <v>3740</v>
      </c>
      <c r="D1532" s="82" t="s">
        <v>3741</v>
      </c>
      <c r="E1532" t="s">
        <v>3742</v>
      </c>
      <c r="F1532" t="s">
        <v>4309</v>
      </c>
      <c r="G1532" s="142" t="s">
        <v>4388</v>
      </c>
      <c r="M1532" s="22">
        <v>2025</v>
      </c>
    </row>
    <row r="1533" spans="1:13">
      <c r="A1533" t="s">
        <v>4389</v>
      </c>
      <c r="B1533" s="12" t="s">
        <v>4390</v>
      </c>
      <c r="C1533" s="12" t="s">
        <v>3740</v>
      </c>
      <c r="D1533" s="82" t="s">
        <v>3741</v>
      </c>
      <c r="E1533" t="s">
        <v>3742</v>
      </c>
      <c r="F1533" t="s">
        <v>4309</v>
      </c>
      <c r="G1533" s="142" t="s">
        <v>4391</v>
      </c>
      <c r="M1533" s="22">
        <v>2137</v>
      </c>
    </row>
    <row r="1534" spans="1:13">
      <c r="A1534" t="s">
        <v>4392</v>
      </c>
      <c r="B1534" s="12" t="s">
        <v>4393</v>
      </c>
      <c r="C1534" s="12" t="s">
        <v>3740</v>
      </c>
      <c r="D1534" s="82" t="s">
        <v>3741</v>
      </c>
      <c r="E1534" t="s">
        <v>3742</v>
      </c>
      <c r="F1534" t="s">
        <v>4309</v>
      </c>
      <c r="G1534" s="142" t="s">
        <v>4394</v>
      </c>
      <c r="M1534" s="22">
        <v>2344</v>
      </c>
    </row>
    <row r="1535" spans="1:13">
      <c r="A1535" t="s">
        <v>4395</v>
      </c>
      <c r="B1535" s="12" t="s">
        <v>4396</v>
      </c>
      <c r="C1535" s="12" t="s">
        <v>3740</v>
      </c>
      <c r="D1535" s="82" t="s">
        <v>3741</v>
      </c>
      <c r="E1535" t="s">
        <v>3742</v>
      </c>
      <c r="F1535" t="s">
        <v>4309</v>
      </c>
      <c r="G1535" s="142" t="s">
        <v>4397</v>
      </c>
      <c r="M1535" s="22">
        <v>2496</v>
      </c>
    </row>
    <row r="1536" spans="1:13">
      <c r="A1536" t="s">
        <v>4398</v>
      </c>
      <c r="B1536" s="12" t="s">
        <v>4399</v>
      </c>
      <c r="C1536" s="12" t="s">
        <v>3740</v>
      </c>
      <c r="D1536" s="82" t="s">
        <v>3741</v>
      </c>
      <c r="E1536" t="s">
        <v>3742</v>
      </c>
      <c r="F1536" t="s">
        <v>4309</v>
      </c>
      <c r="G1536" s="142" t="s">
        <v>4400</v>
      </c>
      <c r="M1536" s="22">
        <v>1466</v>
      </c>
    </row>
    <row r="1537" spans="1:13">
      <c r="A1537" t="s">
        <v>4401</v>
      </c>
      <c r="B1537" s="12" t="s">
        <v>4402</v>
      </c>
      <c r="C1537" s="12" t="s">
        <v>3740</v>
      </c>
      <c r="D1537" s="82" t="s">
        <v>3741</v>
      </c>
      <c r="E1537" t="s">
        <v>3742</v>
      </c>
      <c r="F1537" t="s">
        <v>4309</v>
      </c>
      <c r="G1537" s="142" t="s">
        <v>4403</v>
      </c>
      <c r="M1537" s="22">
        <v>1865</v>
      </c>
    </row>
    <row r="1538" spans="1:13">
      <c r="A1538" t="s">
        <v>4404</v>
      </c>
      <c r="B1538" s="12" t="s">
        <v>4405</v>
      </c>
      <c r="C1538" s="12" t="s">
        <v>3740</v>
      </c>
      <c r="D1538" s="82" t="s">
        <v>3741</v>
      </c>
      <c r="E1538" t="s">
        <v>3742</v>
      </c>
      <c r="F1538" t="s">
        <v>4309</v>
      </c>
      <c r="G1538" s="142" t="s">
        <v>4406</v>
      </c>
      <c r="M1538" s="22">
        <v>2025</v>
      </c>
    </row>
    <row r="1539" spans="1:13">
      <c r="A1539" t="s">
        <v>4407</v>
      </c>
      <c r="B1539" s="12" t="s">
        <v>4408</v>
      </c>
      <c r="C1539" s="12" t="s">
        <v>3740</v>
      </c>
      <c r="D1539" s="82" t="s">
        <v>3741</v>
      </c>
      <c r="E1539" t="s">
        <v>3742</v>
      </c>
      <c r="F1539" t="s">
        <v>4309</v>
      </c>
      <c r="G1539" s="142" t="s">
        <v>4409</v>
      </c>
      <c r="M1539" s="22">
        <v>2137</v>
      </c>
    </row>
    <row r="1540" spans="1:13">
      <c r="A1540" t="s">
        <v>4410</v>
      </c>
      <c r="B1540" s="12" t="s">
        <v>4411</v>
      </c>
      <c r="C1540" s="12" t="s">
        <v>3740</v>
      </c>
      <c r="D1540" s="82" t="s">
        <v>3741</v>
      </c>
      <c r="E1540" t="s">
        <v>3742</v>
      </c>
      <c r="F1540" t="s">
        <v>4309</v>
      </c>
      <c r="G1540" s="142" t="s">
        <v>4412</v>
      </c>
      <c r="M1540" s="22">
        <v>2344</v>
      </c>
    </row>
    <row r="1541" spans="1:13">
      <c r="A1541" t="s">
        <v>4413</v>
      </c>
      <c r="B1541" s="12" t="s">
        <v>4414</v>
      </c>
      <c r="C1541" s="12" t="s">
        <v>3740</v>
      </c>
      <c r="D1541" s="82" t="s">
        <v>3741</v>
      </c>
      <c r="E1541" t="s">
        <v>3742</v>
      </c>
      <c r="F1541" t="s">
        <v>4309</v>
      </c>
      <c r="G1541" s="142" t="s">
        <v>4415</v>
      </c>
      <c r="M1541" s="22">
        <v>2496</v>
      </c>
    </row>
    <row r="1542" spans="1:13">
      <c r="A1542" t="s">
        <v>4416</v>
      </c>
      <c r="B1542" s="12" t="s">
        <v>4417</v>
      </c>
      <c r="C1542" s="12" t="s">
        <v>3740</v>
      </c>
      <c r="D1542" s="82" t="s">
        <v>3741</v>
      </c>
      <c r="E1542" t="s">
        <v>3742</v>
      </c>
      <c r="F1542" t="s">
        <v>4309</v>
      </c>
      <c r="G1542" s="142" t="s">
        <v>4418</v>
      </c>
      <c r="M1542" s="22">
        <v>1774</v>
      </c>
    </row>
    <row r="1543" spans="1:13">
      <c r="A1543" t="s">
        <v>4419</v>
      </c>
      <c r="B1543" s="12" t="s">
        <v>4420</v>
      </c>
      <c r="C1543" s="12" t="s">
        <v>3740</v>
      </c>
      <c r="D1543" s="82" t="s">
        <v>3741</v>
      </c>
      <c r="E1543" t="s">
        <v>3742</v>
      </c>
      <c r="F1543" t="s">
        <v>4309</v>
      </c>
      <c r="G1543" s="142" t="s">
        <v>4421</v>
      </c>
      <c r="M1543" s="22">
        <v>2590</v>
      </c>
    </row>
    <row r="1544" spans="1:13">
      <c r="A1544" t="s">
        <v>4422</v>
      </c>
      <c r="B1544" s="12" t="s">
        <v>4423</v>
      </c>
      <c r="C1544" s="12" t="s">
        <v>3740</v>
      </c>
      <c r="D1544" s="82" t="s">
        <v>3741</v>
      </c>
      <c r="E1544" t="s">
        <v>3742</v>
      </c>
      <c r="F1544" t="s">
        <v>4309</v>
      </c>
      <c r="G1544" s="142" t="s">
        <v>4424</v>
      </c>
      <c r="M1544" s="22">
        <v>2749</v>
      </c>
    </row>
    <row r="1545" spans="1:13">
      <c r="A1545" t="s">
        <v>4425</v>
      </c>
      <c r="B1545" s="12" t="s">
        <v>4426</v>
      </c>
      <c r="C1545" s="12" t="s">
        <v>3740</v>
      </c>
      <c r="D1545" s="82" t="s">
        <v>3741</v>
      </c>
      <c r="E1545" t="s">
        <v>3742</v>
      </c>
      <c r="F1545" t="s">
        <v>4309</v>
      </c>
      <c r="G1545" s="142" t="s">
        <v>4427</v>
      </c>
      <c r="M1545" s="22">
        <v>2862</v>
      </c>
    </row>
    <row r="1546" spans="1:13">
      <c r="A1546" t="s">
        <v>4428</v>
      </c>
      <c r="B1546" s="12" t="s">
        <v>4429</v>
      </c>
      <c r="C1546" s="12" t="s">
        <v>3740</v>
      </c>
      <c r="D1546" s="82" t="s">
        <v>3741</v>
      </c>
      <c r="E1546" t="s">
        <v>3742</v>
      </c>
      <c r="F1546" t="s">
        <v>4309</v>
      </c>
      <c r="G1546" s="142" t="s">
        <v>4430</v>
      </c>
      <c r="M1546" s="22">
        <v>3069</v>
      </c>
    </row>
    <row r="1547" spans="1:13">
      <c r="A1547" t="s">
        <v>4431</v>
      </c>
      <c r="B1547" s="12" t="s">
        <v>4432</v>
      </c>
      <c r="C1547" s="12" t="s">
        <v>3740</v>
      </c>
      <c r="D1547" s="82" t="s">
        <v>3741</v>
      </c>
      <c r="E1547" t="s">
        <v>3742</v>
      </c>
      <c r="F1547" t="s">
        <v>4309</v>
      </c>
      <c r="G1547" s="142" t="s">
        <v>4433</v>
      </c>
      <c r="M1547" s="22">
        <v>3221</v>
      </c>
    </row>
    <row r="1548" spans="1:13">
      <c r="A1548" t="s">
        <v>4434</v>
      </c>
      <c r="B1548" s="12" t="s">
        <v>4435</v>
      </c>
      <c r="C1548" s="12" t="s">
        <v>3740</v>
      </c>
      <c r="D1548" s="82" t="s">
        <v>3741</v>
      </c>
      <c r="E1548" t="s">
        <v>3742</v>
      </c>
      <c r="F1548" t="s">
        <v>4309</v>
      </c>
      <c r="G1548" s="142" t="s">
        <v>4436</v>
      </c>
      <c r="M1548" s="22">
        <v>1774</v>
      </c>
    </row>
    <row r="1549" spans="1:13">
      <c r="A1549" t="s">
        <v>4437</v>
      </c>
      <c r="B1549" s="12" t="s">
        <v>4438</v>
      </c>
      <c r="C1549" s="12" t="s">
        <v>3740</v>
      </c>
      <c r="D1549" s="82" t="s">
        <v>3741</v>
      </c>
      <c r="E1549" t="s">
        <v>3742</v>
      </c>
      <c r="F1549" t="s">
        <v>4309</v>
      </c>
      <c r="G1549" s="142" t="s">
        <v>4439</v>
      </c>
      <c r="M1549" s="22">
        <v>2590</v>
      </c>
    </row>
    <row r="1550" spans="1:13">
      <c r="A1550" t="s">
        <v>4440</v>
      </c>
      <c r="B1550" s="12" t="s">
        <v>4441</v>
      </c>
      <c r="C1550" s="12" t="s">
        <v>3740</v>
      </c>
      <c r="D1550" s="82" t="s">
        <v>3741</v>
      </c>
      <c r="E1550" t="s">
        <v>3742</v>
      </c>
      <c r="F1550" t="s">
        <v>4309</v>
      </c>
      <c r="G1550" s="142" t="s">
        <v>4442</v>
      </c>
      <c r="M1550" s="22">
        <v>2749</v>
      </c>
    </row>
    <row r="1551" spans="1:13">
      <c r="A1551" t="s">
        <v>4443</v>
      </c>
      <c r="B1551" s="12" t="s">
        <v>4444</v>
      </c>
      <c r="C1551" s="12" t="s">
        <v>3740</v>
      </c>
      <c r="D1551" s="82" t="s">
        <v>3741</v>
      </c>
      <c r="E1551" t="s">
        <v>3742</v>
      </c>
      <c r="F1551" t="s">
        <v>4309</v>
      </c>
      <c r="G1551" s="142" t="s">
        <v>4445</v>
      </c>
      <c r="M1551" s="22">
        <v>2862</v>
      </c>
    </row>
    <row r="1552" spans="1:13">
      <c r="A1552" t="s">
        <v>4446</v>
      </c>
      <c r="B1552" s="12" t="s">
        <v>4447</v>
      </c>
      <c r="C1552" s="12" t="s">
        <v>3740</v>
      </c>
      <c r="D1552" s="82" t="s">
        <v>3741</v>
      </c>
      <c r="E1552" t="s">
        <v>3742</v>
      </c>
      <c r="F1552" t="s">
        <v>4309</v>
      </c>
      <c r="G1552" s="142" t="s">
        <v>4448</v>
      </c>
      <c r="M1552" s="22">
        <v>3069</v>
      </c>
    </row>
    <row r="1553" spans="1:13">
      <c r="A1553" t="s">
        <v>4449</v>
      </c>
      <c r="B1553" s="12" t="s">
        <v>4450</v>
      </c>
      <c r="C1553" s="12" t="s">
        <v>3740</v>
      </c>
      <c r="D1553" s="82" t="s">
        <v>3741</v>
      </c>
      <c r="E1553" t="s">
        <v>3742</v>
      </c>
      <c r="F1553" t="s">
        <v>4309</v>
      </c>
      <c r="G1553" s="142" t="s">
        <v>4451</v>
      </c>
      <c r="M1553" s="22">
        <v>3221</v>
      </c>
    </row>
    <row r="1554" spans="1:13">
      <c r="A1554" t="s">
        <v>4452</v>
      </c>
      <c r="B1554" s="12" t="s">
        <v>4453</v>
      </c>
      <c r="C1554" s="12" t="s">
        <v>3740</v>
      </c>
      <c r="D1554" s="82" t="s">
        <v>3741</v>
      </c>
      <c r="E1554" t="s">
        <v>3742</v>
      </c>
      <c r="F1554" t="s">
        <v>4454</v>
      </c>
      <c r="G1554" s="142" t="s">
        <v>4455</v>
      </c>
      <c r="M1554" s="22">
        <v>966</v>
      </c>
    </row>
    <row r="1555" spans="1:13">
      <c r="A1555" t="s">
        <v>4456</v>
      </c>
      <c r="B1555" s="12" t="s">
        <v>4457</v>
      </c>
      <c r="C1555" s="12" t="s">
        <v>3740</v>
      </c>
      <c r="D1555" s="82" t="s">
        <v>3741</v>
      </c>
      <c r="E1555" t="s">
        <v>3742</v>
      </c>
      <c r="F1555" t="s">
        <v>4454</v>
      </c>
      <c r="G1555" s="142" t="s">
        <v>4458</v>
      </c>
      <c r="M1555" s="22">
        <v>1043</v>
      </c>
    </row>
    <row r="1556" spans="1:13">
      <c r="A1556" t="s">
        <v>4459</v>
      </c>
      <c r="B1556" s="12" t="s">
        <v>4460</v>
      </c>
      <c r="C1556" s="12" t="s">
        <v>3740</v>
      </c>
      <c r="D1556" s="82" t="s">
        <v>3741</v>
      </c>
      <c r="E1556" t="s">
        <v>3742</v>
      </c>
      <c r="F1556" t="s">
        <v>4454</v>
      </c>
      <c r="G1556" s="142" t="s">
        <v>4461</v>
      </c>
      <c r="M1556" s="22">
        <v>1096</v>
      </c>
    </row>
    <row r="1557" spans="1:13">
      <c r="A1557" t="s">
        <v>4462</v>
      </c>
      <c r="B1557" s="12" t="s">
        <v>4463</v>
      </c>
      <c r="C1557" s="12" t="s">
        <v>3740</v>
      </c>
      <c r="D1557" s="82" t="s">
        <v>3741</v>
      </c>
      <c r="E1557" t="s">
        <v>3742</v>
      </c>
      <c r="F1557" t="s">
        <v>4454</v>
      </c>
      <c r="G1557" s="142" t="s">
        <v>4464</v>
      </c>
      <c r="M1557" s="22">
        <v>1760</v>
      </c>
    </row>
    <row r="1558" spans="1:13">
      <c r="A1558" t="s">
        <v>4465</v>
      </c>
      <c r="B1558" s="12" t="s">
        <v>4466</v>
      </c>
      <c r="C1558" s="12" t="s">
        <v>3740</v>
      </c>
      <c r="D1558" s="82" t="s">
        <v>3741</v>
      </c>
      <c r="E1558" t="s">
        <v>3742</v>
      </c>
      <c r="F1558" t="s">
        <v>4454</v>
      </c>
      <c r="G1558" s="142" t="s">
        <v>4467</v>
      </c>
      <c r="M1558" s="22">
        <v>1801</v>
      </c>
    </row>
    <row r="1559" spans="1:13">
      <c r="A1559" t="s">
        <v>4468</v>
      </c>
      <c r="B1559" s="12" t="s">
        <v>4469</v>
      </c>
      <c r="C1559" s="12" t="s">
        <v>3740</v>
      </c>
      <c r="D1559" s="82" t="s">
        <v>3741</v>
      </c>
      <c r="E1559" t="s">
        <v>3742</v>
      </c>
      <c r="F1559" t="s">
        <v>4454</v>
      </c>
      <c r="G1559" s="142" t="s">
        <v>4470</v>
      </c>
      <c r="M1559" s="22">
        <v>1877</v>
      </c>
    </row>
    <row r="1560" spans="1:13">
      <c r="A1560" t="s">
        <v>4471</v>
      </c>
      <c r="B1560" s="12" t="s">
        <v>4472</v>
      </c>
      <c r="C1560" s="12" t="s">
        <v>3740</v>
      </c>
      <c r="D1560" s="82" t="s">
        <v>3741</v>
      </c>
      <c r="E1560" t="s">
        <v>3742</v>
      </c>
      <c r="F1560" t="s">
        <v>4454</v>
      </c>
      <c r="G1560" s="142" t="s">
        <v>4473</v>
      </c>
      <c r="M1560" s="22">
        <v>1169</v>
      </c>
    </row>
    <row r="1561" spans="1:13">
      <c r="A1561" t="s">
        <v>4474</v>
      </c>
      <c r="B1561" s="12" t="s">
        <v>4475</v>
      </c>
      <c r="C1561" s="12" t="s">
        <v>3740</v>
      </c>
      <c r="D1561" s="82" t="s">
        <v>3741</v>
      </c>
      <c r="E1561" t="s">
        <v>3742</v>
      </c>
      <c r="F1561" t="s">
        <v>4454</v>
      </c>
      <c r="G1561" s="142" t="s">
        <v>4476</v>
      </c>
      <c r="M1561" s="22">
        <v>1252</v>
      </c>
    </row>
    <row r="1562" spans="1:13">
      <c r="A1562" t="s">
        <v>4477</v>
      </c>
      <c r="B1562" s="12" t="s">
        <v>4478</v>
      </c>
      <c r="C1562" s="12" t="s">
        <v>3740</v>
      </c>
      <c r="D1562" s="82" t="s">
        <v>3741</v>
      </c>
      <c r="E1562" t="s">
        <v>3742</v>
      </c>
      <c r="F1562" t="s">
        <v>4454</v>
      </c>
      <c r="G1562" s="142" t="s">
        <v>4479</v>
      </c>
      <c r="M1562" s="22">
        <v>1305</v>
      </c>
    </row>
    <row r="1563" spans="1:13">
      <c r="A1563" t="s">
        <v>4480</v>
      </c>
      <c r="B1563" s="12" t="s">
        <v>4481</v>
      </c>
      <c r="C1563" s="12" t="s">
        <v>3740</v>
      </c>
      <c r="D1563" s="82" t="s">
        <v>3741</v>
      </c>
      <c r="E1563" t="s">
        <v>3742</v>
      </c>
      <c r="F1563" t="s">
        <v>4454</v>
      </c>
      <c r="G1563" s="142" t="s">
        <v>4482</v>
      </c>
      <c r="M1563" s="22">
        <v>1858</v>
      </c>
    </row>
    <row r="1564" spans="1:13">
      <c r="A1564" t="s">
        <v>4483</v>
      </c>
      <c r="B1564" s="12" t="s">
        <v>4484</v>
      </c>
      <c r="C1564" s="12" t="s">
        <v>3740</v>
      </c>
      <c r="D1564" s="82" t="s">
        <v>3741</v>
      </c>
      <c r="E1564" t="s">
        <v>3742</v>
      </c>
      <c r="F1564" t="s">
        <v>4454</v>
      </c>
      <c r="G1564" s="142" t="s">
        <v>4485</v>
      </c>
      <c r="M1564" s="22">
        <v>2092</v>
      </c>
    </row>
    <row r="1565" spans="1:13">
      <c r="A1565" t="s">
        <v>4486</v>
      </c>
      <c r="B1565" s="12" t="s">
        <v>4487</v>
      </c>
      <c r="C1565" s="12" t="s">
        <v>3740</v>
      </c>
      <c r="D1565" s="82" t="s">
        <v>3741</v>
      </c>
      <c r="E1565" t="s">
        <v>3742</v>
      </c>
      <c r="F1565" t="s">
        <v>4454</v>
      </c>
      <c r="G1565" s="142" t="s">
        <v>4488</v>
      </c>
      <c r="M1565" s="22">
        <v>2163</v>
      </c>
    </row>
    <row r="1566" spans="1:13">
      <c r="A1566" t="s">
        <v>4489</v>
      </c>
      <c r="B1566" s="12" t="s">
        <v>4490</v>
      </c>
      <c r="C1566" s="12" t="s">
        <v>3740</v>
      </c>
      <c r="D1566" s="82" t="s">
        <v>3741</v>
      </c>
      <c r="E1566" t="s">
        <v>3742</v>
      </c>
      <c r="F1566" t="s">
        <v>4454</v>
      </c>
      <c r="G1566" s="142" t="s">
        <v>4491</v>
      </c>
      <c r="M1566" s="22">
        <v>1084</v>
      </c>
    </row>
    <row r="1567" spans="1:13">
      <c r="A1567" t="s">
        <v>4492</v>
      </c>
      <c r="B1567" s="12" t="s">
        <v>4493</v>
      </c>
      <c r="C1567" s="12" t="s">
        <v>3740</v>
      </c>
      <c r="D1567" s="82" t="s">
        <v>3741</v>
      </c>
      <c r="E1567" t="s">
        <v>3742</v>
      </c>
      <c r="F1567" t="s">
        <v>4454</v>
      </c>
      <c r="G1567" s="142" t="s">
        <v>4494</v>
      </c>
      <c r="M1567" s="22">
        <v>1169</v>
      </c>
    </row>
    <row r="1568" spans="1:13">
      <c r="A1568" t="s">
        <v>4495</v>
      </c>
      <c r="B1568" s="12" t="s">
        <v>4496</v>
      </c>
      <c r="C1568" s="12" t="s">
        <v>3740</v>
      </c>
      <c r="D1568" s="82" t="s">
        <v>3741</v>
      </c>
      <c r="E1568" t="s">
        <v>3742</v>
      </c>
      <c r="F1568" t="s">
        <v>4454</v>
      </c>
      <c r="G1568" s="142" t="s">
        <v>4497</v>
      </c>
      <c r="M1568" s="22">
        <v>1227</v>
      </c>
    </row>
    <row r="1569" spans="1:13">
      <c r="A1569" t="s">
        <v>4498</v>
      </c>
      <c r="B1569" s="12" t="s">
        <v>4499</v>
      </c>
      <c r="C1569" s="12" t="s">
        <v>3740</v>
      </c>
      <c r="D1569" s="82" t="s">
        <v>3741</v>
      </c>
      <c r="E1569" t="s">
        <v>3742</v>
      </c>
      <c r="F1569" t="s">
        <v>4454</v>
      </c>
      <c r="G1569" s="142" t="s">
        <v>4500</v>
      </c>
      <c r="M1569" s="22">
        <v>1956</v>
      </c>
    </row>
    <row r="1570" spans="1:13">
      <c r="A1570" t="s">
        <v>4501</v>
      </c>
      <c r="B1570" s="12" t="s">
        <v>4502</v>
      </c>
      <c r="C1570" s="12" t="s">
        <v>3740</v>
      </c>
      <c r="D1570" s="82" t="s">
        <v>3741</v>
      </c>
      <c r="E1570" t="s">
        <v>3742</v>
      </c>
      <c r="F1570" t="s">
        <v>4454</v>
      </c>
      <c r="G1570" s="142" t="s">
        <v>4503</v>
      </c>
      <c r="M1570" s="22">
        <v>2013</v>
      </c>
    </row>
    <row r="1571" spans="1:13">
      <c r="A1571" t="s">
        <v>4504</v>
      </c>
      <c r="B1571" s="12" t="s">
        <v>4505</v>
      </c>
      <c r="C1571" s="12" t="s">
        <v>3740</v>
      </c>
      <c r="D1571" s="82" t="s">
        <v>3741</v>
      </c>
      <c r="E1571" t="s">
        <v>3742</v>
      </c>
      <c r="F1571" t="s">
        <v>4454</v>
      </c>
      <c r="G1571" s="142" t="s">
        <v>4506</v>
      </c>
      <c r="M1571" s="22">
        <v>1280</v>
      </c>
    </row>
    <row r="1572" spans="1:13">
      <c r="A1572" t="s">
        <v>4507</v>
      </c>
      <c r="B1572" s="12" t="s">
        <v>4508</v>
      </c>
      <c r="C1572" s="12" t="s">
        <v>3740</v>
      </c>
      <c r="D1572" s="82" t="s">
        <v>3741</v>
      </c>
      <c r="E1572" t="s">
        <v>3742</v>
      </c>
      <c r="F1572" t="s">
        <v>4454</v>
      </c>
      <c r="G1572" s="142" t="s">
        <v>4509</v>
      </c>
      <c r="M1572" s="22">
        <v>1355</v>
      </c>
    </row>
    <row r="1573" spans="1:13">
      <c r="A1573" t="s">
        <v>4510</v>
      </c>
      <c r="B1573" s="12" t="s">
        <v>4511</v>
      </c>
      <c r="C1573" s="12" t="s">
        <v>3740</v>
      </c>
      <c r="D1573" s="82" t="s">
        <v>3741</v>
      </c>
      <c r="E1573" t="s">
        <v>3742</v>
      </c>
      <c r="F1573" t="s">
        <v>4454</v>
      </c>
      <c r="G1573" s="142" t="s">
        <v>4512</v>
      </c>
      <c r="M1573" s="22">
        <v>1413</v>
      </c>
    </row>
    <row r="1574" spans="1:13">
      <c r="A1574" t="s">
        <v>4513</v>
      </c>
      <c r="B1574" s="12" t="s">
        <v>4514</v>
      </c>
      <c r="C1574" s="12" t="s">
        <v>3740</v>
      </c>
      <c r="D1574" s="82" t="s">
        <v>3741</v>
      </c>
      <c r="E1574" t="s">
        <v>3742</v>
      </c>
      <c r="F1574" t="s">
        <v>4454</v>
      </c>
      <c r="G1574" s="142" t="s">
        <v>4515</v>
      </c>
      <c r="M1574" s="22">
        <v>2255</v>
      </c>
    </row>
    <row r="1575" spans="1:13">
      <c r="A1575" t="s">
        <v>4516</v>
      </c>
      <c r="B1575" s="12" t="s">
        <v>4517</v>
      </c>
      <c r="C1575" s="12" t="s">
        <v>3740</v>
      </c>
      <c r="D1575" s="82" t="s">
        <v>3741</v>
      </c>
      <c r="E1575" t="s">
        <v>3742</v>
      </c>
      <c r="F1575" t="s">
        <v>4454</v>
      </c>
      <c r="G1575" s="142" t="s">
        <v>4518</v>
      </c>
      <c r="M1575" s="22">
        <v>2280</v>
      </c>
    </row>
    <row r="1576" spans="1:13">
      <c r="A1576" t="s">
        <v>4519</v>
      </c>
      <c r="B1576" s="12" t="s">
        <v>4520</v>
      </c>
      <c r="C1576" s="12" t="s">
        <v>3740</v>
      </c>
      <c r="D1576" s="82" t="s">
        <v>3741</v>
      </c>
      <c r="E1576" t="s">
        <v>3742</v>
      </c>
      <c r="F1576" t="s">
        <v>607</v>
      </c>
      <c r="G1576" s="142" t="s">
        <v>4521</v>
      </c>
      <c r="M1576" s="22">
        <v>552</v>
      </c>
    </row>
    <row r="1577" spans="1:13">
      <c r="A1577" t="s">
        <v>4522</v>
      </c>
      <c r="B1577" s="12" t="s">
        <v>4523</v>
      </c>
      <c r="C1577" s="12" t="s">
        <v>3740</v>
      </c>
      <c r="D1577" s="82" t="s">
        <v>3741</v>
      </c>
      <c r="E1577" t="s">
        <v>3742</v>
      </c>
      <c r="F1577" t="s">
        <v>607</v>
      </c>
      <c r="G1577" s="142" t="s">
        <v>4524</v>
      </c>
      <c r="M1577" s="22">
        <v>611</v>
      </c>
    </row>
    <row r="1578" spans="1:13">
      <c r="A1578" t="s">
        <v>4525</v>
      </c>
      <c r="B1578" s="12" t="s">
        <v>4526</v>
      </c>
      <c r="C1578" s="12" t="s">
        <v>3740</v>
      </c>
      <c r="D1578" s="82" t="s">
        <v>3741</v>
      </c>
      <c r="E1578" t="s">
        <v>3742</v>
      </c>
      <c r="F1578" t="s">
        <v>607</v>
      </c>
      <c r="G1578" s="142" t="s">
        <v>4527</v>
      </c>
      <c r="M1578" s="22">
        <v>686</v>
      </c>
    </row>
    <row r="1579" spans="1:13">
      <c r="A1579" t="s">
        <v>4528</v>
      </c>
      <c r="B1579" s="12" t="s">
        <v>4529</v>
      </c>
      <c r="C1579" s="12" t="s">
        <v>3740</v>
      </c>
      <c r="D1579" s="82" t="s">
        <v>3741</v>
      </c>
      <c r="E1579" t="s">
        <v>3742</v>
      </c>
      <c r="F1579" t="s">
        <v>607</v>
      </c>
      <c r="G1579" s="142" t="s">
        <v>4530</v>
      </c>
      <c r="M1579" s="22">
        <v>744</v>
      </c>
    </row>
    <row r="1580" spans="1:13">
      <c r="A1580" t="s">
        <v>4531</v>
      </c>
      <c r="B1580" s="12" t="s">
        <v>4532</v>
      </c>
      <c r="C1580" s="12" t="s">
        <v>3740</v>
      </c>
      <c r="D1580" s="82" t="s">
        <v>3741</v>
      </c>
      <c r="E1580" t="s">
        <v>3742</v>
      </c>
      <c r="F1580" t="s">
        <v>607</v>
      </c>
      <c r="G1580" s="142" t="s">
        <v>4533</v>
      </c>
      <c r="M1580" s="22">
        <v>611</v>
      </c>
    </row>
    <row r="1581" spans="1:13">
      <c r="A1581" t="s">
        <v>4534</v>
      </c>
      <c r="B1581" s="12" t="s">
        <v>4535</v>
      </c>
      <c r="C1581" s="12" t="s">
        <v>3740</v>
      </c>
      <c r="D1581" s="82" t="s">
        <v>3741</v>
      </c>
      <c r="E1581" t="s">
        <v>3742</v>
      </c>
      <c r="F1581" t="s">
        <v>607</v>
      </c>
      <c r="G1581" s="142" t="s">
        <v>4536</v>
      </c>
      <c r="M1581" s="22">
        <v>660</v>
      </c>
    </row>
    <row r="1582" spans="1:13">
      <c r="A1582" t="s">
        <v>4537</v>
      </c>
      <c r="B1582" s="12" t="s">
        <v>4538</v>
      </c>
      <c r="C1582" s="12" t="s">
        <v>3740</v>
      </c>
      <c r="D1582" s="82" t="s">
        <v>3741</v>
      </c>
      <c r="E1582" t="s">
        <v>3742</v>
      </c>
      <c r="F1582" t="s">
        <v>607</v>
      </c>
      <c r="G1582" s="142" t="s">
        <v>4539</v>
      </c>
      <c r="M1582" s="22">
        <v>730</v>
      </c>
    </row>
    <row r="1583" spans="1:13">
      <c r="A1583" t="s">
        <v>4540</v>
      </c>
      <c r="B1583" s="12" t="s">
        <v>4541</v>
      </c>
      <c r="C1583" s="12" t="s">
        <v>3740</v>
      </c>
      <c r="D1583" s="82" t="s">
        <v>3741</v>
      </c>
      <c r="E1583" t="s">
        <v>3742</v>
      </c>
      <c r="F1583" t="s">
        <v>607</v>
      </c>
      <c r="G1583" s="142" t="s">
        <v>4542</v>
      </c>
      <c r="M1583" s="22">
        <v>795</v>
      </c>
    </row>
    <row r="1584" spans="1:13">
      <c r="A1584" t="s">
        <v>4543</v>
      </c>
      <c r="B1584" s="12" t="s">
        <v>8004</v>
      </c>
      <c r="C1584" s="12" t="s">
        <v>3740</v>
      </c>
      <c r="D1584" s="82" t="s">
        <v>3741</v>
      </c>
      <c r="E1584" t="s">
        <v>3742</v>
      </c>
      <c r="F1584" t="s">
        <v>607</v>
      </c>
      <c r="G1584" s="142" t="s">
        <v>4544</v>
      </c>
      <c r="M1584" s="22">
        <v>867</v>
      </c>
    </row>
    <row r="1585" spans="1:13">
      <c r="A1585" t="s">
        <v>4545</v>
      </c>
      <c r="B1585" s="12" t="s">
        <v>8005</v>
      </c>
      <c r="C1585" s="12" t="s">
        <v>3740</v>
      </c>
      <c r="D1585" s="82" t="s">
        <v>3741</v>
      </c>
      <c r="E1585" t="s">
        <v>3742</v>
      </c>
      <c r="F1585" t="s">
        <v>607</v>
      </c>
      <c r="G1585" s="142" t="s">
        <v>4546</v>
      </c>
      <c r="M1585" s="22">
        <v>893</v>
      </c>
    </row>
    <row r="1586" spans="1:13">
      <c r="A1586" t="s">
        <v>4547</v>
      </c>
      <c r="B1586" s="12" t="s">
        <v>8006</v>
      </c>
      <c r="C1586" s="12" t="s">
        <v>3740</v>
      </c>
      <c r="D1586" s="82" t="s">
        <v>3741</v>
      </c>
      <c r="E1586" t="s">
        <v>3742</v>
      </c>
      <c r="F1586" t="s">
        <v>607</v>
      </c>
      <c r="G1586" s="142" t="s">
        <v>4548</v>
      </c>
      <c r="M1586" s="22">
        <v>919</v>
      </c>
    </row>
    <row r="1587" spans="1:13">
      <c r="A1587" t="s">
        <v>4549</v>
      </c>
      <c r="B1587" s="12" t="s">
        <v>8007</v>
      </c>
      <c r="C1587" s="12" t="s">
        <v>3740</v>
      </c>
      <c r="D1587" s="82" t="s">
        <v>3741</v>
      </c>
      <c r="E1587" t="s">
        <v>3742</v>
      </c>
      <c r="F1587" t="s">
        <v>607</v>
      </c>
      <c r="G1587" s="142" t="s">
        <v>4550</v>
      </c>
      <c r="M1587" s="22">
        <v>1045</v>
      </c>
    </row>
    <row r="1588" spans="1:13">
      <c r="A1588" t="s">
        <v>4551</v>
      </c>
      <c r="B1588" s="12" t="s">
        <v>8008</v>
      </c>
      <c r="C1588" s="12" t="s">
        <v>3740</v>
      </c>
      <c r="D1588" s="82" t="s">
        <v>3741</v>
      </c>
      <c r="E1588" t="s">
        <v>3742</v>
      </c>
      <c r="F1588" t="s">
        <v>607</v>
      </c>
      <c r="G1588" s="142" t="s">
        <v>4552</v>
      </c>
      <c r="M1588" s="22">
        <v>1276</v>
      </c>
    </row>
    <row r="1589" spans="1:13">
      <c r="A1589" t="s">
        <v>4553</v>
      </c>
      <c r="B1589" s="12" t="s">
        <v>8009</v>
      </c>
      <c r="C1589" s="12" t="s">
        <v>3740</v>
      </c>
      <c r="D1589" s="82" t="s">
        <v>3741</v>
      </c>
      <c r="E1589" t="s">
        <v>3742</v>
      </c>
      <c r="F1589" t="s">
        <v>607</v>
      </c>
      <c r="G1589" s="142" t="s">
        <v>4554</v>
      </c>
      <c r="M1589" s="22">
        <v>1376</v>
      </c>
    </row>
    <row r="1590" spans="1:13">
      <c r="A1590" t="s">
        <v>7998</v>
      </c>
      <c r="B1590" s="12" t="s">
        <v>8010</v>
      </c>
      <c r="C1590" s="12" t="s">
        <v>3740</v>
      </c>
      <c r="D1590" s="82" t="s">
        <v>3741</v>
      </c>
      <c r="E1590" t="s">
        <v>3742</v>
      </c>
      <c r="F1590" t="s">
        <v>607</v>
      </c>
      <c r="G1590" s="142" t="s">
        <v>8011</v>
      </c>
      <c r="M1590" s="22">
        <v>762</v>
      </c>
    </row>
    <row r="1591" spans="1:13">
      <c r="A1591" t="s">
        <v>7999</v>
      </c>
      <c r="B1591" s="12" t="s">
        <v>8012</v>
      </c>
      <c r="C1591" s="12" t="s">
        <v>3740</v>
      </c>
      <c r="D1591" s="82" t="s">
        <v>3741</v>
      </c>
      <c r="E1591" t="s">
        <v>3742</v>
      </c>
      <c r="F1591" t="s">
        <v>607</v>
      </c>
      <c r="G1591" s="142" t="s">
        <v>8013</v>
      </c>
      <c r="M1591" s="22">
        <v>788</v>
      </c>
    </row>
    <row r="1592" spans="1:13">
      <c r="A1592" t="s">
        <v>8000</v>
      </c>
      <c r="B1592" s="12" t="s">
        <v>8014</v>
      </c>
      <c r="C1592" s="12" t="s">
        <v>3740</v>
      </c>
      <c r="D1592" s="82" t="s">
        <v>3741</v>
      </c>
      <c r="E1592" t="s">
        <v>3742</v>
      </c>
      <c r="F1592" t="s">
        <v>607</v>
      </c>
      <c r="G1592" s="142" t="s">
        <v>8015</v>
      </c>
      <c r="M1592" s="22">
        <v>814</v>
      </c>
    </row>
    <row r="1593" spans="1:13">
      <c r="A1593" t="s">
        <v>8001</v>
      </c>
      <c r="B1593" s="12" t="s">
        <v>8016</v>
      </c>
      <c r="C1593" s="12" t="s">
        <v>3740</v>
      </c>
      <c r="D1593" s="82" t="s">
        <v>3741</v>
      </c>
      <c r="E1593" t="s">
        <v>3742</v>
      </c>
      <c r="F1593" t="s">
        <v>607</v>
      </c>
      <c r="G1593" s="142" t="s">
        <v>8017</v>
      </c>
      <c r="M1593" s="22">
        <v>940</v>
      </c>
    </row>
    <row r="1594" spans="1:13">
      <c r="A1594" t="s">
        <v>8002</v>
      </c>
      <c r="B1594" s="12" t="s">
        <v>8018</v>
      </c>
      <c r="C1594" s="12" t="s">
        <v>3740</v>
      </c>
      <c r="D1594" s="82" t="s">
        <v>3741</v>
      </c>
      <c r="E1594" t="s">
        <v>3742</v>
      </c>
      <c r="F1594" t="s">
        <v>607</v>
      </c>
      <c r="G1594" s="142" t="s">
        <v>8019</v>
      </c>
      <c r="M1594" s="22">
        <v>1171</v>
      </c>
    </row>
    <row r="1595" spans="1:13">
      <c r="A1595" t="s">
        <v>8003</v>
      </c>
      <c r="B1595" s="12" t="s">
        <v>8020</v>
      </c>
      <c r="C1595" s="12" t="s">
        <v>3740</v>
      </c>
      <c r="D1595" s="82" t="s">
        <v>3741</v>
      </c>
      <c r="E1595" t="s">
        <v>3742</v>
      </c>
      <c r="F1595" t="s">
        <v>607</v>
      </c>
      <c r="G1595" s="142" t="s">
        <v>8021</v>
      </c>
      <c r="M1595" s="22">
        <v>1271</v>
      </c>
    </row>
    <row r="1596" spans="1:13">
      <c r="A1596" t="s">
        <v>8022</v>
      </c>
      <c r="B1596" s="12"/>
      <c r="C1596" s="12" t="s">
        <v>3740</v>
      </c>
      <c r="D1596" s="82" t="s">
        <v>3741</v>
      </c>
      <c r="E1596" t="s">
        <v>3742</v>
      </c>
      <c r="F1596" t="s">
        <v>4284</v>
      </c>
      <c r="G1596" s="142" t="s">
        <v>8036</v>
      </c>
      <c r="K1596" t="s">
        <v>2017</v>
      </c>
      <c r="M1596" s="22">
        <v>1100</v>
      </c>
    </row>
    <row r="1597" spans="1:13">
      <c r="A1597" t="s">
        <v>8023</v>
      </c>
      <c r="B1597" s="12"/>
      <c r="C1597" s="12" t="s">
        <v>3740</v>
      </c>
      <c r="D1597" s="82" t="s">
        <v>3741</v>
      </c>
      <c r="E1597" t="s">
        <v>3742</v>
      </c>
      <c r="F1597" t="s">
        <v>4284</v>
      </c>
      <c r="G1597" s="142" t="s">
        <v>8037</v>
      </c>
      <c r="K1597" t="s">
        <v>2017</v>
      </c>
      <c r="M1597" s="22">
        <v>1134</v>
      </c>
    </row>
    <row r="1598" spans="1:13">
      <c r="A1598" t="s">
        <v>8024</v>
      </c>
      <c r="B1598" s="12"/>
      <c r="C1598" s="12" t="s">
        <v>3740</v>
      </c>
      <c r="D1598" s="82" t="s">
        <v>3741</v>
      </c>
      <c r="E1598" t="s">
        <v>3742</v>
      </c>
      <c r="F1598" t="s">
        <v>4284</v>
      </c>
      <c r="G1598" s="142" t="s">
        <v>8038</v>
      </c>
      <c r="K1598" t="s">
        <v>2017</v>
      </c>
      <c r="M1598" s="22">
        <v>1181</v>
      </c>
    </row>
    <row r="1599" spans="1:13">
      <c r="A1599" t="s">
        <v>8025</v>
      </c>
      <c r="B1599" s="12"/>
      <c r="C1599" s="12" t="s">
        <v>3740</v>
      </c>
      <c r="D1599" s="82" t="s">
        <v>3741</v>
      </c>
      <c r="E1599" t="s">
        <v>3742</v>
      </c>
      <c r="F1599" t="s">
        <v>4284</v>
      </c>
      <c r="G1599" s="142" t="s">
        <v>8039</v>
      </c>
      <c r="K1599" t="s">
        <v>2017</v>
      </c>
      <c r="M1599" s="22">
        <v>1298</v>
      </c>
    </row>
    <row r="1600" spans="1:13">
      <c r="A1600" t="s">
        <v>8026</v>
      </c>
      <c r="B1600" s="12"/>
      <c r="C1600" s="12" t="s">
        <v>3740</v>
      </c>
      <c r="D1600" s="82" t="s">
        <v>3741</v>
      </c>
      <c r="E1600" t="s">
        <v>3742</v>
      </c>
      <c r="F1600" t="s">
        <v>4284</v>
      </c>
      <c r="G1600" s="142" t="s">
        <v>8040</v>
      </c>
      <c r="K1600" t="s">
        <v>2017</v>
      </c>
      <c r="M1600" s="22">
        <v>1463</v>
      </c>
    </row>
    <row r="1601" spans="1:13">
      <c r="A1601" t="s">
        <v>8027</v>
      </c>
      <c r="B1601" s="12"/>
      <c r="C1601" s="12" t="s">
        <v>3740</v>
      </c>
      <c r="D1601" s="82" t="s">
        <v>3741</v>
      </c>
      <c r="E1601" t="s">
        <v>3742</v>
      </c>
      <c r="F1601" t="s">
        <v>4284</v>
      </c>
      <c r="G1601" s="142" t="s">
        <v>8041</v>
      </c>
      <c r="K1601" t="s">
        <v>2017</v>
      </c>
      <c r="M1601" s="22">
        <v>1615</v>
      </c>
    </row>
    <row r="1602" spans="1:13">
      <c r="A1602" t="s">
        <v>8028</v>
      </c>
      <c r="B1602" s="12"/>
      <c r="C1602" s="12" t="s">
        <v>3740</v>
      </c>
      <c r="D1602" s="82" t="s">
        <v>3741</v>
      </c>
      <c r="E1602" t="s">
        <v>3742</v>
      </c>
      <c r="F1602" t="s">
        <v>4284</v>
      </c>
      <c r="G1602" s="142" t="s">
        <v>8042</v>
      </c>
      <c r="K1602" t="s">
        <v>2017</v>
      </c>
      <c r="M1602" s="22">
        <v>1670</v>
      </c>
    </row>
    <row r="1603" spans="1:13">
      <c r="A1603" t="s">
        <v>8029</v>
      </c>
      <c r="B1603" s="12"/>
      <c r="C1603" s="12" t="s">
        <v>3740</v>
      </c>
      <c r="D1603" s="82" t="s">
        <v>3741</v>
      </c>
      <c r="E1603" t="s">
        <v>3742</v>
      </c>
      <c r="F1603" t="s">
        <v>4284</v>
      </c>
      <c r="G1603" s="142" t="s">
        <v>8043</v>
      </c>
      <c r="K1603" t="s">
        <v>2017</v>
      </c>
      <c r="M1603" s="22">
        <v>1261</v>
      </c>
    </row>
    <row r="1604" spans="1:13">
      <c r="A1604" t="s">
        <v>8030</v>
      </c>
      <c r="B1604" s="12"/>
      <c r="C1604" s="12" t="s">
        <v>3740</v>
      </c>
      <c r="D1604" s="82" t="s">
        <v>3741</v>
      </c>
      <c r="E1604" t="s">
        <v>3742</v>
      </c>
      <c r="F1604" t="s">
        <v>4284</v>
      </c>
      <c r="G1604" s="142" t="s">
        <v>8044</v>
      </c>
      <c r="K1604" t="s">
        <v>2017</v>
      </c>
      <c r="M1604" s="22">
        <v>1280</v>
      </c>
    </row>
    <row r="1605" spans="1:13">
      <c r="A1605" t="s">
        <v>8031</v>
      </c>
      <c r="B1605" s="12"/>
      <c r="C1605" s="12" t="s">
        <v>3740</v>
      </c>
      <c r="D1605" s="82" t="s">
        <v>3741</v>
      </c>
      <c r="E1605" t="s">
        <v>3742</v>
      </c>
      <c r="F1605" t="s">
        <v>4284</v>
      </c>
      <c r="G1605" s="142" t="s">
        <v>8045</v>
      </c>
      <c r="K1605" t="s">
        <v>2017</v>
      </c>
      <c r="M1605" s="22">
        <v>1336</v>
      </c>
    </row>
    <row r="1606" spans="1:13">
      <c r="A1606" t="s">
        <v>8032</v>
      </c>
      <c r="B1606" s="12"/>
      <c r="C1606" s="12" t="s">
        <v>3740</v>
      </c>
      <c r="D1606" s="82" t="s">
        <v>3741</v>
      </c>
      <c r="E1606" t="s">
        <v>3742</v>
      </c>
      <c r="F1606" t="s">
        <v>4284</v>
      </c>
      <c r="G1606" s="142" t="s">
        <v>8046</v>
      </c>
      <c r="K1606" t="s">
        <v>2017</v>
      </c>
      <c r="M1606" s="22">
        <v>1435</v>
      </c>
    </row>
    <row r="1607" spans="1:13">
      <c r="A1607" t="s">
        <v>8033</v>
      </c>
      <c r="B1607" s="12"/>
      <c r="C1607" s="12" t="s">
        <v>3740</v>
      </c>
      <c r="D1607" s="82" t="s">
        <v>3741</v>
      </c>
      <c r="E1607" t="s">
        <v>3742</v>
      </c>
      <c r="F1607" t="s">
        <v>4284</v>
      </c>
      <c r="G1607" s="142" t="s">
        <v>8047</v>
      </c>
      <c r="K1607" t="s">
        <v>2017</v>
      </c>
      <c r="M1607" s="22">
        <v>1618</v>
      </c>
    </row>
    <row r="1608" spans="1:13">
      <c r="A1608" t="s">
        <v>8034</v>
      </c>
      <c r="B1608" s="12"/>
      <c r="C1608" s="12" t="s">
        <v>3740</v>
      </c>
      <c r="D1608" s="82" t="s">
        <v>3741</v>
      </c>
      <c r="E1608" t="s">
        <v>3742</v>
      </c>
      <c r="F1608" t="s">
        <v>4284</v>
      </c>
      <c r="G1608" s="142" t="s">
        <v>8048</v>
      </c>
      <c r="K1608" t="s">
        <v>2017</v>
      </c>
      <c r="M1608" s="22">
        <v>1723</v>
      </c>
    </row>
    <row r="1609" spans="1:13">
      <c r="A1609" t="s">
        <v>8035</v>
      </c>
      <c r="B1609" s="12"/>
      <c r="C1609" s="12" t="s">
        <v>3740</v>
      </c>
      <c r="D1609" s="82" t="s">
        <v>3741</v>
      </c>
      <c r="E1609" t="s">
        <v>3742</v>
      </c>
      <c r="F1609" t="s">
        <v>4284</v>
      </c>
      <c r="G1609" s="142" t="s">
        <v>8049</v>
      </c>
      <c r="K1609" t="s">
        <v>2017</v>
      </c>
      <c r="M1609" s="22">
        <v>1833</v>
      </c>
    </row>
    <row r="1610" spans="1:13">
      <c r="A1610" t="s">
        <v>4555</v>
      </c>
      <c r="B1610" s="12" t="s">
        <v>4556</v>
      </c>
      <c r="C1610" s="12" t="s">
        <v>3740</v>
      </c>
      <c r="D1610" s="82" t="s">
        <v>3741</v>
      </c>
      <c r="E1610" t="s">
        <v>3742</v>
      </c>
      <c r="F1610" t="s">
        <v>175</v>
      </c>
      <c r="G1610" s="142" t="s">
        <v>4557</v>
      </c>
      <c r="M1610" s="22">
        <v>109</v>
      </c>
    </row>
    <row r="1611" spans="1:13">
      <c r="A1611" t="s">
        <v>4558</v>
      </c>
      <c r="B1611" s="12" t="s">
        <v>4559</v>
      </c>
      <c r="C1611" s="12" t="s">
        <v>3740</v>
      </c>
      <c r="D1611" s="82" t="s">
        <v>3741</v>
      </c>
      <c r="E1611" t="s">
        <v>3742</v>
      </c>
      <c r="F1611" t="s">
        <v>175</v>
      </c>
      <c r="G1611" s="142" t="s">
        <v>4560</v>
      </c>
      <c r="M1611" s="22">
        <v>259</v>
      </c>
    </row>
    <row r="1612" spans="1:13">
      <c r="A1612" t="s">
        <v>4561</v>
      </c>
      <c r="B1612" s="12" t="s">
        <v>4562</v>
      </c>
      <c r="C1612" s="12" t="s">
        <v>3740</v>
      </c>
      <c r="D1612" s="82" t="s">
        <v>3741</v>
      </c>
      <c r="E1612" t="s">
        <v>3742</v>
      </c>
      <c r="F1612" t="s">
        <v>175</v>
      </c>
      <c r="G1612" s="142" t="s">
        <v>4563</v>
      </c>
      <c r="M1612" s="22">
        <v>109</v>
      </c>
    </row>
    <row r="1613" spans="1:13">
      <c r="A1613" t="s">
        <v>4564</v>
      </c>
      <c r="B1613" s="12" t="s">
        <v>4565</v>
      </c>
      <c r="C1613" s="12" t="s">
        <v>3740</v>
      </c>
      <c r="D1613" s="82" t="s">
        <v>3741</v>
      </c>
      <c r="E1613" t="s">
        <v>3742</v>
      </c>
      <c r="F1613" t="s">
        <v>175</v>
      </c>
      <c r="G1613" s="142" t="s">
        <v>4563</v>
      </c>
      <c r="M1613" s="22">
        <v>259</v>
      </c>
    </row>
    <row r="1614" spans="1:13">
      <c r="A1614" t="s">
        <v>4566</v>
      </c>
      <c r="B1614" s="12" t="s">
        <v>4567</v>
      </c>
      <c r="C1614" s="12" t="s">
        <v>3740</v>
      </c>
      <c r="D1614" s="82" t="s">
        <v>3741</v>
      </c>
      <c r="E1614" t="s">
        <v>3742</v>
      </c>
      <c r="F1614" t="s">
        <v>175</v>
      </c>
      <c r="G1614" s="142" t="s">
        <v>4568</v>
      </c>
      <c r="M1614" s="22">
        <v>332</v>
      </c>
    </row>
    <row r="1615" spans="1:13">
      <c r="A1615" t="s">
        <v>4569</v>
      </c>
      <c r="B1615" s="12" t="s">
        <v>4570</v>
      </c>
      <c r="C1615" s="12" t="s">
        <v>3740</v>
      </c>
      <c r="D1615" s="82" t="s">
        <v>3741</v>
      </c>
      <c r="E1615" t="s">
        <v>3742</v>
      </c>
      <c r="F1615" t="s">
        <v>175</v>
      </c>
      <c r="G1615" s="142" t="s">
        <v>4571</v>
      </c>
      <c r="M1615" s="22">
        <v>113</v>
      </c>
    </row>
    <row r="1616" spans="1:13">
      <c r="A1616" t="s">
        <v>4572</v>
      </c>
      <c r="B1616" s="12" t="s">
        <v>4573</v>
      </c>
      <c r="C1616" s="12" t="s">
        <v>3740</v>
      </c>
      <c r="D1616" s="82" t="s">
        <v>3741</v>
      </c>
      <c r="E1616" t="s">
        <v>3742</v>
      </c>
      <c r="F1616" t="s">
        <v>175</v>
      </c>
      <c r="G1616" s="142" t="s">
        <v>4574</v>
      </c>
      <c r="M1616" s="22">
        <v>76</v>
      </c>
    </row>
    <row r="1617" spans="1:13">
      <c r="A1617" t="s">
        <v>4575</v>
      </c>
      <c r="B1617" s="12" t="s">
        <v>4576</v>
      </c>
      <c r="C1617" s="12" t="s">
        <v>3740</v>
      </c>
      <c r="D1617" s="82" t="s">
        <v>3741</v>
      </c>
      <c r="E1617" t="s">
        <v>3742</v>
      </c>
      <c r="F1617" t="s">
        <v>175</v>
      </c>
      <c r="G1617" s="142" t="s">
        <v>4577</v>
      </c>
      <c r="M1617" s="22">
        <v>55</v>
      </c>
    </row>
    <row r="1618" spans="1:13">
      <c r="A1618" t="s">
        <v>4578</v>
      </c>
      <c r="B1618" s="12" t="s">
        <v>4579</v>
      </c>
      <c r="C1618" s="12" t="s">
        <v>3740</v>
      </c>
      <c r="D1618" s="82" t="s">
        <v>3741</v>
      </c>
      <c r="E1618" t="s">
        <v>4580</v>
      </c>
      <c r="F1618" t="s">
        <v>175</v>
      </c>
      <c r="G1618" s="142" t="s">
        <v>4581</v>
      </c>
      <c r="M1618" s="22">
        <v>1272</v>
      </c>
    </row>
    <row r="1619" spans="1:13">
      <c r="A1619" t="s">
        <v>4582</v>
      </c>
      <c r="B1619" s="12" t="s">
        <v>4583</v>
      </c>
      <c r="C1619" s="12" t="s">
        <v>3740</v>
      </c>
      <c r="D1619" s="82" t="s">
        <v>3741</v>
      </c>
      <c r="E1619" t="s">
        <v>3742</v>
      </c>
      <c r="F1619" t="s">
        <v>175</v>
      </c>
      <c r="G1619" s="142" t="s">
        <v>4584</v>
      </c>
      <c r="M1619" s="22">
        <v>79</v>
      </c>
    </row>
    <row r="1620" spans="1:13" ht="30">
      <c r="A1620" t="s">
        <v>4585</v>
      </c>
      <c r="B1620" s="12" t="s">
        <v>4586</v>
      </c>
      <c r="C1620" s="12" t="s">
        <v>3740</v>
      </c>
      <c r="D1620" s="82" t="s">
        <v>3741</v>
      </c>
      <c r="E1620" t="s">
        <v>3742</v>
      </c>
      <c r="F1620" t="s">
        <v>175</v>
      </c>
      <c r="G1620" s="142" t="s">
        <v>4587</v>
      </c>
      <c r="M1620" s="22">
        <v>69</v>
      </c>
    </row>
    <row r="1621" spans="1:13">
      <c r="A1621" t="s">
        <v>4588</v>
      </c>
      <c r="B1621" s="12" t="s">
        <v>4589</v>
      </c>
      <c r="C1621" s="12" t="s">
        <v>3740</v>
      </c>
      <c r="D1621" s="82" t="s">
        <v>3741</v>
      </c>
      <c r="E1621" t="s">
        <v>3742</v>
      </c>
      <c r="F1621" t="s">
        <v>175</v>
      </c>
      <c r="G1621" s="142" t="s">
        <v>4590</v>
      </c>
      <c r="M1621" s="22">
        <v>192</v>
      </c>
    </row>
    <row r="1622" spans="1:13">
      <c r="A1622" t="s">
        <v>4591</v>
      </c>
      <c r="B1622" s="12" t="s">
        <v>4592</v>
      </c>
      <c r="C1622" s="12" t="s">
        <v>3740</v>
      </c>
      <c r="D1622" s="82" t="s">
        <v>3741</v>
      </c>
      <c r="E1622" t="s">
        <v>3742</v>
      </c>
      <c r="F1622" t="s">
        <v>175</v>
      </c>
      <c r="G1622" s="142" t="s">
        <v>4593</v>
      </c>
      <c r="M1622" s="22">
        <v>192</v>
      </c>
    </row>
    <row r="1623" spans="1:13">
      <c r="A1623" t="s">
        <v>4594</v>
      </c>
      <c r="B1623" s="12" t="s">
        <v>4595</v>
      </c>
      <c r="C1623" s="12" t="s">
        <v>3740</v>
      </c>
      <c r="D1623" s="82" t="s">
        <v>3741</v>
      </c>
      <c r="E1623" t="s">
        <v>3742</v>
      </c>
      <c r="F1623" t="s">
        <v>175</v>
      </c>
      <c r="G1623" s="142" t="s">
        <v>4596</v>
      </c>
      <c r="M1623" s="22">
        <v>171</v>
      </c>
    </row>
    <row r="1624" spans="1:13">
      <c r="A1624" t="s">
        <v>4597</v>
      </c>
      <c r="B1624" s="12" t="s">
        <v>4598</v>
      </c>
      <c r="C1624" s="12" t="s">
        <v>3740</v>
      </c>
      <c r="D1624" s="82" t="s">
        <v>3741</v>
      </c>
      <c r="E1624" t="s">
        <v>3742</v>
      </c>
      <c r="F1624" t="s">
        <v>175</v>
      </c>
      <c r="G1624" s="142" t="s">
        <v>4599</v>
      </c>
      <c r="M1624" s="22">
        <v>104</v>
      </c>
    </row>
    <row r="1625" spans="1:13">
      <c r="A1625" t="s">
        <v>4600</v>
      </c>
      <c r="B1625" s="12" t="s">
        <v>4601</v>
      </c>
      <c r="C1625" s="12" t="s">
        <v>3740</v>
      </c>
      <c r="D1625" s="82" t="s">
        <v>3741</v>
      </c>
      <c r="E1625" t="s">
        <v>3742</v>
      </c>
      <c r="F1625" t="s">
        <v>175</v>
      </c>
      <c r="G1625" s="142" t="s">
        <v>4602</v>
      </c>
      <c r="M1625" s="22">
        <v>278</v>
      </c>
    </row>
    <row r="1626" spans="1:13">
      <c r="A1626" t="s">
        <v>4603</v>
      </c>
      <c r="B1626" s="12" t="s">
        <v>4604</v>
      </c>
      <c r="C1626" s="12" t="s">
        <v>3740</v>
      </c>
      <c r="D1626" s="82" t="s">
        <v>3741</v>
      </c>
      <c r="E1626" t="s">
        <v>3742</v>
      </c>
      <c r="F1626" t="s">
        <v>175</v>
      </c>
      <c r="G1626" s="142" t="s">
        <v>4605</v>
      </c>
      <c r="M1626" s="22">
        <v>382</v>
      </c>
    </row>
    <row r="1627" spans="1:13">
      <c r="A1627" t="s">
        <v>4606</v>
      </c>
      <c r="B1627" s="12" t="s">
        <v>4607</v>
      </c>
      <c r="C1627" s="12" t="s">
        <v>3740</v>
      </c>
      <c r="D1627" s="82" t="s">
        <v>3741</v>
      </c>
      <c r="E1627" t="s">
        <v>3742</v>
      </c>
      <c r="F1627" t="s">
        <v>175</v>
      </c>
      <c r="G1627" s="142" t="s">
        <v>4608</v>
      </c>
      <c r="M1627" s="22">
        <v>382</v>
      </c>
    </row>
    <row r="1628" spans="1:13">
      <c r="A1628" t="s">
        <v>4609</v>
      </c>
      <c r="B1628" s="12" t="s">
        <v>4610</v>
      </c>
      <c r="C1628" s="12" t="s">
        <v>3740</v>
      </c>
      <c r="D1628" s="82" t="s">
        <v>3741</v>
      </c>
      <c r="E1628" t="s">
        <v>3742</v>
      </c>
      <c r="F1628" t="s">
        <v>175</v>
      </c>
      <c r="G1628" s="142" t="s">
        <v>4611</v>
      </c>
      <c r="M1628" s="22">
        <v>473</v>
      </c>
    </row>
    <row r="1629" spans="1:13">
      <c r="A1629" t="s">
        <v>4612</v>
      </c>
      <c r="B1629" s="12" t="s">
        <v>4613</v>
      </c>
      <c r="C1629" s="12" t="s">
        <v>3740</v>
      </c>
      <c r="D1629" s="82" t="s">
        <v>3741</v>
      </c>
      <c r="E1629" t="s">
        <v>3742</v>
      </c>
      <c r="F1629" t="s">
        <v>175</v>
      </c>
      <c r="G1629" s="142" t="s">
        <v>4614</v>
      </c>
      <c r="M1629" s="22">
        <v>267</v>
      </c>
    </row>
    <row r="1630" spans="1:13">
      <c r="A1630" t="s">
        <v>4615</v>
      </c>
      <c r="B1630" s="12" t="s">
        <v>4616</v>
      </c>
      <c r="C1630" s="12" t="s">
        <v>3740</v>
      </c>
      <c r="D1630" s="82" t="s">
        <v>3741</v>
      </c>
      <c r="E1630" t="s">
        <v>3742</v>
      </c>
      <c r="F1630" t="s">
        <v>175</v>
      </c>
      <c r="G1630" s="142" t="s">
        <v>4617</v>
      </c>
      <c r="M1630" s="22">
        <v>382</v>
      </c>
    </row>
    <row r="1631" spans="1:13">
      <c r="A1631" t="s">
        <v>4618</v>
      </c>
      <c r="B1631" s="12" t="s">
        <v>4619</v>
      </c>
      <c r="C1631" s="12" t="s">
        <v>3740</v>
      </c>
      <c r="D1631" s="82" t="s">
        <v>3741</v>
      </c>
      <c r="E1631" t="s">
        <v>3742</v>
      </c>
      <c r="F1631" t="s">
        <v>175</v>
      </c>
      <c r="G1631" s="142" t="s">
        <v>8099</v>
      </c>
      <c r="M1631" s="22">
        <v>82</v>
      </c>
    </row>
    <row r="1632" spans="1:13">
      <c r="A1632" t="s">
        <v>4620</v>
      </c>
      <c r="B1632" s="12" t="s">
        <v>4621</v>
      </c>
      <c r="C1632" s="12" t="s">
        <v>3740</v>
      </c>
      <c r="D1632" s="82" t="s">
        <v>3741</v>
      </c>
      <c r="E1632" t="s">
        <v>3742</v>
      </c>
      <c r="F1632" t="s">
        <v>175</v>
      </c>
      <c r="G1632" s="142" t="s">
        <v>8100</v>
      </c>
      <c r="M1632" s="22">
        <v>180</v>
      </c>
    </row>
    <row r="1633" spans="1:13">
      <c r="A1633" t="s">
        <v>4622</v>
      </c>
      <c r="B1633" s="12" t="s">
        <v>4623</v>
      </c>
      <c r="C1633" s="12" t="s">
        <v>3740</v>
      </c>
      <c r="D1633" s="82" t="s">
        <v>3741</v>
      </c>
      <c r="E1633" t="s">
        <v>3742</v>
      </c>
      <c r="F1633" t="s">
        <v>175</v>
      </c>
      <c r="G1633" s="142" t="s">
        <v>8101</v>
      </c>
      <c r="M1633" s="22">
        <v>109</v>
      </c>
    </row>
    <row r="1634" spans="1:13">
      <c r="A1634" t="s">
        <v>4624</v>
      </c>
      <c r="B1634" s="12" t="s">
        <v>4625</v>
      </c>
      <c r="C1634" s="12" t="s">
        <v>3740</v>
      </c>
      <c r="D1634" s="82" t="s">
        <v>3741</v>
      </c>
      <c r="E1634" t="s">
        <v>3742</v>
      </c>
      <c r="F1634" t="s">
        <v>175</v>
      </c>
      <c r="G1634" s="142" t="s">
        <v>8102</v>
      </c>
      <c r="M1634" s="22">
        <v>180</v>
      </c>
    </row>
    <row r="1635" spans="1:13">
      <c r="A1635" t="s">
        <v>4626</v>
      </c>
      <c r="B1635" s="12" t="s">
        <v>4627</v>
      </c>
      <c r="C1635" s="12" t="s">
        <v>3740</v>
      </c>
      <c r="D1635" s="82" t="s">
        <v>3741</v>
      </c>
      <c r="E1635" t="s">
        <v>3742</v>
      </c>
      <c r="F1635" t="s">
        <v>175</v>
      </c>
      <c r="G1635" s="142" t="s">
        <v>4628</v>
      </c>
      <c r="M1635" s="22">
        <v>93</v>
      </c>
    </row>
    <row r="1636" spans="1:13">
      <c r="A1636" t="s">
        <v>4629</v>
      </c>
      <c r="B1636" s="12" t="s">
        <v>4630</v>
      </c>
      <c r="C1636" s="12" t="s">
        <v>3740</v>
      </c>
      <c r="D1636" s="82" t="s">
        <v>3741</v>
      </c>
      <c r="E1636" t="s">
        <v>3742</v>
      </c>
      <c r="F1636" t="s">
        <v>175</v>
      </c>
      <c r="G1636" s="142" t="s">
        <v>4631</v>
      </c>
      <c r="M1636" s="22">
        <v>76</v>
      </c>
    </row>
    <row r="1637" spans="1:13">
      <c r="A1637" t="s">
        <v>4632</v>
      </c>
      <c r="B1637" s="12" t="s">
        <v>4633</v>
      </c>
      <c r="C1637" s="12" t="s">
        <v>3740</v>
      </c>
      <c r="D1637" s="82" t="s">
        <v>3741</v>
      </c>
      <c r="E1637" t="s">
        <v>3742</v>
      </c>
      <c r="F1637" t="s">
        <v>175</v>
      </c>
      <c r="G1637" s="142" t="s">
        <v>4634</v>
      </c>
      <c r="M1637" s="22">
        <v>261</v>
      </c>
    </row>
    <row r="1638" spans="1:13">
      <c r="A1638" t="s">
        <v>4635</v>
      </c>
      <c r="B1638" s="12" t="s">
        <v>4636</v>
      </c>
      <c r="C1638" s="12" t="s">
        <v>3740</v>
      </c>
      <c r="D1638" s="82" t="s">
        <v>3741</v>
      </c>
      <c r="E1638" t="s">
        <v>3742</v>
      </c>
      <c r="F1638" t="s">
        <v>175</v>
      </c>
      <c r="G1638" s="142" t="s">
        <v>4637</v>
      </c>
      <c r="M1638" s="22">
        <v>261</v>
      </c>
    </row>
    <row r="1639" spans="1:13">
      <c r="A1639" t="s">
        <v>4638</v>
      </c>
      <c r="B1639" s="12" t="s">
        <v>4639</v>
      </c>
      <c r="C1639" s="12" t="s">
        <v>3740</v>
      </c>
      <c r="D1639" s="82" t="s">
        <v>3741</v>
      </c>
      <c r="E1639" t="s">
        <v>3742</v>
      </c>
      <c r="F1639" t="s">
        <v>175</v>
      </c>
      <c r="G1639" s="142" t="s">
        <v>4640</v>
      </c>
      <c r="M1639" s="22">
        <v>261</v>
      </c>
    </row>
    <row r="1640" spans="1:13">
      <c r="A1640" t="s">
        <v>4641</v>
      </c>
      <c r="B1640" s="12" t="s">
        <v>4642</v>
      </c>
      <c r="C1640" s="12" t="s">
        <v>3740</v>
      </c>
      <c r="D1640" s="82" t="s">
        <v>3741</v>
      </c>
      <c r="E1640" t="s">
        <v>3742</v>
      </c>
      <c r="F1640" t="s">
        <v>175</v>
      </c>
      <c r="G1640" s="142" t="s">
        <v>4643</v>
      </c>
      <c r="M1640" s="22">
        <v>261</v>
      </c>
    </row>
    <row r="1641" spans="1:13">
      <c r="A1641" t="s">
        <v>4644</v>
      </c>
      <c r="B1641" s="12" t="s">
        <v>4645</v>
      </c>
      <c r="C1641" s="12" t="s">
        <v>3740</v>
      </c>
      <c r="D1641" s="82" t="s">
        <v>3741</v>
      </c>
      <c r="E1641" t="s">
        <v>3742</v>
      </c>
      <c r="F1641" t="s">
        <v>175</v>
      </c>
      <c r="G1641" s="142" t="s">
        <v>4646</v>
      </c>
      <c r="M1641" s="22">
        <v>76</v>
      </c>
    </row>
    <row r="1642" spans="1:13">
      <c r="A1642" t="s">
        <v>4647</v>
      </c>
      <c r="B1642" s="12" t="s">
        <v>4648</v>
      </c>
      <c r="C1642" s="12" t="s">
        <v>3740</v>
      </c>
      <c r="D1642" s="82" t="s">
        <v>3741</v>
      </c>
      <c r="E1642" t="s">
        <v>3742</v>
      </c>
      <c r="F1642" t="s">
        <v>175</v>
      </c>
      <c r="G1642" s="142" t="s">
        <v>4649</v>
      </c>
      <c r="M1642" s="22">
        <v>110</v>
      </c>
    </row>
    <row r="1643" spans="1:13">
      <c r="A1643" t="s">
        <v>4650</v>
      </c>
      <c r="B1643" s="12" t="s">
        <v>4651</v>
      </c>
      <c r="C1643" s="12" t="s">
        <v>3740</v>
      </c>
      <c r="D1643" s="82" t="s">
        <v>3741</v>
      </c>
      <c r="E1643" t="s">
        <v>3742</v>
      </c>
      <c r="F1643" t="s">
        <v>175</v>
      </c>
      <c r="G1643" s="142" t="s">
        <v>4652</v>
      </c>
      <c r="M1643" s="22">
        <v>126</v>
      </c>
    </row>
    <row r="1644" spans="1:13">
      <c r="A1644" t="s">
        <v>4653</v>
      </c>
      <c r="B1644" s="12" t="s">
        <v>4654</v>
      </c>
      <c r="C1644" s="12" t="s">
        <v>3740</v>
      </c>
      <c r="D1644" s="82" t="s">
        <v>3741</v>
      </c>
      <c r="E1644" t="s">
        <v>3742</v>
      </c>
      <c r="F1644" t="s">
        <v>175</v>
      </c>
      <c r="G1644" s="142" t="s">
        <v>4655</v>
      </c>
      <c r="M1644" s="22">
        <v>163</v>
      </c>
    </row>
    <row r="1645" spans="1:13">
      <c r="A1645" t="s">
        <v>4656</v>
      </c>
      <c r="B1645" s="12" t="s">
        <v>4657</v>
      </c>
      <c r="C1645" s="12" t="s">
        <v>3740</v>
      </c>
      <c r="D1645" s="82" t="s">
        <v>3741</v>
      </c>
      <c r="E1645" t="s">
        <v>3742</v>
      </c>
      <c r="F1645" t="s">
        <v>175</v>
      </c>
      <c r="G1645" s="142" t="s">
        <v>4658</v>
      </c>
      <c r="M1645" s="22">
        <v>186</v>
      </c>
    </row>
    <row r="1646" spans="1:13">
      <c r="A1646" t="s">
        <v>4659</v>
      </c>
      <c r="B1646" s="12" t="s">
        <v>4660</v>
      </c>
      <c r="C1646" s="12" t="s">
        <v>3740</v>
      </c>
      <c r="D1646" s="82" t="s">
        <v>3741</v>
      </c>
      <c r="E1646" t="s">
        <v>3742</v>
      </c>
      <c r="F1646" t="s">
        <v>175</v>
      </c>
      <c r="G1646" s="142" t="s">
        <v>4661</v>
      </c>
      <c r="M1646" s="22">
        <v>40</v>
      </c>
    </row>
    <row r="1647" spans="1:13">
      <c r="A1647" t="s">
        <v>4662</v>
      </c>
      <c r="B1647" s="12" t="s">
        <v>4663</v>
      </c>
      <c r="C1647" s="12" t="s">
        <v>3740</v>
      </c>
      <c r="D1647" s="82" t="s">
        <v>3741</v>
      </c>
      <c r="E1647" t="s">
        <v>3742</v>
      </c>
      <c r="F1647" t="s">
        <v>175</v>
      </c>
      <c r="G1647" s="142" t="s">
        <v>4664</v>
      </c>
      <c r="M1647" s="22">
        <v>40</v>
      </c>
    </row>
    <row r="1648" spans="1:13">
      <c r="A1648" t="s">
        <v>4665</v>
      </c>
      <c r="B1648" s="12" t="s">
        <v>4666</v>
      </c>
      <c r="C1648" s="12" t="s">
        <v>3740</v>
      </c>
      <c r="D1648" s="82" t="s">
        <v>3741</v>
      </c>
      <c r="E1648" t="s">
        <v>3742</v>
      </c>
      <c r="F1648" t="s">
        <v>175</v>
      </c>
      <c r="G1648" s="142" t="s">
        <v>4667</v>
      </c>
      <c r="M1648" s="22">
        <v>87</v>
      </c>
    </row>
    <row r="1649" spans="1:13">
      <c r="A1649" t="s">
        <v>4668</v>
      </c>
      <c r="B1649" s="12" t="s">
        <v>4669</v>
      </c>
      <c r="C1649" s="12" t="s">
        <v>3740</v>
      </c>
      <c r="D1649" s="82" t="s">
        <v>3741</v>
      </c>
      <c r="E1649" t="s">
        <v>3742</v>
      </c>
      <c r="F1649" t="s">
        <v>175</v>
      </c>
      <c r="G1649" s="142" t="s">
        <v>4670</v>
      </c>
      <c r="M1649" s="22">
        <v>90</v>
      </c>
    </row>
    <row r="1650" spans="1:13">
      <c r="A1650" t="s">
        <v>4671</v>
      </c>
      <c r="B1650" t="s">
        <v>4672</v>
      </c>
      <c r="C1650" s="12" t="s">
        <v>3740</v>
      </c>
      <c r="D1650" s="82" t="s">
        <v>3741</v>
      </c>
      <c r="E1650" t="s">
        <v>3742</v>
      </c>
      <c r="F1650" t="s">
        <v>175</v>
      </c>
      <c r="G1650" s="142" t="s">
        <v>4673</v>
      </c>
      <c r="M1650" s="264">
        <v>234</v>
      </c>
    </row>
    <row r="1651" spans="1:13">
      <c r="A1651" t="s">
        <v>4674</v>
      </c>
      <c r="B1651" t="s">
        <v>4675</v>
      </c>
      <c r="C1651" s="12" t="s">
        <v>3740</v>
      </c>
      <c r="D1651" s="82" t="s">
        <v>3741</v>
      </c>
      <c r="E1651" t="s">
        <v>3742</v>
      </c>
      <c r="F1651" t="s">
        <v>175</v>
      </c>
      <c r="G1651" s="142" t="s">
        <v>4676</v>
      </c>
      <c r="M1651" s="264">
        <v>331</v>
      </c>
    </row>
    <row r="1652" spans="1:13">
      <c r="A1652" t="s">
        <v>4677</v>
      </c>
      <c r="B1652" t="s">
        <v>4678</v>
      </c>
      <c r="C1652" s="12" t="s">
        <v>3740</v>
      </c>
      <c r="D1652" s="82" t="s">
        <v>3741</v>
      </c>
      <c r="E1652" t="s">
        <v>3742</v>
      </c>
      <c r="F1652" t="s">
        <v>175</v>
      </c>
      <c r="G1652" s="142" t="s">
        <v>4679</v>
      </c>
      <c r="M1652" s="264">
        <v>414</v>
      </c>
    </row>
    <row r="1653" spans="1:13">
      <c r="A1653" t="s">
        <v>4680</v>
      </c>
      <c r="B1653" t="s">
        <v>4681</v>
      </c>
      <c r="C1653" s="12" t="s">
        <v>3740</v>
      </c>
      <c r="D1653" s="82" t="s">
        <v>3741</v>
      </c>
      <c r="E1653" t="s">
        <v>3742</v>
      </c>
      <c r="F1653" t="s">
        <v>175</v>
      </c>
      <c r="G1653" s="142" t="s">
        <v>4682</v>
      </c>
      <c r="M1653" s="264">
        <v>729</v>
      </c>
    </row>
  </sheetData>
  <sheetProtection algorithmName="SHA-512" hashValue="+UGMn8yV9Ad04zVZNXy4NPcX1PMOdj+xP+SWV3WcKzDMC70yD/eeId+2i5HUgOY1Gg6OnxnEnwFO3d78MAYAIQ==" saltValue="dEtlAY2gOANixyusT+7Ueg==" spinCount="100000" sheet="1" objects="1" scenarios="1"/>
  <autoFilter ref="A10:AK1653" xr:uid="{810A154D-8B7B-4C7D-87CF-0379CFB1F026}"/>
  <mergeCells count="6">
    <mergeCell ref="U9:X9"/>
    <mergeCell ref="B4:C4"/>
    <mergeCell ref="B5:C5"/>
    <mergeCell ref="B6:C6"/>
    <mergeCell ref="N9:O9"/>
    <mergeCell ref="P9:T9"/>
  </mergeCells>
  <phoneticPr fontId="61" type="noConversion"/>
  <conditionalFormatting sqref="A10">
    <cfRule type="duplicateValues" dxfId="115" priority="7"/>
    <cfRule type="duplicateValues" dxfId="114" priority="8"/>
  </conditionalFormatting>
  <conditionalFormatting sqref="A852:A858">
    <cfRule type="cellIs" dxfId="113" priority="1" operator="equal">
      <formula>"U-130CNNBD1A0000AA"</formula>
    </cfRule>
    <cfRule type="cellIs" dxfId="112" priority="2" operator="equal">
      <formula>"U-100CNNBC1A0000AA"</formula>
    </cfRule>
    <cfRule type="cellIs" dxfId="111" priority="3" operator="equal">
      <formula>"U-085CNNBC1A0000AA"</formula>
    </cfRule>
    <cfRule type="cellIs" dxfId="110" priority="4" operator="equal">
      <formula>"U-070CNNBB1A0000AA"</formula>
    </cfRule>
    <cfRule type="cellIs" dxfId="109" priority="5" operator="equal">
      <formula>"U-040CWNBAAAA200"</formula>
    </cfRule>
    <cfRule type="cellIs" dxfId="108" priority="6" operator="equal">
      <formula>"U-025CWNBAAAA200"</formula>
    </cfRule>
  </conditionalFormatting>
  <pageMargins left="0.7" right="0.7" top="0.75" bottom="0.75" header="0.3" footer="0.3"/>
  <pageSetup paperSize="9" scale="18" fitToHeight="0" orientation="landscape" r:id="rId1"/>
  <customProperties>
    <customPr name="_pios_id" r:id="rId2"/>
  </customProperties>
  <ignoredErrors>
    <ignoredError sqref="V762:V766 X762:X766 B770:B771 B777:B778 B784:B785 B798 B815 B810:B813 B860:B867 B873:B874 B878:B879 B884:B885 B891 B895:B902 B908 B906:B907 B909:B931 B935:B951 B953:B957 B959:B960 B964:B965 B970:B971 B976:B1043 B1045:B1046 B1050:B1051 B1056:B1057 B1062:B1079 B1081:B1090 Q906:Q923 Q924:Q939 Q753:Q754 B535:B587 B599:B615 B620:B627 B758:B769 B720:B721 B752:B757 B744:B745 B737:B738 B741:B743 B739 B645:B694 B740 B746:B751 B722:B736 B628:B640 B641:B644 B695:B719" numberStoredAsText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B2EF-D305-4851-8AF2-5411DF1E0E79}">
  <dimension ref="A1:A1306"/>
  <sheetViews>
    <sheetView workbookViewId="0">
      <selection activeCell="A38" sqref="A38"/>
    </sheetView>
  </sheetViews>
  <sheetFormatPr baseColWidth="10" defaultColWidth="11.42578125" defaultRowHeight="15"/>
  <cols>
    <col min="1" max="1" width="131" bestFit="1" customWidth="1"/>
  </cols>
  <sheetData>
    <row r="1" spans="1:1" ht="15.75" thickBot="1">
      <c r="A1" s="23" t="s">
        <v>4683</v>
      </c>
    </row>
    <row r="2" spans="1:1">
      <c r="A2" s="19" t="s">
        <v>4684</v>
      </c>
    </row>
    <row r="3" spans="1:1">
      <c r="A3" s="9" t="s">
        <v>4685</v>
      </c>
    </row>
    <row r="4" spans="1:1">
      <c r="A4" s="9" t="s">
        <v>4686</v>
      </c>
    </row>
    <row r="5" spans="1:1">
      <c r="A5" s="9" t="s">
        <v>4687</v>
      </c>
    </row>
    <row r="6" spans="1:1">
      <c r="A6" s="9" t="s">
        <v>4688</v>
      </c>
    </row>
    <row r="7" spans="1:1">
      <c r="A7" s="9" t="s">
        <v>4689</v>
      </c>
    </row>
    <row r="8" spans="1:1">
      <c r="A8" s="9" t="s">
        <v>4690</v>
      </c>
    </row>
    <row r="9" spans="1:1">
      <c r="A9" s="9" t="s">
        <v>4691</v>
      </c>
    </row>
    <row r="10" spans="1:1">
      <c r="A10" s="9" t="s">
        <v>4692</v>
      </c>
    </row>
    <row r="11" spans="1:1">
      <c r="A11" s="9" t="s">
        <v>4693</v>
      </c>
    </row>
    <row r="12" spans="1:1">
      <c r="A12" s="9" t="s">
        <v>4694</v>
      </c>
    </row>
    <row r="13" spans="1:1">
      <c r="A13" s="9" t="s">
        <v>4695</v>
      </c>
    </row>
    <row r="14" spans="1:1">
      <c r="A14" s="9" t="s">
        <v>4696</v>
      </c>
    </row>
    <row r="15" spans="1:1">
      <c r="A15" s="9" t="s">
        <v>4697</v>
      </c>
    </row>
    <row r="16" spans="1:1">
      <c r="A16" s="9" t="s">
        <v>4698</v>
      </c>
    </row>
    <row r="17" spans="1:1">
      <c r="A17" s="9" t="s">
        <v>4699</v>
      </c>
    </row>
    <row r="18" spans="1:1">
      <c r="A18" s="9" t="s">
        <v>4700</v>
      </c>
    </row>
    <row r="19" spans="1:1">
      <c r="A19" s="9" t="s">
        <v>4701</v>
      </c>
    </row>
    <row r="20" spans="1:1">
      <c r="A20" s="9" t="s">
        <v>4702</v>
      </c>
    </row>
    <row r="21" spans="1:1">
      <c r="A21" s="19" t="s">
        <v>4703</v>
      </c>
    </row>
    <row r="22" spans="1:1">
      <c r="A22" s="19" t="s">
        <v>4704</v>
      </c>
    </row>
    <row r="23" spans="1:1">
      <c r="A23" s="9" t="s">
        <v>4705</v>
      </c>
    </row>
    <row r="24" spans="1:1">
      <c r="A24" s="9" t="s">
        <v>4706</v>
      </c>
    </row>
    <row r="25" spans="1:1">
      <c r="A25" s="9" t="s">
        <v>4707</v>
      </c>
    </row>
    <row r="26" spans="1:1">
      <c r="A26" s="9" t="s">
        <v>4708</v>
      </c>
    </row>
    <row r="27" spans="1:1">
      <c r="A27" s="9" t="s">
        <v>4709</v>
      </c>
    </row>
    <row r="28" spans="1:1">
      <c r="A28" s="9" t="s">
        <v>4710</v>
      </c>
    </row>
    <row r="29" spans="1:1">
      <c r="A29" s="9" t="s">
        <v>4711</v>
      </c>
    </row>
    <row r="30" spans="1:1">
      <c r="A30" s="9" t="s">
        <v>4712</v>
      </c>
    </row>
    <row r="31" spans="1:1">
      <c r="A31" s="9" t="s">
        <v>4713</v>
      </c>
    </row>
    <row r="32" spans="1:1">
      <c r="A32" s="9" t="s">
        <v>4714</v>
      </c>
    </row>
    <row r="33" spans="1:1">
      <c r="A33" s="9" t="s">
        <v>4715</v>
      </c>
    </row>
    <row r="34" spans="1:1">
      <c r="A34" s="9" t="s">
        <v>4716</v>
      </c>
    </row>
    <row r="35" spans="1:1">
      <c r="A35" s="9" t="s">
        <v>4717</v>
      </c>
    </row>
    <row r="36" spans="1:1">
      <c r="A36" s="9" t="s">
        <v>4718</v>
      </c>
    </row>
    <row r="37" spans="1:1">
      <c r="A37" s="9" t="s">
        <v>4719</v>
      </c>
    </row>
    <row r="38" spans="1:1">
      <c r="A38" s="9" t="s">
        <v>4720</v>
      </c>
    </row>
    <row r="39" spans="1:1">
      <c r="A39" s="9" t="s">
        <v>4721</v>
      </c>
    </row>
    <row r="40" spans="1:1">
      <c r="A40" s="9" t="s">
        <v>4722</v>
      </c>
    </row>
    <row r="41" spans="1:1">
      <c r="A41" s="9" t="s">
        <v>4723</v>
      </c>
    </row>
    <row r="42" spans="1:1">
      <c r="A42" s="9" t="s">
        <v>4724</v>
      </c>
    </row>
    <row r="43" spans="1:1">
      <c r="A43" s="9" t="s">
        <v>4725</v>
      </c>
    </row>
    <row r="44" spans="1:1">
      <c r="A44" s="9" t="s">
        <v>4726</v>
      </c>
    </row>
    <row r="45" spans="1:1">
      <c r="A45" s="9" t="s">
        <v>4727</v>
      </c>
    </row>
    <row r="46" spans="1:1">
      <c r="A46" s="9" t="s">
        <v>4728</v>
      </c>
    </row>
    <row r="47" spans="1:1">
      <c r="A47" s="9" t="s">
        <v>4729</v>
      </c>
    </row>
    <row r="48" spans="1:1">
      <c r="A48" s="9" t="s">
        <v>4730</v>
      </c>
    </row>
    <row r="49" spans="1:1">
      <c r="A49" s="9" t="s">
        <v>4731</v>
      </c>
    </row>
    <row r="50" spans="1:1">
      <c r="A50" s="9" t="s">
        <v>4732</v>
      </c>
    </row>
    <row r="51" spans="1:1">
      <c r="A51" s="9" t="s">
        <v>4733</v>
      </c>
    </row>
    <row r="52" spans="1:1">
      <c r="A52" s="9" t="s">
        <v>4734</v>
      </c>
    </row>
    <row r="53" spans="1:1">
      <c r="A53" s="9" t="s">
        <v>4735</v>
      </c>
    </row>
    <row r="54" spans="1:1">
      <c r="A54" s="9" t="s">
        <v>4736</v>
      </c>
    </row>
    <row r="55" spans="1:1">
      <c r="A55" s="9" t="s">
        <v>4737</v>
      </c>
    </row>
    <row r="56" spans="1:1">
      <c r="A56" s="9" t="s">
        <v>4736</v>
      </c>
    </row>
    <row r="57" spans="1:1">
      <c r="A57" s="9" t="s">
        <v>4738</v>
      </c>
    </row>
    <row r="58" spans="1:1">
      <c r="A58" s="9" t="s">
        <v>4739</v>
      </c>
    </row>
    <row r="59" spans="1:1">
      <c r="A59" s="19" t="s">
        <v>4740</v>
      </c>
    </row>
    <row r="60" spans="1:1">
      <c r="A60" s="19" t="s">
        <v>4741</v>
      </c>
    </row>
    <row r="61" spans="1:1">
      <c r="A61" s="19" t="s">
        <v>4742</v>
      </c>
    </row>
    <row r="62" spans="1:1">
      <c r="A62" s="19" t="s">
        <v>4743</v>
      </c>
    </row>
    <row r="63" spans="1:1">
      <c r="A63" s="19" t="s">
        <v>4744</v>
      </c>
    </row>
    <row r="64" spans="1:1">
      <c r="A64" s="19" t="s">
        <v>4745</v>
      </c>
    </row>
    <row r="65" spans="1:1">
      <c r="A65" s="19" t="s">
        <v>4746</v>
      </c>
    </row>
    <row r="66" spans="1:1">
      <c r="A66" s="19" t="s">
        <v>4747</v>
      </c>
    </row>
    <row r="67" spans="1:1">
      <c r="A67" s="19" t="s">
        <v>4748</v>
      </c>
    </row>
    <row r="68" spans="1:1">
      <c r="A68" s="19" t="s">
        <v>4749</v>
      </c>
    </row>
    <row r="69" spans="1:1">
      <c r="A69" s="19" t="s">
        <v>4750</v>
      </c>
    </row>
    <row r="70" spans="1:1">
      <c r="A70" s="19" t="s">
        <v>4751</v>
      </c>
    </row>
    <row r="71" spans="1:1">
      <c r="A71" s="19" t="s">
        <v>4752</v>
      </c>
    </row>
    <row r="72" spans="1:1">
      <c r="A72" s="19" t="s">
        <v>4753</v>
      </c>
    </row>
    <row r="73" spans="1:1">
      <c r="A73" s="19" t="s">
        <v>4754</v>
      </c>
    </row>
    <row r="74" spans="1:1">
      <c r="A74" s="19" t="s">
        <v>4755</v>
      </c>
    </row>
    <row r="75" spans="1:1">
      <c r="A75" s="19" t="s">
        <v>4756</v>
      </c>
    </row>
    <row r="76" spans="1:1">
      <c r="A76" s="9" t="s">
        <v>4757</v>
      </c>
    </row>
    <row r="77" spans="1:1">
      <c r="A77" s="9" t="s">
        <v>4758</v>
      </c>
    </row>
    <row r="78" spans="1:1">
      <c r="A78" s="9" t="s">
        <v>4759</v>
      </c>
    </row>
    <row r="79" spans="1:1">
      <c r="A79" s="9" t="s">
        <v>4760</v>
      </c>
    </row>
    <row r="80" spans="1:1">
      <c r="A80" s="9" t="s">
        <v>4761</v>
      </c>
    </row>
    <row r="81" spans="1:1">
      <c r="A81" s="9" t="s">
        <v>4762</v>
      </c>
    </row>
    <row r="82" spans="1:1">
      <c r="A82" s="9" t="s">
        <v>4763</v>
      </c>
    </row>
    <row r="83" spans="1:1">
      <c r="A83" s="9" t="s">
        <v>4764</v>
      </c>
    </row>
    <row r="84" spans="1:1">
      <c r="A84" s="9" t="s">
        <v>4765</v>
      </c>
    </row>
    <row r="85" spans="1:1">
      <c r="A85" s="9" t="s">
        <v>4766</v>
      </c>
    </row>
    <row r="86" spans="1:1">
      <c r="A86" s="9" t="s">
        <v>4767</v>
      </c>
    </row>
    <row r="87" spans="1:1">
      <c r="A87" s="9" t="s">
        <v>4768</v>
      </c>
    </row>
    <row r="88" spans="1:1">
      <c r="A88" s="9" t="s">
        <v>4769</v>
      </c>
    </row>
    <row r="89" spans="1:1">
      <c r="A89" s="9" t="s">
        <v>4770</v>
      </c>
    </row>
    <row r="90" spans="1:1">
      <c r="A90" s="9" t="s">
        <v>4771</v>
      </c>
    </row>
    <row r="91" spans="1:1">
      <c r="A91" s="9" t="s">
        <v>4772</v>
      </c>
    </row>
    <row r="92" spans="1:1">
      <c r="A92" s="9" t="s">
        <v>4773</v>
      </c>
    </row>
    <row r="93" spans="1:1">
      <c r="A93" s="9" t="s">
        <v>4774</v>
      </c>
    </row>
    <row r="94" spans="1:1">
      <c r="A94" s="9" t="s">
        <v>4775</v>
      </c>
    </row>
    <row r="95" spans="1:1">
      <c r="A95" s="9" t="s">
        <v>4776</v>
      </c>
    </row>
    <row r="96" spans="1:1">
      <c r="A96" s="9" t="s">
        <v>4777</v>
      </c>
    </row>
    <row r="97" spans="1:1">
      <c r="A97" s="9" t="s">
        <v>4778</v>
      </c>
    </row>
    <row r="98" spans="1:1">
      <c r="A98" s="9" t="s">
        <v>4779</v>
      </c>
    </row>
    <row r="99" spans="1:1">
      <c r="A99" s="9" t="s">
        <v>4780</v>
      </c>
    </row>
    <row r="100" spans="1:1">
      <c r="A100" s="9" t="s">
        <v>4781</v>
      </c>
    </row>
    <row r="101" spans="1:1">
      <c r="A101" s="9" t="s">
        <v>4782</v>
      </c>
    </row>
    <row r="102" spans="1:1">
      <c r="A102" s="9" t="s">
        <v>4783</v>
      </c>
    </row>
    <row r="103" spans="1:1">
      <c r="A103" s="9" t="s">
        <v>4784</v>
      </c>
    </row>
    <row r="104" spans="1:1">
      <c r="A104" s="9" t="s">
        <v>4785</v>
      </c>
    </row>
    <row r="105" spans="1:1">
      <c r="A105" s="9" t="s">
        <v>4786</v>
      </c>
    </row>
    <row r="106" spans="1:1">
      <c r="A106" s="9" t="s">
        <v>4787</v>
      </c>
    </row>
    <row r="107" spans="1:1">
      <c r="A107" s="9" t="s">
        <v>4788</v>
      </c>
    </row>
    <row r="108" spans="1:1">
      <c r="A108" s="9" t="s">
        <v>4789</v>
      </c>
    </row>
    <row r="109" spans="1:1">
      <c r="A109" s="9" t="s">
        <v>4790</v>
      </c>
    </row>
    <row r="110" spans="1:1">
      <c r="A110" s="9" t="s">
        <v>4791</v>
      </c>
    </row>
    <row r="111" spans="1:1">
      <c r="A111" s="9" t="s">
        <v>4792</v>
      </c>
    </row>
    <row r="112" spans="1:1">
      <c r="A112" s="9" t="s">
        <v>4793</v>
      </c>
    </row>
    <row r="113" spans="1:1">
      <c r="A113" s="9" t="s">
        <v>4794</v>
      </c>
    </row>
    <row r="114" spans="1:1">
      <c r="A114" s="9" t="s">
        <v>4795</v>
      </c>
    </row>
    <row r="115" spans="1:1">
      <c r="A115" s="9" t="s">
        <v>4796</v>
      </c>
    </row>
    <row r="116" spans="1:1">
      <c r="A116" s="9" t="s">
        <v>4797</v>
      </c>
    </row>
    <row r="117" spans="1:1">
      <c r="A117" s="9" t="s">
        <v>4798</v>
      </c>
    </row>
    <row r="118" spans="1:1">
      <c r="A118" s="9" t="s">
        <v>4799</v>
      </c>
    </row>
    <row r="119" spans="1:1">
      <c r="A119" s="9" t="s">
        <v>4800</v>
      </c>
    </row>
    <row r="120" spans="1:1">
      <c r="A120" s="9" t="s">
        <v>4801</v>
      </c>
    </row>
    <row r="121" spans="1:1">
      <c r="A121" s="9" t="s">
        <v>4802</v>
      </c>
    </row>
    <row r="122" spans="1:1">
      <c r="A122" s="9" t="s">
        <v>4803</v>
      </c>
    </row>
    <row r="123" spans="1:1">
      <c r="A123" s="9" t="s">
        <v>4804</v>
      </c>
    </row>
    <row r="124" spans="1:1">
      <c r="A124" s="9" t="s">
        <v>4805</v>
      </c>
    </row>
    <row r="125" spans="1:1">
      <c r="A125" s="9" t="s">
        <v>4806</v>
      </c>
    </row>
    <row r="126" spans="1:1">
      <c r="A126" s="9" t="s">
        <v>4807</v>
      </c>
    </row>
    <row r="127" spans="1:1">
      <c r="A127" s="9" t="s">
        <v>4808</v>
      </c>
    </row>
    <row r="128" spans="1:1">
      <c r="A128" s="9" t="s">
        <v>4809</v>
      </c>
    </row>
    <row r="129" spans="1:1">
      <c r="A129" s="9" t="s">
        <v>4810</v>
      </c>
    </row>
    <row r="130" spans="1:1">
      <c r="A130" s="9" t="s">
        <v>4811</v>
      </c>
    </row>
    <row r="131" spans="1:1">
      <c r="A131" s="9" t="s">
        <v>4812</v>
      </c>
    </row>
    <row r="132" spans="1:1">
      <c r="A132" s="9" t="s">
        <v>4813</v>
      </c>
    </row>
    <row r="133" spans="1:1">
      <c r="A133" s="9" t="s">
        <v>4814</v>
      </c>
    </row>
    <row r="134" spans="1:1">
      <c r="A134" s="9" t="s">
        <v>4815</v>
      </c>
    </row>
    <row r="135" spans="1:1">
      <c r="A135" s="9" t="s">
        <v>4816</v>
      </c>
    </row>
    <row r="136" spans="1:1">
      <c r="A136" s="9" t="s">
        <v>4817</v>
      </c>
    </row>
    <row r="137" spans="1:1">
      <c r="A137" s="9" t="s">
        <v>4818</v>
      </c>
    </row>
    <row r="138" spans="1:1">
      <c r="A138" s="9" t="s">
        <v>4819</v>
      </c>
    </row>
    <row r="139" spans="1:1">
      <c r="A139" s="9" t="s">
        <v>4820</v>
      </c>
    </row>
    <row r="140" spans="1:1">
      <c r="A140" s="9" t="s">
        <v>4821</v>
      </c>
    </row>
    <row r="141" spans="1:1">
      <c r="A141" s="9" t="s">
        <v>4822</v>
      </c>
    </row>
    <row r="142" spans="1:1">
      <c r="A142" s="9" t="s">
        <v>4823</v>
      </c>
    </row>
    <row r="143" spans="1:1">
      <c r="A143" s="9" t="s">
        <v>4824</v>
      </c>
    </row>
    <row r="144" spans="1:1">
      <c r="A144" s="9" t="s">
        <v>4825</v>
      </c>
    </row>
    <row r="145" spans="1:1">
      <c r="A145" s="9" t="s">
        <v>4826</v>
      </c>
    </row>
    <row r="146" spans="1:1">
      <c r="A146" s="9" t="s">
        <v>4827</v>
      </c>
    </row>
    <row r="147" spans="1:1">
      <c r="A147" s="9" t="s">
        <v>4828</v>
      </c>
    </row>
    <row r="148" spans="1:1">
      <c r="A148" s="9" t="s">
        <v>4829</v>
      </c>
    </row>
    <row r="149" spans="1:1">
      <c r="A149" s="9" t="s">
        <v>4830</v>
      </c>
    </row>
    <row r="150" spans="1:1">
      <c r="A150" s="9" t="s">
        <v>4831</v>
      </c>
    </row>
    <row r="151" spans="1:1">
      <c r="A151" s="9" t="s">
        <v>4832</v>
      </c>
    </row>
    <row r="152" spans="1:1">
      <c r="A152" s="9" t="s">
        <v>4833</v>
      </c>
    </row>
    <row r="153" spans="1:1">
      <c r="A153" s="9" t="s">
        <v>4834</v>
      </c>
    </row>
    <row r="154" spans="1:1">
      <c r="A154" s="9" t="s">
        <v>4835</v>
      </c>
    </row>
    <row r="155" spans="1:1">
      <c r="A155" s="9" t="s">
        <v>4836</v>
      </c>
    </row>
    <row r="156" spans="1:1">
      <c r="A156" s="9" t="s">
        <v>4836</v>
      </c>
    </row>
    <row r="157" spans="1:1">
      <c r="A157" s="9" t="s">
        <v>4837</v>
      </c>
    </row>
    <row r="158" spans="1:1">
      <c r="A158" s="9" t="s">
        <v>4838</v>
      </c>
    </row>
    <row r="159" spans="1:1">
      <c r="A159" s="9" t="s">
        <v>4839</v>
      </c>
    </row>
    <row r="160" spans="1:1">
      <c r="A160" s="9" t="s">
        <v>4840</v>
      </c>
    </row>
    <row r="161" spans="1:1">
      <c r="A161" s="9" t="s">
        <v>4841</v>
      </c>
    </row>
    <row r="162" spans="1:1">
      <c r="A162" s="9" t="s">
        <v>4842</v>
      </c>
    </row>
    <row r="163" spans="1:1">
      <c r="A163" s="9" t="s">
        <v>4843</v>
      </c>
    </row>
    <row r="164" spans="1:1">
      <c r="A164" s="9" t="s">
        <v>4844</v>
      </c>
    </row>
    <row r="165" spans="1:1">
      <c r="A165" s="9" t="s">
        <v>4845</v>
      </c>
    </row>
    <row r="166" spans="1:1">
      <c r="A166" s="56" t="s">
        <v>4846</v>
      </c>
    </row>
    <row r="167" spans="1:1">
      <c r="A167" s="9" t="s">
        <v>4847</v>
      </c>
    </row>
    <row r="168" spans="1:1">
      <c r="A168" s="9" t="s">
        <v>4848</v>
      </c>
    </row>
    <row r="169" spans="1:1">
      <c r="A169" s="9" t="s">
        <v>4849</v>
      </c>
    </row>
    <row r="170" spans="1:1">
      <c r="A170" s="9" t="s">
        <v>4850</v>
      </c>
    </row>
    <row r="171" spans="1:1">
      <c r="A171" s="9" t="s">
        <v>4851</v>
      </c>
    </row>
    <row r="172" spans="1:1">
      <c r="A172" s="9" t="s">
        <v>4852</v>
      </c>
    </row>
    <row r="173" spans="1:1">
      <c r="A173" s="9" t="s">
        <v>4853</v>
      </c>
    </row>
    <row r="174" spans="1:1">
      <c r="A174" s="9" t="s">
        <v>4854</v>
      </c>
    </row>
    <row r="175" spans="1:1">
      <c r="A175" s="9" t="s">
        <v>4855</v>
      </c>
    </row>
    <row r="176" spans="1:1">
      <c r="A176" s="9" t="s">
        <v>4856</v>
      </c>
    </row>
    <row r="177" spans="1:1">
      <c r="A177" s="56" t="s">
        <v>4857</v>
      </c>
    </row>
    <row r="178" spans="1:1">
      <c r="A178" s="56" t="s">
        <v>4858</v>
      </c>
    </row>
    <row r="179" spans="1:1">
      <c r="A179" s="56" t="s">
        <v>4857</v>
      </c>
    </row>
    <row r="180" spans="1:1">
      <c r="A180" s="56" t="s">
        <v>4858</v>
      </c>
    </row>
    <row r="181" spans="1:1">
      <c r="A181" s="56" t="s">
        <v>4857</v>
      </c>
    </row>
    <row r="182" spans="1:1">
      <c r="A182" s="56" t="s">
        <v>4858</v>
      </c>
    </row>
    <row r="183" spans="1:1">
      <c r="A183" s="56" t="s">
        <v>4857</v>
      </c>
    </row>
    <row r="184" spans="1:1">
      <c r="A184" s="56" t="s">
        <v>4858</v>
      </c>
    </row>
    <row r="185" spans="1:1">
      <c r="A185" s="56" t="s">
        <v>4857</v>
      </c>
    </row>
    <row r="186" spans="1:1">
      <c r="A186" s="56" t="s">
        <v>4858</v>
      </c>
    </row>
    <row r="187" spans="1:1">
      <c r="A187" s="56" t="s">
        <v>4859</v>
      </c>
    </row>
    <row r="188" spans="1:1">
      <c r="A188" s="56" t="s">
        <v>4860</v>
      </c>
    </row>
    <row r="189" spans="1:1">
      <c r="A189" s="56" t="s">
        <v>4859</v>
      </c>
    </row>
    <row r="190" spans="1:1">
      <c r="A190" s="56" t="s">
        <v>4860</v>
      </c>
    </row>
    <row r="191" spans="1:1">
      <c r="A191" s="56" t="s">
        <v>4859</v>
      </c>
    </row>
    <row r="192" spans="1:1">
      <c r="A192" s="56" t="s">
        <v>4860</v>
      </c>
    </row>
    <row r="193" spans="1:1">
      <c r="A193" s="56" t="s">
        <v>4859</v>
      </c>
    </row>
    <row r="194" spans="1:1">
      <c r="A194" s="56" t="s">
        <v>4860</v>
      </c>
    </row>
    <row r="195" spans="1:1">
      <c r="A195" s="56" t="s">
        <v>4859</v>
      </c>
    </row>
    <row r="196" spans="1:1">
      <c r="A196" s="56" t="s">
        <v>4860</v>
      </c>
    </row>
    <row r="197" spans="1:1">
      <c r="A197" s="56" t="s">
        <v>4861</v>
      </c>
    </row>
    <row r="198" spans="1:1">
      <c r="A198" s="56" t="s">
        <v>4861</v>
      </c>
    </row>
    <row r="199" spans="1:1">
      <c r="A199" s="56" t="s">
        <v>4861</v>
      </c>
    </row>
    <row r="200" spans="1:1">
      <c r="A200" s="56" t="s">
        <v>4862</v>
      </c>
    </row>
    <row r="201" spans="1:1">
      <c r="A201" s="56" t="s">
        <v>4862</v>
      </c>
    </row>
    <row r="202" spans="1:1">
      <c r="A202" s="56" t="s">
        <v>4862</v>
      </c>
    </row>
    <row r="203" spans="1:1">
      <c r="A203" s="56" t="s">
        <v>4863</v>
      </c>
    </row>
    <row r="204" spans="1:1">
      <c r="A204" s="56" t="s">
        <v>4863</v>
      </c>
    </row>
    <row r="205" spans="1:1">
      <c r="A205" s="56" t="s">
        <v>4863</v>
      </c>
    </row>
    <row r="206" spans="1:1">
      <c r="A206" s="56" t="s">
        <v>4864</v>
      </c>
    </row>
    <row r="207" spans="1:1">
      <c r="A207" s="56" t="s">
        <v>4864</v>
      </c>
    </row>
    <row r="208" spans="1:1">
      <c r="A208" s="56" t="s">
        <v>4864</v>
      </c>
    </row>
    <row r="209" spans="1:1">
      <c r="A209" s="56" t="s">
        <v>4865</v>
      </c>
    </row>
    <row r="210" spans="1:1">
      <c r="A210" s="56" t="s">
        <v>4865</v>
      </c>
    </row>
    <row r="211" spans="1:1">
      <c r="A211" s="56" t="s">
        <v>4865</v>
      </c>
    </row>
    <row r="212" spans="1:1">
      <c r="A212" s="56" t="s">
        <v>4866</v>
      </c>
    </row>
    <row r="213" spans="1:1">
      <c r="A213" s="56" t="s">
        <v>4866</v>
      </c>
    </row>
    <row r="214" spans="1:1">
      <c r="A214" s="56" t="s">
        <v>4866</v>
      </c>
    </row>
    <row r="215" spans="1:1">
      <c r="A215" s="56" t="s">
        <v>4867</v>
      </c>
    </row>
    <row r="216" spans="1:1">
      <c r="A216" s="56" t="s">
        <v>4867</v>
      </c>
    </row>
    <row r="217" spans="1:1">
      <c r="A217" s="56" t="s">
        <v>4867</v>
      </c>
    </row>
    <row r="218" spans="1:1">
      <c r="A218" s="56" t="s">
        <v>4868</v>
      </c>
    </row>
    <row r="219" spans="1:1">
      <c r="A219" s="56" t="s">
        <v>4868</v>
      </c>
    </row>
    <row r="220" spans="1:1">
      <c r="A220" s="56" t="s">
        <v>4868</v>
      </c>
    </row>
    <row r="221" spans="1:1">
      <c r="A221" s="56" t="s">
        <v>4861</v>
      </c>
    </row>
    <row r="222" spans="1:1">
      <c r="A222" s="56" t="s">
        <v>4862</v>
      </c>
    </row>
    <row r="223" spans="1:1">
      <c r="A223" s="56" t="s">
        <v>4863</v>
      </c>
    </row>
    <row r="224" spans="1:1">
      <c r="A224" s="56" t="s">
        <v>4864</v>
      </c>
    </row>
    <row r="225" spans="1:1">
      <c r="A225" s="56" t="s">
        <v>4865</v>
      </c>
    </row>
    <row r="226" spans="1:1">
      <c r="A226" s="56" t="s">
        <v>4869</v>
      </c>
    </row>
    <row r="227" spans="1:1">
      <c r="A227" s="56" t="s">
        <v>4869</v>
      </c>
    </row>
    <row r="228" spans="1:1">
      <c r="A228" s="56" t="s">
        <v>4869</v>
      </c>
    </row>
    <row r="229" spans="1:1">
      <c r="A229" s="56" t="s">
        <v>4869</v>
      </c>
    </row>
    <row r="230" spans="1:1">
      <c r="A230" s="56" t="s">
        <v>4869</v>
      </c>
    </row>
    <row r="231" spans="1:1">
      <c r="A231" s="56" t="s">
        <v>4870</v>
      </c>
    </row>
    <row r="232" spans="1:1">
      <c r="A232" s="56" t="s">
        <v>4870</v>
      </c>
    </row>
    <row r="233" spans="1:1">
      <c r="A233" s="56" t="s">
        <v>4870</v>
      </c>
    </row>
    <row r="234" spans="1:1">
      <c r="A234" s="56" t="s">
        <v>4870</v>
      </c>
    </row>
    <row r="235" spans="1:1">
      <c r="A235" s="56" t="s">
        <v>4870</v>
      </c>
    </row>
    <row r="236" spans="1:1">
      <c r="A236" s="56" t="s">
        <v>4871</v>
      </c>
    </row>
    <row r="237" spans="1:1">
      <c r="A237" s="56" t="s">
        <v>4871</v>
      </c>
    </row>
    <row r="238" spans="1:1">
      <c r="A238" s="56" t="s">
        <v>4871</v>
      </c>
    </row>
    <row r="239" spans="1:1">
      <c r="A239" s="56" t="s">
        <v>4871</v>
      </c>
    </row>
    <row r="240" spans="1:1">
      <c r="A240" s="56" t="s">
        <v>4871</v>
      </c>
    </row>
    <row r="241" spans="1:1">
      <c r="A241" s="56" t="s">
        <v>4872</v>
      </c>
    </row>
    <row r="242" spans="1:1">
      <c r="A242" s="56" t="s">
        <v>4872</v>
      </c>
    </row>
    <row r="243" spans="1:1">
      <c r="A243" s="56" t="s">
        <v>4872</v>
      </c>
    </row>
    <row r="244" spans="1:1">
      <c r="A244" s="56" t="s">
        <v>4872</v>
      </c>
    </row>
    <row r="245" spans="1:1">
      <c r="A245" s="56" t="s">
        <v>4872</v>
      </c>
    </row>
    <row r="246" spans="1:1">
      <c r="A246" s="56" t="s">
        <v>4873</v>
      </c>
    </row>
    <row r="247" spans="1:1">
      <c r="A247" s="56" t="s">
        <v>4873</v>
      </c>
    </row>
    <row r="248" spans="1:1">
      <c r="A248" s="56" t="s">
        <v>4873</v>
      </c>
    </row>
    <row r="249" spans="1:1">
      <c r="A249" s="56" t="s">
        <v>4873</v>
      </c>
    </row>
    <row r="250" spans="1:1">
      <c r="A250" s="56" t="s">
        <v>4873</v>
      </c>
    </row>
    <row r="251" spans="1:1">
      <c r="A251" s="56" t="s">
        <v>4874</v>
      </c>
    </row>
    <row r="252" spans="1:1">
      <c r="A252" s="56" t="s">
        <v>4874</v>
      </c>
    </row>
    <row r="253" spans="1:1">
      <c r="A253" s="56" t="s">
        <v>4874</v>
      </c>
    </row>
    <row r="254" spans="1:1">
      <c r="A254" s="56" t="s">
        <v>4874</v>
      </c>
    </row>
    <row r="255" spans="1:1">
      <c r="A255" s="56" t="s">
        <v>4874</v>
      </c>
    </row>
    <row r="256" spans="1:1">
      <c r="A256" s="56" t="s">
        <v>4875</v>
      </c>
    </row>
    <row r="257" spans="1:1">
      <c r="A257" s="56" t="s">
        <v>4875</v>
      </c>
    </row>
    <row r="258" spans="1:1">
      <c r="A258" s="56" t="s">
        <v>4875</v>
      </c>
    </row>
    <row r="259" spans="1:1">
      <c r="A259" s="56" t="s">
        <v>4875</v>
      </c>
    </row>
    <row r="260" spans="1:1">
      <c r="A260" s="56" t="s">
        <v>4875</v>
      </c>
    </row>
    <row r="261" spans="1:1">
      <c r="A261" s="56" t="s">
        <v>4876</v>
      </c>
    </row>
    <row r="262" spans="1:1">
      <c r="A262" s="56" t="s">
        <v>4876</v>
      </c>
    </row>
    <row r="263" spans="1:1">
      <c r="A263" s="56" t="s">
        <v>4876</v>
      </c>
    </row>
    <row r="264" spans="1:1">
      <c r="A264" s="56" t="s">
        <v>4876</v>
      </c>
    </row>
    <row r="265" spans="1:1">
      <c r="A265" s="56" t="s">
        <v>4876</v>
      </c>
    </row>
    <row r="266" spans="1:1">
      <c r="A266" s="56" t="s">
        <v>4877</v>
      </c>
    </row>
    <row r="267" spans="1:1">
      <c r="A267" s="56" t="s">
        <v>4877</v>
      </c>
    </row>
    <row r="268" spans="1:1">
      <c r="A268" s="56" t="s">
        <v>4877</v>
      </c>
    </row>
    <row r="269" spans="1:1">
      <c r="A269" s="56" t="s">
        <v>4877</v>
      </c>
    </row>
    <row r="270" spans="1:1">
      <c r="A270" s="56" t="s">
        <v>4878</v>
      </c>
    </row>
    <row r="271" spans="1:1">
      <c r="A271" s="56" t="s">
        <v>4878</v>
      </c>
    </row>
    <row r="272" spans="1:1">
      <c r="A272" s="56" t="s">
        <v>4878</v>
      </c>
    </row>
    <row r="273" spans="1:1">
      <c r="A273" s="56" t="s">
        <v>4878</v>
      </c>
    </row>
    <row r="274" spans="1:1">
      <c r="A274" s="56" t="s">
        <v>4879</v>
      </c>
    </row>
    <row r="275" spans="1:1">
      <c r="A275" s="56" t="s">
        <v>4879</v>
      </c>
    </row>
    <row r="276" spans="1:1">
      <c r="A276" s="56" t="s">
        <v>4879</v>
      </c>
    </row>
    <row r="277" spans="1:1">
      <c r="A277" s="56" t="s">
        <v>4879</v>
      </c>
    </row>
    <row r="278" spans="1:1">
      <c r="A278" s="56" t="s">
        <v>4880</v>
      </c>
    </row>
    <row r="279" spans="1:1">
      <c r="A279" s="56" t="s">
        <v>4880</v>
      </c>
    </row>
    <row r="280" spans="1:1">
      <c r="A280" s="56" t="s">
        <v>4880</v>
      </c>
    </row>
    <row r="281" spans="1:1">
      <c r="A281" s="56" t="s">
        <v>4880</v>
      </c>
    </row>
    <row r="282" spans="1:1">
      <c r="A282" s="56" t="s">
        <v>4881</v>
      </c>
    </row>
    <row r="283" spans="1:1">
      <c r="A283" s="56" t="s">
        <v>4881</v>
      </c>
    </row>
    <row r="284" spans="1:1">
      <c r="A284" s="56" t="s">
        <v>4881</v>
      </c>
    </row>
    <row r="285" spans="1:1">
      <c r="A285" s="56" t="s">
        <v>4881</v>
      </c>
    </row>
    <row r="286" spans="1:1">
      <c r="A286" s="56" t="s">
        <v>4882</v>
      </c>
    </row>
    <row r="287" spans="1:1">
      <c r="A287" s="56" t="s">
        <v>4882</v>
      </c>
    </row>
    <row r="288" spans="1:1">
      <c r="A288" s="56" t="s">
        <v>4882</v>
      </c>
    </row>
    <row r="289" spans="1:1">
      <c r="A289" s="56" t="s">
        <v>4882</v>
      </c>
    </row>
    <row r="290" spans="1:1">
      <c r="A290" s="56" t="s">
        <v>4883</v>
      </c>
    </row>
    <row r="291" spans="1:1">
      <c r="A291" s="56" t="s">
        <v>4883</v>
      </c>
    </row>
    <row r="292" spans="1:1">
      <c r="A292" s="56" t="s">
        <v>4883</v>
      </c>
    </row>
    <row r="293" spans="1:1">
      <c r="A293" s="56" t="s">
        <v>4883</v>
      </c>
    </row>
    <row r="294" spans="1:1">
      <c r="A294" s="56" t="s">
        <v>4884</v>
      </c>
    </row>
    <row r="295" spans="1:1">
      <c r="A295" s="56" t="s">
        <v>4884</v>
      </c>
    </row>
    <row r="296" spans="1:1">
      <c r="A296" s="56" t="s">
        <v>4884</v>
      </c>
    </row>
    <row r="297" spans="1:1">
      <c r="A297" s="56" t="s">
        <v>4884</v>
      </c>
    </row>
    <row r="298" spans="1:1">
      <c r="A298" s="56" t="s">
        <v>4885</v>
      </c>
    </row>
    <row r="299" spans="1:1">
      <c r="A299" s="56" t="s">
        <v>4886</v>
      </c>
    </row>
    <row r="300" spans="1:1">
      <c r="A300" s="56" t="s">
        <v>4887</v>
      </c>
    </row>
    <row r="301" spans="1:1">
      <c r="A301" s="56" t="s">
        <v>4888</v>
      </c>
    </row>
    <row r="302" spans="1:1">
      <c r="A302" s="9" t="s">
        <v>4889</v>
      </c>
    </row>
    <row r="303" spans="1:1">
      <c r="A303" s="9" t="s">
        <v>4890</v>
      </c>
    </row>
    <row r="304" spans="1:1">
      <c r="A304" s="56" t="s">
        <v>4891</v>
      </c>
    </row>
    <row r="305" spans="1:1">
      <c r="A305" s="56" t="s">
        <v>4892</v>
      </c>
    </row>
    <row r="306" spans="1:1">
      <c r="A306" s="56" t="s">
        <v>4893</v>
      </c>
    </row>
    <row r="307" spans="1:1">
      <c r="A307" s="56" t="s">
        <v>4894</v>
      </c>
    </row>
    <row r="308" spans="1:1">
      <c r="A308" s="56" t="s">
        <v>4895</v>
      </c>
    </row>
    <row r="309" spans="1:1">
      <c r="A309" s="56" t="s">
        <v>4896</v>
      </c>
    </row>
    <row r="310" spans="1:1">
      <c r="A310" s="56" t="s">
        <v>4897</v>
      </c>
    </row>
    <row r="311" spans="1:1">
      <c r="A311" s="56" t="s">
        <v>4898</v>
      </c>
    </row>
    <row r="312" spans="1:1">
      <c r="A312" s="56" t="s">
        <v>4899</v>
      </c>
    </row>
    <row r="313" spans="1:1">
      <c r="A313" s="56" t="s">
        <v>4900</v>
      </c>
    </row>
    <row r="314" spans="1:1">
      <c r="A314" s="56" t="s">
        <v>4901</v>
      </c>
    </row>
    <row r="315" spans="1:1">
      <c r="A315" s="56" t="s">
        <v>4902</v>
      </c>
    </row>
    <row r="316" spans="1:1">
      <c r="A316" s="56" t="s">
        <v>4903</v>
      </c>
    </row>
    <row r="317" spans="1:1">
      <c r="A317" s="9" t="s">
        <v>4904</v>
      </c>
    </row>
    <row r="318" spans="1:1">
      <c r="A318" s="9" t="s">
        <v>4905</v>
      </c>
    </row>
    <row r="319" spans="1:1">
      <c r="A319" s="9" t="s">
        <v>4906</v>
      </c>
    </row>
    <row r="320" spans="1:1">
      <c r="A320" s="9" t="s">
        <v>4907</v>
      </c>
    </row>
    <row r="321" spans="1:1">
      <c r="A321" s="9" t="s">
        <v>4908</v>
      </c>
    </row>
    <row r="322" spans="1:1">
      <c r="A322" s="9" t="s">
        <v>4909</v>
      </c>
    </row>
    <row r="323" spans="1:1">
      <c r="A323" s="9" t="s">
        <v>4910</v>
      </c>
    </row>
    <row r="324" spans="1:1">
      <c r="A324" s="9" t="s">
        <v>4911</v>
      </c>
    </row>
    <row r="325" spans="1:1">
      <c r="A325" s="9" t="s">
        <v>4912</v>
      </c>
    </row>
    <row r="326" spans="1:1">
      <c r="A326" s="9" t="s">
        <v>4913</v>
      </c>
    </row>
    <row r="327" spans="1:1">
      <c r="A327" s="9" t="s">
        <v>4914</v>
      </c>
    </row>
    <row r="328" spans="1:1">
      <c r="A328" s="9" t="s">
        <v>4915</v>
      </c>
    </row>
    <row r="329" spans="1:1">
      <c r="A329" s="9" t="s">
        <v>4916</v>
      </c>
    </row>
    <row r="330" spans="1:1">
      <c r="A330" s="9" t="s">
        <v>4917</v>
      </c>
    </row>
    <row r="331" spans="1:1">
      <c r="A331" s="9" t="s">
        <v>4918</v>
      </c>
    </row>
    <row r="332" spans="1:1">
      <c r="A332" s="9" t="s">
        <v>4919</v>
      </c>
    </row>
    <row r="333" spans="1:1">
      <c r="A333" s="9" t="s">
        <v>4920</v>
      </c>
    </row>
    <row r="334" spans="1:1">
      <c r="A334" s="9" t="s">
        <v>4921</v>
      </c>
    </row>
    <row r="335" spans="1:1">
      <c r="A335" s="9" t="s">
        <v>4922</v>
      </c>
    </row>
    <row r="336" spans="1:1">
      <c r="A336" s="9" t="s">
        <v>4923</v>
      </c>
    </row>
    <row r="337" spans="1:1">
      <c r="A337" s="9" t="s">
        <v>4924</v>
      </c>
    </row>
    <row r="338" spans="1:1">
      <c r="A338" s="9" t="s">
        <v>4925</v>
      </c>
    </row>
    <row r="339" spans="1:1">
      <c r="A339" s="9" t="s">
        <v>4926</v>
      </c>
    </row>
    <row r="340" spans="1:1">
      <c r="A340" s="9" t="s">
        <v>4927</v>
      </c>
    </row>
    <row r="341" spans="1:1">
      <c r="A341" s="9" t="s">
        <v>4928</v>
      </c>
    </row>
    <row r="342" spans="1:1">
      <c r="A342" s="9" t="s">
        <v>4929</v>
      </c>
    </row>
    <row r="343" spans="1:1">
      <c r="A343" s="9" t="s">
        <v>4930</v>
      </c>
    </row>
    <row r="344" spans="1:1">
      <c r="A344" s="9" t="s">
        <v>4931</v>
      </c>
    </row>
    <row r="345" spans="1:1">
      <c r="A345" s="9" t="s">
        <v>4932</v>
      </c>
    </row>
    <row r="346" spans="1:1">
      <c r="A346" s="9" t="s">
        <v>4933</v>
      </c>
    </row>
    <row r="347" spans="1:1">
      <c r="A347" s="9" t="s">
        <v>4934</v>
      </c>
    </row>
    <row r="348" spans="1:1">
      <c r="A348" s="9" t="s">
        <v>4935</v>
      </c>
    </row>
    <row r="349" spans="1:1">
      <c r="A349" s="9" t="s">
        <v>4936</v>
      </c>
    </row>
    <row r="350" spans="1:1">
      <c r="A350" s="9" t="s">
        <v>4937</v>
      </c>
    </row>
    <row r="351" spans="1:1">
      <c r="A351" s="9" t="s">
        <v>4938</v>
      </c>
    </row>
    <row r="352" spans="1:1">
      <c r="A352" s="9" t="s">
        <v>4939</v>
      </c>
    </row>
    <row r="353" spans="1:1">
      <c r="A353" s="9" t="s">
        <v>4940</v>
      </c>
    </row>
    <row r="354" spans="1:1">
      <c r="A354" s="9" t="s">
        <v>4941</v>
      </c>
    </row>
    <row r="355" spans="1:1">
      <c r="A355" s="9" t="s">
        <v>4942</v>
      </c>
    </row>
    <row r="356" spans="1:1">
      <c r="A356" s="9" t="s">
        <v>4943</v>
      </c>
    </row>
    <row r="357" spans="1:1">
      <c r="A357" s="9" t="s">
        <v>4944</v>
      </c>
    </row>
    <row r="358" spans="1:1">
      <c r="A358" s="9" t="s">
        <v>4945</v>
      </c>
    </row>
    <row r="359" spans="1:1">
      <c r="A359" s="9" t="s">
        <v>4946</v>
      </c>
    </row>
    <row r="360" spans="1:1">
      <c r="A360" s="9" t="s">
        <v>4947</v>
      </c>
    </row>
    <row r="361" spans="1:1">
      <c r="A361" s="9" t="s">
        <v>4948</v>
      </c>
    </row>
    <row r="362" spans="1:1">
      <c r="A362" s="9" t="s">
        <v>4949</v>
      </c>
    </row>
    <row r="363" spans="1:1">
      <c r="A363" s="9" t="s">
        <v>4950</v>
      </c>
    </row>
    <row r="364" spans="1:1">
      <c r="A364" s="9" t="s">
        <v>4951</v>
      </c>
    </row>
    <row r="365" spans="1:1">
      <c r="A365" s="9" t="s">
        <v>4952</v>
      </c>
    </row>
    <row r="366" spans="1:1">
      <c r="A366" s="9" t="s">
        <v>4953</v>
      </c>
    </row>
    <row r="367" spans="1:1">
      <c r="A367" s="9" t="s">
        <v>4954</v>
      </c>
    </row>
    <row r="368" spans="1:1">
      <c r="A368" s="9" t="s">
        <v>4955</v>
      </c>
    </row>
    <row r="369" spans="1:1">
      <c r="A369" s="9" t="s">
        <v>4956</v>
      </c>
    </row>
    <row r="370" spans="1:1">
      <c r="A370" s="9" t="s">
        <v>4957</v>
      </c>
    </row>
    <row r="371" spans="1:1">
      <c r="A371" s="9" t="s">
        <v>4958</v>
      </c>
    </row>
    <row r="372" spans="1:1">
      <c r="A372" s="9" t="s">
        <v>4959</v>
      </c>
    </row>
    <row r="373" spans="1:1">
      <c r="A373" s="9" t="s">
        <v>4960</v>
      </c>
    </row>
    <row r="374" spans="1:1">
      <c r="A374" s="9" t="s">
        <v>4961</v>
      </c>
    </row>
    <row r="375" spans="1:1">
      <c r="A375" s="9" t="s">
        <v>4962</v>
      </c>
    </row>
    <row r="376" spans="1:1">
      <c r="A376" s="9" t="s">
        <v>4963</v>
      </c>
    </row>
    <row r="377" spans="1:1">
      <c r="A377" s="9" t="s">
        <v>4964</v>
      </c>
    </row>
    <row r="378" spans="1:1">
      <c r="A378" s="9" t="s">
        <v>4965</v>
      </c>
    </row>
    <row r="379" spans="1:1">
      <c r="A379" s="9" t="s">
        <v>4966</v>
      </c>
    </row>
    <row r="380" spans="1:1">
      <c r="A380" s="9" t="s">
        <v>4967</v>
      </c>
    </row>
    <row r="381" spans="1:1">
      <c r="A381" s="9" t="s">
        <v>4968</v>
      </c>
    </row>
    <row r="382" spans="1:1">
      <c r="A382" s="9" t="s">
        <v>4969</v>
      </c>
    </row>
    <row r="383" spans="1:1">
      <c r="A383" s="9" t="s">
        <v>4970</v>
      </c>
    </row>
    <row r="384" spans="1:1">
      <c r="A384" s="9" t="s">
        <v>4971</v>
      </c>
    </row>
    <row r="385" spans="1:1">
      <c r="A385" s="9" t="s">
        <v>4972</v>
      </c>
    </row>
    <row r="386" spans="1:1">
      <c r="A386" s="9" t="s">
        <v>4973</v>
      </c>
    </row>
    <row r="387" spans="1:1">
      <c r="A387" s="9" t="s">
        <v>4974</v>
      </c>
    </row>
    <row r="388" spans="1:1">
      <c r="A388" s="9" t="s">
        <v>4975</v>
      </c>
    </row>
    <row r="389" spans="1:1">
      <c r="A389" s="9" t="s">
        <v>4976</v>
      </c>
    </row>
    <row r="390" spans="1:1">
      <c r="A390" s="9" t="s">
        <v>4977</v>
      </c>
    </row>
    <row r="391" spans="1:1">
      <c r="A391" s="9" t="s">
        <v>4978</v>
      </c>
    </row>
    <row r="392" spans="1:1">
      <c r="A392" s="9" t="s">
        <v>4979</v>
      </c>
    </row>
    <row r="393" spans="1:1">
      <c r="A393" s="9" t="s">
        <v>4980</v>
      </c>
    </row>
    <row r="394" spans="1:1">
      <c r="A394" s="9" t="s">
        <v>4981</v>
      </c>
    </row>
    <row r="395" spans="1:1">
      <c r="A395" s="9" t="s">
        <v>4982</v>
      </c>
    </row>
    <row r="396" spans="1:1">
      <c r="A396" s="9" t="s">
        <v>4983</v>
      </c>
    </row>
    <row r="397" spans="1:1">
      <c r="A397" s="9" t="s">
        <v>4984</v>
      </c>
    </row>
    <row r="398" spans="1:1">
      <c r="A398" s="9" t="s">
        <v>4985</v>
      </c>
    </row>
    <row r="399" spans="1:1">
      <c r="A399" s="9" t="s">
        <v>4986</v>
      </c>
    </row>
    <row r="400" spans="1:1">
      <c r="A400" s="9" t="s">
        <v>4987</v>
      </c>
    </row>
    <row r="401" spans="1:1">
      <c r="A401" s="9" t="s">
        <v>4988</v>
      </c>
    </row>
    <row r="402" spans="1:1">
      <c r="A402" s="9" t="s">
        <v>4989</v>
      </c>
    </row>
    <row r="403" spans="1:1">
      <c r="A403" s="9" t="s">
        <v>4990</v>
      </c>
    </row>
    <row r="404" spans="1:1">
      <c r="A404" s="9" t="s">
        <v>4991</v>
      </c>
    </row>
    <row r="405" spans="1:1">
      <c r="A405" s="9" t="s">
        <v>4992</v>
      </c>
    </row>
    <row r="406" spans="1:1">
      <c r="A406" s="9" t="s">
        <v>4993</v>
      </c>
    </row>
    <row r="407" spans="1:1">
      <c r="A407" s="9" t="s">
        <v>4994</v>
      </c>
    </row>
    <row r="408" spans="1:1">
      <c r="A408" s="9" t="s">
        <v>4995</v>
      </c>
    </row>
    <row r="409" spans="1:1">
      <c r="A409" s="9" t="s">
        <v>4996</v>
      </c>
    </row>
    <row r="410" spans="1:1">
      <c r="A410" s="9" t="s">
        <v>4997</v>
      </c>
    </row>
    <row r="411" spans="1:1">
      <c r="A411" s="9" t="s">
        <v>4998</v>
      </c>
    </row>
    <row r="412" spans="1:1">
      <c r="A412" s="9" t="s">
        <v>4999</v>
      </c>
    </row>
    <row r="413" spans="1:1">
      <c r="A413" s="9" t="s">
        <v>5000</v>
      </c>
    </row>
    <row r="414" spans="1:1">
      <c r="A414" s="9" t="s">
        <v>5001</v>
      </c>
    </row>
    <row r="415" spans="1:1">
      <c r="A415" s="9" t="s">
        <v>5002</v>
      </c>
    </row>
    <row r="416" spans="1:1">
      <c r="A416" s="9" t="s">
        <v>5003</v>
      </c>
    </row>
    <row r="417" spans="1:1">
      <c r="A417" s="9" t="s">
        <v>5004</v>
      </c>
    </row>
    <row r="418" spans="1:1">
      <c r="A418" s="9" t="s">
        <v>5005</v>
      </c>
    </row>
    <row r="419" spans="1:1">
      <c r="A419" s="9" t="s">
        <v>5006</v>
      </c>
    </row>
    <row r="420" spans="1:1">
      <c r="A420" s="9" t="s">
        <v>5007</v>
      </c>
    </row>
    <row r="421" spans="1:1">
      <c r="A421" s="9" t="s">
        <v>5008</v>
      </c>
    </row>
    <row r="422" spans="1:1">
      <c r="A422" s="9" t="s">
        <v>5009</v>
      </c>
    </row>
    <row r="423" spans="1:1">
      <c r="A423" s="9" t="s">
        <v>5010</v>
      </c>
    </row>
    <row r="424" spans="1:1">
      <c r="A424" s="9" t="s">
        <v>5011</v>
      </c>
    </row>
    <row r="425" spans="1:1">
      <c r="A425" s="9" t="s">
        <v>5012</v>
      </c>
    </row>
    <row r="426" spans="1:1">
      <c r="A426" s="9" t="s">
        <v>5013</v>
      </c>
    </row>
    <row r="427" spans="1:1">
      <c r="A427" s="9" t="s">
        <v>5014</v>
      </c>
    </row>
    <row r="428" spans="1:1">
      <c r="A428" s="9" t="s">
        <v>5015</v>
      </c>
    </row>
    <row r="429" spans="1:1">
      <c r="A429" s="9" t="s">
        <v>5016</v>
      </c>
    </row>
    <row r="430" spans="1:1">
      <c r="A430" s="9" t="s">
        <v>5017</v>
      </c>
    </row>
    <row r="431" spans="1:1">
      <c r="A431" s="9" t="s">
        <v>5018</v>
      </c>
    </row>
    <row r="432" spans="1:1">
      <c r="A432" s="9" t="s">
        <v>5019</v>
      </c>
    </row>
    <row r="433" spans="1:1">
      <c r="A433" s="56" t="s">
        <v>5020</v>
      </c>
    </row>
    <row r="434" spans="1:1">
      <c r="A434" s="56" t="s">
        <v>5021</v>
      </c>
    </row>
    <row r="435" spans="1:1">
      <c r="A435" s="56" t="s">
        <v>5022</v>
      </c>
    </row>
    <row r="436" spans="1:1">
      <c r="A436" s="56" t="s">
        <v>5023</v>
      </c>
    </row>
    <row r="437" spans="1:1">
      <c r="A437" s="56" t="s">
        <v>5024</v>
      </c>
    </row>
    <row r="438" spans="1:1">
      <c r="A438" s="56" t="s">
        <v>5025</v>
      </c>
    </row>
    <row r="439" spans="1:1">
      <c r="A439" s="56" t="s">
        <v>5026</v>
      </c>
    </row>
    <row r="440" spans="1:1">
      <c r="A440" s="56" t="s">
        <v>5027</v>
      </c>
    </row>
    <row r="441" spans="1:1">
      <c r="A441" s="56" t="s">
        <v>5028</v>
      </c>
    </row>
    <row r="442" spans="1:1">
      <c r="A442" s="56" t="s">
        <v>5029</v>
      </c>
    </row>
    <row r="443" spans="1:1">
      <c r="A443" s="56" t="s">
        <v>5030</v>
      </c>
    </row>
    <row r="444" spans="1:1">
      <c r="A444" s="56" t="s">
        <v>5031</v>
      </c>
    </row>
    <row r="445" spans="1:1">
      <c r="A445" s="56" t="s">
        <v>5032</v>
      </c>
    </row>
    <row r="446" spans="1:1">
      <c r="A446" s="56" t="s">
        <v>5033</v>
      </c>
    </row>
    <row r="447" spans="1:1">
      <c r="A447" s="56" t="s">
        <v>5034</v>
      </c>
    </row>
    <row r="448" spans="1:1">
      <c r="A448" s="56" t="s">
        <v>5035</v>
      </c>
    </row>
    <row r="449" spans="1:1">
      <c r="A449" s="56" t="s">
        <v>5036</v>
      </c>
    </row>
    <row r="450" spans="1:1">
      <c r="A450" s="56" t="s">
        <v>5037</v>
      </c>
    </row>
    <row r="451" spans="1:1">
      <c r="A451" s="56" t="s">
        <v>5038</v>
      </c>
    </row>
    <row r="452" spans="1:1">
      <c r="A452" s="56" t="s">
        <v>5039</v>
      </c>
    </row>
    <row r="453" spans="1:1">
      <c r="A453" s="56" t="s">
        <v>5040</v>
      </c>
    </row>
    <row r="454" spans="1:1">
      <c r="A454" s="56" t="s">
        <v>5041</v>
      </c>
    </row>
    <row r="455" spans="1:1">
      <c r="A455" s="56" t="s">
        <v>5042</v>
      </c>
    </row>
    <row r="456" spans="1:1">
      <c r="A456" s="56" t="s">
        <v>5043</v>
      </c>
    </row>
    <row r="457" spans="1:1">
      <c r="A457" s="9" t="s">
        <v>5044</v>
      </c>
    </row>
    <row r="458" spans="1:1">
      <c r="A458" s="9" t="s">
        <v>5045</v>
      </c>
    </row>
    <row r="459" spans="1:1">
      <c r="A459" s="9" t="s">
        <v>5046</v>
      </c>
    </row>
    <row r="460" spans="1:1">
      <c r="A460" s="9" t="s">
        <v>5047</v>
      </c>
    </row>
    <row r="461" spans="1:1">
      <c r="A461" s="9" t="s">
        <v>5048</v>
      </c>
    </row>
    <row r="462" spans="1:1">
      <c r="A462" s="9" t="s">
        <v>5049</v>
      </c>
    </row>
    <row r="463" spans="1:1">
      <c r="A463" s="9" t="s">
        <v>5050</v>
      </c>
    </row>
    <row r="464" spans="1:1">
      <c r="A464" s="9" t="s">
        <v>5051</v>
      </c>
    </row>
    <row r="465" spans="1:1">
      <c r="A465" s="9" t="s">
        <v>5052</v>
      </c>
    </row>
    <row r="466" spans="1:1">
      <c r="A466" s="9" t="s">
        <v>5053</v>
      </c>
    </row>
    <row r="467" spans="1:1">
      <c r="A467" s="9" t="s">
        <v>5054</v>
      </c>
    </row>
    <row r="468" spans="1:1">
      <c r="A468" s="9" t="s">
        <v>5055</v>
      </c>
    </row>
    <row r="469" spans="1:1">
      <c r="A469" s="9" t="s">
        <v>5056</v>
      </c>
    </row>
    <row r="470" spans="1:1">
      <c r="A470" s="9" t="s">
        <v>5057</v>
      </c>
    </row>
    <row r="471" spans="1:1">
      <c r="A471" s="9" t="s">
        <v>5058</v>
      </c>
    </row>
    <row r="472" spans="1:1">
      <c r="A472" s="9" t="s">
        <v>5059</v>
      </c>
    </row>
    <row r="473" spans="1:1">
      <c r="A473" s="9" t="s">
        <v>5060</v>
      </c>
    </row>
    <row r="474" spans="1:1">
      <c r="A474" s="9" t="s">
        <v>5061</v>
      </c>
    </row>
    <row r="475" spans="1:1">
      <c r="A475" s="9" t="s">
        <v>5062</v>
      </c>
    </row>
    <row r="476" spans="1:1">
      <c r="A476" s="9" t="s">
        <v>5063</v>
      </c>
    </row>
    <row r="477" spans="1:1">
      <c r="A477" s="9" t="s">
        <v>5064</v>
      </c>
    </row>
    <row r="478" spans="1:1">
      <c r="A478" s="9" t="s">
        <v>5065</v>
      </c>
    </row>
    <row r="479" spans="1:1">
      <c r="A479" s="9" t="s">
        <v>5066</v>
      </c>
    </row>
    <row r="480" spans="1:1">
      <c r="A480" s="9" t="s">
        <v>5067</v>
      </c>
    </row>
    <row r="481" spans="1:1">
      <c r="A481" s="9" t="s">
        <v>5068</v>
      </c>
    </row>
    <row r="482" spans="1:1">
      <c r="A482" s="9" t="s">
        <v>5069</v>
      </c>
    </row>
    <row r="483" spans="1:1">
      <c r="A483" s="9" t="s">
        <v>5070</v>
      </c>
    </row>
    <row r="484" spans="1:1">
      <c r="A484" s="9" t="s">
        <v>5071</v>
      </c>
    </row>
    <row r="485" spans="1:1">
      <c r="A485" s="9" t="s">
        <v>5072</v>
      </c>
    </row>
    <row r="486" spans="1:1">
      <c r="A486" s="9" t="s">
        <v>5073</v>
      </c>
    </row>
    <row r="487" spans="1:1">
      <c r="A487" s="9" t="s">
        <v>5074</v>
      </c>
    </row>
    <row r="488" spans="1:1">
      <c r="A488" s="9" t="s">
        <v>5075</v>
      </c>
    </row>
    <row r="489" spans="1:1">
      <c r="A489" s="9" t="s">
        <v>5076</v>
      </c>
    </row>
    <row r="490" spans="1:1">
      <c r="A490" s="9" t="s">
        <v>5077</v>
      </c>
    </row>
    <row r="491" spans="1:1">
      <c r="A491" s="9" t="s">
        <v>5078</v>
      </c>
    </row>
    <row r="492" spans="1:1">
      <c r="A492" s="9" t="s">
        <v>5079</v>
      </c>
    </row>
    <row r="493" spans="1:1">
      <c r="A493" s="9" t="s">
        <v>5080</v>
      </c>
    </row>
    <row r="494" spans="1:1">
      <c r="A494" s="9" t="s">
        <v>5081</v>
      </c>
    </row>
    <row r="495" spans="1:1">
      <c r="A495" s="9" t="s">
        <v>5082</v>
      </c>
    </row>
    <row r="496" spans="1:1">
      <c r="A496" s="9" t="s">
        <v>5083</v>
      </c>
    </row>
    <row r="497" spans="1:1">
      <c r="A497" s="9" t="s">
        <v>5084</v>
      </c>
    </row>
    <row r="498" spans="1:1">
      <c r="A498" s="9" t="s">
        <v>5085</v>
      </c>
    </row>
    <row r="499" spans="1:1">
      <c r="A499" s="9" t="s">
        <v>5086</v>
      </c>
    </row>
    <row r="500" spans="1:1">
      <c r="A500" s="9" t="s">
        <v>5087</v>
      </c>
    </row>
    <row r="501" spans="1:1">
      <c r="A501" s="9" t="s">
        <v>5088</v>
      </c>
    </row>
    <row r="502" spans="1:1">
      <c r="A502" s="9" t="s">
        <v>5089</v>
      </c>
    </row>
    <row r="503" spans="1:1">
      <c r="A503" s="9" t="s">
        <v>5090</v>
      </c>
    </row>
    <row r="504" spans="1:1">
      <c r="A504" s="9" t="s">
        <v>5091</v>
      </c>
    </row>
    <row r="505" spans="1:1">
      <c r="A505" s="9" t="s">
        <v>5092</v>
      </c>
    </row>
    <row r="506" spans="1:1">
      <c r="A506" s="9" t="s">
        <v>5093</v>
      </c>
    </row>
    <row r="507" spans="1:1">
      <c r="A507" s="9" t="s">
        <v>5093</v>
      </c>
    </row>
    <row r="508" spans="1:1">
      <c r="A508" s="9" t="s">
        <v>5094</v>
      </c>
    </row>
    <row r="509" spans="1:1">
      <c r="A509" s="9" t="s">
        <v>5095</v>
      </c>
    </row>
    <row r="510" spans="1:1">
      <c r="A510" s="9" t="s">
        <v>5096</v>
      </c>
    </row>
    <row r="511" spans="1:1">
      <c r="A511" s="9" t="s">
        <v>5097</v>
      </c>
    </row>
    <row r="512" spans="1:1">
      <c r="A512" s="9" t="s">
        <v>5098</v>
      </c>
    </row>
    <row r="513" spans="1:1">
      <c r="A513" s="9" t="s">
        <v>5099</v>
      </c>
    </row>
    <row r="514" spans="1:1">
      <c r="A514" s="9" t="s">
        <v>5100</v>
      </c>
    </row>
    <row r="515" spans="1:1">
      <c r="A515" s="9" t="s">
        <v>5101</v>
      </c>
    </row>
    <row r="516" spans="1:1">
      <c r="A516" s="9" t="s">
        <v>5102</v>
      </c>
    </row>
    <row r="517" spans="1:1">
      <c r="A517" s="9" t="s">
        <v>5103</v>
      </c>
    </row>
    <row r="518" spans="1:1">
      <c r="A518" s="9" t="s">
        <v>5104</v>
      </c>
    </row>
    <row r="519" spans="1:1">
      <c r="A519" s="9" t="s">
        <v>5105</v>
      </c>
    </row>
    <row r="520" spans="1:1">
      <c r="A520" s="9" t="s">
        <v>5106</v>
      </c>
    </row>
    <row r="521" spans="1:1">
      <c r="A521" s="9" t="s">
        <v>5107</v>
      </c>
    </row>
    <row r="522" spans="1:1">
      <c r="A522" s="9" t="s">
        <v>5108</v>
      </c>
    </row>
    <row r="523" spans="1:1">
      <c r="A523" s="9" t="s">
        <v>5109</v>
      </c>
    </row>
    <row r="524" spans="1:1">
      <c r="A524" s="9" t="s">
        <v>5110</v>
      </c>
    </row>
    <row r="525" spans="1:1">
      <c r="A525" s="9" t="s">
        <v>5111</v>
      </c>
    </row>
    <row r="526" spans="1:1">
      <c r="A526" s="9" t="s">
        <v>5112</v>
      </c>
    </row>
    <row r="527" spans="1:1">
      <c r="A527" s="9" t="s">
        <v>5113</v>
      </c>
    </row>
    <row r="528" spans="1:1">
      <c r="A528" s="9" t="s">
        <v>5114</v>
      </c>
    </row>
    <row r="529" spans="1:1">
      <c r="A529" s="9" t="s">
        <v>5115</v>
      </c>
    </row>
    <row r="530" spans="1:1">
      <c r="A530" s="9" t="s">
        <v>5116</v>
      </c>
    </row>
    <row r="531" spans="1:1">
      <c r="A531" s="9" t="s">
        <v>5117</v>
      </c>
    </row>
    <row r="532" spans="1:1">
      <c r="A532" s="9" t="s">
        <v>5118</v>
      </c>
    </row>
    <row r="533" spans="1:1">
      <c r="A533" s="9" t="s">
        <v>5119</v>
      </c>
    </row>
    <row r="534" spans="1:1">
      <c r="A534" s="9" t="s">
        <v>5120</v>
      </c>
    </row>
    <row r="535" spans="1:1">
      <c r="A535" s="9" t="s">
        <v>5121</v>
      </c>
    </row>
    <row r="536" spans="1:1">
      <c r="A536" s="9" t="s">
        <v>5122</v>
      </c>
    </row>
    <row r="537" spans="1:1">
      <c r="A537" s="9" t="s">
        <v>5123</v>
      </c>
    </row>
    <row r="538" spans="1:1">
      <c r="A538" s="9" t="s">
        <v>5124</v>
      </c>
    </row>
    <row r="539" spans="1:1">
      <c r="A539" s="9" t="s">
        <v>5125</v>
      </c>
    </row>
    <row r="540" spans="1:1">
      <c r="A540" s="9" t="s">
        <v>5126</v>
      </c>
    </row>
    <row r="541" spans="1:1">
      <c r="A541" s="9" t="s">
        <v>5127</v>
      </c>
    </row>
    <row r="542" spans="1:1">
      <c r="A542" s="9" t="s">
        <v>5128</v>
      </c>
    </row>
    <row r="543" spans="1:1">
      <c r="A543" s="9" t="s">
        <v>5129</v>
      </c>
    </row>
    <row r="544" spans="1:1">
      <c r="A544" s="9" t="s">
        <v>5130</v>
      </c>
    </row>
    <row r="545" spans="1:1">
      <c r="A545" s="9" t="s">
        <v>5131</v>
      </c>
    </row>
    <row r="546" spans="1:1">
      <c r="A546" s="9" t="s">
        <v>5132</v>
      </c>
    </row>
    <row r="547" spans="1:1">
      <c r="A547" s="9" t="s">
        <v>5133</v>
      </c>
    </row>
    <row r="548" spans="1:1">
      <c r="A548" s="9" t="s">
        <v>5134</v>
      </c>
    </row>
    <row r="549" spans="1:1">
      <c r="A549" s="9" t="s">
        <v>5135</v>
      </c>
    </row>
    <row r="550" spans="1:1">
      <c r="A550" s="9" t="s">
        <v>5136</v>
      </c>
    </row>
    <row r="551" spans="1:1">
      <c r="A551" s="9" t="s">
        <v>5137</v>
      </c>
    </row>
    <row r="552" spans="1:1">
      <c r="A552" s="9" t="s">
        <v>5138</v>
      </c>
    </row>
    <row r="553" spans="1:1">
      <c r="A553" s="9" t="s">
        <v>5139</v>
      </c>
    </row>
    <row r="554" spans="1:1">
      <c r="A554" s="9" t="s">
        <v>5140</v>
      </c>
    </row>
    <row r="555" spans="1:1">
      <c r="A555" s="9" t="s">
        <v>5141</v>
      </c>
    </row>
    <row r="556" spans="1:1">
      <c r="A556" s="9" t="s">
        <v>5142</v>
      </c>
    </row>
    <row r="557" spans="1:1">
      <c r="A557" s="9" t="s">
        <v>5143</v>
      </c>
    </row>
    <row r="558" spans="1:1">
      <c r="A558" s="9" t="s">
        <v>5144</v>
      </c>
    </row>
    <row r="559" spans="1:1">
      <c r="A559" s="9" t="s">
        <v>5145</v>
      </c>
    </row>
    <row r="560" spans="1:1">
      <c r="A560" s="9" t="s">
        <v>5146</v>
      </c>
    </row>
    <row r="561" spans="1:1">
      <c r="A561" s="9" t="s">
        <v>5147</v>
      </c>
    </row>
    <row r="562" spans="1:1">
      <c r="A562" s="9" t="s">
        <v>5148</v>
      </c>
    </row>
    <row r="563" spans="1:1">
      <c r="A563" s="9" t="s">
        <v>5149</v>
      </c>
    </row>
    <row r="564" spans="1:1">
      <c r="A564" s="9" t="s">
        <v>5150</v>
      </c>
    </row>
    <row r="565" spans="1:1">
      <c r="A565" s="9" t="s">
        <v>5151</v>
      </c>
    </row>
    <row r="566" spans="1:1">
      <c r="A566" s="9" t="s">
        <v>5152</v>
      </c>
    </row>
    <row r="567" spans="1:1">
      <c r="A567" s="9" t="s">
        <v>5153</v>
      </c>
    </row>
    <row r="568" spans="1:1">
      <c r="A568" s="9" t="s">
        <v>5154</v>
      </c>
    </row>
    <row r="569" spans="1:1">
      <c r="A569" s="9" t="s">
        <v>5155</v>
      </c>
    </row>
    <row r="570" spans="1:1">
      <c r="A570" s="9" t="s">
        <v>5156</v>
      </c>
    </row>
    <row r="571" spans="1:1">
      <c r="A571" s="56" t="s">
        <v>5157</v>
      </c>
    </row>
    <row r="572" spans="1:1">
      <c r="A572" s="56" t="s">
        <v>5158</v>
      </c>
    </row>
    <row r="573" spans="1:1">
      <c r="A573" s="9" t="s">
        <v>5159</v>
      </c>
    </row>
    <row r="574" spans="1:1">
      <c r="A574" s="9" t="s">
        <v>5160</v>
      </c>
    </row>
    <row r="575" spans="1:1">
      <c r="A575" s="9" t="s">
        <v>5161</v>
      </c>
    </row>
    <row r="576" spans="1:1">
      <c r="A576" s="9" t="s">
        <v>5162</v>
      </c>
    </row>
    <row r="577" spans="1:1">
      <c r="A577" s="9" t="s">
        <v>5163</v>
      </c>
    </row>
    <row r="578" spans="1:1">
      <c r="A578" s="9" t="s">
        <v>5164</v>
      </c>
    </row>
    <row r="579" spans="1:1">
      <c r="A579" s="9" t="s">
        <v>5165</v>
      </c>
    </row>
    <row r="580" spans="1:1">
      <c r="A580" s="9" t="s">
        <v>5166</v>
      </c>
    </row>
    <row r="581" spans="1:1">
      <c r="A581" s="9" t="s">
        <v>5167</v>
      </c>
    </row>
    <row r="582" spans="1:1">
      <c r="A582" s="9" t="s">
        <v>5168</v>
      </c>
    </row>
    <row r="583" spans="1:1">
      <c r="A583" s="9" t="s">
        <v>5169</v>
      </c>
    </row>
    <row r="584" spans="1:1">
      <c r="A584" s="9" t="s">
        <v>5170</v>
      </c>
    </row>
    <row r="585" spans="1:1">
      <c r="A585" s="9" t="s">
        <v>5171</v>
      </c>
    </row>
    <row r="586" spans="1:1">
      <c r="A586" s="9" t="s">
        <v>5172</v>
      </c>
    </row>
    <row r="587" spans="1:1">
      <c r="A587" s="9" t="s">
        <v>5173</v>
      </c>
    </row>
    <row r="588" spans="1:1">
      <c r="A588" s="9" t="s">
        <v>5174</v>
      </c>
    </row>
    <row r="589" spans="1:1">
      <c r="A589" s="9" t="s">
        <v>5175</v>
      </c>
    </row>
    <row r="590" spans="1:1">
      <c r="A590" s="9" t="s">
        <v>5176</v>
      </c>
    </row>
    <row r="591" spans="1:1">
      <c r="A591" s="9" t="s">
        <v>5177</v>
      </c>
    </row>
    <row r="592" spans="1:1">
      <c r="A592" s="9" t="s">
        <v>5178</v>
      </c>
    </row>
    <row r="593" spans="1:1">
      <c r="A593" s="9" t="s">
        <v>5179</v>
      </c>
    </row>
    <row r="594" spans="1:1">
      <c r="A594" s="9" t="s">
        <v>5180</v>
      </c>
    </row>
    <row r="595" spans="1:1">
      <c r="A595" s="9" t="s">
        <v>5181</v>
      </c>
    </row>
    <row r="596" spans="1:1">
      <c r="A596" s="9" t="s">
        <v>5182</v>
      </c>
    </row>
    <row r="597" spans="1:1">
      <c r="A597" s="9" t="s">
        <v>5183</v>
      </c>
    </row>
    <row r="598" spans="1:1">
      <c r="A598" s="9" t="s">
        <v>5184</v>
      </c>
    </row>
    <row r="599" spans="1:1">
      <c r="A599" s="9" t="s">
        <v>5185</v>
      </c>
    </row>
    <row r="600" spans="1:1">
      <c r="A600" s="9" t="s">
        <v>5186</v>
      </c>
    </row>
    <row r="601" spans="1:1">
      <c r="A601" s="9" t="s">
        <v>5187</v>
      </c>
    </row>
    <row r="602" spans="1:1">
      <c r="A602" s="9" t="s">
        <v>5188</v>
      </c>
    </row>
    <row r="603" spans="1:1">
      <c r="A603" s="9" t="s">
        <v>5189</v>
      </c>
    </row>
    <row r="604" spans="1:1">
      <c r="A604" s="9" t="s">
        <v>5190</v>
      </c>
    </row>
    <row r="605" spans="1:1">
      <c r="A605" s="9" t="s">
        <v>5191</v>
      </c>
    </row>
    <row r="606" spans="1:1">
      <c r="A606" s="9" t="s">
        <v>5192</v>
      </c>
    </row>
    <row r="607" spans="1:1">
      <c r="A607" s="9" t="s">
        <v>5193</v>
      </c>
    </row>
    <row r="608" spans="1:1">
      <c r="A608" s="9" t="s">
        <v>5194</v>
      </c>
    </row>
    <row r="609" spans="1:1">
      <c r="A609" s="9" t="s">
        <v>5195</v>
      </c>
    </row>
    <row r="610" spans="1:1">
      <c r="A610" s="9" t="s">
        <v>5196</v>
      </c>
    </row>
    <row r="611" spans="1:1">
      <c r="A611" s="9" t="s">
        <v>5197</v>
      </c>
    </row>
    <row r="612" spans="1:1">
      <c r="A612" s="9" t="s">
        <v>5198</v>
      </c>
    </row>
    <row r="613" spans="1:1">
      <c r="A613" s="9" t="s">
        <v>5199</v>
      </c>
    </row>
    <row r="614" spans="1:1">
      <c r="A614" s="9" t="s">
        <v>5200</v>
      </c>
    </row>
    <row r="615" spans="1:1">
      <c r="A615" s="9" t="s">
        <v>5201</v>
      </c>
    </row>
    <row r="616" spans="1:1">
      <c r="A616" s="9" t="s">
        <v>5202</v>
      </c>
    </row>
    <row r="617" spans="1:1">
      <c r="A617" s="9" t="s">
        <v>5203</v>
      </c>
    </row>
    <row r="618" spans="1:1">
      <c r="A618" s="9" t="s">
        <v>5204</v>
      </c>
    </row>
    <row r="619" spans="1:1">
      <c r="A619" s="9" t="s">
        <v>5205</v>
      </c>
    </row>
    <row r="620" spans="1:1">
      <c r="A620" s="9" t="s">
        <v>5206</v>
      </c>
    </row>
    <row r="621" spans="1:1">
      <c r="A621" s="9" t="s">
        <v>5207</v>
      </c>
    </row>
    <row r="622" spans="1:1">
      <c r="A622" s="9" t="s">
        <v>5208</v>
      </c>
    </row>
    <row r="623" spans="1:1">
      <c r="A623" s="9" t="s">
        <v>5209</v>
      </c>
    </row>
    <row r="624" spans="1:1">
      <c r="A624" s="9" t="s">
        <v>5210</v>
      </c>
    </row>
    <row r="625" spans="1:1">
      <c r="A625" s="9" t="s">
        <v>5211</v>
      </c>
    </row>
    <row r="626" spans="1:1">
      <c r="A626" s="9" t="s">
        <v>5212</v>
      </c>
    </row>
    <row r="627" spans="1:1">
      <c r="A627" s="9" t="s">
        <v>5213</v>
      </c>
    </row>
    <row r="628" spans="1:1">
      <c r="A628" s="9" t="s">
        <v>5214</v>
      </c>
    </row>
    <row r="629" spans="1:1">
      <c r="A629" s="9" t="s">
        <v>5215</v>
      </c>
    </row>
    <row r="630" spans="1:1">
      <c r="A630" s="9" t="s">
        <v>5216</v>
      </c>
    </row>
    <row r="631" spans="1:1">
      <c r="A631" s="9" t="s">
        <v>5217</v>
      </c>
    </row>
    <row r="632" spans="1:1">
      <c r="A632" s="9" t="s">
        <v>5218</v>
      </c>
    </row>
    <row r="633" spans="1:1">
      <c r="A633" s="9" t="s">
        <v>5219</v>
      </c>
    </row>
    <row r="634" spans="1:1">
      <c r="A634" s="9" t="s">
        <v>5220</v>
      </c>
    </row>
    <row r="635" spans="1:1">
      <c r="A635" s="9" t="s">
        <v>5221</v>
      </c>
    </row>
    <row r="636" spans="1:1">
      <c r="A636" s="9" t="s">
        <v>5222</v>
      </c>
    </row>
    <row r="637" spans="1:1">
      <c r="A637" s="9" t="s">
        <v>5223</v>
      </c>
    </row>
    <row r="638" spans="1:1">
      <c r="A638" s="9" t="s">
        <v>5224</v>
      </c>
    </row>
    <row r="639" spans="1:1">
      <c r="A639" s="9" t="s">
        <v>5225</v>
      </c>
    </row>
    <row r="640" spans="1:1">
      <c r="A640" s="9" t="s">
        <v>5226</v>
      </c>
    </row>
    <row r="641" spans="1:1">
      <c r="A641" s="9" t="s">
        <v>5227</v>
      </c>
    </row>
    <row r="642" spans="1:1">
      <c r="A642" s="9" t="s">
        <v>5228</v>
      </c>
    </row>
    <row r="643" spans="1:1">
      <c r="A643" s="9" t="s">
        <v>5229</v>
      </c>
    </row>
    <row r="644" spans="1:1">
      <c r="A644" s="9" t="s">
        <v>5230</v>
      </c>
    </row>
    <row r="645" spans="1:1">
      <c r="A645" s="9" t="s">
        <v>5231</v>
      </c>
    </row>
    <row r="646" spans="1:1">
      <c r="A646" s="9" t="s">
        <v>5232</v>
      </c>
    </row>
    <row r="647" spans="1:1">
      <c r="A647" s="9" t="s">
        <v>5233</v>
      </c>
    </row>
    <row r="648" spans="1:1">
      <c r="A648" s="9" t="s">
        <v>5234</v>
      </c>
    </row>
    <row r="649" spans="1:1">
      <c r="A649" s="9" t="s">
        <v>5235</v>
      </c>
    </row>
    <row r="650" spans="1:1">
      <c r="A650" s="9" t="s">
        <v>5236</v>
      </c>
    </row>
    <row r="651" spans="1:1">
      <c r="A651" s="9" t="s">
        <v>5237</v>
      </c>
    </row>
    <row r="652" spans="1:1">
      <c r="A652" s="9" t="s">
        <v>5238</v>
      </c>
    </row>
    <row r="653" spans="1:1">
      <c r="A653" s="9" t="s">
        <v>5239</v>
      </c>
    </row>
    <row r="654" spans="1:1">
      <c r="A654" s="9" t="s">
        <v>5240</v>
      </c>
    </row>
    <row r="655" spans="1:1">
      <c r="A655" s="9" t="s">
        <v>5241</v>
      </c>
    </row>
    <row r="656" spans="1:1">
      <c r="A656" s="9" t="s">
        <v>5242</v>
      </c>
    </row>
    <row r="657" spans="1:1">
      <c r="A657" s="9" t="s">
        <v>5243</v>
      </c>
    </row>
    <row r="658" spans="1:1">
      <c r="A658" s="9" t="s">
        <v>5244</v>
      </c>
    </row>
    <row r="659" spans="1:1">
      <c r="A659" s="9" t="s">
        <v>5245</v>
      </c>
    </row>
    <row r="660" spans="1:1">
      <c r="A660" s="9" t="s">
        <v>5246</v>
      </c>
    </row>
    <row r="661" spans="1:1">
      <c r="A661" s="9" t="s">
        <v>5247</v>
      </c>
    </row>
    <row r="662" spans="1:1">
      <c r="A662" s="9" t="s">
        <v>5248</v>
      </c>
    </row>
    <row r="663" spans="1:1">
      <c r="A663" s="9" t="s">
        <v>5249</v>
      </c>
    </row>
    <row r="664" spans="1:1">
      <c r="A664" s="9" t="s">
        <v>5250</v>
      </c>
    </row>
    <row r="665" spans="1:1">
      <c r="A665" s="9" t="s">
        <v>5251</v>
      </c>
    </row>
    <row r="666" spans="1:1">
      <c r="A666" s="9" t="s">
        <v>5252</v>
      </c>
    </row>
    <row r="667" spans="1:1">
      <c r="A667" s="9" t="s">
        <v>5253</v>
      </c>
    </row>
    <row r="668" spans="1:1">
      <c r="A668" s="9" t="s">
        <v>5254</v>
      </c>
    </row>
    <row r="669" spans="1:1">
      <c r="A669" s="9" t="s">
        <v>5255</v>
      </c>
    </row>
    <row r="670" spans="1:1">
      <c r="A670" s="9" t="s">
        <v>5256</v>
      </c>
    </row>
    <row r="671" spans="1:1">
      <c r="A671" s="9" t="s">
        <v>5257</v>
      </c>
    </row>
    <row r="672" spans="1:1">
      <c r="A672" s="9" t="s">
        <v>5258</v>
      </c>
    </row>
    <row r="673" spans="1:1">
      <c r="A673" s="9" t="s">
        <v>5259</v>
      </c>
    </row>
    <row r="674" spans="1:1">
      <c r="A674" s="9" t="s">
        <v>5260</v>
      </c>
    </row>
    <row r="675" spans="1:1">
      <c r="A675" s="9" t="s">
        <v>5261</v>
      </c>
    </row>
    <row r="676" spans="1:1">
      <c r="A676" s="9" t="s">
        <v>5262</v>
      </c>
    </row>
    <row r="677" spans="1:1">
      <c r="A677" s="9" t="s">
        <v>5263</v>
      </c>
    </row>
    <row r="678" spans="1:1">
      <c r="A678" s="9" t="s">
        <v>5264</v>
      </c>
    </row>
    <row r="679" spans="1:1">
      <c r="A679" s="9" t="s">
        <v>5265</v>
      </c>
    </row>
    <row r="680" spans="1:1">
      <c r="A680" s="9" t="s">
        <v>5266</v>
      </c>
    </row>
    <row r="681" spans="1:1">
      <c r="A681" s="9" t="s">
        <v>5267</v>
      </c>
    </row>
    <row r="682" spans="1:1">
      <c r="A682" s="9" t="s">
        <v>5268</v>
      </c>
    </row>
    <row r="683" spans="1:1">
      <c r="A683" s="9" t="s">
        <v>5269</v>
      </c>
    </row>
    <row r="684" spans="1:1">
      <c r="A684" s="9" t="s">
        <v>5270</v>
      </c>
    </row>
    <row r="685" spans="1:1">
      <c r="A685" s="9" t="s">
        <v>5271</v>
      </c>
    </row>
    <row r="686" spans="1:1">
      <c r="A686" s="137" t="s">
        <v>5272</v>
      </c>
    </row>
    <row r="687" spans="1:1">
      <c r="A687" s="137" t="s">
        <v>5273</v>
      </c>
    </row>
    <row r="688" spans="1:1">
      <c r="A688" s="137" t="s">
        <v>5274</v>
      </c>
    </row>
    <row r="689" spans="1:1">
      <c r="A689" s="137" t="s">
        <v>5275</v>
      </c>
    </row>
    <row r="690" spans="1:1">
      <c r="A690" s="137" t="s">
        <v>5276</v>
      </c>
    </row>
    <row r="691" spans="1:1">
      <c r="A691" s="137" t="s">
        <v>5277</v>
      </c>
    </row>
    <row r="692" spans="1:1">
      <c r="A692" s="137" t="s">
        <v>5278</v>
      </c>
    </row>
    <row r="693" spans="1:1">
      <c r="A693" s="137" t="s">
        <v>5279</v>
      </c>
    </row>
    <row r="694" spans="1:1">
      <c r="A694" s="137" t="s">
        <v>5280</v>
      </c>
    </row>
    <row r="695" spans="1:1">
      <c r="A695" s="137" t="s">
        <v>5281</v>
      </c>
    </row>
    <row r="696" spans="1:1">
      <c r="A696" s="137" t="s">
        <v>5282</v>
      </c>
    </row>
    <row r="697" spans="1:1">
      <c r="A697" s="137" t="s">
        <v>5283</v>
      </c>
    </row>
    <row r="698" spans="1:1">
      <c r="A698" s="137" t="s">
        <v>5284</v>
      </c>
    </row>
    <row r="699" spans="1:1">
      <c r="A699" s="137" t="s">
        <v>5285</v>
      </c>
    </row>
    <row r="700" spans="1:1">
      <c r="A700" s="137" t="s">
        <v>5286</v>
      </c>
    </row>
    <row r="701" spans="1:1">
      <c r="A701" s="137" t="s">
        <v>5287</v>
      </c>
    </row>
    <row r="702" spans="1:1">
      <c r="A702" s="137" t="s">
        <v>5288</v>
      </c>
    </row>
    <row r="703" spans="1:1">
      <c r="A703" s="137" t="s">
        <v>5289</v>
      </c>
    </row>
    <row r="704" spans="1:1">
      <c r="A704" s="137" t="s">
        <v>5290</v>
      </c>
    </row>
    <row r="705" spans="1:1">
      <c r="A705" s="137" t="s">
        <v>5291</v>
      </c>
    </row>
    <row r="706" spans="1:1">
      <c r="A706" s="137" t="s">
        <v>5292</v>
      </c>
    </row>
    <row r="707" spans="1:1">
      <c r="A707" s="137" t="s">
        <v>5293</v>
      </c>
    </row>
    <row r="708" spans="1:1">
      <c r="A708" s="137" t="s">
        <v>5294</v>
      </c>
    </row>
    <row r="709" spans="1:1">
      <c r="A709" s="137" t="s">
        <v>5295</v>
      </c>
    </row>
    <row r="710" spans="1:1">
      <c r="A710" s="137" t="s">
        <v>5296</v>
      </c>
    </row>
    <row r="711" spans="1:1">
      <c r="A711" s="137" t="s">
        <v>5297</v>
      </c>
    </row>
    <row r="712" spans="1:1">
      <c r="A712" s="137" t="s">
        <v>5298</v>
      </c>
    </row>
    <row r="713" spans="1:1">
      <c r="A713" s="137" t="s">
        <v>5299</v>
      </c>
    </row>
    <row r="714" spans="1:1">
      <c r="A714" s="138" t="s">
        <v>5300</v>
      </c>
    </row>
    <row r="715" spans="1:1">
      <c r="A715" s="137" t="s">
        <v>5301</v>
      </c>
    </row>
    <row r="716" spans="1:1">
      <c r="A716" s="137" t="s">
        <v>5302</v>
      </c>
    </row>
    <row r="717" spans="1:1">
      <c r="A717" s="137" t="s">
        <v>5303</v>
      </c>
    </row>
    <row r="718" spans="1:1">
      <c r="A718" s="137" t="s">
        <v>5304</v>
      </c>
    </row>
    <row r="719" spans="1:1">
      <c r="A719" s="137" t="s">
        <v>5305</v>
      </c>
    </row>
    <row r="720" spans="1:1">
      <c r="A720" s="137" t="s">
        <v>5306</v>
      </c>
    </row>
    <row r="721" spans="1:1">
      <c r="A721" s="137" t="s">
        <v>5307</v>
      </c>
    </row>
    <row r="722" spans="1:1">
      <c r="A722" s="137" t="s">
        <v>5308</v>
      </c>
    </row>
    <row r="723" spans="1:1">
      <c r="A723" s="137" t="s">
        <v>5309</v>
      </c>
    </row>
    <row r="724" spans="1:1">
      <c r="A724" s="137" t="s">
        <v>5310</v>
      </c>
    </row>
    <row r="725" spans="1:1">
      <c r="A725" s="137" t="s">
        <v>5311</v>
      </c>
    </row>
    <row r="726" spans="1:1">
      <c r="A726" s="137" t="s">
        <v>5312</v>
      </c>
    </row>
    <row r="727" spans="1:1">
      <c r="A727" s="137" t="s">
        <v>5313</v>
      </c>
    </row>
    <row r="728" spans="1:1">
      <c r="A728" s="137" t="s">
        <v>5314</v>
      </c>
    </row>
    <row r="729" spans="1:1">
      <c r="A729" s="137" t="s">
        <v>5315</v>
      </c>
    </row>
    <row r="730" spans="1:1">
      <c r="A730" s="139" t="s">
        <v>5316</v>
      </c>
    </row>
    <row r="731" spans="1:1">
      <c r="A731" s="139" t="s">
        <v>5317</v>
      </c>
    </row>
    <row r="732" spans="1:1">
      <c r="A732" s="139" t="s">
        <v>5318</v>
      </c>
    </row>
    <row r="733" spans="1:1">
      <c r="A733" s="139" t="s">
        <v>5319</v>
      </c>
    </row>
    <row r="734" spans="1:1">
      <c r="A734" s="139" t="s">
        <v>5320</v>
      </c>
    </row>
    <row r="735" spans="1:1">
      <c r="A735" s="137" t="s">
        <v>5321</v>
      </c>
    </row>
    <row r="736" spans="1:1">
      <c r="A736" s="137" t="s">
        <v>5322</v>
      </c>
    </row>
    <row r="737" spans="1:1">
      <c r="A737" s="137" t="s">
        <v>5323</v>
      </c>
    </row>
    <row r="738" spans="1:1">
      <c r="A738" s="137" t="s">
        <v>5324</v>
      </c>
    </row>
    <row r="739" spans="1:1">
      <c r="A739" s="137" t="s">
        <v>5325</v>
      </c>
    </row>
    <row r="740" spans="1:1">
      <c r="A740" s="137" t="s">
        <v>5326</v>
      </c>
    </row>
    <row r="741" spans="1:1">
      <c r="A741" s="137" t="s">
        <v>5327</v>
      </c>
    </row>
    <row r="742" spans="1:1">
      <c r="A742" s="137" t="s">
        <v>5328</v>
      </c>
    </row>
    <row r="743" spans="1:1">
      <c r="A743" s="139" t="s">
        <v>5329</v>
      </c>
    </row>
    <row r="744" spans="1:1">
      <c r="A744" s="139" t="s">
        <v>5330</v>
      </c>
    </row>
    <row r="745" spans="1:1">
      <c r="A745" s="139" t="s">
        <v>5331</v>
      </c>
    </row>
    <row r="746" spans="1:1">
      <c r="A746" s="139" t="s">
        <v>5332</v>
      </c>
    </row>
    <row r="747" spans="1:1">
      <c r="A747" s="139" t="s">
        <v>5333</v>
      </c>
    </row>
    <row r="748" spans="1:1">
      <c r="A748" s="162" t="s">
        <v>5334</v>
      </c>
    </row>
    <row r="749" spans="1:1">
      <c r="A749" s="162" t="s">
        <v>5335</v>
      </c>
    </row>
    <row r="750" spans="1:1">
      <c r="A750" s="162" t="s">
        <v>5336</v>
      </c>
    </row>
    <row r="751" spans="1:1">
      <c r="A751" s="162" t="s">
        <v>5337</v>
      </c>
    </row>
    <row r="752" spans="1:1">
      <c r="A752" s="163" t="s">
        <v>5338</v>
      </c>
    </row>
    <row r="753" spans="1:1">
      <c r="A753" s="137" t="s">
        <v>5339</v>
      </c>
    </row>
    <row r="754" spans="1:1">
      <c r="A754" s="137" t="s">
        <v>5340</v>
      </c>
    </row>
    <row r="755" spans="1:1">
      <c r="A755" s="137" t="s">
        <v>5341</v>
      </c>
    </row>
    <row r="756" spans="1:1">
      <c r="A756" s="137" t="s">
        <v>5342</v>
      </c>
    </row>
    <row r="757" spans="1:1">
      <c r="A757" s="137" t="s">
        <v>5343</v>
      </c>
    </row>
    <row r="758" spans="1:1">
      <c r="A758" s="137" t="s">
        <v>5344</v>
      </c>
    </row>
    <row r="759" spans="1:1">
      <c r="A759" s="137" t="s">
        <v>5345</v>
      </c>
    </row>
    <row r="760" spans="1:1">
      <c r="A760" s="137" t="s">
        <v>5346</v>
      </c>
    </row>
    <row r="761" spans="1:1">
      <c r="A761" s="137" t="s">
        <v>5347</v>
      </c>
    </row>
    <row r="762" spans="1:1">
      <c r="A762" s="137" t="s">
        <v>5348</v>
      </c>
    </row>
    <row r="763" spans="1:1">
      <c r="A763" s="138" t="s">
        <v>5349</v>
      </c>
    </row>
    <row r="764" spans="1:1">
      <c r="A764" s="137" t="s">
        <v>5350</v>
      </c>
    </row>
    <row r="765" spans="1:1">
      <c r="A765" s="137" t="s">
        <v>2193</v>
      </c>
    </row>
    <row r="766" spans="1:1">
      <c r="A766" s="137" t="s">
        <v>5351</v>
      </c>
    </row>
    <row r="767" spans="1:1">
      <c r="A767" s="137" t="s">
        <v>2198</v>
      </c>
    </row>
    <row r="768" spans="1:1">
      <c r="A768" s="137" t="s">
        <v>5352</v>
      </c>
    </row>
    <row r="769" spans="1:1">
      <c r="A769" s="137" t="s">
        <v>5353</v>
      </c>
    </row>
    <row r="770" spans="1:1">
      <c r="A770" s="137" t="s">
        <v>2210</v>
      </c>
    </row>
    <row r="771" spans="1:1">
      <c r="A771" s="137" t="s">
        <v>2214</v>
      </c>
    </row>
    <row r="772" spans="1:1">
      <c r="A772" s="139" t="s">
        <v>5354</v>
      </c>
    </row>
    <row r="773" spans="1:1">
      <c r="A773" s="139" t="s">
        <v>5355</v>
      </c>
    </row>
    <row r="774" spans="1:1">
      <c r="A774" s="138" t="s">
        <v>5356</v>
      </c>
    </row>
    <row r="775" spans="1:1">
      <c r="A775" s="137" t="s">
        <v>5357</v>
      </c>
    </row>
    <row r="776" spans="1:1">
      <c r="A776" s="137" t="s">
        <v>5358</v>
      </c>
    </row>
    <row r="777" spans="1:1">
      <c r="A777" s="137" t="s">
        <v>5359</v>
      </c>
    </row>
    <row r="778" spans="1:1">
      <c r="A778" s="137" t="s">
        <v>5360</v>
      </c>
    </row>
    <row r="779" spans="1:1">
      <c r="A779" s="137" t="s">
        <v>5361</v>
      </c>
    </row>
    <row r="780" spans="1:1">
      <c r="A780" s="137" t="s">
        <v>5362</v>
      </c>
    </row>
    <row r="781" spans="1:1">
      <c r="A781" s="137" t="s">
        <v>5363</v>
      </c>
    </row>
    <row r="782" spans="1:1">
      <c r="A782" s="137" t="s">
        <v>5364</v>
      </c>
    </row>
    <row r="783" spans="1:1">
      <c r="A783" s="137" t="s">
        <v>2247</v>
      </c>
    </row>
    <row r="784" spans="1:1">
      <c r="A784" s="137" t="s">
        <v>5365</v>
      </c>
    </row>
    <row r="785" spans="1:1">
      <c r="A785" s="137" t="s">
        <v>5366</v>
      </c>
    </row>
    <row r="786" spans="1:1">
      <c r="A786" s="138" t="s">
        <v>5367</v>
      </c>
    </row>
    <row r="787" spans="1:1">
      <c r="A787" s="138" t="s">
        <v>5368</v>
      </c>
    </row>
    <row r="788" spans="1:1">
      <c r="A788" s="137" t="s">
        <v>5369</v>
      </c>
    </row>
    <row r="789" spans="1:1">
      <c r="A789" s="137" t="s">
        <v>5370</v>
      </c>
    </row>
    <row r="790" spans="1:1">
      <c r="A790" s="137" t="s">
        <v>5371</v>
      </c>
    </row>
    <row r="791" spans="1:1">
      <c r="A791" s="137" t="s">
        <v>5372</v>
      </c>
    </row>
    <row r="792" spans="1:1">
      <c r="A792" s="137" t="s">
        <v>5373</v>
      </c>
    </row>
    <row r="793" spans="1:1">
      <c r="A793" s="137" t="s">
        <v>5374</v>
      </c>
    </row>
    <row r="794" spans="1:1">
      <c r="A794" s="137" t="s">
        <v>5375</v>
      </c>
    </row>
    <row r="795" spans="1:1">
      <c r="A795" s="137" t="s">
        <v>5376</v>
      </c>
    </row>
    <row r="796" spans="1:1">
      <c r="A796" s="137" t="s">
        <v>5377</v>
      </c>
    </row>
    <row r="797" spans="1:1">
      <c r="A797" s="137" t="s">
        <v>5378</v>
      </c>
    </row>
    <row r="798" spans="1:1">
      <c r="A798" s="137" t="s">
        <v>5379</v>
      </c>
    </row>
    <row r="799" spans="1:1">
      <c r="A799" s="137" t="s">
        <v>5380</v>
      </c>
    </row>
    <row r="800" spans="1:1">
      <c r="A800" s="137" t="s">
        <v>5381</v>
      </c>
    </row>
    <row r="801" spans="1:1">
      <c r="A801" s="137" t="s">
        <v>5382</v>
      </c>
    </row>
    <row r="802" spans="1:1">
      <c r="A802" s="137" t="s">
        <v>5383</v>
      </c>
    </row>
    <row r="803" spans="1:1">
      <c r="A803" s="137" t="s">
        <v>5384</v>
      </c>
    </row>
    <row r="804" spans="1:1">
      <c r="A804" s="137" t="s">
        <v>5385</v>
      </c>
    </row>
    <row r="805" spans="1:1">
      <c r="A805" s="138" t="s">
        <v>5386</v>
      </c>
    </row>
    <row r="806" spans="1:1">
      <c r="A806" s="137" t="s">
        <v>5387</v>
      </c>
    </row>
    <row r="807" spans="1:1">
      <c r="A807" s="138" t="s">
        <v>5388</v>
      </c>
    </row>
    <row r="808" spans="1:1">
      <c r="A808" s="137" t="s">
        <v>5389</v>
      </c>
    </row>
    <row r="809" spans="1:1">
      <c r="A809" s="137" t="s">
        <v>5390</v>
      </c>
    </row>
    <row r="810" spans="1:1">
      <c r="A810" s="137" t="s">
        <v>5391</v>
      </c>
    </row>
    <row r="811" spans="1:1">
      <c r="A811" s="137" t="s">
        <v>2327</v>
      </c>
    </row>
    <row r="812" spans="1:1">
      <c r="A812" s="137" t="s">
        <v>5392</v>
      </c>
    </row>
    <row r="813" spans="1:1">
      <c r="A813" s="137" t="s">
        <v>2333</v>
      </c>
    </row>
    <row r="814" spans="1:1">
      <c r="A814" s="138" t="s">
        <v>2336</v>
      </c>
    </row>
    <row r="815" spans="1:1">
      <c r="A815" s="138" t="s">
        <v>5393</v>
      </c>
    </row>
    <row r="816" spans="1:1">
      <c r="A816" s="138" t="s">
        <v>5394</v>
      </c>
    </row>
    <row r="817" spans="1:1">
      <c r="A817" s="137" t="s">
        <v>5395</v>
      </c>
    </row>
    <row r="818" spans="1:1">
      <c r="A818" s="137" t="s">
        <v>5396</v>
      </c>
    </row>
    <row r="819" spans="1:1">
      <c r="A819" s="137" t="s">
        <v>5397</v>
      </c>
    </row>
    <row r="820" spans="1:1">
      <c r="A820" s="137" t="s">
        <v>5398</v>
      </c>
    </row>
    <row r="821" spans="1:1">
      <c r="A821" s="137" t="s">
        <v>5399</v>
      </c>
    </row>
    <row r="822" spans="1:1">
      <c r="A822" s="137" t="s">
        <v>5400</v>
      </c>
    </row>
    <row r="823" spans="1:1">
      <c r="A823" s="137" t="s">
        <v>5401</v>
      </c>
    </row>
    <row r="824" spans="1:1">
      <c r="A824" s="137" t="s">
        <v>5402</v>
      </c>
    </row>
    <row r="825" spans="1:1">
      <c r="A825" s="137" t="s">
        <v>5403</v>
      </c>
    </row>
    <row r="826" spans="1:1">
      <c r="A826" s="137" t="s">
        <v>2369</v>
      </c>
    </row>
    <row r="827" spans="1:1">
      <c r="A827" s="137" t="s">
        <v>5404</v>
      </c>
    </row>
    <row r="828" spans="1:1">
      <c r="A828" s="137" t="s">
        <v>5405</v>
      </c>
    </row>
    <row r="829" spans="1:1">
      <c r="A829" s="137" t="s">
        <v>5406</v>
      </c>
    </row>
    <row r="830" spans="1:1">
      <c r="A830" s="137" t="s">
        <v>5407</v>
      </c>
    </row>
    <row r="831" spans="1:1">
      <c r="A831" s="137" t="s">
        <v>5408</v>
      </c>
    </row>
    <row r="832" spans="1:1">
      <c r="A832" s="137" t="s">
        <v>5409</v>
      </c>
    </row>
    <row r="833" spans="1:1">
      <c r="A833" s="137" t="s">
        <v>5410</v>
      </c>
    </row>
    <row r="834" spans="1:1">
      <c r="A834" s="137" t="s">
        <v>5411</v>
      </c>
    </row>
    <row r="835" spans="1:1">
      <c r="A835" s="137" t="s">
        <v>5412</v>
      </c>
    </row>
    <row r="836" spans="1:1">
      <c r="A836" s="137" t="s">
        <v>5413</v>
      </c>
    </row>
    <row r="837" spans="1:1">
      <c r="A837" s="137" t="s">
        <v>5414</v>
      </c>
    </row>
    <row r="838" spans="1:1">
      <c r="A838" s="137" t="s">
        <v>5415</v>
      </c>
    </row>
    <row r="839" spans="1:1">
      <c r="A839" s="137" t="s">
        <v>5416</v>
      </c>
    </row>
    <row r="840" spans="1:1">
      <c r="A840" s="137" t="s">
        <v>5417</v>
      </c>
    </row>
    <row r="841" spans="1:1">
      <c r="A841" s="137" t="s">
        <v>5418</v>
      </c>
    </row>
    <row r="842" spans="1:1">
      <c r="A842" s="137" t="s">
        <v>5419</v>
      </c>
    </row>
    <row r="843" spans="1:1">
      <c r="A843" s="137" t="s">
        <v>5420</v>
      </c>
    </row>
    <row r="844" spans="1:1">
      <c r="A844" s="137" t="s">
        <v>5421</v>
      </c>
    </row>
    <row r="845" spans="1:1">
      <c r="A845" s="137" t="s">
        <v>5422</v>
      </c>
    </row>
    <row r="846" spans="1:1">
      <c r="A846" s="137" t="s">
        <v>5423</v>
      </c>
    </row>
    <row r="847" spans="1:1">
      <c r="A847" s="137" t="s">
        <v>5424</v>
      </c>
    </row>
    <row r="848" spans="1:1">
      <c r="A848" s="137" t="s">
        <v>5425</v>
      </c>
    </row>
    <row r="849" spans="1:1">
      <c r="A849" s="137" t="s">
        <v>5426</v>
      </c>
    </row>
    <row r="850" spans="1:1">
      <c r="A850" s="137" t="s">
        <v>5427</v>
      </c>
    </row>
    <row r="851" spans="1:1">
      <c r="A851" s="137" t="s">
        <v>5428</v>
      </c>
    </row>
    <row r="852" spans="1:1">
      <c r="A852" s="137" t="s">
        <v>5429</v>
      </c>
    </row>
    <row r="853" spans="1:1">
      <c r="A853" s="137" t="s">
        <v>5430</v>
      </c>
    </row>
    <row r="854" spans="1:1">
      <c r="A854" s="137" t="s">
        <v>5431</v>
      </c>
    </row>
    <row r="855" spans="1:1">
      <c r="A855" s="137" t="s">
        <v>5432</v>
      </c>
    </row>
    <row r="856" spans="1:1">
      <c r="A856" s="137" t="s">
        <v>5433</v>
      </c>
    </row>
    <row r="857" spans="1:1">
      <c r="A857" s="137" t="s">
        <v>5434</v>
      </c>
    </row>
    <row r="858" spans="1:1">
      <c r="A858" s="137" t="s">
        <v>5435</v>
      </c>
    </row>
    <row r="859" spans="1:1">
      <c r="A859" s="137" t="s">
        <v>5436</v>
      </c>
    </row>
    <row r="860" spans="1:1">
      <c r="A860" s="137" t="s">
        <v>5437</v>
      </c>
    </row>
    <row r="861" spans="1:1">
      <c r="A861" s="137" t="s">
        <v>5438</v>
      </c>
    </row>
    <row r="862" spans="1:1">
      <c r="A862" s="137" t="s">
        <v>5439</v>
      </c>
    </row>
    <row r="863" spans="1:1">
      <c r="A863" s="137" t="s">
        <v>5440</v>
      </c>
    </row>
    <row r="864" spans="1:1">
      <c r="A864" s="137" t="s">
        <v>5441</v>
      </c>
    </row>
    <row r="865" spans="1:1">
      <c r="A865" s="137" t="s">
        <v>5442</v>
      </c>
    </row>
    <row r="866" spans="1:1">
      <c r="A866" s="137" t="s">
        <v>5443</v>
      </c>
    </row>
    <row r="867" spans="1:1">
      <c r="A867" s="137" t="s">
        <v>5444</v>
      </c>
    </row>
    <row r="868" spans="1:1">
      <c r="A868" s="137" t="s">
        <v>5445</v>
      </c>
    </row>
    <row r="869" spans="1:1">
      <c r="A869" s="137" t="s">
        <v>5446</v>
      </c>
    </row>
    <row r="870" spans="1:1">
      <c r="A870" s="137" t="s">
        <v>5447</v>
      </c>
    </row>
    <row r="871" spans="1:1">
      <c r="A871" s="137" t="s">
        <v>5448</v>
      </c>
    </row>
    <row r="872" spans="1:1">
      <c r="A872" s="137" t="s">
        <v>5449</v>
      </c>
    </row>
    <row r="873" spans="1:1">
      <c r="A873" s="137" t="s">
        <v>5450</v>
      </c>
    </row>
    <row r="874" spans="1:1">
      <c r="A874" s="137" t="s">
        <v>5451</v>
      </c>
    </row>
    <row r="875" spans="1:1">
      <c r="A875" s="137" t="s">
        <v>5452</v>
      </c>
    </row>
    <row r="876" spans="1:1">
      <c r="A876" s="137" t="s">
        <v>5453</v>
      </c>
    </row>
    <row r="877" spans="1:1">
      <c r="A877" s="137" t="s">
        <v>5454</v>
      </c>
    </row>
    <row r="878" spans="1:1">
      <c r="A878" s="137" t="s">
        <v>5455</v>
      </c>
    </row>
    <row r="879" spans="1:1">
      <c r="A879" s="137" t="s">
        <v>5456</v>
      </c>
    </row>
    <row r="880" spans="1:1">
      <c r="A880" s="137" t="s">
        <v>5457</v>
      </c>
    </row>
    <row r="881" spans="1:1">
      <c r="A881" s="137" t="s">
        <v>5458</v>
      </c>
    </row>
    <row r="882" spans="1:1">
      <c r="A882" s="137" t="s">
        <v>5459</v>
      </c>
    </row>
    <row r="883" spans="1:1">
      <c r="A883" s="137" t="s">
        <v>5460</v>
      </c>
    </row>
    <row r="884" spans="1:1">
      <c r="A884" s="137" t="s">
        <v>5461</v>
      </c>
    </row>
    <row r="885" spans="1:1">
      <c r="A885" s="137" t="s">
        <v>5462</v>
      </c>
    </row>
    <row r="886" spans="1:1">
      <c r="A886" s="137" t="s">
        <v>5463</v>
      </c>
    </row>
    <row r="887" spans="1:1">
      <c r="A887" s="137" t="s">
        <v>5464</v>
      </c>
    </row>
    <row r="888" spans="1:1">
      <c r="A888" s="137" t="s">
        <v>5465</v>
      </c>
    </row>
    <row r="889" spans="1:1">
      <c r="A889" s="137" t="s">
        <v>5466</v>
      </c>
    </row>
    <row r="890" spans="1:1">
      <c r="A890" s="137" t="s">
        <v>5467</v>
      </c>
    </row>
    <row r="891" spans="1:1">
      <c r="A891" s="137" t="s">
        <v>5468</v>
      </c>
    </row>
    <row r="892" spans="1:1">
      <c r="A892" s="137" t="s">
        <v>5469</v>
      </c>
    </row>
    <row r="893" spans="1:1">
      <c r="A893" s="137" t="s">
        <v>5470</v>
      </c>
    </row>
    <row r="894" spans="1:1">
      <c r="A894" s="137" t="s">
        <v>5471</v>
      </c>
    </row>
    <row r="895" spans="1:1">
      <c r="A895" s="137" t="s">
        <v>5472</v>
      </c>
    </row>
    <row r="896" spans="1:1">
      <c r="A896" s="137" t="s">
        <v>5473</v>
      </c>
    </row>
    <row r="897" spans="1:1">
      <c r="A897" s="137" t="s">
        <v>5474</v>
      </c>
    </row>
    <row r="898" spans="1:1">
      <c r="A898" s="137" t="s">
        <v>5475</v>
      </c>
    </row>
    <row r="899" spans="1:1">
      <c r="A899" s="137" t="s">
        <v>5476</v>
      </c>
    </row>
    <row r="900" spans="1:1">
      <c r="A900" s="137" t="s">
        <v>5477</v>
      </c>
    </row>
    <row r="901" spans="1:1">
      <c r="A901" s="137" t="s">
        <v>5478</v>
      </c>
    </row>
    <row r="902" spans="1:1">
      <c r="A902" s="137" t="s">
        <v>5479</v>
      </c>
    </row>
    <row r="903" spans="1:1">
      <c r="A903" s="137" t="s">
        <v>5480</v>
      </c>
    </row>
    <row r="904" spans="1:1">
      <c r="A904" s="137" t="s">
        <v>5481</v>
      </c>
    </row>
    <row r="905" spans="1:1">
      <c r="A905" s="137" t="s">
        <v>5482</v>
      </c>
    </row>
    <row r="906" spans="1:1">
      <c r="A906" s="137" t="s">
        <v>5483</v>
      </c>
    </row>
    <row r="907" spans="1:1">
      <c r="A907" s="137" t="s">
        <v>5484</v>
      </c>
    </row>
    <row r="908" spans="1:1">
      <c r="A908" s="137" t="s">
        <v>5485</v>
      </c>
    </row>
    <row r="909" spans="1:1">
      <c r="A909" s="137" t="s">
        <v>5486</v>
      </c>
    </row>
    <row r="910" spans="1:1">
      <c r="A910" s="137" t="s">
        <v>5487</v>
      </c>
    </row>
    <row r="911" spans="1:1">
      <c r="A911" s="137" t="s">
        <v>5488</v>
      </c>
    </row>
    <row r="912" spans="1:1">
      <c r="A912" s="137" t="s">
        <v>5489</v>
      </c>
    </row>
    <row r="913" spans="1:1">
      <c r="A913" s="139" t="s">
        <v>5490</v>
      </c>
    </row>
    <row r="914" spans="1:1">
      <c r="A914" s="139" t="s">
        <v>5491</v>
      </c>
    </row>
    <row r="915" spans="1:1">
      <c r="A915" s="139" t="s">
        <v>5492</v>
      </c>
    </row>
    <row r="916" spans="1:1">
      <c r="A916" s="139" t="s">
        <v>5493</v>
      </c>
    </row>
    <row r="917" spans="1:1">
      <c r="A917" s="139" t="s">
        <v>5494</v>
      </c>
    </row>
    <row r="918" spans="1:1">
      <c r="A918" s="139" t="s">
        <v>5495</v>
      </c>
    </row>
    <row r="919" spans="1:1">
      <c r="A919" s="139" t="s">
        <v>5496</v>
      </c>
    </row>
    <row r="920" spans="1:1">
      <c r="A920" s="139" t="s">
        <v>5497</v>
      </c>
    </row>
    <row r="921" spans="1:1">
      <c r="A921" s="139" t="s">
        <v>5498</v>
      </c>
    </row>
    <row r="922" spans="1:1">
      <c r="A922" s="139" t="s">
        <v>5499</v>
      </c>
    </row>
    <row r="923" spans="1:1">
      <c r="A923" s="139" t="s">
        <v>5500</v>
      </c>
    </row>
    <row r="924" spans="1:1">
      <c r="A924" s="139" t="s">
        <v>5501</v>
      </c>
    </row>
    <row r="925" spans="1:1">
      <c r="A925" s="139" t="s">
        <v>5502</v>
      </c>
    </row>
    <row r="926" spans="1:1">
      <c r="A926" s="139" t="s">
        <v>5503</v>
      </c>
    </row>
    <row r="927" spans="1:1">
      <c r="A927" s="139" t="s">
        <v>5504</v>
      </c>
    </row>
    <row r="928" spans="1:1">
      <c r="A928" s="139" t="s">
        <v>5505</v>
      </c>
    </row>
    <row r="929" spans="1:1">
      <c r="A929" s="139" t="s">
        <v>5506</v>
      </c>
    </row>
    <row r="930" spans="1:1">
      <c r="A930" s="139" t="s">
        <v>5507</v>
      </c>
    </row>
    <row r="931" spans="1:1">
      <c r="A931" s="137" t="s">
        <v>5508</v>
      </c>
    </row>
    <row r="932" spans="1:1">
      <c r="A932" s="137" t="s">
        <v>5509</v>
      </c>
    </row>
    <row r="933" spans="1:1">
      <c r="A933" s="137" t="s">
        <v>5510</v>
      </c>
    </row>
    <row r="934" spans="1:1">
      <c r="A934" s="137" t="s">
        <v>5511</v>
      </c>
    </row>
    <row r="935" spans="1:1">
      <c r="A935" s="137" t="s">
        <v>5512</v>
      </c>
    </row>
    <row r="936" spans="1:1">
      <c r="A936" s="137" t="s">
        <v>5513</v>
      </c>
    </row>
    <row r="937" spans="1:1">
      <c r="A937" s="137" t="s">
        <v>5514</v>
      </c>
    </row>
    <row r="938" spans="1:1">
      <c r="A938" s="137" t="s">
        <v>5515</v>
      </c>
    </row>
    <row r="939" spans="1:1">
      <c r="A939" s="137" t="s">
        <v>5516</v>
      </c>
    </row>
    <row r="940" spans="1:1">
      <c r="A940" s="137" t="s">
        <v>5517</v>
      </c>
    </row>
    <row r="941" spans="1:1">
      <c r="A941" s="137" t="s">
        <v>5518</v>
      </c>
    </row>
    <row r="942" spans="1:1">
      <c r="A942" s="137" t="s">
        <v>5519</v>
      </c>
    </row>
    <row r="943" spans="1:1">
      <c r="A943" s="137" t="s">
        <v>5520</v>
      </c>
    </row>
    <row r="944" spans="1:1">
      <c r="A944" s="137" t="s">
        <v>5521</v>
      </c>
    </row>
    <row r="945" spans="1:1">
      <c r="A945" s="137" t="s">
        <v>5522</v>
      </c>
    </row>
    <row r="946" spans="1:1">
      <c r="A946" s="137" t="s">
        <v>5523</v>
      </c>
    </row>
    <row r="947" spans="1:1">
      <c r="A947" s="137" t="s">
        <v>5524</v>
      </c>
    </row>
    <row r="948" spans="1:1">
      <c r="A948" s="137" t="s">
        <v>5525</v>
      </c>
    </row>
    <row r="949" spans="1:1">
      <c r="A949" s="137" t="s">
        <v>5526</v>
      </c>
    </row>
    <row r="950" spans="1:1">
      <c r="A950" s="137" t="s">
        <v>5527</v>
      </c>
    </row>
    <row r="951" spans="1:1">
      <c r="A951" s="137" t="s">
        <v>5528</v>
      </c>
    </row>
    <row r="952" spans="1:1">
      <c r="A952" s="137" t="s">
        <v>5529</v>
      </c>
    </row>
    <row r="953" spans="1:1">
      <c r="A953" s="137" t="s">
        <v>5530</v>
      </c>
    </row>
    <row r="954" spans="1:1">
      <c r="A954" s="137" t="s">
        <v>5531</v>
      </c>
    </row>
    <row r="955" spans="1:1">
      <c r="A955" s="137" t="s">
        <v>5532</v>
      </c>
    </row>
    <row r="956" spans="1:1">
      <c r="A956" s="137" t="s">
        <v>5533</v>
      </c>
    </row>
    <row r="957" spans="1:1">
      <c r="A957" s="137" t="s">
        <v>5534</v>
      </c>
    </row>
    <row r="958" spans="1:1">
      <c r="A958" s="137" t="s">
        <v>5535</v>
      </c>
    </row>
    <row r="959" spans="1:1">
      <c r="A959" s="137" t="s">
        <v>5536</v>
      </c>
    </row>
    <row r="960" spans="1:1">
      <c r="A960" s="137" t="s">
        <v>5537</v>
      </c>
    </row>
    <row r="961" spans="1:1">
      <c r="A961" s="137" t="s">
        <v>5538</v>
      </c>
    </row>
    <row r="962" spans="1:1">
      <c r="A962" s="137" t="s">
        <v>5539</v>
      </c>
    </row>
    <row r="963" spans="1:1">
      <c r="A963" s="137" t="s">
        <v>5540</v>
      </c>
    </row>
    <row r="964" spans="1:1">
      <c r="A964" s="137" t="s">
        <v>5541</v>
      </c>
    </row>
    <row r="965" spans="1:1">
      <c r="A965" s="137" t="s">
        <v>5542</v>
      </c>
    </row>
    <row r="966" spans="1:1">
      <c r="A966" s="137" t="s">
        <v>5543</v>
      </c>
    </row>
    <row r="967" spans="1:1">
      <c r="A967" s="137" t="s">
        <v>5544</v>
      </c>
    </row>
    <row r="968" spans="1:1">
      <c r="A968" s="137" t="s">
        <v>5545</v>
      </c>
    </row>
    <row r="969" spans="1:1">
      <c r="A969" s="137" t="s">
        <v>5546</v>
      </c>
    </row>
    <row r="970" spans="1:1">
      <c r="A970" s="137" t="s">
        <v>5547</v>
      </c>
    </row>
    <row r="971" spans="1:1">
      <c r="A971" s="137" t="s">
        <v>5548</v>
      </c>
    </row>
    <row r="972" spans="1:1">
      <c r="A972" s="137" t="s">
        <v>5549</v>
      </c>
    </row>
    <row r="973" spans="1:1">
      <c r="A973" s="137" t="s">
        <v>5550</v>
      </c>
    </row>
    <row r="974" spans="1:1">
      <c r="A974" s="137" t="s">
        <v>5551</v>
      </c>
    </row>
    <row r="975" spans="1:1">
      <c r="A975" s="137" t="s">
        <v>5552</v>
      </c>
    </row>
    <row r="976" spans="1:1">
      <c r="A976" s="137" t="s">
        <v>5553</v>
      </c>
    </row>
    <row r="977" spans="1:1">
      <c r="A977" s="137" t="s">
        <v>5554</v>
      </c>
    </row>
    <row r="978" spans="1:1">
      <c r="A978" s="137" t="s">
        <v>5555</v>
      </c>
    </row>
    <row r="979" spans="1:1">
      <c r="A979" s="137" t="s">
        <v>5556</v>
      </c>
    </row>
    <row r="980" spans="1:1">
      <c r="A980" s="137" t="s">
        <v>5557</v>
      </c>
    </row>
    <row r="981" spans="1:1">
      <c r="A981" s="137" t="s">
        <v>5558</v>
      </c>
    </row>
    <row r="982" spans="1:1">
      <c r="A982" s="137" t="s">
        <v>5559</v>
      </c>
    </row>
    <row r="983" spans="1:1">
      <c r="A983" s="137" t="s">
        <v>5560</v>
      </c>
    </row>
    <row r="984" spans="1:1">
      <c r="A984" s="137" t="s">
        <v>5561</v>
      </c>
    </row>
    <row r="985" spans="1:1">
      <c r="A985" s="137" t="s">
        <v>5562</v>
      </c>
    </row>
    <row r="986" spans="1:1">
      <c r="A986" s="137" t="s">
        <v>5563</v>
      </c>
    </row>
    <row r="987" spans="1:1">
      <c r="A987" s="137" t="s">
        <v>5564</v>
      </c>
    </row>
    <row r="988" spans="1:1">
      <c r="A988" s="137" t="s">
        <v>5565</v>
      </c>
    </row>
    <row r="989" spans="1:1">
      <c r="A989" s="137" t="s">
        <v>5566</v>
      </c>
    </row>
    <row r="990" spans="1:1">
      <c r="A990" s="137" t="s">
        <v>5567</v>
      </c>
    </row>
    <row r="991" spans="1:1">
      <c r="A991" s="137" t="s">
        <v>5568</v>
      </c>
    </row>
    <row r="992" spans="1:1">
      <c r="A992" s="137" t="s">
        <v>5569</v>
      </c>
    </row>
    <row r="993" spans="1:1">
      <c r="A993" s="137" t="s">
        <v>5570</v>
      </c>
    </row>
    <row r="994" spans="1:1">
      <c r="A994" s="137" t="s">
        <v>5571</v>
      </c>
    </row>
    <row r="995" spans="1:1">
      <c r="A995" s="137" t="s">
        <v>5572</v>
      </c>
    </row>
    <row r="996" spans="1:1">
      <c r="A996" s="137" t="s">
        <v>5573</v>
      </c>
    </row>
    <row r="997" spans="1:1">
      <c r="A997" s="137" t="s">
        <v>5574</v>
      </c>
    </row>
    <row r="998" spans="1:1">
      <c r="A998" s="137" t="s">
        <v>5575</v>
      </c>
    </row>
    <row r="999" spans="1:1">
      <c r="A999" s="137" t="s">
        <v>5576</v>
      </c>
    </row>
    <row r="1000" spans="1:1">
      <c r="A1000" s="137" t="s">
        <v>5577</v>
      </c>
    </row>
    <row r="1001" spans="1:1">
      <c r="A1001" s="137" t="s">
        <v>5578</v>
      </c>
    </row>
    <row r="1002" spans="1:1">
      <c r="A1002" s="137" t="s">
        <v>5579</v>
      </c>
    </row>
    <row r="1003" spans="1:1">
      <c r="A1003" s="137" t="s">
        <v>5580</v>
      </c>
    </row>
    <row r="1004" spans="1:1">
      <c r="A1004" s="137" t="s">
        <v>5581</v>
      </c>
    </row>
    <row r="1005" spans="1:1">
      <c r="A1005" s="137" t="s">
        <v>5582</v>
      </c>
    </row>
    <row r="1006" spans="1:1">
      <c r="A1006" s="137" t="s">
        <v>5583</v>
      </c>
    </row>
    <row r="1007" spans="1:1">
      <c r="A1007" s="137" t="s">
        <v>5584</v>
      </c>
    </row>
    <row r="1008" spans="1:1">
      <c r="A1008" s="137" t="s">
        <v>5585</v>
      </c>
    </row>
    <row r="1009" spans="1:1">
      <c r="A1009" s="137" t="s">
        <v>5586</v>
      </c>
    </row>
    <row r="1010" spans="1:1">
      <c r="A1010" s="137" t="s">
        <v>5587</v>
      </c>
    </row>
    <row r="1011" spans="1:1">
      <c r="A1011" s="137" t="s">
        <v>5588</v>
      </c>
    </row>
    <row r="1012" spans="1:1">
      <c r="A1012" s="137" t="s">
        <v>5589</v>
      </c>
    </row>
    <row r="1013" spans="1:1">
      <c r="A1013" s="137" t="s">
        <v>5590</v>
      </c>
    </row>
    <row r="1014" spans="1:1">
      <c r="A1014" s="137" t="s">
        <v>5591</v>
      </c>
    </row>
    <row r="1015" spans="1:1">
      <c r="A1015" s="137" t="s">
        <v>5592</v>
      </c>
    </row>
    <row r="1016" spans="1:1">
      <c r="A1016" s="137" t="s">
        <v>5593</v>
      </c>
    </row>
    <row r="1017" spans="1:1">
      <c r="A1017" s="137" t="s">
        <v>5594</v>
      </c>
    </row>
    <row r="1018" spans="1:1">
      <c r="A1018" s="137" t="s">
        <v>5595</v>
      </c>
    </row>
    <row r="1019" spans="1:1">
      <c r="A1019" s="137" t="s">
        <v>5596</v>
      </c>
    </row>
    <row r="1020" spans="1:1">
      <c r="A1020" s="137" t="s">
        <v>5597</v>
      </c>
    </row>
    <row r="1021" spans="1:1">
      <c r="A1021" s="137" t="s">
        <v>5598</v>
      </c>
    </row>
    <row r="1022" spans="1:1">
      <c r="A1022" s="137" t="s">
        <v>5599</v>
      </c>
    </row>
    <row r="1023" spans="1:1">
      <c r="A1023" s="137" t="s">
        <v>5600</v>
      </c>
    </row>
    <row r="1024" spans="1:1">
      <c r="A1024" s="137" t="s">
        <v>5601</v>
      </c>
    </row>
    <row r="1025" spans="1:1">
      <c r="A1025" s="137" t="s">
        <v>5602</v>
      </c>
    </row>
    <row r="1026" spans="1:1">
      <c r="A1026" s="137" t="s">
        <v>5603</v>
      </c>
    </row>
    <row r="1027" spans="1:1">
      <c r="A1027" s="137" t="s">
        <v>5604</v>
      </c>
    </row>
    <row r="1028" spans="1:1">
      <c r="A1028" s="137" t="s">
        <v>5605</v>
      </c>
    </row>
    <row r="1029" spans="1:1">
      <c r="A1029" s="137" t="s">
        <v>5606</v>
      </c>
    </row>
    <row r="1030" spans="1:1">
      <c r="A1030" s="137" t="s">
        <v>5607</v>
      </c>
    </row>
    <row r="1031" spans="1:1">
      <c r="A1031" s="137" t="s">
        <v>5608</v>
      </c>
    </row>
    <row r="1032" spans="1:1">
      <c r="A1032" s="138" t="s">
        <v>5609</v>
      </c>
    </row>
    <row r="1033" spans="1:1">
      <c r="A1033" s="138" t="s">
        <v>5610</v>
      </c>
    </row>
    <row r="1034" spans="1:1">
      <c r="A1034" s="138" t="s">
        <v>5611</v>
      </c>
    </row>
    <row r="1035" spans="1:1">
      <c r="A1035" s="137" t="s">
        <v>5612</v>
      </c>
    </row>
    <row r="1036" spans="1:1">
      <c r="A1036" s="137" t="s">
        <v>5613</v>
      </c>
    </row>
    <row r="1037" spans="1:1">
      <c r="A1037" s="138" t="s">
        <v>5614</v>
      </c>
    </row>
    <row r="1038" spans="1:1">
      <c r="A1038" s="138" t="s">
        <v>5615</v>
      </c>
    </row>
    <row r="1039" spans="1:1">
      <c r="A1039" s="138" t="s">
        <v>5616</v>
      </c>
    </row>
    <row r="1040" spans="1:1">
      <c r="A1040" s="137" t="s">
        <v>5617</v>
      </c>
    </row>
    <row r="1041" spans="1:1">
      <c r="A1041" s="137" t="s">
        <v>5618</v>
      </c>
    </row>
    <row r="1042" spans="1:1">
      <c r="A1042" s="137" t="s">
        <v>5619</v>
      </c>
    </row>
    <row r="1043" spans="1:1">
      <c r="A1043" s="137" t="s">
        <v>5620</v>
      </c>
    </row>
    <row r="1044" spans="1:1">
      <c r="A1044" s="137" t="s">
        <v>3143</v>
      </c>
    </row>
    <row r="1045" spans="1:1">
      <c r="A1045" s="137" t="s">
        <v>5621</v>
      </c>
    </row>
    <row r="1046" spans="1:1">
      <c r="A1046" s="137" t="s">
        <v>5622</v>
      </c>
    </row>
    <row r="1047" spans="1:1">
      <c r="A1047" s="137" t="s">
        <v>5623</v>
      </c>
    </row>
    <row r="1048" spans="1:1">
      <c r="A1048" s="137" t="s">
        <v>5624</v>
      </c>
    </row>
    <row r="1049" spans="1:1">
      <c r="A1049" s="137" t="s">
        <v>5625</v>
      </c>
    </row>
    <row r="1050" spans="1:1">
      <c r="A1050" s="137" t="s">
        <v>5626</v>
      </c>
    </row>
    <row r="1051" spans="1:1">
      <c r="A1051" s="137" t="s">
        <v>5627</v>
      </c>
    </row>
    <row r="1052" spans="1:1">
      <c r="A1052" s="137" t="s">
        <v>5628</v>
      </c>
    </row>
    <row r="1053" spans="1:1">
      <c r="A1053" s="137" t="s">
        <v>3175</v>
      </c>
    </row>
    <row r="1054" spans="1:1">
      <c r="A1054" s="137" t="s">
        <v>5629</v>
      </c>
    </row>
    <row r="1055" spans="1:1">
      <c r="A1055" s="137" t="s">
        <v>5630</v>
      </c>
    </row>
    <row r="1056" spans="1:1">
      <c r="A1056" s="137" t="s">
        <v>5631</v>
      </c>
    </row>
    <row r="1057" spans="1:1">
      <c r="A1057" s="137" t="s">
        <v>5632</v>
      </c>
    </row>
    <row r="1058" spans="1:1">
      <c r="A1058" s="137" t="s">
        <v>5633</v>
      </c>
    </row>
    <row r="1059" spans="1:1">
      <c r="A1059" s="137" t="s">
        <v>5634</v>
      </c>
    </row>
    <row r="1060" spans="1:1">
      <c r="A1060" s="137" t="s">
        <v>5635</v>
      </c>
    </row>
    <row r="1061" spans="1:1">
      <c r="A1061" s="137" t="s">
        <v>5636</v>
      </c>
    </row>
    <row r="1062" spans="1:1">
      <c r="A1062" s="137" t="s">
        <v>5637</v>
      </c>
    </row>
    <row r="1063" spans="1:1">
      <c r="A1063" s="137" t="s">
        <v>5638</v>
      </c>
    </row>
    <row r="1064" spans="1:1">
      <c r="A1064" s="137" t="s">
        <v>5639</v>
      </c>
    </row>
    <row r="1065" spans="1:1">
      <c r="A1065" s="137" t="s">
        <v>2210</v>
      </c>
    </row>
    <row r="1066" spans="1:1">
      <c r="A1066" s="137" t="s">
        <v>2214</v>
      </c>
    </row>
    <row r="1067" spans="1:1">
      <c r="A1067" s="137" t="s">
        <v>3222</v>
      </c>
    </row>
    <row r="1068" spans="1:1">
      <c r="A1068" s="137" t="s">
        <v>5640</v>
      </c>
    </row>
    <row r="1069" spans="1:1">
      <c r="A1069" s="137" t="s">
        <v>5641</v>
      </c>
    </row>
    <row r="1070" spans="1:1">
      <c r="A1070" s="137" t="s">
        <v>5642</v>
      </c>
    </row>
    <row r="1071" spans="1:1">
      <c r="A1071" s="137" t="s">
        <v>5643</v>
      </c>
    </row>
    <row r="1072" spans="1:1">
      <c r="A1072" s="137" t="s">
        <v>5644</v>
      </c>
    </row>
    <row r="1073" spans="1:1">
      <c r="A1073" s="137" t="s">
        <v>5645</v>
      </c>
    </row>
    <row r="1074" spans="1:1">
      <c r="A1074" s="137" t="s">
        <v>5646</v>
      </c>
    </row>
    <row r="1075" spans="1:1">
      <c r="A1075" s="137" t="s">
        <v>5647</v>
      </c>
    </row>
    <row r="1076" spans="1:1">
      <c r="A1076" s="137" t="s">
        <v>5648</v>
      </c>
    </row>
    <row r="1077" spans="1:1">
      <c r="A1077" s="137" t="s">
        <v>5649</v>
      </c>
    </row>
    <row r="1078" spans="1:1">
      <c r="A1078" s="137" t="s">
        <v>5650</v>
      </c>
    </row>
    <row r="1079" spans="1:1">
      <c r="A1079" s="137" t="s">
        <v>5651</v>
      </c>
    </row>
    <row r="1080" spans="1:1">
      <c r="A1080" s="137" t="s">
        <v>5652</v>
      </c>
    </row>
    <row r="1081" spans="1:1">
      <c r="A1081" s="137" t="s">
        <v>5653</v>
      </c>
    </row>
    <row r="1082" spans="1:1">
      <c r="A1082" s="137" t="s">
        <v>5654</v>
      </c>
    </row>
    <row r="1083" spans="1:1">
      <c r="A1083" s="137" t="s">
        <v>5655</v>
      </c>
    </row>
    <row r="1084" spans="1:1">
      <c r="A1084" s="137" t="s">
        <v>5656</v>
      </c>
    </row>
    <row r="1085" spans="1:1">
      <c r="A1085" s="137" t="s">
        <v>5657</v>
      </c>
    </row>
    <row r="1086" spans="1:1">
      <c r="A1086" s="137" t="s">
        <v>5658</v>
      </c>
    </row>
    <row r="1087" spans="1:1">
      <c r="A1087" s="137" t="s">
        <v>5659</v>
      </c>
    </row>
    <row r="1088" spans="1:1">
      <c r="A1088" s="140" t="s">
        <v>5660</v>
      </c>
    </row>
    <row r="1089" spans="1:1">
      <c r="A1089" s="141" t="s">
        <v>5661</v>
      </c>
    </row>
    <row r="1090" spans="1:1">
      <c r="A1090" s="141" t="s">
        <v>5662</v>
      </c>
    </row>
    <row r="1091" spans="1:1">
      <c r="A1091" s="141" t="s">
        <v>5663</v>
      </c>
    </row>
    <row r="1092" spans="1:1">
      <c r="A1092" s="141" t="s">
        <v>5664</v>
      </c>
    </row>
    <row r="1093" spans="1:1">
      <c r="A1093" s="141" t="s">
        <v>5665</v>
      </c>
    </row>
    <row r="1094" spans="1:1">
      <c r="A1094" s="141" t="s">
        <v>5666</v>
      </c>
    </row>
    <row r="1095" spans="1:1">
      <c r="A1095" s="142" t="s">
        <v>5667</v>
      </c>
    </row>
    <row r="1096" spans="1:1">
      <c r="A1096" s="137" t="s">
        <v>5668</v>
      </c>
    </row>
    <row r="1097" spans="1:1">
      <c r="A1097" s="137" t="s">
        <v>5669</v>
      </c>
    </row>
    <row r="1098" spans="1:1">
      <c r="A1098" s="137" t="s">
        <v>5670</v>
      </c>
    </row>
    <row r="1099" spans="1:1">
      <c r="A1099" s="137" t="s">
        <v>5671</v>
      </c>
    </row>
    <row r="1100" spans="1:1">
      <c r="A1100" s="143" t="s">
        <v>5672</v>
      </c>
    </row>
    <row r="1101" spans="1:1">
      <c r="A1101" s="142" t="s">
        <v>5673</v>
      </c>
    </row>
    <row r="1102" spans="1:1">
      <c r="A1102" s="142" t="s">
        <v>5674</v>
      </c>
    </row>
    <row r="1103" spans="1:1">
      <c r="A1103" s="142" t="s">
        <v>5675</v>
      </c>
    </row>
    <row r="1104" spans="1:1">
      <c r="A1104" s="142" t="s">
        <v>5676</v>
      </c>
    </row>
    <row r="1105" spans="1:1">
      <c r="A1105" s="142" t="s">
        <v>5677</v>
      </c>
    </row>
    <row r="1106" spans="1:1">
      <c r="A1106" s="142" t="s">
        <v>5678</v>
      </c>
    </row>
    <row r="1107" spans="1:1">
      <c r="A1107" s="142" t="s">
        <v>5679</v>
      </c>
    </row>
    <row r="1108" spans="1:1">
      <c r="A1108" s="142" t="s">
        <v>5680</v>
      </c>
    </row>
    <row r="1109" spans="1:1">
      <c r="A1109" s="143" t="s">
        <v>5681</v>
      </c>
    </row>
    <row r="1110" spans="1:1">
      <c r="A1110" s="142" t="s">
        <v>5682</v>
      </c>
    </row>
    <row r="1111" spans="1:1">
      <c r="A1111" s="142" t="s">
        <v>5683</v>
      </c>
    </row>
    <row r="1112" spans="1:1">
      <c r="A1112" s="142" t="s">
        <v>5684</v>
      </c>
    </row>
    <row r="1113" spans="1:1">
      <c r="A1113" s="137" t="s">
        <v>3349</v>
      </c>
    </row>
    <row r="1114" spans="1:1">
      <c r="A1114" s="137" t="s">
        <v>5685</v>
      </c>
    </row>
    <row r="1115" spans="1:1">
      <c r="A1115" s="143" t="s">
        <v>5686</v>
      </c>
    </row>
    <row r="1116" spans="1:1">
      <c r="A1116" s="142" t="s">
        <v>5687</v>
      </c>
    </row>
    <row r="1117" spans="1:1">
      <c r="A1117" s="137" t="s">
        <v>5688</v>
      </c>
    </row>
    <row r="1118" spans="1:1">
      <c r="A1118" s="137" t="s">
        <v>5689</v>
      </c>
    </row>
    <row r="1119" spans="1:1">
      <c r="A1119" s="137" t="s">
        <v>5690</v>
      </c>
    </row>
    <row r="1120" spans="1:1">
      <c r="A1120" s="137" t="s">
        <v>5691</v>
      </c>
    </row>
    <row r="1121" spans="1:1">
      <c r="A1121" s="137" t="s">
        <v>5692</v>
      </c>
    </row>
    <row r="1122" spans="1:1">
      <c r="A1122" s="138" t="s">
        <v>5693</v>
      </c>
    </row>
    <row r="1123" spans="1:1">
      <c r="A1123" s="138" t="s">
        <v>5694</v>
      </c>
    </row>
    <row r="1124" spans="1:1">
      <c r="A1124" s="137" t="s">
        <v>5695</v>
      </c>
    </row>
    <row r="1125" spans="1:1">
      <c r="A1125" s="137" t="s">
        <v>5696</v>
      </c>
    </row>
    <row r="1126" spans="1:1">
      <c r="A1126" s="137" t="s">
        <v>5697</v>
      </c>
    </row>
    <row r="1127" spans="1:1">
      <c r="A1127" s="137" t="s">
        <v>5698</v>
      </c>
    </row>
    <row r="1128" spans="1:1">
      <c r="A1128" s="137" t="s">
        <v>3388</v>
      </c>
    </row>
    <row r="1129" spans="1:1">
      <c r="A1129" s="143" t="s">
        <v>5699</v>
      </c>
    </row>
    <row r="1130" spans="1:1">
      <c r="A1130" s="142" t="s">
        <v>5700</v>
      </c>
    </row>
    <row r="1131" spans="1:1">
      <c r="A1131" s="142" t="s">
        <v>5701</v>
      </c>
    </row>
    <row r="1132" spans="1:1">
      <c r="A1132" s="142" t="s">
        <v>5702</v>
      </c>
    </row>
    <row r="1133" spans="1:1">
      <c r="A1133" s="142" t="s">
        <v>5703</v>
      </c>
    </row>
    <row r="1134" spans="1:1">
      <c r="A1134" s="142" t="s">
        <v>5704</v>
      </c>
    </row>
    <row r="1135" spans="1:1">
      <c r="A1135" s="142" t="s">
        <v>5705</v>
      </c>
    </row>
    <row r="1136" spans="1:1">
      <c r="A1136" s="142" t="s">
        <v>5706</v>
      </c>
    </row>
    <row r="1137" spans="1:1">
      <c r="A1137" s="143" t="s">
        <v>5707</v>
      </c>
    </row>
    <row r="1138" spans="1:1">
      <c r="A1138" s="142" t="s">
        <v>5708</v>
      </c>
    </row>
    <row r="1139" spans="1:1">
      <c r="A1139" s="142" t="s">
        <v>5709</v>
      </c>
    </row>
    <row r="1140" spans="1:1">
      <c r="A1140" s="142" t="s">
        <v>5710</v>
      </c>
    </row>
    <row r="1141" spans="1:1">
      <c r="A1141" s="142" t="s">
        <v>5711</v>
      </c>
    </row>
    <row r="1142" spans="1:1">
      <c r="A1142" s="142" t="s">
        <v>5712</v>
      </c>
    </row>
    <row r="1143" spans="1:1">
      <c r="A1143" s="142" t="s">
        <v>5713</v>
      </c>
    </row>
    <row r="1144" spans="1:1">
      <c r="A1144" s="142" t="s">
        <v>5714</v>
      </c>
    </row>
    <row r="1145" spans="1:1">
      <c r="A1145" s="143" t="s">
        <v>5715</v>
      </c>
    </row>
    <row r="1146" spans="1:1">
      <c r="A1146" s="142" t="s">
        <v>5716</v>
      </c>
    </row>
    <row r="1147" spans="1:1">
      <c r="A1147" s="142" t="s">
        <v>5717</v>
      </c>
    </row>
    <row r="1148" spans="1:1">
      <c r="A1148" s="142" t="s">
        <v>5718</v>
      </c>
    </row>
    <row r="1149" spans="1:1">
      <c r="A1149" s="142" t="s">
        <v>5719</v>
      </c>
    </row>
    <row r="1150" spans="1:1">
      <c r="A1150" s="142" t="s">
        <v>5720</v>
      </c>
    </row>
    <row r="1151" spans="1:1">
      <c r="A1151" s="142" t="s">
        <v>5721</v>
      </c>
    </row>
    <row r="1152" spans="1:1">
      <c r="A1152" s="142" t="s">
        <v>5722</v>
      </c>
    </row>
    <row r="1153" spans="1:1">
      <c r="A1153" s="142" t="s">
        <v>5723</v>
      </c>
    </row>
    <row r="1154" spans="1:1">
      <c r="A1154" s="142" t="s">
        <v>5724</v>
      </c>
    </row>
    <row r="1155" spans="1:1">
      <c r="A1155" s="142" t="s">
        <v>5725</v>
      </c>
    </row>
    <row r="1156" spans="1:1">
      <c r="A1156" s="142" t="s">
        <v>5726</v>
      </c>
    </row>
    <row r="1157" spans="1:1">
      <c r="A1157" s="142" t="s">
        <v>5727</v>
      </c>
    </row>
    <row r="1158" spans="1:1">
      <c r="A1158" s="142" t="s">
        <v>5728</v>
      </c>
    </row>
    <row r="1159" spans="1:1">
      <c r="A1159" s="142" t="s">
        <v>5729</v>
      </c>
    </row>
    <row r="1160" spans="1:1">
      <c r="A1160" s="142" t="s">
        <v>5730</v>
      </c>
    </row>
    <row r="1161" spans="1:1">
      <c r="A1161" s="143" t="s">
        <v>5731</v>
      </c>
    </row>
    <row r="1162" spans="1:1">
      <c r="A1162" s="142" t="s">
        <v>5732</v>
      </c>
    </row>
    <row r="1163" spans="1:1">
      <c r="A1163" s="142" t="s">
        <v>5733</v>
      </c>
    </row>
    <row r="1164" spans="1:1">
      <c r="A1164" s="142" t="s">
        <v>5734</v>
      </c>
    </row>
    <row r="1165" spans="1:1">
      <c r="A1165" s="142" t="s">
        <v>5735</v>
      </c>
    </row>
    <row r="1166" spans="1:1">
      <c r="A1166" s="142" t="s">
        <v>5736</v>
      </c>
    </row>
    <row r="1167" spans="1:1">
      <c r="A1167" s="142" t="s">
        <v>5737</v>
      </c>
    </row>
    <row r="1168" spans="1:1">
      <c r="A1168" s="142" t="s">
        <v>5738</v>
      </c>
    </row>
    <row r="1169" spans="1:1">
      <c r="A1169" s="142" t="s">
        <v>5739</v>
      </c>
    </row>
    <row r="1170" spans="1:1">
      <c r="A1170" s="142" t="s">
        <v>5740</v>
      </c>
    </row>
    <row r="1171" spans="1:1">
      <c r="A1171" s="142" t="s">
        <v>5741</v>
      </c>
    </row>
    <row r="1172" spans="1:1">
      <c r="A1172" s="143" t="s">
        <v>5742</v>
      </c>
    </row>
    <row r="1173" spans="1:1">
      <c r="A1173" s="142" t="s">
        <v>5743</v>
      </c>
    </row>
    <row r="1174" spans="1:1">
      <c r="A1174" s="142" t="s">
        <v>5744</v>
      </c>
    </row>
    <row r="1175" spans="1:1">
      <c r="A1175" s="142" t="s">
        <v>5745</v>
      </c>
    </row>
    <row r="1176" spans="1:1">
      <c r="A1176" s="142" t="s">
        <v>5746</v>
      </c>
    </row>
    <row r="1177" spans="1:1">
      <c r="A1177" s="142" t="s">
        <v>5747</v>
      </c>
    </row>
    <row r="1178" spans="1:1">
      <c r="A1178" s="142" t="s">
        <v>5748</v>
      </c>
    </row>
    <row r="1179" spans="1:1">
      <c r="A1179" s="142" t="s">
        <v>5749</v>
      </c>
    </row>
    <row r="1180" spans="1:1">
      <c r="A1180" s="142" t="s">
        <v>5750</v>
      </c>
    </row>
    <row r="1181" spans="1:1">
      <c r="A1181" s="142" t="s">
        <v>5751</v>
      </c>
    </row>
    <row r="1182" spans="1:1">
      <c r="A1182" s="142" t="s">
        <v>5752</v>
      </c>
    </row>
    <row r="1183" spans="1:1">
      <c r="A1183" s="142" t="s">
        <v>5753</v>
      </c>
    </row>
    <row r="1184" spans="1:1">
      <c r="A1184" s="143" t="s">
        <v>5754</v>
      </c>
    </row>
    <row r="1185" spans="1:1">
      <c r="A1185" s="142" t="s">
        <v>5755</v>
      </c>
    </row>
    <row r="1186" spans="1:1">
      <c r="A1186" s="142" t="s">
        <v>5756</v>
      </c>
    </row>
    <row r="1187" spans="1:1">
      <c r="A1187" s="142" t="s">
        <v>5757</v>
      </c>
    </row>
    <row r="1188" spans="1:1">
      <c r="A1188" s="142" t="s">
        <v>5758</v>
      </c>
    </row>
    <row r="1189" spans="1:1">
      <c r="A1189" s="142" t="s">
        <v>5759</v>
      </c>
    </row>
    <row r="1190" spans="1:1">
      <c r="A1190" s="142" t="s">
        <v>5760</v>
      </c>
    </row>
    <row r="1191" spans="1:1">
      <c r="A1191" s="142" t="s">
        <v>5761</v>
      </c>
    </row>
    <row r="1192" spans="1:1">
      <c r="A1192" s="142" t="s">
        <v>5762</v>
      </c>
    </row>
    <row r="1193" spans="1:1">
      <c r="A1193" s="142" t="s">
        <v>5763</v>
      </c>
    </row>
    <row r="1194" spans="1:1">
      <c r="A1194" s="142" t="s">
        <v>5764</v>
      </c>
    </row>
    <row r="1195" spans="1:1">
      <c r="A1195" s="142" t="s">
        <v>5765</v>
      </c>
    </row>
    <row r="1196" spans="1:1">
      <c r="A1196" s="143" t="s">
        <v>5766</v>
      </c>
    </row>
    <row r="1197" spans="1:1">
      <c r="A1197" s="142" t="s">
        <v>5767</v>
      </c>
    </row>
    <row r="1198" spans="1:1">
      <c r="A1198" s="143" t="s">
        <v>5768</v>
      </c>
    </row>
    <row r="1199" spans="1:1">
      <c r="A1199" s="142" t="s">
        <v>5769</v>
      </c>
    </row>
    <row r="1200" spans="1:1">
      <c r="A1200" s="142" t="s">
        <v>5770</v>
      </c>
    </row>
    <row r="1201" spans="1:1">
      <c r="A1201" s="142" t="s">
        <v>5771</v>
      </c>
    </row>
    <row r="1202" spans="1:1">
      <c r="A1202" s="142" t="s">
        <v>5772</v>
      </c>
    </row>
    <row r="1203" spans="1:1">
      <c r="A1203" s="142" t="s">
        <v>5773</v>
      </c>
    </row>
    <row r="1204" spans="1:1">
      <c r="A1204" s="142" t="s">
        <v>5774</v>
      </c>
    </row>
    <row r="1205" spans="1:1">
      <c r="A1205" s="142" t="s">
        <v>5775</v>
      </c>
    </row>
    <row r="1206" spans="1:1">
      <c r="A1206" s="142" t="s">
        <v>5776</v>
      </c>
    </row>
    <row r="1207" spans="1:1">
      <c r="A1207" s="142" t="s">
        <v>5777</v>
      </c>
    </row>
    <row r="1208" spans="1:1">
      <c r="A1208" s="142" t="s">
        <v>5778</v>
      </c>
    </row>
    <row r="1209" spans="1:1">
      <c r="A1209" s="142" t="s">
        <v>5779</v>
      </c>
    </row>
    <row r="1210" spans="1:1">
      <c r="A1210" s="142" t="s">
        <v>5780</v>
      </c>
    </row>
    <row r="1211" spans="1:1">
      <c r="A1211" s="142" t="s">
        <v>5781</v>
      </c>
    </row>
    <row r="1212" spans="1:1">
      <c r="A1212" s="142" t="s">
        <v>5782</v>
      </c>
    </row>
    <row r="1213" spans="1:1">
      <c r="A1213" s="142" t="s">
        <v>5783</v>
      </c>
    </row>
    <row r="1214" spans="1:1">
      <c r="A1214" s="142" t="s">
        <v>5784</v>
      </c>
    </row>
    <row r="1215" spans="1:1">
      <c r="A1215" s="142" t="s">
        <v>5785</v>
      </c>
    </row>
    <row r="1216" spans="1:1">
      <c r="A1216" s="142" t="s">
        <v>5786</v>
      </c>
    </row>
    <row r="1217" spans="1:1">
      <c r="A1217" s="142" t="s">
        <v>5787</v>
      </c>
    </row>
    <row r="1218" spans="1:1">
      <c r="A1218" s="142" t="s">
        <v>5788</v>
      </c>
    </row>
    <row r="1219" spans="1:1">
      <c r="A1219" s="142" t="s">
        <v>5789</v>
      </c>
    </row>
    <row r="1220" spans="1:1">
      <c r="A1220" s="142" t="s">
        <v>5790</v>
      </c>
    </row>
    <row r="1221" spans="1:1">
      <c r="A1221" s="142" t="s">
        <v>5791</v>
      </c>
    </row>
    <row r="1222" spans="1:1">
      <c r="A1222" s="142" t="s">
        <v>5792</v>
      </c>
    </row>
    <row r="1223" spans="1:1">
      <c r="A1223" s="142" t="s">
        <v>5793</v>
      </c>
    </row>
    <row r="1224" spans="1:1">
      <c r="A1224" s="142" t="s">
        <v>5794</v>
      </c>
    </row>
    <row r="1225" spans="1:1">
      <c r="A1225" s="142" t="s">
        <v>5795</v>
      </c>
    </row>
    <row r="1226" spans="1:1">
      <c r="A1226" s="142" t="s">
        <v>5796</v>
      </c>
    </row>
    <row r="1227" spans="1:1">
      <c r="A1227" s="142" t="s">
        <v>5797</v>
      </c>
    </row>
    <row r="1228" spans="1:1">
      <c r="A1228" s="142" t="s">
        <v>5798</v>
      </c>
    </row>
    <row r="1229" spans="1:1">
      <c r="A1229" s="142" t="s">
        <v>5799</v>
      </c>
    </row>
    <row r="1230" spans="1:1">
      <c r="A1230" s="142" t="s">
        <v>5800</v>
      </c>
    </row>
    <row r="1231" spans="1:1">
      <c r="A1231" s="142" t="s">
        <v>5801</v>
      </c>
    </row>
    <row r="1232" spans="1:1">
      <c r="A1232" s="142" t="s">
        <v>5802</v>
      </c>
    </row>
    <row r="1233" spans="1:1">
      <c r="A1233" s="142" t="s">
        <v>5803</v>
      </c>
    </row>
    <row r="1234" spans="1:1">
      <c r="A1234" s="142" t="s">
        <v>5804</v>
      </c>
    </row>
    <row r="1235" spans="1:1">
      <c r="A1235" s="142" t="s">
        <v>5805</v>
      </c>
    </row>
    <row r="1236" spans="1:1">
      <c r="A1236" s="142" t="s">
        <v>5806</v>
      </c>
    </row>
    <row r="1237" spans="1:1">
      <c r="A1237" s="142" t="s">
        <v>5807</v>
      </c>
    </row>
    <row r="1238" spans="1:1">
      <c r="A1238" s="142" t="s">
        <v>5808</v>
      </c>
    </row>
    <row r="1239" spans="1:1">
      <c r="A1239" s="142" t="s">
        <v>5809</v>
      </c>
    </row>
    <row r="1240" spans="1:1">
      <c r="A1240" s="142" t="s">
        <v>5810</v>
      </c>
    </row>
    <row r="1241" spans="1:1">
      <c r="A1241" s="142" t="s">
        <v>5811</v>
      </c>
    </row>
    <row r="1242" spans="1:1">
      <c r="A1242" s="142" t="s">
        <v>5812</v>
      </c>
    </row>
    <row r="1243" spans="1:1">
      <c r="A1243" s="142" t="s">
        <v>5813</v>
      </c>
    </row>
    <row r="1244" spans="1:1">
      <c r="A1244" s="142" t="s">
        <v>5814</v>
      </c>
    </row>
    <row r="1245" spans="1:1">
      <c r="A1245" s="142" t="s">
        <v>5815</v>
      </c>
    </row>
    <row r="1246" spans="1:1">
      <c r="A1246" s="142" t="s">
        <v>5816</v>
      </c>
    </row>
    <row r="1247" spans="1:1">
      <c r="A1247" s="142" t="s">
        <v>5817</v>
      </c>
    </row>
    <row r="1248" spans="1:1">
      <c r="A1248" s="142" t="s">
        <v>5818</v>
      </c>
    </row>
    <row r="1249" spans="1:1">
      <c r="A1249" s="142" t="s">
        <v>5819</v>
      </c>
    </row>
    <row r="1250" spans="1:1">
      <c r="A1250" s="142" t="s">
        <v>5820</v>
      </c>
    </row>
    <row r="1251" spans="1:1">
      <c r="A1251" s="142" t="s">
        <v>5821</v>
      </c>
    </row>
    <row r="1252" spans="1:1">
      <c r="A1252" s="142" t="s">
        <v>5822</v>
      </c>
    </row>
    <row r="1253" spans="1:1">
      <c r="A1253" s="142" t="s">
        <v>5823</v>
      </c>
    </row>
    <row r="1254" spans="1:1">
      <c r="A1254" s="142" t="s">
        <v>5824</v>
      </c>
    </row>
    <row r="1255" spans="1:1">
      <c r="A1255" s="142" t="s">
        <v>5825</v>
      </c>
    </row>
    <row r="1256" spans="1:1">
      <c r="A1256" s="142" t="s">
        <v>5826</v>
      </c>
    </row>
    <row r="1257" spans="1:1">
      <c r="A1257" s="142" t="s">
        <v>5827</v>
      </c>
    </row>
    <row r="1258" spans="1:1">
      <c r="A1258" s="142" t="s">
        <v>5828</v>
      </c>
    </row>
    <row r="1259" spans="1:1">
      <c r="A1259" s="142" t="s">
        <v>5829</v>
      </c>
    </row>
    <row r="1260" spans="1:1">
      <c r="A1260" s="142" t="s">
        <v>5830</v>
      </c>
    </row>
    <row r="1261" spans="1:1">
      <c r="A1261" s="142" t="s">
        <v>5831</v>
      </c>
    </row>
    <row r="1262" spans="1:1">
      <c r="A1262" s="142" t="s">
        <v>5832</v>
      </c>
    </row>
    <row r="1263" spans="1:1">
      <c r="A1263" s="142" t="s">
        <v>5833</v>
      </c>
    </row>
    <row r="1264" spans="1:1">
      <c r="A1264" s="142" t="s">
        <v>5834</v>
      </c>
    </row>
    <row r="1265" spans="1:1">
      <c r="A1265" s="142" t="s">
        <v>5835</v>
      </c>
    </row>
    <row r="1266" spans="1:1">
      <c r="A1266" s="142" t="s">
        <v>5836</v>
      </c>
    </row>
    <row r="1267" spans="1:1">
      <c r="A1267" s="142" t="s">
        <v>5837</v>
      </c>
    </row>
    <row r="1268" spans="1:1">
      <c r="A1268" s="142" t="s">
        <v>5838</v>
      </c>
    </row>
    <row r="1269" spans="1:1">
      <c r="A1269" s="142" t="s">
        <v>5839</v>
      </c>
    </row>
    <row r="1270" spans="1:1">
      <c r="A1270" s="142" t="s">
        <v>5840</v>
      </c>
    </row>
    <row r="1271" spans="1:1">
      <c r="A1271" s="142" t="s">
        <v>5841</v>
      </c>
    </row>
    <row r="1272" spans="1:1">
      <c r="A1272" s="142" t="s">
        <v>5842</v>
      </c>
    </row>
    <row r="1273" spans="1:1">
      <c r="A1273" s="142" t="s">
        <v>5843</v>
      </c>
    </row>
    <row r="1274" spans="1:1">
      <c r="A1274" s="142" t="s">
        <v>5844</v>
      </c>
    </row>
    <row r="1275" spans="1:1">
      <c r="A1275" s="142" t="s">
        <v>5845</v>
      </c>
    </row>
    <row r="1276" spans="1:1">
      <c r="A1276" s="142" t="s">
        <v>5846</v>
      </c>
    </row>
    <row r="1277" spans="1:1">
      <c r="A1277" s="142" t="s">
        <v>5847</v>
      </c>
    </row>
    <row r="1278" spans="1:1">
      <c r="A1278" s="142" t="s">
        <v>5848</v>
      </c>
    </row>
    <row r="1279" spans="1:1">
      <c r="A1279" s="142" t="s">
        <v>5849</v>
      </c>
    </row>
    <row r="1280" spans="1:1">
      <c r="A1280" s="142" t="s">
        <v>5850</v>
      </c>
    </row>
    <row r="1281" spans="1:1">
      <c r="A1281" s="143" t="s">
        <v>5851</v>
      </c>
    </row>
    <row r="1282" spans="1:1">
      <c r="A1282" s="142" t="s">
        <v>5852</v>
      </c>
    </row>
    <row r="1283" spans="1:1">
      <c r="A1283" s="142" t="s">
        <v>5853</v>
      </c>
    </row>
    <row r="1284" spans="1:1">
      <c r="A1284" s="142" t="s">
        <v>5854</v>
      </c>
    </row>
    <row r="1285" spans="1:1">
      <c r="A1285" s="142" t="s">
        <v>5855</v>
      </c>
    </row>
    <row r="1286" spans="1:1">
      <c r="A1286" s="142" t="s">
        <v>5856</v>
      </c>
    </row>
    <row r="1287" spans="1:1">
      <c r="A1287" s="142" t="s">
        <v>5857</v>
      </c>
    </row>
    <row r="1288" spans="1:1">
      <c r="A1288" s="142" t="s">
        <v>5858</v>
      </c>
    </row>
    <row r="1289" spans="1:1">
      <c r="A1289" s="142" t="s">
        <v>5859</v>
      </c>
    </row>
    <row r="1290" spans="1:1">
      <c r="A1290" s="142" t="s">
        <v>5860</v>
      </c>
    </row>
    <row r="1291" spans="1:1">
      <c r="A1291" s="142" t="s">
        <v>5861</v>
      </c>
    </row>
    <row r="1292" spans="1:1">
      <c r="A1292" s="142" t="s">
        <v>5862</v>
      </c>
    </row>
    <row r="1293" spans="1:1">
      <c r="A1293" s="142" t="s">
        <v>5863</v>
      </c>
    </row>
    <row r="1294" spans="1:1">
      <c r="A1294" s="142" t="s">
        <v>5864</v>
      </c>
    </row>
    <row r="1295" spans="1:1">
      <c r="A1295" s="142" t="s">
        <v>5865</v>
      </c>
    </row>
    <row r="1296" spans="1:1">
      <c r="A1296" s="142" t="s">
        <v>5866</v>
      </c>
    </row>
    <row r="1297" spans="1:1">
      <c r="A1297" s="142" t="s">
        <v>5867</v>
      </c>
    </row>
    <row r="1298" spans="1:1">
      <c r="A1298" s="142" t="s">
        <v>5868</v>
      </c>
    </row>
    <row r="1299" spans="1:1">
      <c r="A1299" s="142" t="s">
        <v>5869</v>
      </c>
    </row>
    <row r="1300" spans="1:1">
      <c r="A1300" s="142" t="s">
        <v>5870</v>
      </c>
    </row>
    <row r="1301" spans="1:1">
      <c r="A1301" s="142" t="s">
        <v>5871</v>
      </c>
    </row>
    <row r="1302" spans="1:1">
      <c r="A1302" s="142" t="s">
        <v>5872</v>
      </c>
    </row>
    <row r="1303" spans="1:1">
      <c r="A1303" s="143" t="s">
        <v>3727</v>
      </c>
    </row>
    <row r="1304" spans="1:1">
      <c r="A1304" s="142" t="s">
        <v>3730</v>
      </c>
    </row>
    <row r="1305" spans="1:1">
      <c r="A1305" s="142" t="s">
        <v>3734</v>
      </c>
    </row>
    <row r="1306" spans="1:1">
      <c r="A1306" s="142" t="s">
        <v>3737</v>
      </c>
    </row>
  </sheetData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9118-713C-40BB-BC9A-1A2776BA4886}">
  <sheetPr>
    <tabColor rgb="FFC00000"/>
    <pageSetUpPr fitToPage="1"/>
  </sheetPr>
  <dimension ref="A1:I664"/>
  <sheetViews>
    <sheetView view="pageBreakPreview" zoomScale="85" zoomScaleNormal="85" zoomScaleSheetLayoutView="85" workbookViewId="0">
      <pane xSplit="1" ySplit="9" topLeftCell="B10" activePane="bottomRight" state="frozen"/>
      <selection activeCell="D37" sqref="D37"/>
      <selection pane="topRight" activeCell="D37" sqref="D37"/>
      <selection pane="bottomLeft" activeCell="D37" sqref="D37"/>
      <selection pane="bottomRight" activeCell="B1" sqref="B1"/>
    </sheetView>
  </sheetViews>
  <sheetFormatPr baseColWidth="10" defaultColWidth="8.85546875" defaultRowHeight="15"/>
  <cols>
    <col min="2" max="2" width="7.85546875" customWidth="1"/>
    <col min="3" max="3" width="22.42578125" style="12" customWidth="1"/>
    <col min="4" max="4" width="31.5703125" customWidth="1"/>
    <col min="5" max="5" width="100" customWidth="1"/>
    <col min="6" max="6" width="12.85546875" customWidth="1"/>
    <col min="7" max="7" width="9.140625" customWidth="1"/>
    <col min="8" max="8" width="16" style="213" customWidth="1"/>
    <col min="9" max="9" width="33.5703125" customWidth="1"/>
  </cols>
  <sheetData>
    <row r="1" spans="2:9" ht="26.25">
      <c r="B1" s="64" t="s">
        <v>5873</v>
      </c>
      <c r="C1" s="231"/>
      <c r="D1" s="7"/>
    </row>
    <row r="2" spans="2:9">
      <c r="B2" s="4"/>
      <c r="C2" s="232"/>
      <c r="D2" s="4"/>
    </row>
    <row r="3" spans="2:9">
      <c r="B3" s="31" t="s">
        <v>1</v>
      </c>
      <c r="C3" s="232"/>
      <c r="D3" s="66" t="s">
        <v>2</v>
      </c>
      <c r="F3" s="30"/>
    </row>
    <row r="4" spans="2:9">
      <c r="B4" s="31" t="s">
        <v>3</v>
      </c>
      <c r="C4" s="232"/>
      <c r="D4" s="67" t="s">
        <v>4</v>
      </c>
      <c r="F4" s="30"/>
    </row>
    <row r="5" spans="2:9">
      <c r="B5" s="31" t="s">
        <v>5</v>
      </c>
      <c r="C5" s="232"/>
      <c r="D5" s="206" cm="1">
        <f t="array" ref="D5:E5">+'Tarifa compacta'!B6:C6</f>
        <v>46296</v>
      </c>
      <c r="E5" s="75">
        <v>0</v>
      </c>
      <c r="F5" s="30"/>
    </row>
    <row r="6" spans="2:9">
      <c r="B6" s="4"/>
      <c r="C6" s="232"/>
      <c r="D6" s="4"/>
    </row>
    <row r="7" spans="2:9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33"/>
      <c r="D7" s="5"/>
    </row>
    <row r="8" spans="2:9">
      <c r="B8" s="31"/>
    </row>
    <row r="9" spans="2:9" ht="16.5" customHeight="1" thickBot="1">
      <c r="B9" s="228"/>
      <c r="C9" s="234" t="s">
        <v>5874</v>
      </c>
      <c r="D9" s="212" t="s">
        <v>11</v>
      </c>
      <c r="E9" s="37" t="s">
        <v>17</v>
      </c>
      <c r="F9" s="37" t="s">
        <v>5875</v>
      </c>
      <c r="G9" s="37" t="s">
        <v>24</v>
      </c>
      <c r="H9" s="214" t="s">
        <v>22</v>
      </c>
      <c r="I9" s="37" t="s">
        <v>5876</v>
      </c>
    </row>
    <row r="10" spans="2:9" ht="24" thickBot="1">
      <c r="B10" s="288" t="s">
        <v>5877</v>
      </c>
      <c r="C10" s="288"/>
      <c r="D10" s="288"/>
      <c r="E10" s="288"/>
      <c r="F10" s="288"/>
      <c r="G10" s="288"/>
      <c r="H10" s="288"/>
      <c r="I10" s="288"/>
    </row>
    <row r="11" spans="2:9" ht="15.75">
      <c r="B11" s="42"/>
      <c r="C11" s="235"/>
      <c r="D11" s="71" t="s">
        <v>5878</v>
      </c>
      <c r="E11" s="43"/>
      <c r="F11" s="43"/>
      <c r="G11" s="43"/>
      <c r="H11" s="215"/>
      <c r="I11" s="43"/>
    </row>
    <row r="12" spans="2:9">
      <c r="B12" s="49"/>
      <c r="C12" s="236"/>
      <c r="D12" s="50" t="s">
        <v>5879</v>
      </c>
      <c r="E12" s="49"/>
      <c r="F12" s="51"/>
      <c r="G12" s="51"/>
      <c r="H12" s="216"/>
      <c r="I12" s="49"/>
    </row>
    <row r="13" spans="2:9">
      <c r="B13" s="32"/>
      <c r="C13" s="237" t="str">
        <f>IFERROR(VLOOKUP(D13,'Tarifa compacta'!A:C,2,FALSE),"-")</f>
        <v>5025232945603</v>
      </c>
      <c r="D13" s="32" t="s">
        <v>35</v>
      </c>
      <c r="E13" s="32" t="str">
        <f>+VLOOKUP($D13,'Tarifa compacta'!$A:$G,7,0)</f>
        <v>Aquarea High Performance L serie R290 unidad exterior de 5 kW 1ph</v>
      </c>
      <c r="F13" s="34">
        <f>+IFERROR(VLOOKUP($D13,'Tarifa compacta'!$A$11:$O$1018,13,0),"")</f>
        <v>3734</v>
      </c>
      <c r="G13" s="34" t="str">
        <f>IFERROR(IF(VLOOKUP($D13,'Tarifa compacta'!$A$11:$O$1018,15,0)=0,"",VLOOKUP($D13,'Tarifa compacta'!$A$11:$O$1018,15,0)),"")</f>
        <v/>
      </c>
      <c r="H13" s="217" t="str">
        <f>IFERROR(IF(VLOOKUP($D13,'Tarifa compacta'!$A$11:$O$1018,12,0)=0,"",VLOOKUP($D13,'Tarifa compacta'!$A$11:$O$1018,12,0)),"")</f>
        <v/>
      </c>
      <c r="I13" s="272"/>
    </row>
    <row r="14" spans="2:9">
      <c r="B14" s="32"/>
      <c r="C14" s="237" t="str">
        <f>IFERROR(VLOOKUP(D14,'Tarifa compacta'!A:C,2,FALSE),"-")</f>
        <v>5025232945610</v>
      </c>
      <c r="D14" s="32" t="s">
        <v>43</v>
      </c>
      <c r="E14" s="32" t="str">
        <f>+VLOOKUP($D14,'Tarifa compacta'!$A:$G,7,0)</f>
        <v>Aquarea High Performance L serie R290 unidad exterior 7 kW 1ph</v>
      </c>
      <c r="F14" s="34">
        <f>+IFERROR(VLOOKUP($D14,'Tarifa compacta'!$A$11:$O$1018,13,0),"")</f>
        <v>4496</v>
      </c>
      <c r="G14" s="34" t="str">
        <f>IFERROR(IF(VLOOKUP($D14,'Tarifa compacta'!$A$11:$O$1018,15,0)=0,"",VLOOKUP($D14,'Tarifa compacta'!$A$11:$O$1018,15,0)),"")</f>
        <v/>
      </c>
      <c r="H14" s="217" t="str">
        <f>IFERROR(IF(VLOOKUP($D14,'Tarifa compacta'!$A$11:$O$1018,12,0)=0,"",VLOOKUP($D14,'Tarifa compacta'!$A$11:$O$1018,12,0)),"")</f>
        <v/>
      </c>
      <c r="I14" s="272"/>
    </row>
    <row r="15" spans="2:9">
      <c r="B15" s="32"/>
      <c r="C15" s="237" t="str">
        <f>IFERROR(VLOOKUP(D15,'Tarifa compacta'!A:C,2,FALSE),"-")</f>
        <v>5025232945627</v>
      </c>
      <c r="D15" s="32" t="s">
        <v>46</v>
      </c>
      <c r="E15" s="32" t="str">
        <f>+VLOOKUP($D15,'Tarifa compacta'!$A:$G,7,0)</f>
        <v>Aquarea High Performance L serie R290 unidad exterior de 9 kW 1ph</v>
      </c>
      <c r="F15" s="34">
        <f>+IFERROR(VLOOKUP($D15,'Tarifa compacta'!$A$11:$O$1018,13,0),"")</f>
        <v>4846</v>
      </c>
      <c r="G15" s="34" t="str">
        <f>IFERROR(IF(VLOOKUP($D15,'Tarifa compacta'!$A$11:$O$1018,15,0)=0,"",VLOOKUP($D15,'Tarifa compacta'!$A$11:$O$1018,15,0)),"")</f>
        <v/>
      </c>
      <c r="H15" s="217" t="str">
        <f>IFERROR(IF(VLOOKUP($D15,'Tarifa compacta'!$A$11:$O$1018,12,0)=0,"",VLOOKUP($D15,'Tarifa compacta'!$A$11:$O$1018,12,0)),"")</f>
        <v/>
      </c>
      <c r="I15" s="272"/>
    </row>
    <row r="16" spans="2:9">
      <c r="B16" s="49"/>
      <c r="C16" s="236"/>
      <c r="D16" s="50" t="s">
        <v>5880</v>
      </c>
      <c r="E16" s="49"/>
      <c r="F16" s="51"/>
      <c r="G16" s="51"/>
      <c r="H16" s="216"/>
      <c r="I16" s="273"/>
    </row>
    <row r="17" spans="2:9">
      <c r="B17" s="47"/>
      <c r="C17" s="237" t="str">
        <f>IFERROR(VLOOKUP(D17,'Tarifa compacta'!A:C,2,FALSE),"-")</f>
        <v>4010869633796</v>
      </c>
      <c r="D17" s="32" t="s">
        <v>49</v>
      </c>
      <c r="E17" s="32" t="str">
        <f>+VLOOKUP($D17,'Tarifa compacta'!$A:$G,7,0)</f>
        <v>Aquarea all in one hidrosplit serie L 5-9 kW con resistencia de 3 kW 1ph 120 L</v>
      </c>
      <c r="F17" s="34">
        <f>+IFERROR(VLOOKUP($D17,'Tarifa compacta'!$A$11:$O$1018,13,0),"")</f>
        <v>4456</v>
      </c>
      <c r="G17" s="34" t="str">
        <f>IFERROR(IF(VLOOKUP($D17,'Tarifa compacta'!$A$11:$O$1018,15,0)=0,"",VLOOKUP($D17,'Tarifa compacta'!$A$11:$O$1018,15,0)),"")</f>
        <v/>
      </c>
      <c r="H17" s="217" t="str">
        <f>IFERROR(IF(VLOOKUP($D17,'Tarifa compacta'!$A$11:$O$1018,12,0)=0,"",VLOOKUP($D17,'Tarifa compacta'!$A$11:$O$1018,12,0)),"")</f>
        <v/>
      </c>
      <c r="I17" s="272"/>
    </row>
    <row r="18" spans="2:9">
      <c r="B18" s="49"/>
      <c r="C18" s="236"/>
      <c r="D18" s="50" t="s">
        <v>5881</v>
      </c>
      <c r="E18" s="49"/>
      <c r="F18" s="51"/>
      <c r="G18" s="51"/>
      <c r="H18" s="216"/>
      <c r="I18" s="273"/>
    </row>
    <row r="19" spans="2:9">
      <c r="B19" s="32"/>
      <c r="C19" s="237" t="str">
        <f>IFERROR(VLOOKUP(D19,'Tarifa compacta'!A:C,2,FALSE),"-")</f>
        <v>5025232946617</v>
      </c>
      <c r="D19" s="32" t="s">
        <v>57</v>
      </c>
      <c r="E19" s="32" t="str">
        <f>+VLOOKUP($D19,'Tarifa compacta'!$A:$G,7,0)</f>
        <v>Aquarea all in one hidrosplit serie L 5-9 kW con resistencia de 3 kW de 1 ph</v>
      </c>
      <c r="F19" s="34">
        <f>+IFERROR(VLOOKUP($D19,'Tarifa compacta'!$A$11:$O$1018,13,0),"")</f>
        <v>4594</v>
      </c>
      <c r="G19" s="34" t="str">
        <f>IFERROR(IF(VLOOKUP($D19,'Tarifa compacta'!$A$11:$O$1018,15,0)=0,"",VLOOKUP($D19,'Tarifa compacta'!$A$11:$O$1018,15,0)),"")</f>
        <v/>
      </c>
      <c r="H19" s="217" t="str">
        <f>IFERROR(IF(VLOOKUP($D19,'Tarifa compacta'!$A$11:$O$1018,12,0)=0,"",VLOOKUP($D19,'Tarifa compacta'!$A$11:$O$1018,12,0)),"")</f>
        <v/>
      </c>
      <c r="I19" s="272"/>
    </row>
    <row r="20" spans="2:9">
      <c r="B20" s="32"/>
      <c r="C20" s="237" t="str">
        <f>IFERROR(VLOOKUP(D20,'Tarifa compacta'!A:C,2,FALSE),"-")</f>
        <v>5025232946624</v>
      </c>
      <c r="D20" s="32" t="s">
        <v>60</v>
      </c>
      <c r="E20" s="32" t="str">
        <f>+VLOOKUP($D20,'Tarifa compacta'!$A:$G,7,0)</f>
        <v>Aquarea all in one hidrosplit serie L 5-9 kW con resistencia de 3 kW de 1ph con ánodo electrónico</v>
      </c>
      <c r="F20" s="34">
        <f>+IFERROR(VLOOKUP($D20,'Tarifa compacta'!$A$11:$O$1018,13,0),"")</f>
        <v>5065</v>
      </c>
      <c r="G20" s="34" t="str">
        <f>IFERROR(IF(VLOOKUP($D20,'Tarifa compacta'!$A$11:$O$1018,15,0)=0,"",VLOOKUP($D20,'Tarifa compacta'!$A$11:$O$1018,15,0)),"")</f>
        <v/>
      </c>
      <c r="H20" s="217" t="str">
        <f>IFERROR(IF(VLOOKUP($D20,'Tarifa compacta'!$A$11:$O$1018,12,0)=0,"",VLOOKUP($D20,'Tarifa compacta'!$A$11:$O$1018,12,0)),"")</f>
        <v/>
      </c>
      <c r="I20" s="272"/>
    </row>
    <row r="21" spans="2:9">
      <c r="B21" s="32"/>
      <c r="C21" s="237" t="str">
        <f>IFERROR(VLOOKUP(D21,'Tarifa compacta'!A:C,2,FALSE),"-")</f>
        <v>5025232946631</v>
      </c>
      <c r="D21" s="32" t="s">
        <v>64</v>
      </c>
      <c r="E21" s="32" t="str">
        <f>+VLOOKUP($D21,'Tarifa compacta'!$A:$G,7,0)</f>
        <v>Aquarea all in one hidrosplit serie L 5-9 kW con resistencia de 3 kW de 1ph con kit 2 zonas</v>
      </c>
      <c r="F21" s="34">
        <f>+IFERROR(VLOOKUP($D21,'Tarifa compacta'!$A$11:$O$1018,13,0),"")</f>
        <v>5972</v>
      </c>
      <c r="G21" s="34" t="str">
        <f>IFERROR(IF(VLOOKUP($D21,'Tarifa compacta'!$A$11:$O$1018,15,0)=0,"",VLOOKUP($D21,'Tarifa compacta'!$A$11:$O$1018,15,0)),"")</f>
        <v/>
      </c>
      <c r="H21" s="217" t="str">
        <f>IFERROR(IF(VLOOKUP($D21,'Tarifa compacta'!$A$11:$O$1018,12,0)=0,"",VLOOKUP($D21,'Tarifa compacta'!$A$11:$O$1018,12,0)),"")</f>
        <v/>
      </c>
      <c r="I21" s="272"/>
    </row>
    <row r="22" spans="2:9">
      <c r="B22" s="49"/>
      <c r="C22" s="236"/>
      <c r="D22" s="50" t="s">
        <v>5882</v>
      </c>
      <c r="E22" s="49"/>
      <c r="F22" s="51"/>
      <c r="G22" s="51"/>
      <c r="H22" s="216"/>
      <c r="I22" s="273"/>
    </row>
    <row r="23" spans="2:9">
      <c r="B23" s="32"/>
      <c r="C23" s="237" t="str">
        <f>IFERROR(VLOOKUP(D23,'Tarifa compacta'!A:C,2,FALSE),"-")</f>
        <v>5025232951338</v>
      </c>
      <c r="D23" s="32" t="s">
        <v>72</v>
      </c>
      <c r="E23" s="32" t="str">
        <f>+VLOOKUP($D23,'Tarifa compacta'!$A:$G,7,0)</f>
        <v>Aquarea High Performance Hydrobox serie L 5-9 kW con resistencia de 3 kW de 1 ph</v>
      </c>
      <c r="F23" s="34">
        <f>+IFERROR(VLOOKUP($D23,'Tarifa compacta'!$A$11:$O$1018,13,0),"")</f>
        <v>2588</v>
      </c>
      <c r="G23" s="34" t="str">
        <f>IFERROR(IF(VLOOKUP($D23,'Tarifa compacta'!$A$11:$O$1018,15,0)=0,"",VLOOKUP($D23,'Tarifa compacta'!$A$11:$O$1018,15,0)),"")</f>
        <v/>
      </c>
      <c r="H23" s="217" t="str">
        <f>IFERROR(IF(VLOOKUP($D23,'Tarifa compacta'!$A$11:$O$1018,12,0)=0,"",VLOOKUP($D23,'Tarifa compacta'!$A$11:$O$1018,12,0)),"")</f>
        <v/>
      </c>
      <c r="I23" s="272"/>
    </row>
    <row r="24" spans="2:9" ht="15.75">
      <c r="B24" s="72"/>
      <c r="C24" s="238"/>
      <c r="D24" s="44" t="s">
        <v>5883</v>
      </c>
      <c r="E24" s="73"/>
      <c r="F24" s="73"/>
      <c r="G24" s="73"/>
      <c r="H24" s="218"/>
      <c r="I24" s="274"/>
    </row>
    <row r="25" spans="2:9">
      <c r="B25" s="49"/>
      <c r="C25" s="236"/>
      <c r="D25" s="50" t="s">
        <v>5879</v>
      </c>
      <c r="E25" s="49"/>
      <c r="F25" s="51"/>
      <c r="G25" s="51"/>
      <c r="H25" s="216"/>
      <c r="I25" s="273"/>
    </row>
    <row r="26" spans="2:9">
      <c r="B26" s="47"/>
      <c r="C26" s="237" t="str">
        <f>IFERROR(VLOOKUP(D26,'Tarifa compacta'!A:C,2,FALSE),"-")</f>
        <v>5025232984817</v>
      </c>
      <c r="D26" s="32" t="s">
        <v>77</v>
      </c>
      <c r="E26" s="32" t="str">
        <f>+VLOOKUP($D26,'Tarifa compacta'!$A:$G,7,0)</f>
        <v>Aquarea High Performance M serie R290 unidad exterior de 12 kW 1ph</v>
      </c>
      <c r="F26" s="34">
        <f>+IFERROR(VLOOKUP($D26,'Tarifa compacta'!$A$11:$O$1018,13,0),"")</f>
        <v>7179</v>
      </c>
      <c r="G26" s="34" t="str">
        <f>IFERROR(IF(VLOOKUP($D26,'Tarifa compacta'!$A$11:$O$1018,15,0)=0,"",VLOOKUP($D26,'Tarifa compacta'!$A$11:$O$1018,15,0)),"")</f>
        <v/>
      </c>
      <c r="H26" s="217" t="str">
        <f>IFERROR(IF(VLOOKUP($D26,'Tarifa compacta'!$A$11:$O$1018,12,0)=0,"",VLOOKUP($D26,'Tarifa compacta'!$A$11:$O$1018,12,0)),"")</f>
        <v/>
      </c>
      <c r="I26" s="272"/>
    </row>
    <row r="27" spans="2:9">
      <c r="B27" s="47"/>
      <c r="C27" s="237" t="str">
        <f>IFERROR(VLOOKUP(D27,'Tarifa compacta'!A:C,2,FALSE),"-")</f>
        <v>5025232984831</v>
      </c>
      <c r="D27" s="32" t="s">
        <v>80</v>
      </c>
      <c r="E27" s="32" t="str">
        <f>+VLOOKUP($D27,'Tarifa compacta'!$A:$G,7,0)</f>
        <v>Aquarea High Performance M serie R290 unidad exterior de 16 kW 1ph</v>
      </c>
      <c r="F27" s="34">
        <f>+IFERROR(VLOOKUP($D27,'Tarifa compacta'!$A$11:$O$1018,13,0),"")</f>
        <v>8106</v>
      </c>
      <c r="G27" s="34" t="str">
        <f>IFERROR(IF(VLOOKUP($D27,'Tarifa compacta'!$A$11:$O$1018,15,0)=0,"",VLOOKUP($D27,'Tarifa compacta'!$A$11:$O$1018,15,0)),"")</f>
        <v/>
      </c>
      <c r="H27" s="217" t="str">
        <f>IFERROR(IF(VLOOKUP($D27,'Tarifa compacta'!$A$11:$O$1018,12,0)=0,"",VLOOKUP($D27,'Tarifa compacta'!$A$11:$O$1018,12,0)),"")</f>
        <v/>
      </c>
      <c r="I27" s="272"/>
    </row>
    <row r="28" spans="2:9">
      <c r="B28" s="47"/>
      <c r="C28" s="237" t="str">
        <f>IFERROR(VLOOKUP(D28,'Tarifa compacta'!A:C,2,FALSE),"-")</f>
        <v>5025232984800</v>
      </c>
      <c r="D28" s="32" t="s">
        <v>83</v>
      </c>
      <c r="E28" s="32" t="str">
        <f>+VLOOKUP($D28,'Tarifa compacta'!$A:$G,7,0)</f>
        <v>Aquarea High Performance M serie R290 unidad exterior de 9 kW 3ph</v>
      </c>
      <c r="F28" s="34">
        <f>+IFERROR(VLOOKUP($D28,'Tarifa compacta'!$A$11:$O$1018,13,0),"")</f>
        <v>6347</v>
      </c>
      <c r="G28" s="34" t="str">
        <f>IFERROR(IF(VLOOKUP($D28,'Tarifa compacta'!$A$11:$O$1018,15,0)=0,"",VLOOKUP($D28,'Tarifa compacta'!$A$11:$O$1018,15,0)),"")</f>
        <v/>
      </c>
      <c r="H28" s="217" t="str">
        <f>IFERROR(IF(VLOOKUP($D28,'Tarifa compacta'!$A$11:$O$1018,12,0)=0,"",VLOOKUP($D28,'Tarifa compacta'!$A$11:$O$1018,12,0)),"")</f>
        <v/>
      </c>
      <c r="I28" s="272"/>
    </row>
    <row r="29" spans="2:9">
      <c r="B29" s="47"/>
      <c r="C29" s="237" t="str">
        <f>IFERROR(VLOOKUP(D29,'Tarifa compacta'!A:C,2,FALSE),"-")</f>
        <v>5025232984824</v>
      </c>
      <c r="D29" s="32" t="s">
        <v>86</v>
      </c>
      <c r="E29" s="32" t="str">
        <f>+VLOOKUP($D29,'Tarifa compacta'!$A:$G,7,0)</f>
        <v>Aquarea High Performance M serie R290 unidad exterior de 12 kW 3ph</v>
      </c>
      <c r="F29" s="34">
        <f>+IFERROR(VLOOKUP($D29,'Tarifa compacta'!$A$11:$O$1018,13,0),"")</f>
        <v>8175</v>
      </c>
      <c r="G29" s="34" t="str">
        <f>IFERROR(IF(VLOOKUP($D29,'Tarifa compacta'!$A$11:$O$1018,15,0)=0,"",VLOOKUP($D29,'Tarifa compacta'!$A$11:$O$1018,15,0)),"")</f>
        <v/>
      </c>
      <c r="H29" s="217" t="str">
        <f>IFERROR(IF(VLOOKUP($D29,'Tarifa compacta'!$A$11:$O$1018,12,0)=0,"",VLOOKUP($D29,'Tarifa compacta'!$A$11:$O$1018,12,0)),"")</f>
        <v/>
      </c>
      <c r="I29" s="272"/>
    </row>
    <row r="30" spans="2:9">
      <c r="B30" s="47"/>
      <c r="C30" s="237" t="str">
        <f>IFERROR(VLOOKUP(D30,'Tarifa compacta'!A:C,2,FALSE),"-")</f>
        <v>5025232984848</v>
      </c>
      <c r="D30" s="32" t="s">
        <v>89</v>
      </c>
      <c r="E30" s="32" t="str">
        <f>+VLOOKUP($D30,'Tarifa compacta'!$A:$G,7,0)</f>
        <v>Aquarea High Performance M serie R290 unidad exterior de 16 kW 3ph</v>
      </c>
      <c r="F30" s="34">
        <f>+IFERROR(VLOOKUP($D30,'Tarifa compacta'!$A$11:$O$1018,13,0),"")</f>
        <v>9231</v>
      </c>
      <c r="G30" s="34" t="str">
        <f>IFERROR(IF(VLOOKUP($D30,'Tarifa compacta'!$A$11:$O$1018,15,0)=0,"",VLOOKUP($D30,'Tarifa compacta'!$A$11:$O$1018,15,0)),"")</f>
        <v/>
      </c>
      <c r="H30" s="217" t="str">
        <f>IFERROR(IF(VLOOKUP($D30,'Tarifa compacta'!$A$11:$O$1018,12,0)=0,"",VLOOKUP($D30,'Tarifa compacta'!$A$11:$O$1018,12,0)),"")</f>
        <v/>
      </c>
      <c r="I30" s="272"/>
    </row>
    <row r="31" spans="2:9">
      <c r="B31" s="49"/>
      <c r="C31" s="236"/>
      <c r="D31" s="50" t="s">
        <v>5880</v>
      </c>
      <c r="E31" s="49"/>
      <c r="F31" s="51"/>
      <c r="G31" s="51"/>
      <c r="H31" s="216"/>
      <c r="I31" s="273"/>
    </row>
    <row r="32" spans="2:9">
      <c r="B32" s="47"/>
      <c r="C32" s="237">
        <f>IFERROR(VLOOKUP(D32,'Tarifa compacta'!A:C,2,FALSE),"-")</f>
        <v>5025232986170</v>
      </c>
      <c r="D32" s="32" t="s">
        <v>127</v>
      </c>
      <c r="E32" s="32" t="str">
        <f>+VLOOKUP($D32,'Tarifa compacta'!$A:$G,7,0)</f>
        <v>Aquarea all in one hidrosplit serie M 9-16 kW con resistencia de 3 kW 1ph 120 L</v>
      </c>
      <c r="F32" s="34">
        <f>+IFERROR(VLOOKUP($D32,'Tarifa compacta'!$A$11:$O$1018,13,0),"")</f>
        <v>4880</v>
      </c>
      <c r="G32" s="34" t="str">
        <f>IFERROR(IF(VLOOKUP($D32,'Tarifa compacta'!$A$11:$O$1018,15,0)=0,"",VLOOKUP($D32,'Tarifa compacta'!$A$11:$O$1018,15,0)),"")</f>
        <v/>
      </c>
      <c r="H32" s="217" t="str">
        <f>IFERROR(IF(VLOOKUP($D32,'Tarifa compacta'!$A$11:$O$1018,12,0)=0,"",VLOOKUP($D32,'Tarifa compacta'!$A$11:$O$1018,12,0)),"")</f>
        <v/>
      </c>
      <c r="I32" s="272"/>
    </row>
    <row r="33" spans="2:9">
      <c r="B33" s="47"/>
      <c r="C33" s="237">
        <f>IFERROR(VLOOKUP(D33,'Tarifa compacta'!A:C,2,FALSE),"-")</f>
        <v>5025232986156</v>
      </c>
      <c r="D33" s="32" t="s">
        <v>129</v>
      </c>
      <c r="E33" s="32" t="str">
        <f>+VLOOKUP($D33,'Tarifa compacta'!$A:$G,7,0)</f>
        <v>Aquarea all in one hidrosplit M serie 9-16 kW con resistencia de 9 kW 3ph 120 L</v>
      </c>
      <c r="F33" s="34">
        <f>+IFERROR(VLOOKUP($D33,'Tarifa compacta'!$A$11:$O$1018,13,0),"")</f>
        <v>4433</v>
      </c>
      <c r="G33" s="34" t="str">
        <f>IFERROR(IF(VLOOKUP($D33,'Tarifa compacta'!$A$11:$O$1018,15,0)=0,"",VLOOKUP($D33,'Tarifa compacta'!$A$11:$O$1018,15,0)),"")</f>
        <v/>
      </c>
      <c r="H33" s="217" t="str">
        <f>IFERROR(IF(VLOOKUP($D33,'Tarifa compacta'!$A$11:$O$1018,12,0)=0,"",VLOOKUP($D33,'Tarifa compacta'!$A$11:$O$1018,12,0)),"")</f>
        <v/>
      </c>
      <c r="I33" s="272"/>
    </row>
    <row r="34" spans="2:9">
      <c r="B34" s="49"/>
      <c r="C34" s="236"/>
      <c r="D34" s="50" t="s">
        <v>5881</v>
      </c>
      <c r="E34" s="49"/>
      <c r="F34" s="51"/>
      <c r="G34" s="51"/>
      <c r="H34" s="216"/>
      <c r="I34" s="273"/>
    </row>
    <row r="35" spans="2:9">
      <c r="B35" s="47"/>
      <c r="C35" s="237" t="str">
        <f>IFERROR(VLOOKUP(D35,'Tarifa compacta'!A:C,2,FALSE),"-")</f>
        <v>5025232978571</v>
      </c>
      <c r="D35" s="32" t="s">
        <v>131</v>
      </c>
      <c r="E35" s="32" t="str">
        <f>+VLOOKUP($D35,'Tarifa compacta'!$A:$G,7,0)</f>
        <v>Aquarea all in one hidrosplit serie M 9-16 kW con resistencia de 3 kW 1ph 185 L</v>
      </c>
      <c r="F35" s="34">
        <f>+IFERROR(VLOOKUP($D35,'Tarifa compacta'!$A$11:$O$1018,13,0),"")</f>
        <v>5030</v>
      </c>
      <c r="G35" s="34" t="str">
        <f>IFERROR(IF(VLOOKUP($D35,'Tarifa compacta'!$A$11:$O$1018,15,0)=0,"",VLOOKUP($D35,'Tarifa compacta'!$A$11:$O$1018,15,0)),"")</f>
        <v/>
      </c>
      <c r="H35" s="217" t="str">
        <f>IFERROR(IF(VLOOKUP($D35,'Tarifa compacta'!$A$11:$O$1018,12,0)=0,"",VLOOKUP($D35,'Tarifa compacta'!$A$11:$O$1018,12,0)),"")</f>
        <v/>
      </c>
      <c r="I35" s="272"/>
    </row>
    <row r="36" spans="2:9">
      <c r="B36" s="47"/>
      <c r="C36" s="237" t="str">
        <f>IFERROR(VLOOKUP(D36,'Tarifa compacta'!A:C,2,FALSE),"-")</f>
        <v>5025232978588</v>
      </c>
      <c r="D36" s="32" t="s">
        <v>134</v>
      </c>
      <c r="E36" s="32" t="str">
        <f>+VLOOKUP($D36,'Tarifa compacta'!$A:$G,7,0)</f>
        <v>Aquarea all in one hidrosplit serie M 9-16 kW con resistencia de 3 kW 1ph 185 L con ánodo electrónico</v>
      </c>
      <c r="F36" s="34">
        <f>+IFERROR(VLOOKUP($D36,'Tarifa compacta'!$A$11:$O$1018,13,0),"")</f>
        <v>5516</v>
      </c>
      <c r="G36" s="34" t="str">
        <f>IFERROR(IF(VLOOKUP($D36,'Tarifa compacta'!$A$11:$O$1018,15,0)=0,"",VLOOKUP($D36,'Tarifa compacta'!$A$11:$O$1018,15,0)),"")</f>
        <v/>
      </c>
      <c r="H36" s="217" t="str">
        <f>IFERROR(IF(VLOOKUP($D36,'Tarifa compacta'!$A$11:$O$1018,12,0)=0,"",VLOOKUP($D36,'Tarifa compacta'!$A$11:$O$1018,12,0)),"")</f>
        <v/>
      </c>
      <c r="I36" s="272"/>
    </row>
    <row r="37" spans="2:9">
      <c r="B37" s="47"/>
      <c r="C37" s="237" t="str">
        <f>IFERROR(VLOOKUP(D37,'Tarifa compacta'!A:C,2,FALSE),"-")</f>
        <v>5025232968688</v>
      </c>
      <c r="D37" s="32" t="s">
        <v>139</v>
      </c>
      <c r="E37" s="32" t="str">
        <f>+VLOOKUP($D37,'Tarifa compacta'!$A:$G,7,0)</f>
        <v>Aquarea all in one hidrosplit serie M 3-16 kW con resistencia de 9 kW 3ph 185 L</v>
      </c>
      <c r="F37" s="34">
        <f>+IFERROR(VLOOKUP($D37,'Tarifa compacta'!$A$11:$O$1018,13,0),"")</f>
        <v>5222</v>
      </c>
      <c r="G37" s="34" t="str">
        <f>IFERROR(IF(VLOOKUP($D37,'Tarifa compacta'!$A$11:$O$1018,15,0)=0,"",VLOOKUP($D37,'Tarifa compacta'!$A$11:$O$1018,15,0)),"")</f>
        <v/>
      </c>
      <c r="H37" s="217" t="str">
        <f>IFERROR(IF(VLOOKUP($D37,'Tarifa compacta'!$A$11:$O$1018,12,0)=0,"",VLOOKUP($D37,'Tarifa compacta'!$A$11:$O$1018,12,0)),"")</f>
        <v/>
      </c>
      <c r="I37" s="272"/>
    </row>
    <row r="38" spans="2:9">
      <c r="B38" s="47"/>
      <c r="C38" s="237" t="str">
        <f>IFERROR(VLOOKUP(D38,'Tarifa compacta'!A:C,2,FALSE),"-")</f>
        <v>5025232968695</v>
      </c>
      <c r="D38" s="32" t="s">
        <v>142</v>
      </c>
      <c r="E38" s="32" t="str">
        <f>+VLOOKUP($D38,'Tarifa compacta'!$A:$G,7,0)</f>
        <v>Aquarea all in one hidrosplit serie M 3-16 kW con resistencia de 9 kW 3ph 185 L con ánodo electrónico</v>
      </c>
      <c r="F38" s="34">
        <f>+IFERROR(VLOOKUP($D38,'Tarifa compacta'!$A$11:$O$1018,13,0),"")</f>
        <v>5754</v>
      </c>
      <c r="G38" s="34" t="str">
        <f>IFERROR(IF(VLOOKUP($D38,'Tarifa compacta'!$A$11:$O$1018,15,0)=0,"",VLOOKUP($D38,'Tarifa compacta'!$A$11:$O$1018,15,0)),"")</f>
        <v/>
      </c>
      <c r="H38" s="217" t="str">
        <f>IFERROR(IF(VLOOKUP($D38,'Tarifa compacta'!$A$11:$O$1018,12,0)=0,"",VLOOKUP($D38,'Tarifa compacta'!$A$11:$O$1018,12,0)),"")</f>
        <v/>
      </c>
      <c r="I38" s="272"/>
    </row>
    <row r="39" spans="2:9">
      <c r="B39" s="49"/>
      <c r="C39" s="236"/>
      <c r="D39" s="50" t="s">
        <v>5884</v>
      </c>
      <c r="E39" s="49"/>
      <c r="F39" s="51"/>
      <c r="G39" s="51"/>
      <c r="H39" s="216"/>
      <c r="I39" s="273"/>
    </row>
    <row r="40" spans="2:9">
      <c r="B40" s="47"/>
      <c r="C40" s="237" t="str">
        <f>IFERROR(VLOOKUP(D40,'Tarifa compacta'!A:C,2,FALSE),"-")</f>
        <v>5025232977994</v>
      </c>
      <c r="D40" s="32" t="s">
        <v>146</v>
      </c>
      <c r="E40" s="32" t="str">
        <f>+VLOOKUP($D40,'Tarifa compacta'!$A:$G,7,0)</f>
        <v>Aquarea Hydrosplit M todo en uno, 9-16 kW con resistencia de 3 kW, 1 ph 260 L</v>
      </c>
      <c r="F40" s="34">
        <f>+IFERROR(VLOOKUP($D40,'Tarifa compacta'!$A$11:$O$1018,13,0),"")</f>
        <v>5285</v>
      </c>
      <c r="G40" s="34" t="str">
        <f>IFERROR(IF(VLOOKUP($D40,'Tarifa compacta'!$A$11:$O$1018,15,0)=0,"",VLOOKUP($D40,'Tarifa compacta'!$A$11:$O$1018,15,0)),"")</f>
        <v/>
      </c>
      <c r="H40" s="217" t="str">
        <f>IFERROR(IF(VLOOKUP($D40,'Tarifa compacta'!$A$11:$O$1018,12,0)=0,"",VLOOKUP($D40,'Tarifa compacta'!$A$11:$O$1018,12,0)),"")</f>
        <v/>
      </c>
      <c r="I40" s="272"/>
    </row>
    <row r="41" spans="2:9">
      <c r="B41" s="47"/>
      <c r="C41" s="237" t="str">
        <f>IFERROR(VLOOKUP(D41,'Tarifa compacta'!A:C,2,FALSE),"-")</f>
        <v>5025232978007</v>
      </c>
      <c r="D41" s="32" t="s">
        <v>149</v>
      </c>
      <c r="E41" s="32" t="str">
        <f>+VLOOKUP($D41,'Tarifa compacta'!$A:$G,7,0)</f>
        <v>Aquarea Hydrosplit M todo en uno, 9-16 kW con resistencia de 3 kW, 1 ph 260 L con ánodo electrónico</v>
      </c>
      <c r="F41" s="34">
        <f>+IFERROR(VLOOKUP($D41,'Tarifa compacta'!$A$11:$O$1018,13,0),"")</f>
        <v>5667</v>
      </c>
      <c r="G41" s="34" t="str">
        <f>IFERROR(IF(VLOOKUP($D41,'Tarifa compacta'!$A$11:$O$1018,15,0)=0,"",VLOOKUP($D41,'Tarifa compacta'!$A$11:$O$1018,15,0)),"")</f>
        <v/>
      </c>
      <c r="H41" s="217" t="str">
        <f>IFERROR(IF(VLOOKUP($D41,'Tarifa compacta'!$A$11:$O$1018,12,0)=0,"",VLOOKUP($D41,'Tarifa compacta'!$A$11:$O$1018,12,0)),"")</f>
        <v/>
      </c>
      <c r="I41" s="272"/>
    </row>
    <row r="42" spans="2:9">
      <c r="B42" s="47"/>
      <c r="C42" s="237" t="str">
        <f>IFERROR(VLOOKUP(D42,'Tarifa compacta'!A:C,2,FALSE),"-")</f>
        <v>5025232976980</v>
      </c>
      <c r="D42" s="32" t="s">
        <v>156</v>
      </c>
      <c r="E42" s="32" t="str">
        <f>+VLOOKUP($D42,'Tarifa compacta'!$A:$G,7,0)</f>
        <v>Aquarea all in one hidrosplit serie M 9-16 kW con resistencia de 9 kW 3ph 260 L</v>
      </c>
      <c r="F42" s="34">
        <f>+IFERROR(VLOOKUP($D42,'Tarifa compacta'!$A$11:$O$1018,13,0),"")</f>
        <v>5838</v>
      </c>
      <c r="G42" s="34" t="str">
        <f>IFERROR(IF(VLOOKUP($D42,'Tarifa compacta'!$A$11:$O$1018,15,0)=0,"",VLOOKUP($D42,'Tarifa compacta'!$A$11:$O$1018,15,0)),"")</f>
        <v/>
      </c>
      <c r="H42" s="217" t="str">
        <f>IFERROR(IF(VLOOKUP($D42,'Tarifa compacta'!$A$11:$O$1018,12,0)=0,"",VLOOKUP($D42,'Tarifa compacta'!$A$11:$O$1018,12,0)),"")</f>
        <v/>
      </c>
      <c r="I42" s="272"/>
    </row>
    <row r="43" spans="2:9">
      <c r="B43" s="47"/>
      <c r="C43" s="237" t="str">
        <f>IFERROR(VLOOKUP(D43,'Tarifa compacta'!A:C,2,FALSE),"-")</f>
        <v>5025232976997</v>
      </c>
      <c r="D43" s="32" t="s">
        <v>159</v>
      </c>
      <c r="E43" s="32" t="str">
        <f>+VLOOKUP($D43,'Tarifa compacta'!$A:$G,7,0)</f>
        <v>Aquarea all in one hidrosplit serie M 9-16 kW con resistencia de 9 kW 3ph 260 L con ánodo electrónico</v>
      </c>
      <c r="F43" s="34">
        <f>+IFERROR(VLOOKUP($D43,'Tarifa compacta'!$A$11:$O$1018,13,0),"")</f>
        <v>6338</v>
      </c>
      <c r="G43" s="34" t="str">
        <f>IFERROR(IF(VLOOKUP($D43,'Tarifa compacta'!$A$11:$O$1018,15,0)=0,"",VLOOKUP($D43,'Tarifa compacta'!$A$11:$O$1018,15,0)),"")</f>
        <v/>
      </c>
      <c r="H43" s="217" t="str">
        <f>IFERROR(IF(VLOOKUP($D43,'Tarifa compacta'!$A$11:$O$1018,12,0)=0,"",VLOOKUP($D43,'Tarifa compacta'!$A$11:$O$1018,12,0)),"")</f>
        <v/>
      </c>
      <c r="I43" s="272"/>
    </row>
    <row r="44" spans="2:9">
      <c r="B44" s="49"/>
      <c r="C44" s="236"/>
      <c r="D44" s="50" t="s">
        <v>5882</v>
      </c>
      <c r="E44" s="49"/>
      <c r="F44" s="51"/>
      <c r="G44" s="51"/>
      <c r="H44" s="216"/>
      <c r="I44" s="273"/>
    </row>
    <row r="45" spans="2:9">
      <c r="B45" s="47"/>
      <c r="C45" s="237" t="str">
        <f>IFERROR(VLOOKUP(D45,'Tarifa compacta'!A:C,2,FALSE),"-")</f>
        <v>5025232984060</v>
      </c>
      <c r="D45" s="32" t="s">
        <v>162</v>
      </c>
      <c r="E45" s="32" t="str">
        <f>+VLOOKUP($D45,'Tarifa compacta'!$A:$G,7,0)</f>
        <v>Aquarea Hydrobox serie M 9-16 kW con resistencia de 3 kW de 1ph</v>
      </c>
      <c r="F45" s="34">
        <f>+IFERROR(VLOOKUP($D45,'Tarifa compacta'!$A$11:$O$1018,13,0),"")</f>
        <v>2834</v>
      </c>
      <c r="G45" s="34" t="str">
        <f>IFERROR(IF(VLOOKUP($D45,'Tarifa compacta'!$A$11:$O$1018,15,0)=0,"",VLOOKUP($D45,'Tarifa compacta'!$A$11:$O$1018,15,0)),"")</f>
        <v/>
      </c>
      <c r="H45" s="217" t="str">
        <f>IFERROR(IF(VLOOKUP($D45,'Tarifa compacta'!$A$11:$O$1018,12,0)=0,"",VLOOKUP($D45,'Tarifa compacta'!$A$11:$O$1018,12,0)),"")</f>
        <v/>
      </c>
      <c r="I45" s="272"/>
    </row>
    <row r="46" spans="2:9">
      <c r="B46" s="47"/>
      <c r="C46" s="237" t="str">
        <f>IFERROR(VLOOKUP(D46,'Tarifa compacta'!A:C,2,FALSE),"-")</f>
        <v>5025232978496</v>
      </c>
      <c r="D46" s="32" t="s">
        <v>167</v>
      </c>
      <c r="E46" s="32" t="str">
        <f>+VLOOKUP($D46,'Tarifa compacta'!$A:$G,7,0)</f>
        <v>Aquarea Hydrobox serie M 9-16 kW con resistencia de 9 kW 3ph</v>
      </c>
      <c r="F46" s="34">
        <f>+IFERROR(VLOOKUP($D46,'Tarifa compacta'!$A$11:$O$1018,13,0),"")</f>
        <v>3055</v>
      </c>
      <c r="G46" s="34" t="str">
        <f>IFERROR(IF(VLOOKUP($D46,'Tarifa compacta'!$A$11:$O$1018,15,0)=0,"",VLOOKUP($D46,'Tarifa compacta'!$A$11:$O$1018,15,0)),"")</f>
        <v/>
      </c>
      <c r="H46" s="217" t="str">
        <f>IFERROR(IF(VLOOKUP($D46,'Tarifa compacta'!$A$11:$O$1018,12,0)=0,"",VLOOKUP($D46,'Tarifa compacta'!$A$11:$O$1018,12,0)),"")</f>
        <v/>
      </c>
      <c r="I46" s="272"/>
    </row>
    <row r="47" spans="2:9">
      <c r="B47" s="49"/>
      <c r="C47" s="236"/>
      <c r="D47" s="50" t="s">
        <v>5885</v>
      </c>
      <c r="E47" s="49"/>
      <c r="F47" s="51"/>
      <c r="G47" s="51"/>
      <c r="H47" s="216"/>
      <c r="I47" s="273"/>
    </row>
    <row r="48" spans="2:9">
      <c r="B48" s="47"/>
      <c r="C48" s="237" t="str">
        <f>IFERROR(VLOOKUP(D48,'Tarifa compacta'!A:C,2,FALSE),"-")</f>
        <v>5025232974566</v>
      </c>
      <c r="D48" s="32" t="s">
        <v>171</v>
      </c>
      <c r="E48" s="32" t="str">
        <f>+VLOOKUP($D48,'Tarifa compacta'!$A:$G,7,0)</f>
        <v>Módulo de Control Aquarea serie M 1ph</v>
      </c>
      <c r="F48" s="34">
        <f>+IFERROR(VLOOKUP($D48,'Tarifa compacta'!$A$11:$O$1018,13,0),"")</f>
        <v>1725</v>
      </c>
      <c r="G48" s="34" t="str">
        <f>IFERROR(IF(VLOOKUP($D48,'Tarifa compacta'!$A$11:$O$1018,15,0)=0,"",VLOOKUP($D48,'Tarifa compacta'!$A$11:$O$1018,15,0)),"")</f>
        <v/>
      </c>
      <c r="H48" s="217" t="str">
        <f>IFERROR(IF(VLOOKUP($D48,'Tarifa compacta'!$A$11:$O$1018,12,0)=0,"",VLOOKUP($D48,'Tarifa compacta'!$A$11:$O$1018,12,0)),"")</f>
        <v/>
      </c>
      <c r="I48" s="272"/>
    </row>
    <row r="49" spans="2:9">
      <c r="B49" s="47"/>
      <c r="C49" s="237" t="str">
        <f>IFERROR(VLOOKUP(D49,'Tarifa compacta'!A:C,2,FALSE),"-")</f>
        <v>5025232974573</v>
      </c>
      <c r="D49" s="32" t="s">
        <v>177</v>
      </c>
      <c r="E49" s="32" t="str">
        <f>+VLOOKUP($D49,'Tarifa compacta'!$A:$G,7,0)</f>
        <v>Módulo de Control Aquarea serie M 3ph</v>
      </c>
      <c r="F49" s="34">
        <f>+IFERROR(VLOOKUP($D49,'Tarifa compacta'!$A$11:$O$1018,13,0),"")</f>
        <v>1725</v>
      </c>
      <c r="G49" s="34" t="str">
        <f>IFERROR(IF(VLOOKUP($D49,'Tarifa compacta'!$A$11:$O$1018,15,0)=0,"",VLOOKUP($D49,'Tarifa compacta'!$A$11:$O$1018,15,0)),"")</f>
        <v/>
      </c>
      <c r="H49" s="217" t="str">
        <f>IFERROR(IF(VLOOKUP($D49,'Tarifa compacta'!$A$11:$O$1018,12,0)=0,"",VLOOKUP($D49,'Tarifa compacta'!$A$11:$O$1018,12,0)),"")</f>
        <v/>
      </c>
      <c r="I49" s="272"/>
    </row>
    <row r="50" spans="2:9">
      <c r="B50" s="49"/>
      <c r="C50" s="236"/>
      <c r="D50" s="50" t="s">
        <v>5886</v>
      </c>
      <c r="E50" s="49"/>
      <c r="F50" s="51"/>
      <c r="G50" s="51"/>
      <c r="H50" s="216"/>
      <c r="I50" s="273"/>
    </row>
    <row r="51" spans="2:9">
      <c r="B51" s="47"/>
      <c r="C51" s="237" t="str">
        <f>IFERROR(VLOOKUP(D51,'Tarifa compacta'!A:C,2,FALSE),"-")</f>
        <v>5025232979073</v>
      </c>
      <c r="D51" s="32" t="s">
        <v>188</v>
      </c>
      <c r="E51" s="32" t="str">
        <f>+VLOOKUP($D51,'Tarifa compacta'!$A:$G,7,0)</f>
        <v>Mando a distancia de la serie Aquarea M para control de la segunda zona</v>
      </c>
      <c r="F51" s="34">
        <f>+IFERROR(VLOOKUP($D51,'Tarifa compacta'!$A$11:$O$1018,13,0),"")</f>
        <v>323</v>
      </c>
      <c r="G51" s="34" t="str">
        <f>IFERROR(IF(VLOOKUP($D51,'Tarifa compacta'!$A$11:$O$1018,15,0)=0,"",VLOOKUP($D51,'Tarifa compacta'!$A$11:$O$1018,15,0)),"")</f>
        <v/>
      </c>
      <c r="H51" s="217" t="str">
        <f>IFERROR(IF(VLOOKUP($D51,'Tarifa compacta'!$A$11:$O$1018,12,0)=0,"",VLOOKUP($D51,'Tarifa compacta'!$A$11:$O$1018,12,0)),"")</f>
        <v/>
      </c>
      <c r="I51" s="272"/>
    </row>
    <row r="52" spans="2:9">
      <c r="B52" s="47"/>
      <c r="C52" s="237" t="str">
        <f>IFERROR(VLOOKUP(D52,'Tarifa compacta'!A:C,2,FALSE),"-")</f>
        <v>5025232932061</v>
      </c>
      <c r="D52" s="32" t="s">
        <v>441</v>
      </c>
      <c r="E52" s="32" t="str">
        <f>+VLOOKUP($D52,'Tarifa compacta'!$A:$G,7,0)</f>
        <v>Adaptador Wi-Fi o WLAN opcional para servicios en la nube</v>
      </c>
      <c r="F52" s="34">
        <f>+IFERROR(VLOOKUP($D52,'Tarifa compacta'!$A$11:$O$1018,13,0),"")</f>
        <v>156</v>
      </c>
      <c r="G52" s="34" t="str">
        <f>IFERROR(IF(VLOOKUP($D52,'Tarifa compacta'!$A$11:$O$1018,15,0)=0,"",VLOOKUP($D52,'Tarifa compacta'!$A$11:$O$1018,15,0)),"")</f>
        <v/>
      </c>
      <c r="H52" s="217" t="str">
        <f>IFERROR(IF(VLOOKUP($D52,'Tarifa compacta'!$A$11:$O$1018,12,0)=0,"",VLOOKUP($D52,'Tarifa compacta'!$A$11:$O$1018,12,0)),"")</f>
        <v/>
      </c>
      <c r="I52" s="272" t="s">
        <v>8098</v>
      </c>
    </row>
    <row r="53" spans="2:9">
      <c r="B53" s="47"/>
      <c r="C53" s="237" t="str">
        <f>IFERROR(VLOOKUP(D53,'Tarifa compacta'!A:C,2,FALSE),"-")</f>
        <v>5025232985357</v>
      </c>
      <c r="D53" s="32" t="s">
        <v>446</v>
      </c>
      <c r="E53" s="32" t="str">
        <f>+VLOOKUP($D53,'Tarifa compacta'!$A:$G,7,0)</f>
        <v>Cable de extensión de 10 m para CZ-TAW1B</v>
      </c>
      <c r="F53" s="34">
        <f>+IFERROR(VLOOKUP($D53,'Tarifa compacta'!$A$11:$O$1018,13,0),"")</f>
        <v>67</v>
      </c>
      <c r="G53" s="34" t="str">
        <f>IFERROR(IF(VLOOKUP($D53,'Tarifa compacta'!$A$11:$O$1018,15,0)=0,"",VLOOKUP($D53,'Tarifa compacta'!$A$11:$O$1018,15,0)),"")</f>
        <v/>
      </c>
      <c r="H53" s="217" t="str">
        <f>IFERROR(IF(VLOOKUP($D53,'Tarifa compacta'!$A$11:$O$1018,12,0)=0,"",VLOOKUP($D53,'Tarifa compacta'!$A$11:$O$1018,12,0)),"")</f>
        <v/>
      </c>
      <c r="I53" s="272"/>
    </row>
    <row r="54" spans="2:9">
      <c r="B54" s="55" t="s">
        <v>8074</v>
      </c>
      <c r="C54" s="239" t="str">
        <f>IFERROR(VLOOKUP(D54,'Tarifa compacta'!A:C,2,FALSE),"-")</f>
        <v>5025232986149</v>
      </c>
      <c r="D54" s="38" t="s">
        <v>187</v>
      </c>
      <c r="E54" s="38" t="str">
        <f>+VLOOKUP($D54,'Tarifa compacta'!$A:$G,7,0)</f>
        <v>Conjunto de control y Cloud para Aquarea Serie M</v>
      </c>
      <c r="F54" s="39">
        <f>+IFERROR(VLOOKUP($D54,'Tarifa compacta'!$A$11:$O$1018,13,0),"")</f>
        <v>546</v>
      </c>
      <c r="G54" s="39" t="str">
        <f>IFERROR(IF(VLOOKUP($D54,'Tarifa compacta'!$A$11:$O$1018,15,0)=0,"",VLOOKUP($D54,'Tarifa compacta'!$A$11:$O$1018,15,0)),"")</f>
        <v/>
      </c>
      <c r="H54" s="219">
        <f>IFERROR(IF(VLOOKUP($D54,'Tarifa compacta'!$A$11:$O$1018,12,0)=0,"",VLOOKUP($D54,'Tarifa compacta'!$A$11:$O$1018,12,0)),"")</f>
        <v>46357</v>
      </c>
      <c r="I54" s="275"/>
    </row>
    <row r="55" spans="2:9" ht="15.75">
      <c r="B55" s="44"/>
      <c r="C55" s="240"/>
      <c r="D55" s="52" t="s">
        <v>5887</v>
      </c>
      <c r="E55" s="53"/>
      <c r="F55" s="54"/>
      <c r="G55" s="54"/>
      <c r="H55" s="220"/>
      <c r="I55" s="276"/>
    </row>
    <row r="56" spans="2:9" ht="45">
      <c r="B56" s="47"/>
      <c r="C56" s="237" t="str">
        <f>IFERROR(VLOOKUP(D56,'Tarifa compacta'!A:C,2,FALSE),"-")</f>
        <v>5025232989416</v>
      </c>
      <c r="D56" s="32" t="s">
        <v>92</v>
      </c>
      <c r="E56" s="32" t="str">
        <f>+VLOOKUP($D56,'Tarifa compacta'!$A:$G,7,0)</f>
        <v>Aquarea High Performance J serie 5 kW 1ph monobloc gris oscuro</v>
      </c>
      <c r="F56" s="34">
        <f>+IFERROR(VLOOKUP($D56,'Tarifa compacta'!$A$11:$O$1018,13,0),"")</f>
        <v>3468</v>
      </c>
      <c r="G56" s="34" t="str">
        <f>IFERROR(IF(VLOOKUP($D56,'Tarifa compacta'!$A$11:$O$1018,15,0)=0,"",VLOOKUP($D56,'Tarifa compacta'!$A$11:$O$1018,15,0)),"")</f>
        <v/>
      </c>
      <c r="H56" s="217" t="str">
        <f>IFERROR(IF(VLOOKUP($D56,'Tarifa compacta'!$A$11:$O$1018,12,0)=0,"",VLOOKUP($D56,'Tarifa compacta'!$A$11:$O$1018,12,0)),"")</f>
        <v/>
      </c>
      <c r="I56" s="271" t="s">
        <v>8602</v>
      </c>
    </row>
    <row r="57" spans="2:9" ht="45">
      <c r="B57" s="47"/>
      <c r="C57" s="237" t="str">
        <f>IFERROR(VLOOKUP(D57,'Tarifa compacta'!A:C,2,FALSE),"-")</f>
        <v>5025232989423</v>
      </c>
      <c r="D57" s="32" t="s">
        <v>97</v>
      </c>
      <c r="E57" s="32" t="str">
        <f>+VLOOKUP($D57,'Tarifa compacta'!$A:$G,7,0)</f>
        <v>Aquarea High Performance J serie 7 kW 1ph monobloc gris oscuro</v>
      </c>
      <c r="F57" s="34">
        <f>+IFERROR(VLOOKUP($D57,'Tarifa compacta'!$A$11:$O$1018,13,0),"")</f>
        <v>4743</v>
      </c>
      <c r="G57" s="34" t="str">
        <f>IFERROR(IF(VLOOKUP($D57,'Tarifa compacta'!$A$11:$O$1018,15,0)=0,"",VLOOKUP($D57,'Tarifa compacta'!$A$11:$O$1018,15,0)),"")</f>
        <v/>
      </c>
      <c r="H57" s="217" t="str">
        <f>IFERROR(IF(VLOOKUP($D57,'Tarifa compacta'!$A$11:$O$1018,12,0)=0,"",VLOOKUP($D57,'Tarifa compacta'!$A$11:$O$1018,12,0)),"")</f>
        <v/>
      </c>
      <c r="I57" s="271" t="s">
        <v>8602</v>
      </c>
    </row>
    <row r="58" spans="2:9" ht="45">
      <c r="B58" s="55"/>
      <c r="C58" s="239" t="str">
        <f>IFERROR(VLOOKUP(D58,'Tarifa compacta'!A:C,2,FALSE),"-")</f>
        <v>5025232989430</v>
      </c>
      <c r="D58" s="38" t="s">
        <v>100</v>
      </c>
      <c r="E58" s="38" t="str">
        <f>+VLOOKUP($D58,'Tarifa compacta'!$A:$G,7,0)</f>
        <v>Aquarea High Performance J serie 9 kW 1ph monobloc gris oscuro</v>
      </c>
      <c r="F58" s="39">
        <f>+IFERROR(VLOOKUP($D58,'Tarifa compacta'!$A$11:$O$1018,13,0),"")</f>
        <v>5519</v>
      </c>
      <c r="G58" s="39" t="str">
        <f>IFERROR(IF(VLOOKUP($D58,'Tarifa compacta'!$A$11:$O$1018,15,0)=0,"",VLOOKUP($D58,'Tarifa compacta'!$A$11:$O$1018,15,0)),"")</f>
        <v/>
      </c>
      <c r="H58" s="219" t="str">
        <f>IFERROR(IF(VLOOKUP($D58,'Tarifa compacta'!$A$11:$O$1018,12,0)=0,"",VLOOKUP($D58,'Tarifa compacta'!$A$11:$O$1018,12,0)),"")</f>
        <v/>
      </c>
      <c r="I58" s="271" t="s">
        <v>8602</v>
      </c>
    </row>
    <row r="59" spans="2:9" ht="15.75">
      <c r="B59" s="52"/>
      <c r="C59" s="240"/>
      <c r="D59" s="44" t="s">
        <v>5888</v>
      </c>
      <c r="E59" s="60"/>
      <c r="F59" s="60"/>
      <c r="G59" s="60"/>
      <c r="H59" s="221"/>
      <c r="I59" s="274"/>
    </row>
    <row r="60" spans="2:9">
      <c r="B60" s="49"/>
      <c r="C60" s="236"/>
      <c r="D60" s="50" t="s">
        <v>5879</v>
      </c>
      <c r="E60" s="49"/>
      <c r="F60" s="51"/>
      <c r="G60" s="51"/>
      <c r="H60" s="216"/>
      <c r="I60" s="273"/>
    </row>
    <row r="61" spans="2:9">
      <c r="B61" s="47"/>
      <c r="C61" s="237" t="str">
        <f>IFERROR(VLOOKUP(D61,'Tarifa compacta'!A:C,2,FALSE),"-")</f>
        <v>5025232979011</v>
      </c>
      <c r="D61" s="32" t="s">
        <v>103</v>
      </c>
      <c r="E61" s="32" t="str">
        <f>+VLOOKUP($D61,'Tarifa compacta'!$A:$G,7,0)</f>
        <v>Aquarea T-CAP serie M R290 unidad exterior de 9 kW 1ph</v>
      </c>
      <c r="F61" s="34">
        <f>+IFERROR(VLOOKUP($D61,'Tarifa compacta'!$A$11:$O$1018,13,0),"")</f>
        <v>8536</v>
      </c>
      <c r="G61" s="34" t="str">
        <f>IFERROR(IF(VLOOKUP($D61,'Tarifa compacta'!$A$11:$O$1018,15,0)=0,"",VLOOKUP($D61,'Tarifa compacta'!$A$11:$O$1018,15,0)),"")</f>
        <v/>
      </c>
      <c r="H61" s="217" t="str">
        <f>IFERROR(IF(VLOOKUP($D61,'Tarifa compacta'!$A$11:$O$1018,12,0)=0,"",VLOOKUP($D61,'Tarifa compacta'!$A$11:$O$1018,12,0)),"")</f>
        <v/>
      </c>
      <c r="I61" s="272"/>
    </row>
    <row r="62" spans="2:9">
      <c r="B62" s="47"/>
      <c r="C62" s="237" t="str">
        <f>IFERROR(VLOOKUP(D62,'Tarifa compacta'!A:C,2,FALSE),"-")</f>
        <v>5025232979028</v>
      </c>
      <c r="D62" s="32" t="s">
        <v>107</v>
      </c>
      <c r="E62" s="32" t="str">
        <f>+VLOOKUP($D62,'Tarifa compacta'!$A:$G,7,0)</f>
        <v>Aquarea T-CAP serie M R290 unidad exterior 12 kW 1ph</v>
      </c>
      <c r="F62" s="34">
        <f>+IFERROR(VLOOKUP($D62,'Tarifa compacta'!$A$11:$O$1018,13,0),"")</f>
        <v>9291</v>
      </c>
      <c r="G62" s="34" t="str">
        <f>IFERROR(IF(VLOOKUP($D62,'Tarifa compacta'!$A$11:$O$1018,15,0)=0,"",VLOOKUP($D62,'Tarifa compacta'!$A$11:$O$1018,15,0)),"")</f>
        <v/>
      </c>
      <c r="H62" s="217" t="str">
        <f>IFERROR(IF(VLOOKUP($D62,'Tarifa compacta'!$A$11:$O$1018,12,0)=0,"",VLOOKUP($D62,'Tarifa compacta'!$A$11:$O$1018,12,0)),"")</f>
        <v/>
      </c>
      <c r="I62" s="272"/>
    </row>
    <row r="63" spans="2:9">
      <c r="B63" s="47"/>
      <c r="C63" s="237" t="str">
        <f>IFERROR(VLOOKUP(D63,'Tarifa compacta'!A:C,2,FALSE),"-")</f>
        <v>5025232968701</v>
      </c>
      <c r="D63" s="32" t="s">
        <v>109</v>
      </c>
      <c r="E63" s="32" t="str">
        <f>+VLOOKUP($D63,'Tarifa compacta'!$A:$G,7,0)</f>
        <v>Aquarea T-CAP serie M R290 unidad exterior de 9 kW 3ph</v>
      </c>
      <c r="F63" s="34">
        <f>+IFERROR(VLOOKUP($D63,'Tarifa compacta'!$A$11:$O$1018,13,0),"")</f>
        <v>9163</v>
      </c>
      <c r="G63" s="34" t="str">
        <f>IFERROR(IF(VLOOKUP($D63,'Tarifa compacta'!$A$11:$O$1018,15,0)=0,"",VLOOKUP($D63,'Tarifa compacta'!$A$11:$O$1018,15,0)),"")</f>
        <v/>
      </c>
      <c r="H63" s="217" t="str">
        <f>IFERROR(IF(VLOOKUP($D63,'Tarifa compacta'!$A$11:$O$1018,12,0)=0,"",VLOOKUP($D63,'Tarifa compacta'!$A$11:$O$1018,12,0)),"")</f>
        <v/>
      </c>
      <c r="I63" s="272"/>
    </row>
    <row r="64" spans="2:9">
      <c r="B64" s="47"/>
      <c r="C64" s="237" t="str">
        <f>IFERROR(VLOOKUP(D64,'Tarifa compacta'!A:C,2,FALSE),"-")</f>
        <v>5025232968718</v>
      </c>
      <c r="D64" s="32" t="s">
        <v>112</v>
      </c>
      <c r="E64" s="32" t="str">
        <f>+VLOOKUP($D64,'Tarifa compacta'!$A:$G,7,0)</f>
        <v>Aquarea T-CAP serie M R290 unidad exterior 12 kW 3ph</v>
      </c>
      <c r="F64" s="34">
        <f>+IFERROR(VLOOKUP($D64,'Tarifa compacta'!$A$11:$O$1018,13,0),"")</f>
        <v>10658</v>
      </c>
      <c r="G64" s="34" t="str">
        <f>IFERROR(IF(VLOOKUP($D64,'Tarifa compacta'!$A$11:$O$1018,15,0)=0,"",VLOOKUP($D64,'Tarifa compacta'!$A$11:$O$1018,15,0)),"")</f>
        <v/>
      </c>
      <c r="H64" s="217" t="str">
        <f>IFERROR(IF(VLOOKUP($D64,'Tarifa compacta'!$A$11:$O$1018,12,0)=0,"",VLOOKUP($D64,'Tarifa compacta'!$A$11:$O$1018,12,0)),"")</f>
        <v/>
      </c>
      <c r="I64" s="272"/>
    </row>
    <row r="65" spans="2:9">
      <c r="B65" s="47"/>
      <c r="C65" s="237" t="str">
        <f>IFERROR(VLOOKUP(D65,'Tarifa compacta'!A:C,2,FALSE),"-")</f>
        <v>5025232968725</v>
      </c>
      <c r="D65" s="32" t="s">
        <v>114</v>
      </c>
      <c r="E65" s="32" t="str">
        <f>+VLOOKUP($D65,'Tarifa compacta'!$A:$G,7,0)</f>
        <v>Aquarea T-CAP serie M R290 unidad exterior 16 kW 3ph</v>
      </c>
      <c r="F65" s="34">
        <f>+IFERROR(VLOOKUP($D65,'Tarifa compacta'!$A$11:$O$1018,13,0),"")</f>
        <v>12179</v>
      </c>
      <c r="G65" s="34" t="str">
        <f>IFERROR(IF(VLOOKUP($D65,'Tarifa compacta'!$A$11:$O$1018,15,0)=0,"",VLOOKUP($D65,'Tarifa compacta'!$A$11:$O$1018,15,0)),"")</f>
        <v/>
      </c>
      <c r="H65" s="217" t="str">
        <f>IFERROR(IF(VLOOKUP($D65,'Tarifa compacta'!$A$11:$O$1018,12,0)=0,"",VLOOKUP($D65,'Tarifa compacta'!$A$11:$O$1018,12,0)),"")</f>
        <v/>
      </c>
      <c r="I65" s="272"/>
    </row>
    <row r="66" spans="2:9">
      <c r="B66" s="47"/>
      <c r="C66" s="237" t="str">
        <f>IFERROR(VLOOKUP(D66,'Tarifa compacta'!A:C,2,FALSE),"-")</f>
        <v>5025232968541</v>
      </c>
      <c r="D66" s="32" t="s">
        <v>116</v>
      </c>
      <c r="E66" s="32" t="str">
        <f>+VLOOKUP($D66,'Tarifa compacta'!$A:$G,7,0)</f>
        <v>Big Aquarea T-CAP serie M R290 unidad exterior de 20 kW 3ph</v>
      </c>
      <c r="F66" s="34">
        <f>+IFERROR(VLOOKUP($D66,'Tarifa compacta'!$A$11:$O$1018,13,0),"")</f>
        <v>18693</v>
      </c>
      <c r="G66" s="34" t="str">
        <f>IFERROR(IF(VLOOKUP($D66,'Tarifa compacta'!$A$11:$O$1018,15,0)=0,"",VLOOKUP($D66,'Tarifa compacta'!$A$11:$O$1018,15,0)),"")</f>
        <v/>
      </c>
      <c r="H66" s="217" t="str">
        <f>IFERROR(IF(VLOOKUP($D66,'Tarifa compacta'!$A$11:$O$1018,12,0)=0,"",VLOOKUP($D66,'Tarifa compacta'!$A$11:$O$1018,12,0)),"")</f>
        <v/>
      </c>
      <c r="I66" s="272"/>
    </row>
    <row r="67" spans="2:9">
      <c r="B67" s="47"/>
      <c r="C67" s="237" t="str">
        <f>IFERROR(VLOOKUP(D67,'Tarifa compacta'!A:C,2,FALSE),"-")</f>
        <v>5025232968558</v>
      </c>
      <c r="D67" s="32" t="s">
        <v>121</v>
      </c>
      <c r="E67" s="32" t="str">
        <f>+VLOOKUP($D67,'Tarifa compacta'!$A:$G,7,0)</f>
        <v>Big Aquarea T-CAP serie M R290 unidad exterior 25 kW 3ph</v>
      </c>
      <c r="F67" s="34">
        <f>+IFERROR(VLOOKUP($D67,'Tarifa compacta'!$A$11:$O$1018,13,0),"")</f>
        <v>22164</v>
      </c>
      <c r="G67" s="34" t="str">
        <f>IFERROR(IF(VLOOKUP($D67,'Tarifa compacta'!$A$11:$O$1018,15,0)=0,"",VLOOKUP($D67,'Tarifa compacta'!$A$11:$O$1018,15,0)),"")</f>
        <v/>
      </c>
      <c r="H67" s="217" t="str">
        <f>IFERROR(IF(VLOOKUP($D67,'Tarifa compacta'!$A$11:$O$1018,12,0)=0,"",VLOOKUP($D67,'Tarifa compacta'!$A$11:$O$1018,12,0)),"")</f>
        <v/>
      </c>
      <c r="I67" s="272"/>
    </row>
    <row r="68" spans="2:9">
      <c r="B68" s="47"/>
      <c r="C68" s="237" t="str">
        <f>IFERROR(VLOOKUP(D68,'Tarifa compacta'!A:C,2,FALSE),"-")</f>
        <v>5025232968565</v>
      </c>
      <c r="D68" s="32" t="s">
        <v>124</v>
      </c>
      <c r="E68" s="32" t="str">
        <f>+VLOOKUP($D68,'Tarifa compacta'!$A:$G,7,0)</f>
        <v>Big Aquarea T-CAP serie M R290 unidad exterior 30 kW 3ph</v>
      </c>
      <c r="F68" s="34">
        <f>+IFERROR(VLOOKUP($D68,'Tarifa compacta'!$A$11:$O$1018,13,0),"")</f>
        <v>24877</v>
      </c>
      <c r="G68" s="34" t="str">
        <f>IFERROR(IF(VLOOKUP($D68,'Tarifa compacta'!$A$11:$O$1018,15,0)=0,"",VLOOKUP($D68,'Tarifa compacta'!$A$11:$O$1018,15,0)),"")</f>
        <v/>
      </c>
      <c r="H68" s="217" t="str">
        <f>IFERROR(IF(VLOOKUP($D68,'Tarifa compacta'!$A$11:$O$1018,12,0)=0,"",VLOOKUP($D68,'Tarifa compacta'!$A$11:$O$1018,12,0)),"")</f>
        <v/>
      </c>
      <c r="I68" s="272"/>
    </row>
    <row r="69" spans="2:9">
      <c r="B69" s="49"/>
      <c r="C69" s="236"/>
      <c r="D69" s="50" t="s">
        <v>5880</v>
      </c>
      <c r="E69" s="49"/>
      <c r="F69" s="51"/>
      <c r="G69" s="51"/>
      <c r="H69" s="216"/>
      <c r="I69" s="273"/>
    </row>
    <row r="70" spans="2:9">
      <c r="B70" s="47"/>
      <c r="C70" s="237">
        <f>IFERROR(VLOOKUP(D70,'Tarifa compacta'!A:C,2,FALSE),"-")</f>
        <v>5025232986170</v>
      </c>
      <c r="D70" s="32" t="s">
        <v>127</v>
      </c>
      <c r="E70" s="32" t="str">
        <f>+VLOOKUP($D70,'Tarifa compacta'!$A:$G,7,0)</f>
        <v>Aquarea all in one hidrosplit serie M 9-16 kW con resistencia de 3 kW 1ph 120 L</v>
      </c>
      <c r="F70" s="34">
        <f>+IFERROR(VLOOKUP($D70,'Tarifa compacta'!$A$11:$O$1018,13,0),"")</f>
        <v>4880</v>
      </c>
      <c r="G70" s="34" t="str">
        <f>IFERROR(IF(VLOOKUP($D70,'Tarifa compacta'!$A$11:$O$1018,15,0)=0,"",VLOOKUP($D70,'Tarifa compacta'!$A$11:$O$1018,15,0)),"")</f>
        <v/>
      </c>
      <c r="H70" s="217" t="str">
        <f>IFERROR(IF(VLOOKUP($D70,'Tarifa compacta'!$A$11:$O$1018,12,0)=0,"",VLOOKUP($D70,'Tarifa compacta'!$A$11:$O$1018,12,0)),"")</f>
        <v/>
      </c>
      <c r="I70" s="272"/>
    </row>
    <row r="71" spans="2:9">
      <c r="B71" s="47"/>
      <c r="C71" s="237">
        <f>IFERROR(VLOOKUP(D71,'Tarifa compacta'!A:C,2,FALSE),"-")</f>
        <v>5025232986156</v>
      </c>
      <c r="D71" s="32" t="s">
        <v>129</v>
      </c>
      <c r="E71" s="32" t="str">
        <f>+VLOOKUP($D71,'Tarifa compacta'!$A:$G,7,0)</f>
        <v>Aquarea all in one hidrosplit M serie 9-16 kW con resistencia de 9 kW 3ph 120 L</v>
      </c>
      <c r="F71" s="34">
        <f>+IFERROR(VLOOKUP($D71,'Tarifa compacta'!$A$11:$O$1018,13,0),"")</f>
        <v>4433</v>
      </c>
      <c r="G71" s="34" t="str">
        <f>IFERROR(IF(VLOOKUP($D71,'Tarifa compacta'!$A$11:$O$1018,15,0)=0,"",VLOOKUP($D71,'Tarifa compacta'!$A$11:$O$1018,15,0)),"")</f>
        <v/>
      </c>
      <c r="H71" s="217" t="str">
        <f>IFERROR(IF(VLOOKUP($D71,'Tarifa compacta'!$A$11:$O$1018,12,0)=0,"",VLOOKUP($D71,'Tarifa compacta'!$A$11:$O$1018,12,0)),"")</f>
        <v/>
      </c>
      <c r="I71" s="272"/>
    </row>
    <row r="72" spans="2:9">
      <c r="B72" s="49"/>
      <c r="C72" s="236"/>
      <c r="D72" s="50" t="s">
        <v>5881</v>
      </c>
      <c r="E72" s="49"/>
      <c r="F72" s="51"/>
      <c r="G72" s="51"/>
      <c r="H72" s="216"/>
      <c r="I72" s="273"/>
    </row>
    <row r="73" spans="2:9">
      <c r="B73" s="47"/>
      <c r="C73" s="237" t="str">
        <f>IFERROR(VLOOKUP(D73,'Tarifa compacta'!A:C,2,FALSE),"-")</f>
        <v>5025232978571</v>
      </c>
      <c r="D73" s="32" t="s">
        <v>131</v>
      </c>
      <c r="E73" s="32" t="str">
        <f>+VLOOKUP($D73,'Tarifa compacta'!$A:$G,7,0)</f>
        <v>Aquarea all in one hidrosplit serie M 9-16 kW con resistencia de 3 kW 1ph 185 L</v>
      </c>
      <c r="F73" s="34">
        <f>+IFERROR(VLOOKUP($D73,'Tarifa compacta'!$A$11:$O$1018,13,0),"")</f>
        <v>5030</v>
      </c>
      <c r="G73" s="34" t="str">
        <f>IFERROR(IF(VLOOKUP($D73,'Tarifa compacta'!$A$11:$O$1018,15,0)=0,"",VLOOKUP($D73,'Tarifa compacta'!$A$11:$O$1018,15,0)),"")</f>
        <v/>
      </c>
      <c r="H73" s="217" t="str">
        <f>IFERROR(IF(VLOOKUP($D73,'Tarifa compacta'!$A$11:$O$1018,12,0)=0,"",VLOOKUP($D73,'Tarifa compacta'!$A$11:$O$1018,12,0)),"")</f>
        <v/>
      </c>
      <c r="I73" s="272"/>
    </row>
    <row r="74" spans="2:9">
      <c r="B74" s="47"/>
      <c r="C74" s="237" t="str">
        <f>IFERROR(VLOOKUP(D74,'Tarifa compacta'!A:C,2,FALSE),"-")</f>
        <v>5025232978588</v>
      </c>
      <c r="D74" s="32" t="s">
        <v>134</v>
      </c>
      <c r="E74" s="32" t="str">
        <f>+VLOOKUP($D74,'Tarifa compacta'!$A:$G,7,0)</f>
        <v>Aquarea all in one hidrosplit serie M 9-16 kW con resistencia de 3 kW 1ph 185 L con ánodo electrónico</v>
      </c>
      <c r="F74" s="34">
        <f>+IFERROR(VLOOKUP($D74,'Tarifa compacta'!$A$11:$O$1018,13,0),"")</f>
        <v>5516</v>
      </c>
      <c r="G74" s="34" t="str">
        <f>IFERROR(IF(VLOOKUP($D74,'Tarifa compacta'!$A$11:$O$1018,15,0)=0,"",VLOOKUP($D74,'Tarifa compacta'!$A$11:$O$1018,15,0)),"")</f>
        <v/>
      </c>
      <c r="H74" s="217" t="str">
        <f>IFERROR(IF(VLOOKUP($D74,'Tarifa compacta'!$A$11:$O$1018,12,0)=0,"",VLOOKUP($D74,'Tarifa compacta'!$A$11:$O$1018,12,0)),"")</f>
        <v/>
      </c>
      <c r="I74" s="272"/>
    </row>
    <row r="75" spans="2:9">
      <c r="B75" s="47"/>
      <c r="C75" s="237" t="str">
        <f>IFERROR(VLOOKUP(D75,'Tarifa compacta'!A:C,2,FALSE),"-")</f>
        <v>5025232968688</v>
      </c>
      <c r="D75" s="32" t="s">
        <v>139</v>
      </c>
      <c r="E75" s="32" t="str">
        <f>+VLOOKUP($D75,'Tarifa compacta'!$A:$G,7,0)</f>
        <v>Aquarea all in one hidrosplit serie M 3-16 kW con resistencia de 9 kW 3ph 185 L</v>
      </c>
      <c r="F75" s="34">
        <f>+IFERROR(VLOOKUP($D75,'Tarifa compacta'!$A$11:$O$1018,13,0),"")</f>
        <v>5222</v>
      </c>
      <c r="G75" s="34" t="str">
        <f>IFERROR(IF(VLOOKUP($D75,'Tarifa compacta'!$A$11:$O$1018,15,0)=0,"",VLOOKUP($D75,'Tarifa compacta'!$A$11:$O$1018,15,0)),"")</f>
        <v/>
      </c>
      <c r="H75" s="217" t="str">
        <f>IFERROR(IF(VLOOKUP($D75,'Tarifa compacta'!$A$11:$O$1018,12,0)=0,"",VLOOKUP($D75,'Tarifa compacta'!$A$11:$O$1018,12,0)),"")</f>
        <v/>
      </c>
      <c r="I75" s="272"/>
    </row>
    <row r="76" spans="2:9">
      <c r="B76" s="47"/>
      <c r="C76" s="237" t="str">
        <f>IFERROR(VLOOKUP(D76,'Tarifa compacta'!A:C,2,FALSE),"-")</f>
        <v>5025232968695</v>
      </c>
      <c r="D76" s="32" t="s">
        <v>142</v>
      </c>
      <c r="E76" s="32" t="str">
        <f>+VLOOKUP($D76,'Tarifa compacta'!$A:$G,7,0)</f>
        <v>Aquarea all in one hidrosplit serie M 3-16 kW con resistencia de 9 kW 3ph 185 L con ánodo electrónico</v>
      </c>
      <c r="F76" s="34">
        <f>+IFERROR(VLOOKUP($D76,'Tarifa compacta'!$A$11:$O$1018,13,0),"")</f>
        <v>5754</v>
      </c>
      <c r="G76" s="34" t="str">
        <f>IFERROR(IF(VLOOKUP($D76,'Tarifa compacta'!$A$11:$O$1018,15,0)=0,"",VLOOKUP($D76,'Tarifa compacta'!$A$11:$O$1018,15,0)),"")</f>
        <v/>
      </c>
      <c r="H76" s="217" t="str">
        <f>IFERROR(IF(VLOOKUP($D76,'Tarifa compacta'!$A$11:$O$1018,12,0)=0,"",VLOOKUP($D76,'Tarifa compacta'!$A$11:$O$1018,12,0)),"")</f>
        <v/>
      </c>
      <c r="I76" s="272"/>
    </row>
    <row r="77" spans="2:9">
      <c r="B77" s="49"/>
      <c r="C77" s="236"/>
      <c r="D77" s="50" t="s">
        <v>5884</v>
      </c>
      <c r="E77" s="49"/>
      <c r="F77" s="51"/>
      <c r="G77" s="51"/>
      <c r="H77" s="216"/>
      <c r="I77" s="273"/>
    </row>
    <row r="78" spans="2:9">
      <c r="B78" s="47"/>
      <c r="C78" s="237" t="str">
        <f>IFERROR(VLOOKUP(D78,'Tarifa compacta'!A:C,2,FALSE),"-")</f>
        <v>5025232977994</v>
      </c>
      <c r="D78" s="32" t="s">
        <v>146</v>
      </c>
      <c r="E78" s="32" t="str">
        <f>+VLOOKUP($D78,'Tarifa compacta'!$A:$G,7,0)</f>
        <v>Aquarea Hydrosplit M todo en uno, 9-16 kW con resistencia de 3 kW, 1 ph 260 L</v>
      </c>
      <c r="F78" s="34">
        <f>+IFERROR(VLOOKUP($D78,'Tarifa compacta'!$A$11:$O$1018,13,0),"")</f>
        <v>5285</v>
      </c>
      <c r="G78" s="34" t="str">
        <f>IFERROR(IF(VLOOKUP($D78,'Tarifa compacta'!$A$11:$O$1018,15,0)=0,"",VLOOKUP($D78,'Tarifa compacta'!$A$11:$O$1018,15,0)),"")</f>
        <v/>
      </c>
      <c r="H78" s="217" t="str">
        <f>IFERROR(IF(VLOOKUP($D78,'Tarifa compacta'!$A$11:$O$1018,12,0)=0,"",VLOOKUP($D78,'Tarifa compacta'!$A$11:$O$1018,12,0)),"")</f>
        <v/>
      </c>
      <c r="I78" s="272"/>
    </row>
    <row r="79" spans="2:9">
      <c r="B79" s="47"/>
      <c r="C79" s="237" t="str">
        <f>IFERROR(VLOOKUP(D79,'Tarifa compacta'!A:C,2,FALSE),"-")</f>
        <v>5025232978007</v>
      </c>
      <c r="D79" s="32" t="s">
        <v>149</v>
      </c>
      <c r="E79" s="32" t="str">
        <f>+VLOOKUP($D79,'Tarifa compacta'!$A:$G,7,0)</f>
        <v>Aquarea Hydrosplit M todo en uno, 9-16 kW con resistencia de 3 kW, 1 ph 260 L con ánodo electrónico</v>
      </c>
      <c r="F79" s="34">
        <f>+IFERROR(VLOOKUP($D79,'Tarifa compacta'!$A$11:$O$1018,13,0),"")</f>
        <v>5667</v>
      </c>
      <c r="G79" s="34" t="str">
        <f>IFERROR(IF(VLOOKUP($D79,'Tarifa compacta'!$A$11:$O$1018,15,0)=0,"",VLOOKUP($D79,'Tarifa compacta'!$A$11:$O$1018,15,0)),"")</f>
        <v/>
      </c>
      <c r="H79" s="217" t="str">
        <f>IFERROR(IF(VLOOKUP($D79,'Tarifa compacta'!$A$11:$O$1018,12,0)=0,"",VLOOKUP($D79,'Tarifa compacta'!$A$11:$O$1018,12,0)),"")</f>
        <v/>
      </c>
      <c r="I79" s="272"/>
    </row>
    <row r="80" spans="2:9">
      <c r="B80" s="47"/>
      <c r="C80" s="237" t="str">
        <f>IFERROR(VLOOKUP(D80,'Tarifa compacta'!A:C,2,FALSE),"-")</f>
        <v>5025232976980</v>
      </c>
      <c r="D80" s="32" t="s">
        <v>156</v>
      </c>
      <c r="E80" s="32" t="str">
        <f>+VLOOKUP($D80,'Tarifa compacta'!$A:$G,7,0)</f>
        <v>Aquarea all in one hidrosplit serie M 9-16 kW con resistencia de 9 kW 3ph 260 L</v>
      </c>
      <c r="F80" s="34">
        <f>+IFERROR(VLOOKUP($D80,'Tarifa compacta'!$A$11:$O$1018,13,0),"")</f>
        <v>5838</v>
      </c>
      <c r="G80" s="34" t="str">
        <f>IFERROR(IF(VLOOKUP($D80,'Tarifa compacta'!$A$11:$O$1018,15,0)=0,"",VLOOKUP($D80,'Tarifa compacta'!$A$11:$O$1018,15,0)),"")</f>
        <v/>
      </c>
      <c r="H80" s="217" t="str">
        <f>IFERROR(IF(VLOOKUP($D80,'Tarifa compacta'!$A$11:$O$1018,12,0)=0,"",VLOOKUP($D80,'Tarifa compacta'!$A$11:$O$1018,12,0)),"")</f>
        <v/>
      </c>
      <c r="I80" s="272"/>
    </row>
    <row r="81" spans="2:9">
      <c r="B81" s="47"/>
      <c r="C81" s="237" t="str">
        <f>IFERROR(VLOOKUP(D81,'Tarifa compacta'!A:C,2,FALSE),"-")</f>
        <v>5025232976997</v>
      </c>
      <c r="D81" s="32" t="s">
        <v>159</v>
      </c>
      <c r="E81" s="32" t="str">
        <f>+VLOOKUP($D81,'Tarifa compacta'!$A:$G,7,0)</f>
        <v>Aquarea all in one hidrosplit serie M 9-16 kW con resistencia de 9 kW 3ph 260 L con ánodo electrónico</v>
      </c>
      <c r="F81" s="34">
        <f>+IFERROR(VLOOKUP($D81,'Tarifa compacta'!$A$11:$O$1018,13,0),"")</f>
        <v>6338</v>
      </c>
      <c r="G81" s="34" t="str">
        <f>IFERROR(IF(VLOOKUP($D81,'Tarifa compacta'!$A$11:$O$1018,15,0)=0,"",VLOOKUP($D81,'Tarifa compacta'!$A$11:$O$1018,15,0)),"")</f>
        <v/>
      </c>
      <c r="H81" s="217" t="str">
        <f>IFERROR(IF(VLOOKUP($D81,'Tarifa compacta'!$A$11:$O$1018,12,0)=0,"",VLOOKUP($D81,'Tarifa compacta'!$A$11:$O$1018,12,0)),"")</f>
        <v/>
      </c>
      <c r="I81" s="272"/>
    </row>
    <row r="82" spans="2:9">
      <c r="B82" s="49"/>
      <c r="C82" s="236"/>
      <c r="D82" s="50" t="s">
        <v>5882</v>
      </c>
      <c r="E82" s="49"/>
      <c r="F82" s="51"/>
      <c r="G82" s="51"/>
      <c r="H82" s="216"/>
      <c r="I82" s="273"/>
    </row>
    <row r="83" spans="2:9">
      <c r="B83" s="47"/>
      <c r="C83" s="237" t="str">
        <f>IFERROR(VLOOKUP(D83,'Tarifa compacta'!A:C,2,FALSE),"-")</f>
        <v>5025232984060</v>
      </c>
      <c r="D83" s="32" t="s">
        <v>162</v>
      </c>
      <c r="E83" s="32" t="str">
        <f>+VLOOKUP($D83,'Tarifa compacta'!$A:$G,7,0)</f>
        <v>Aquarea Hydrobox serie M 9-16 kW con resistencia de 3 kW de 1ph</v>
      </c>
      <c r="F83" s="34">
        <f>+IFERROR(VLOOKUP($D83,'Tarifa compacta'!$A$11:$O$1018,13,0),"")</f>
        <v>2834</v>
      </c>
      <c r="G83" s="34" t="str">
        <f>IFERROR(IF(VLOOKUP($D83,'Tarifa compacta'!$A$11:$O$1018,15,0)=0,"",VLOOKUP($D83,'Tarifa compacta'!$A$11:$O$1018,15,0)),"")</f>
        <v/>
      </c>
      <c r="H83" s="217" t="str">
        <f>IFERROR(IF(VLOOKUP($D83,'Tarifa compacta'!$A$11:$O$1018,12,0)=0,"",VLOOKUP($D83,'Tarifa compacta'!$A$11:$O$1018,12,0)),"")</f>
        <v/>
      </c>
      <c r="I83" s="272"/>
    </row>
    <row r="84" spans="2:9">
      <c r="B84" s="47"/>
      <c r="C84" s="237" t="str">
        <f>IFERROR(VLOOKUP(D84,'Tarifa compacta'!A:C,2,FALSE),"-")</f>
        <v>5025232978496</v>
      </c>
      <c r="D84" s="32" t="s">
        <v>167</v>
      </c>
      <c r="E84" s="32" t="str">
        <f>+VLOOKUP($D84,'Tarifa compacta'!$A:$G,7,0)</f>
        <v>Aquarea Hydrobox serie M 9-16 kW con resistencia de 9 kW 3ph</v>
      </c>
      <c r="F84" s="34">
        <f>+IFERROR(VLOOKUP($D84,'Tarifa compacta'!$A$11:$O$1018,13,0),"")</f>
        <v>3055</v>
      </c>
      <c r="G84" s="34" t="str">
        <f>IFERROR(IF(VLOOKUP($D84,'Tarifa compacta'!$A$11:$O$1018,15,0)=0,"",VLOOKUP($D84,'Tarifa compacta'!$A$11:$O$1018,15,0)),"")</f>
        <v/>
      </c>
      <c r="H84" s="217" t="str">
        <f>IFERROR(IF(VLOOKUP($D84,'Tarifa compacta'!$A$11:$O$1018,12,0)=0,"",VLOOKUP($D84,'Tarifa compacta'!$A$11:$O$1018,12,0)),"")</f>
        <v/>
      </c>
      <c r="I84" s="272"/>
    </row>
    <row r="85" spans="2:9">
      <c r="B85" s="49"/>
      <c r="C85" s="236"/>
      <c r="D85" s="50" t="s">
        <v>5885</v>
      </c>
      <c r="E85" s="49"/>
      <c r="F85" s="51"/>
      <c r="G85" s="51"/>
      <c r="H85" s="216"/>
      <c r="I85" s="273"/>
    </row>
    <row r="86" spans="2:9">
      <c r="B86" s="47"/>
      <c r="C86" s="237" t="str">
        <f>IFERROR(VLOOKUP(D86,'Tarifa compacta'!A:C,2,FALSE),"-")</f>
        <v>5025232974566</v>
      </c>
      <c r="D86" s="32" t="s">
        <v>171</v>
      </c>
      <c r="E86" s="32" t="str">
        <f>+VLOOKUP($D86,'Tarifa compacta'!$A:$G,7,0)</f>
        <v>Módulo de Control Aquarea serie M 1ph</v>
      </c>
      <c r="F86" s="34">
        <f>+IFERROR(VLOOKUP($D86,'Tarifa compacta'!$A$11:$O$1018,13,0),"")</f>
        <v>1725</v>
      </c>
      <c r="G86" s="34" t="str">
        <f>IFERROR(IF(VLOOKUP($D86,'Tarifa compacta'!$A$11:$O$1018,15,0)=0,"",VLOOKUP($D86,'Tarifa compacta'!$A$11:$O$1018,15,0)),"")</f>
        <v/>
      </c>
      <c r="H86" s="217" t="str">
        <f>IFERROR(IF(VLOOKUP($D86,'Tarifa compacta'!$A$11:$O$1018,12,0)=0,"",VLOOKUP($D86,'Tarifa compacta'!$A$11:$O$1018,12,0)),"")</f>
        <v/>
      </c>
      <c r="I86" s="272"/>
    </row>
    <row r="87" spans="2:9">
      <c r="B87" s="47"/>
      <c r="C87" s="237" t="str">
        <f>IFERROR(VLOOKUP(D87,'Tarifa compacta'!A:C,2,FALSE),"-")</f>
        <v>5025232974573</v>
      </c>
      <c r="D87" s="32" t="s">
        <v>177</v>
      </c>
      <c r="E87" s="32" t="str">
        <f>+VLOOKUP($D87,'Tarifa compacta'!$A:$G,7,0)</f>
        <v>Módulo de Control Aquarea serie M 3ph</v>
      </c>
      <c r="F87" s="34">
        <f>+IFERROR(VLOOKUP($D87,'Tarifa compacta'!$A$11:$O$1018,13,0),"")</f>
        <v>1725</v>
      </c>
      <c r="G87" s="34" t="str">
        <f>IFERROR(IF(VLOOKUP($D87,'Tarifa compacta'!$A$11:$O$1018,15,0)=0,"",VLOOKUP($D87,'Tarifa compacta'!$A$11:$O$1018,15,0)),"")</f>
        <v/>
      </c>
      <c r="H87" s="217" t="str">
        <f>IFERROR(IF(VLOOKUP($D87,'Tarifa compacta'!$A$11:$O$1018,12,0)=0,"",VLOOKUP($D87,'Tarifa compacta'!$A$11:$O$1018,12,0)),"")</f>
        <v/>
      </c>
      <c r="I87" s="272"/>
    </row>
    <row r="88" spans="2:9">
      <c r="B88" s="47"/>
      <c r="C88" s="237" t="str">
        <f>IFERROR(VLOOKUP(D88,'Tarifa compacta'!A:C,2,FALSE),"-")</f>
        <v>5025232979189</v>
      </c>
      <c r="D88" s="32" t="s">
        <v>180</v>
      </c>
      <c r="E88" s="32" t="str">
        <f>+VLOOKUP($D88,'Tarifa compacta'!$A:$G,7,0)</f>
        <v>Módulo de Control Big Aquarea serie M 3ph</v>
      </c>
      <c r="F88" s="34">
        <f>+IFERROR(VLOOKUP($D88,'Tarifa compacta'!$A$11:$O$1018,13,0),"")</f>
        <v>1899</v>
      </c>
      <c r="G88" s="34" t="str">
        <f>IFERROR(IF(VLOOKUP($D88,'Tarifa compacta'!$A$11:$O$1018,15,0)=0,"",VLOOKUP($D88,'Tarifa compacta'!$A$11:$O$1018,15,0)),"")</f>
        <v/>
      </c>
      <c r="H88" s="217" t="str">
        <f>IFERROR(IF(VLOOKUP($D88,'Tarifa compacta'!$A$11:$O$1018,12,0)=0,"",VLOOKUP($D88,'Tarifa compacta'!$A$11:$O$1018,12,0)),"")</f>
        <v/>
      </c>
      <c r="I88" s="272"/>
    </row>
    <row r="89" spans="2:9">
      <c r="B89" s="49"/>
      <c r="C89" s="236"/>
      <c r="D89" s="50" t="s">
        <v>5886</v>
      </c>
      <c r="E89" s="49"/>
      <c r="F89" s="51"/>
      <c r="G89" s="51"/>
      <c r="H89" s="216"/>
      <c r="I89" s="273"/>
    </row>
    <row r="90" spans="2:9">
      <c r="B90" s="47"/>
      <c r="C90" s="237" t="str">
        <f>IFERROR(VLOOKUP(D90,'Tarifa compacta'!A:C,2,FALSE),"-")</f>
        <v>5025232979073</v>
      </c>
      <c r="D90" s="32" t="s">
        <v>188</v>
      </c>
      <c r="E90" s="32" t="str">
        <f>+VLOOKUP($D90,'Tarifa compacta'!$A:$G,7,0)</f>
        <v>Mando a distancia de la serie Aquarea M para control de la segunda zona</v>
      </c>
      <c r="F90" s="34">
        <f>+IFERROR(VLOOKUP($D90,'Tarifa compacta'!$A$11:$O$1018,13,0),"")</f>
        <v>323</v>
      </c>
      <c r="G90" s="34" t="str">
        <f>IFERROR(IF(VLOOKUP($D90,'Tarifa compacta'!$A$11:$O$1018,15,0)=0,"",VLOOKUP($D90,'Tarifa compacta'!$A$11:$O$1018,15,0)),"")</f>
        <v/>
      </c>
      <c r="H90" s="217" t="str">
        <f>IFERROR(IF(VLOOKUP($D90,'Tarifa compacta'!$A$11:$O$1018,12,0)=0,"",VLOOKUP($D90,'Tarifa compacta'!$A$11:$O$1018,12,0)),"")</f>
        <v/>
      </c>
      <c r="I90" s="272"/>
    </row>
    <row r="91" spans="2:9">
      <c r="B91" s="47"/>
      <c r="C91" s="237" t="str">
        <f>IFERROR(VLOOKUP(D91,'Tarifa compacta'!A:C,2,FALSE),"-")</f>
        <v>5025232932061</v>
      </c>
      <c r="D91" s="32" t="s">
        <v>441</v>
      </c>
      <c r="E91" s="32" t="str">
        <f>+VLOOKUP($D91,'Tarifa compacta'!$A:$G,7,0)</f>
        <v>Adaptador Wi-Fi o WLAN opcional para servicios en la nube</v>
      </c>
      <c r="F91" s="34">
        <f>+IFERROR(VLOOKUP($D91,'Tarifa compacta'!$A$11:$O$1018,13,0),"")</f>
        <v>156</v>
      </c>
      <c r="G91" s="34" t="str">
        <f>IFERROR(IF(VLOOKUP($D91,'Tarifa compacta'!$A$11:$O$1018,15,0)=0,"",VLOOKUP($D91,'Tarifa compacta'!$A$11:$O$1018,15,0)),"")</f>
        <v/>
      </c>
      <c r="H91" s="217" t="str">
        <f>IFERROR(IF(VLOOKUP($D91,'Tarifa compacta'!$A$11:$O$1018,12,0)=0,"",VLOOKUP($D91,'Tarifa compacta'!$A$11:$O$1018,12,0)),"")</f>
        <v/>
      </c>
      <c r="I91" s="272"/>
    </row>
    <row r="92" spans="2:9">
      <c r="B92" s="47"/>
      <c r="C92" s="237" t="str">
        <f>IFERROR(VLOOKUP(D92,'Tarifa compacta'!A:C,2,FALSE),"-")</f>
        <v>5025232985357</v>
      </c>
      <c r="D92" s="32" t="s">
        <v>446</v>
      </c>
      <c r="E92" s="32" t="str">
        <f>+VLOOKUP($D92,'Tarifa compacta'!$A:$G,7,0)</f>
        <v>Cable de extensión de 10 m para CZ-TAW1B</v>
      </c>
      <c r="F92" s="34">
        <f>+IFERROR(VLOOKUP($D92,'Tarifa compacta'!$A$11:$O$1018,13,0),"")</f>
        <v>67</v>
      </c>
      <c r="G92" s="34" t="str">
        <f>IFERROR(IF(VLOOKUP($D92,'Tarifa compacta'!$A$11:$O$1018,15,0)=0,"",VLOOKUP($D92,'Tarifa compacta'!$A$11:$O$1018,15,0)),"")</f>
        <v/>
      </c>
      <c r="H92" s="217" t="str">
        <f>IFERROR(IF(VLOOKUP($D92,'Tarifa compacta'!$A$11:$O$1018,12,0)=0,"",VLOOKUP($D92,'Tarifa compacta'!$A$11:$O$1018,12,0)),"")</f>
        <v/>
      </c>
      <c r="I92" s="272"/>
    </row>
    <row r="93" spans="2:9">
      <c r="B93" s="55" t="s">
        <v>8074</v>
      </c>
      <c r="C93" s="239" t="str">
        <f>IFERROR(VLOOKUP(D93,'Tarifa compacta'!A:C,2,FALSE),"-")</f>
        <v>5025232986149</v>
      </c>
      <c r="D93" s="38" t="s">
        <v>187</v>
      </c>
      <c r="E93" s="38" t="str">
        <f>+VLOOKUP($D93,'Tarifa compacta'!$A:$G,7,0)</f>
        <v>Conjunto de control y Cloud para Aquarea Serie M</v>
      </c>
      <c r="F93" s="39">
        <f>+IFERROR(VLOOKUP($D93,'Tarifa compacta'!$A$11:$O$1018,13,0),"")</f>
        <v>546</v>
      </c>
      <c r="G93" s="39" t="str">
        <f>IFERROR(IF(VLOOKUP($D93,'Tarifa compacta'!$A$11:$O$1018,15,0)=0,"",VLOOKUP($D93,'Tarifa compacta'!$A$11:$O$1018,15,0)),"")</f>
        <v/>
      </c>
      <c r="H93" s="219">
        <f>IFERROR(IF(VLOOKUP($D93,'Tarifa compacta'!$A$11:$O$1018,12,0)=0,"",VLOOKUP($D93,'Tarifa compacta'!$A$11:$O$1018,12,0)),"")</f>
        <v>46357</v>
      </c>
      <c r="I93" s="275"/>
    </row>
    <row r="94" spans="2:9" ht="15.75">
      <c r="B94" s="52"/>
      <c r="C94" s="240"/>
      <c r="D94" s="52" t="s">
        <v>5889</v>
      </c>
      <c r="E94" s="53"/>
      <c r="F94" s="54"/>
      <c r="G94" s="54"/>
      <c r="H94" s="220"/>
      <c r="I94" s="276"/>
    </row>
    <row r="95" spans="2:9" ht="45">
      <c r="B95" s="47"/>
      <c r="C95" s="237" t="str">
        <f>IFERROR(VLOOKUP(D95,'Tarifa compacta'!A:C,2,FALSE),"-")</f>
        <v>5025232962297</v>
      </c>
      <c r="D95" s="32" t="s">
        <v>191</v>
      </c>
      <c r="E95" s="32" t="str">
        <f>+VLOOKUP($D95,'Tarifa compacta'!$A:$G,7,0)</f>
        <v>Unidad exterior monobloc Aquarea T-CAP J serie 9 kW 1ph</v>
      </c>
      <c r="F95" s="34">
        <f>+IFERROR(VLOOKUP($D95,'Tarifa compacta'!$A$11:$O$1018,13,0),"")</f>
        <v>7752</v>
      </c>
      <c r="G95" s="34" t="str">
        <f>IFERROR(IF(VLOOKUP($D95,'Tarifa compacta'!$A$11:$O$1018,15,0)=0,"",VLOOKUP($D95,'Tarifa compacta'!$A$11:$O$1018,15,0)),"")</f>
        <v/>
      </c>
      <c r="H95" s="217" t="str">
        <f>IFERROR(IF(VLOOKUP($D95,'Tarifa compacta'!$A$11:$O$1018,12,0)=0,"",VLOOKUP($D95,'Tarifa compacta'!$A$11:$O$1018,12,0)),"")</f>
        <v/>
      </c>
      <c r="I95" s="271" t="s">
        <v>8602</v>
      </c>
    </row>
    <row r="96" spans="2:9" ht="45">
      <c r="B96" s="47"/>
      <c r="C96" s="237" t="str">
        <f>IFERROR(VLOOKUP(D96,'Tarifa compacta'!A:C,2,FALSE),"-")</f>
        <v>5025232962310</v>
      </c>
      <c r="D96" s="32" t="s">
        <v>194</v>
      </c>
      <c r="E96" s="32" t="str">
        <f>+VLOOKUP($D96,'Tarifa compacta'!$A:$G,7,0)</f>
        <v>Unidad exterior Aquarea T-CAP J serie 12 kW 1ph monobloc</v>
      </c>
      <c r="F96" s="34">
        <f>+IFERROR(VLOOKUP($D96,'Tarifa compacta'!$A$11:$O$1018,13,0),"")</f>
        <v>8176</v>
      </c>
      <c r="G96" s="34" t="str">
        <f>IFERROR(IF(VLOOKUP($D96,'Tarifa compacta'!$A$11:$O$1018,15,0)=0,"",VLOOKUP($D96,'Tarifa compacta'!$A$11:$O$1018,15,0)),"")</f>
        <v/>
      </c>
      <c r="H96" s="217" t="str">
        <f>IFERROR(IF(VLOOKUP($D96,'Tarifa compacta'!$A$11:$O$1018,12,0)=0,"",VLOOKUP($D96,'Tarifa compacta'!$A$11:$O$1018,12,0)),"")</f>
        <v/>
      </c>
      <c r="I96" s="271" t="s">
        <v>8602</v>
      </c>
    </row>
    <row r="97" spans="2:9" ht="45">
      <c r="B97" s="47"/>
      <c r="C97" s="237" t="str">
        <f>IFERROR(VLOOKUP(D97,'Tarifa compacta'!A:C,2,FALSE),"-")</f>
        <v>5025232962303</v>
      </c>
      <c r="D97" s="32" t="s">
        <v>198</v>
      </c>
      <c r="E97" s="32" t="str">
        <f>+VLOOKUP($D97,'Tarifa compacta'!$A:$G,7,0)</f>
        <v>Unidad exterior Aquarea T-CAP J serie 9 kW 3ph monobloc</v>
      </c>
      <c r="F97" s="34">
        <f>+IFERROR(VLOOKUP($D97,'Tarifa compacta'!$A$11:$O$1018,13,0),"")</f>
        <v>7911</v>
      </c>
      <c r="G97" s="34" t="str">
        <f>IFERROR(IF(VLOOKUP($D97,'Tarifa compacta'!$A$11:$O$1018,15,0)=0,"",VLOOKUP($D97,'Tarifa compacta'!$A$11:$O$1018,15,0)),"")</f>
        <v/>
      </c>
      <c r="H97" s="217" t="str">
        <f>IFERROR(IF(VLOOKUP($D97,'Tarifa compacta'!$A$11:$O$1018,12,0)=0,"",VLOOKUP($D97,'Tarifa compacta'!$A$11:$O$1018,12,0)),"")</f>
        <v/>
      </c>
      <c r="I97" s="271" t="s">
        <v>8602</v>
      </c>
    </row>
    <row r="98" spans="2:9" ht="45">
      <c r="B98" s="47"/>
      <c r="C98" s="237" t="str">
        <f>IFERROR(VLOOKUP(D98,'Tarifa compacta'!A:C,2,FALSE),"-")</f>
        <v>5025232962327</v>
      </c>
      <c r="D98" s="32" t="s">
        <v>204</v>
      </c>
      <c r="E98" s="32" t="str">
        <f>+VLOOKUP($D98,'Tarifa compacta'!$A:$G,7,0)</f>
        <v>Unidad exterior Aquarea T-CAP J serie 12 kW 3ph monobloc</v>
      </c>
      <c r="F98" s="34">
        <f>+IFERROR(VLOOKUP($D98,'Tarifa compacta'!$A$11:$O$1018,13,0),"")</f>
        <v>8772</v>
      </c>
      <c r="G98" s="34" t="str">
        <f>IFERROR(IF(VLOOKUP($D98,'Tarifa compacta'!$A$11:$O$1018,15,0)=0,"",VLOOKUP($D98,'Tarifa compacta'!$A$11:$O$1018,15,0)),"")</f>
        <v/>
      </c>
      <c r="H98" s="217" t="str">
        <f>IFERROR(IF(VLOOKUP($D98,'Tarifa compacta'!$A$11:$O$1018,12,0)=0,"",VLOOKUP($D98,'Tarifa compacta'!$A$11:$O$1018,12,0)),"")</f>
        <v/>
      </c>
      <c r="I98" s="271" t="s">
        <v>8602</v>
      </c>
    </row>
    <row r="99" spans="2:9" ht="45">
      <c r="B99" s="55"/>
      <c r="C99" s="239" t="str">
        <f>IFERROR(VLOOKUP(D99,'Tarifa compacta'!A:C,2,FALSE),"-")</f>
        <v>5025232962334</v>
      </c>
      <c r="D99" s="38" t="s">
        <v>208</v>
      </c>
      <c r="E99" s="38" t="str">
        <f>+VLOOKUP($D99,'Tarifa compacta'!$A:$G,7,0)</f>
        <v>Unidad exterior monobloc Aquarea T-CAP J serie 16 kW 3ph</v>
      </c>
      <c r="F99" s="39">
        <f>+IFERROR(VLOOKUP($D99,'Tarifa compacta'!$A$11:$O$1018,13,0),"")</f>
        <v>10180</v>
      </c>
      <c r="G99" s="39" t="str">
        <f>IFERROR(IF(VLOOKUP($D99,'Tarifa compacta'!$A$11:$O$1018,15,0)=0,"",VLOOKUP($D99,'Tarifa compacta'!$A$11:$O$1018,15,0)),"")</f>
        <v/>
      </c>
      <c r="H99" s="219" t="str">
        <f>IFERROR(IF(VLOOKUP($D99,'Tarifa compacta'!$A$11:$O$1018,12,0)=0,"",VLOOKUP($D99,'Tarifa compacta'!$A$11:$O$1018,12,0)),"")</f>
        <v/>
      </c>
      <c r="I99" s="271" t="s">
        <v>8602</v>
      </c>
    </row>
    <row r="100" spans="2:9" ht="24" thickBot="1">
      <c r="B100" s="289" t="s">
        <v>5890</v>
      </c>
      <c r="C100" s="289"/>
      <c r="D100" s="289"/>
      <c r="E100" s="289"/>
      <c r="F100" s="289"/>
      <c r="G100" s="289"/>
      <c r="H100" s="289"/>
      <c r="I100" s="289"/>
    </row>
    <row r="101" spans="2:9" ht="15.75">
      <c r="B101" s="52"/>
      <c r="C101" s="240"/>
      <c r="D101" s="52" t="s">
        <v>5891</v>
      </c>
      <c r="E101" s="53"/>
      <c r="F101" s="54"/>
      <c r="G101" s="54"/>
      <c r="H101" s="220"/>
      <c r="I101" s="53"/>
    </row>
    <row r="102" spans="2:9">
      <c r="B102" s="32"/>
      <c r="C102" s="237" t="str">
        <f>IFERROR(VLOOKUP(D102,'Tarifa compacta'!A:C,2,FALSE),"-")</f>
        <v>5025232925117</v>
      </c>
      <c r="D102" s="32" t="s">
        <v>216</v>
      </c>
      <c r="E102" s="32" t="str">
        <f>+VLOOKUP($D102,'Tarifa compacta'!$A:$G,7,0)</f>
        <v>All in one Aquarea Ecoflex 1ph 185 L</v>
      </c>
      <c r="F102" s="34">
        <f>+IFERROR(VLOOKUP($D102,'Tarifa compacta'!$A$11:$O$1018,13,0),"")</f>
        <v>5579</v>
      </c>
      <c r="G102" s="34" t="str">
        <f>IFERROR(IF(VLOOKUP($D102,'Tarifa compacta'!$A$11:$O$1018,15,0)=0,"",VLOOKUP($D102,'Tarifa compacta'!$A$11:$O$1018,15,0)),"")</f>
        <v/>
      </c>
      <c r="H102" s="217" t="str">
        <f>IFERROR(IF(VLOOKUP($D102,'Tarifa compacta'!$A$11:$O$1018,12,0)=0,"",VLOOKUP($D102,'Tarifa compacta'!$A$11:$O$1018,12,0)),"")</f>
        <v/>
      </c>
      <c r="I102" s="287" t="s">
        <v>8603</v>
      </c>
    </row>
    <row r="103" spans="2:9">
      <c r="B103" s="32"/>
      <c r="C103" s="237" t="str">
        <f>IFERROR(VLOOKUP(D103,'Tarifa compacta'!A:C,2,FALSE),"-")</f>
        <v>5025232925124</v>
      </c>
      <c r="D103" s="32" t="s">
        <v>222</v>
      </c>
      <c r="E103" s="32" t="str">
        <f>+VLOOKUP($D103,'Tarifa compacta'!$A:$G,7,0)</f>
        <v>Unidad exterior Aquarea Ecoflex 8kW 1ph (compatible con CU-2WZ71YBE5)</v>
      </c>
      <c r="F103" s="34">
        <f>+IFERROR(VLOOKUP($D103,'Tarifa compacta'!$A$11:$O$1018,13,0),"")</f>
        <v>3961</v>
      </c>
      <c r="G103" s="34" t="str">
        <f>IFERROR(IF(VLOOKUP($D103,'Tarifa compacta'!$A$11:$O$1018,15,0)=0,"",VLOOKUP($D103,'Tarifa compacta'!$A$11:$O$1018,15,0)),"")</f>
        <v/>
      </c>
      <c r="H103" s="217" t="str">
        <f>IFERROR(IF(VLOOKUP($D103,'Tarifa compacta'!$A$11:$O$1018,12,0)=0,"",VLOOKUP($D103,'Tarifa compacta'!$A$11:$O$1018,12,0)),"")</f>
        <v/>
      </c>
      <c r="I103" s="286"/>
    </row>
    <row r="104" spans="2:9">
      <c r="B104" s="32"/>
      <c r="C104" s="237" t="str">
        <f>IFERROR(VLOOKUP(D104,'Tarifa compacta'!A:C,2,FALSE),"-")</f>
        <v>5025232925131</v>
      </c>
      <c r="D104" s="32" t="s">
        <v>228</v>
      </c>
      <c r="E104" s="32" t="str">
        <f>+VLOOKUP($D104,'Tarifa compacta'!$A:$G,7,0)</f>
        <v>Conducto Aquarea Ecoflex 7,1 kW 1ph</v>
      </c>
      <c r="F104" s="34">
        <f>+IFERROR(VLOOKUP($D104,'Tarifa compacta'!$A$11:$O$1018,13,0),"")</f>
        <v>1433</v>
      </c>
      <c r="G104" s="34" t="str">
        <f>IFERROR(IF(VLOOKUP($D104,'Tarifa compacta'!$A$11:$O$1018,15,0)=0,"",VLOOKUP($D104,'Tarifa compacta'!$A$11:$O$1018,15,0)),"")</f>
        <v/>
      </c>
      <c r="H104" s="217" t="str">
        <f>IFERROR(IF(VLOOKUP($D104,'Tarifa compacta'!$A$11:$O$1018,12,0)=0,"",VLOOKUP($D104,'Tarifa compacta'!$A$11:$O$1018,12,0)),"")</f>
        <v/>
      </c>
      <c r="I104" s="290"/>
    </row>
    <row r="105" spans="2:9" ht="15.75">
      <c r="B105" s="44"/>
      <c r="C105" s="240"/>
      <c r="D105" s="52" t="s">
        <v>5892</v>
      </c>
      <c r="E105" s="45"/>
      <c r="F105" s="46"/>
      <c r="G105" s="46"/>
      <c r="H105" s="222"/>
      <c r="I105" s="45"/>
    </row>
    <row r="106" spans="2:9">
      <c r="B106" s="47"/>
      <c r="C106" s="237" t="str">
        <f>IFERROR(VLOOKUP(D106,'Tarifa compacta'!A:C,2,FALSE),"-")</f>
        <v>5025232986705</v>
      </c>
      <c r="D106" s="32" t="s">
        <v>212</v>
      </c>
      <c r="E106" s="32" t="str">
        <f>+VLOOKUP($D106,'Tarifa compacta'!$A:$G,7,0)</f>
        <v>All in one Aquarea Ecoflex 1ph 185 L (compatible con CU-4WZ90CBE5)</v>
      </c>
      <c r="F106" s="34">
        <f>+IFERROR(VLOOKUP($D106,'Tarifa compacta'!$A$11:$O$1018,13,0),"")</f>
        <v>5635</v>
      </c>
      <c r="G106" s="34" t="str">
        <f>IFERROR(IF(VLOOKUP($D106,'Tarifa compacta'!$A$11:$O$1018,15,0)=0,"",VLOOKUP($D106,'Tarifa compacta'!$A$11:$O$1018,15,0)),"")</f>
        <v/>
      </c>
      <c r="H106" s="217" t="str">
        <f>IFERROR(IF(VLOOKUP($D106,'Tarifa compacta'!$A$11:$O$1018,12,0)=0,"",VLOOKUP($D106,'Tarifa compacta'!$A$11:$O$1018,12,0)),"")</f>
        <v/>
      </c>
      <c r="I106" s="32"/>
    </row>
    <row r="107" spans="2:9">
      <c r="B107" s="47"/>
      <c r="C107" s="237" t="str">
        <f>IFERROR(VLOOKUP(D107,'Tarifa compacta'!A:C,2,FALSE),"-")</f>
        <v>5025232986699</v>
      </c>
      <c r="D107" s="155" t="s">
        <v>219</v>
      </c>
      <c r="E107" s="32" t="str">
        <f>+VLOOKUP($D107,'Tarifa compacta'!$A:$G,7,0)</f>
        <v>All in one Aquarea Ecoflex 1ph 185 L con ánodo electrónico (compatible con CU-4WZ90CBE5)</v>
      </c>
      <c r="F107" s="34">
        <f>+IFERROR(VLOOKUP($D107,'Tarifa compacta'!$A$11:$O$1018,13,0),"")</f>
        <v>6120</v>
      </c>
      <c r="G107" s="34" t="str">
        <f>IFERROR(IF(VLOOKUP($D107,'Tarifa compacta'!$A$11:$O$1018,15,0)=0,"",VLOOKUP($D107,'Tarifa compacta'!$A$11:$O$1018,15,0)),"")</f>
        <v/>
      </c>
      <c r="H107" s="217" t="str">
        <f>IFERROR(IF(VLOOKUP($D107,'Tarifa compacta'!$A$11:$O$1018,12,0)=0,"",VLOOKUP($D107,'Tarifa compacta'!$A$11:$O$1018,12,0)),"")</f>
        <v/>
      </c>
      <c r="I107" s="32"/>
    </row>
    <row r="108" spans="2:9">
      <c r="B108" s="55" t="s">
        <v>8074</v>
      </c>
      <c r="C108" s="237" t="str">
        <f>IFERROR(VLOOKUP(D108,'Tarifa compacta'!A:C,2,FALSE),"-")</f>
        <v>4010869995344</v>
      </c>
      <c r="D108" s="155" t="s">
        <v>8103</v>
      </c>
      <c r="E108" s="32" t="str">
        <f>+VLOOKUP($D108,'Tarifa compacta'!$A:$G,7,0)</f>
        <v>Depósito Ecoflex 200L (compatible con CU-4WZ90CBE5)</v>
      </c>
      <c r="F108" s="34">
        <f>+IFERROR(VLOOKUP($D108,'Tarifa compacta'!$A$11:$O$1018,13,0),"")</f>
        <v>3000</v>
      </c>
      <c r="G108" s="34" t="str">
        <f>IFERROR(IF(VLOOKUP($D108,'Tarifa compacta'!$A$11:$O$1018,15,0)=0,"",VLOOKUP($D108,'Tarifa compacta'!$A$11:$O$1018,15,0)),"")</f>
        <v/>
      </c>
      <c r="H108" s="217">
        <f>IFERROR(IF(VLOOKUP($D108,'Tarifa compacta'!$A$11:$O$1018,12,0)=0,"",VLOOKUP($D108,'Tarifa compacta'!$A$11:$O$1018,12,0)),"")</f>
        <v>46357</v>
      </c>
      <c r="I108" s="32"/>
    </row>
    <row r="109" spans="2:9">
      <c r="B109" s="55" t="s">
        <v>8074</v>
      </c>
      <c r="C109" s="237" t="str">
        <f>IFERROR(VLOOKUP(D109,'Tarifa compacta'!A:C,2,FALSE),"-")</f>
        <v>4010869995351</v>
      </c>
      <c r="D109" s="155" t="s">
        <v>8104</v>
      </c>
      <c r="E109" s="32" t="str">
        <f>+VLOOKUP($D109,'Tarifa compacta'!$A:$G,7,0)</f>
        <v>Depósito Ecoflex 200L con ánodo electrónico (compatible con CU-4WZ90CBE5)</v>
      </c>
      <c r="F109" s="34">
        <f>+IFERROR(VLOOKUP($D109,'Tarifa compacta'!$A$11:$O$1018,13,0),"")</f>
        <v>3500</v>
      </c>
      <c r="G109" s="34" t="str">
        <f>IFERROR(IF(VLOOKUP($D109,'Tarifa compacta'!$A$11:$O$1018,15,0)=0,"",VLOOKUP($D109,'Tarifa compacta'!$A$11:$O$1018,15,0)),"")</f>
        <v/>
      </c>
      <c r="H109" s="217">
        <f>IFERROR(IF(VLOOKUP($D109,'Tarifa compacta'!$A$11:$O$1018,12,0)=0,"",VLOOKUP($D109,'Tarifa compacta'!$A$11:$O$1018,12,0)),"")</f>
        <v>46357</v>
      </c>
      <c r="I109" s="32"/>
    </row>
    <row r="110" spans="2:9">
      <c r="B110" s="47"/>
      <c r="C110" s="237" t="str">
        <f>IFERROR(VLOOKUP(D110,'Tarifa compacta'!A:C,2,FALSE),"-")</f>
        <v>5025232986682</v>
      </c>
      <c r="D110" s="32" t="s">
        <v>226</v>
      </c>
      <c r="E110" s="32" t="str">
        <f>+VLOOKUP($D110,'Tarifa compacta'!$A:$G,7,0)</f>
        <v>Aquarea Ecoflex 9,5 kW unidad exterior de 1ph</v>
      </c>
      <c r="F110" s="34">
        <f>+IFERROR(VLOOKUP($D110,'Tarifa compacta'!$A$11:$O$1018,13,0),"")</f>
        <v>4356</v>
      </c>
      <c r="G110" s="34" t="str">
        <f>IFERROR(IF(VLOOKUP($D110,'Tarifa compacta'!$A$11:$O$1018,15,0)=0,"",VLOOKUP($D110,'Tarifa compacta'!$A$11:$O$1018,15,0)),"")</f>
        <v/>
      </c>
      <c r="H110" s="217" t="str">
        <f>IFERROR(IF(VLOOKUP($D110,'Tarifa compacta'!$A$11:$O$1018,12,0)=0,"",VLOOKUP($D110,'Tarifa compacta'!$A$11:$O$1018,12,0)),"")</f>
        <v/>
      </c>
      <c r="I110" s="32"/>
    </row>
    <row r="111" spans="2:9">
      <c r="B111" s="49"/>
      <c r="C111" s="236"/>
      <c r="D111" s="50" t="s">
        <v>5893</v>
      </c>
      <c r="E111" s="49"/>
      <c r="F111" s="51"/>
      <c r="G111" s="51"/>
      <c r="H111" s="216"/>
      <c r="I111" s="49"/>
    </row>
    <row r="112" spans="2:9">
      <c r="B112" s="47"/>
      <c r="C112" s="237" t="str">
        <f>IFERROR(VLOOKUP(D112,'Tarifa compacta'!A:C,2,FALSE),"-")</f>
        <v>5025232987597</v>
      </c>
      <c r="D112" s="32" t="s">
        <v>1613</v>
      </c>
      <c r="E112" s="32" t="str">
        <f>+VLOOKUP($D112,'Tarifa compacta'!$A:$G,7,0)</f>
        <v>Etherea White Wall Mount split de 1,6 kW</v>
      </c>
      <c r="F112" s="34">
        <f>+IFERROR(VLOOKUP($D112,'Tarifa compacta'!$A$11:$O$1018,13,0),"")</f>
        <v>476</v>
      </c>
      <c r="G112" s="34"/>
      <c r="H112" s="217" t="str">
        <f>IFERROR(IF(VLOOKUP($D112,'Tarifa compacta'!$A$11:$O$1018,12,0)=0,"",VLOOKUP($D112,'Tarifa compacta'!$A$11:$O$1018,12,0)),"")</f>
        <v/>
      </c>
      <c r="I112" s="32"/>
    </row>
    <row r="113" spans="2:9">
      <c r="B113" s="47"/>
      <c r="C113" s="237" t="str">
        <f>IFERROR(VLOOKUP(D113,'Tarifa compacta'!A:C,2,FALSE),"-")</f>
        <v>5025232987832</v>
      </c>
      <c r="D113" s="32" t="s">
        <v>1621</v>
      </c>
      <c r="E113" s="32" t="str">
        <f>+VLOOKUP($D113,'Tarifa compacta'!$A:$G,7,0)</f>
        <v>Unidad interior 2,0kW Blanco Mate con nanoe™X Mark 3, Wi-Fi integrado, Aerowings 2.0, Función AI-ECO</v>
      </c>
      <c r="F113" s="34">
        <f>+IFERROR(VLOOKUP($D113,'Tarifa compacta'!$A$11:$O$1018,13,0),"")</f>
        <v>547</v>
      </c>
      <c r="G113" s="34"/>
      <c r="H113" s="217" t="str">
        <f>IFERROR(IF(VLOOKUP($D113,'Tarifa compacta'!$A$11:$O$1018,12,0)=0,"",VLOOKUP($D113,'Tarifa compacta'!$A$11:$O$1018,12,0)),"")</f>
        <v/>
      </c>
      <c r="I113" s="32"/>
    </row>
    <row r="114" spans="2:9">
      <c r="B114" s="47"/>
      <c r="C114" s="237" t="str">
        <f>IFERROR(VLOOKUP(D114,'Tarifa compacta'!A:C,2,FALSE),"-")</f>
        <v>5025232987870</v>
      </c>
      <c r="D114" s="32" t="s">
        <v>1626</v>
      </c>
      <c r="E114" s="32" t="str">
        <f>+VLOOKUP($D114,'Tarifa compacta'!$A:$G,7,0)</f>
        <v>Unidad interior 2,5kW Blanco Mate con nanoe™X Mark 3, Wi-Fi integrado, Aerowings 2.0, Función AI-ECO</v>
      </c>
      <c r="F114" s="34">
        <f>+IFERROR(VLOOKUP($D114,'Tarifa compacta'!$A$11:$O$1018,13,0),"")</f>
        <v>591</v>
      </c>
      <c r="G114" s="34"/>
      <c r="H114" s="217" t="str">
        <f>IFERROR(IF(VLOOKUP($D114,'Tarifa compacta'!$A$11:$O$1018,12,0)=0,"",VLOOKUP($D114,'Tarifa compacta'!$A$11:$O$1018,12,0)),"")</f>
        <v/>
      </c>
      <c r="I114" s="32"/>
    </row>
    <row r="115" spans="2:9">
      <c r="B115" s="47"/>
      <c r="C115" s="237" t="str">
        <f>IFERROR(VLOOKUP(D115,'Tarifa compacta'!A:C,2,FALSE),"-")</f>
        <v>5025232987917</v>
      </c>
      <c r="D115" s="32" t="s">
        <v>1631</v>
      </c>
      <c r="E115" s="32" t="str">
        <f>+VLOOKUP($D115,'Tarifa compacta'!$A:$G,7,0)</f>
        <v>Unidad interior 3,5kW Blanco Mate con nanoe™X Mark 3, Wi-Fi integrado, Aerowings 2.0, Función AI-ECO</v>
      </c>
      <c r="F115" s="34">
        <f>+IFERROR(VLOOKUP($D115,'Tarifa compacta'!$A$11:$O$1018,13,0),"")</f>
        <v>691</v>
      </c>
      <c r="G115" s="34"/>
      <c r="H115" s="217" t="str">
        <f>IFERROR(IF(VLOOKUP($D115,'Tarifa compacta'!$A$11:$O$1018,12,0)=0,"",VLOOKUP($D115,'Tarifa compacta'!$A$11:$O$1018,12,0)),"")</f>
        <v/>
      </c>
      <c r="I115" s="32"/>
    </row>
    <row r="116" spans="2:9">
      <c r="B116" s="47"/>
      <c r="C116" s="237" t="str">
        <f>IFERROR(VLOOKUP(D116,'Tarifa compacta'!A:C,2,FALSE),"-")</f>
        <v>5025232987924</v>
      </c>
      <c r="D116" s="32" t="s">
        <v>1636</v>
      </c>
      <c r="E116" s="32" t="str">
        <f>+VLOOKUP($D116,'Tarifa compacta'!$A:$G,7,0)</f>
        <v>Unidad interior 4,2kW Blanco Mate con nanoe™X Mark 3, Wi-Fi integrado, Aerowings 2.0, Función AI-ECO</v>
      </c>
      <c r="F116" s="34">
        <f>+IFERROR(VLOOKUP($D116,'Tarifa compacta'!$A$11:$O$1018,13,0),"")</f>
        <v>882</v>
      </c>
      <c r="G116" s="34"/>
      <c r="H116" s="217" t="str">
        <f>IFERROR(IF(VLOOKUP($D116,'Tarifa compacta'!$A$11:$O$1018,12,0)=0,"",VLOOKUP($D116,'Tarifa compacta'!$A$11:$O$1018,12,0)),"")</f>
        <v/>
      </c>
      <c r="I116" s="32"/>
    </row>
    <row r="117" spans="2:9">
      <c r="B117" s="47"/>
      <c r="C117" s="237" t="str">
        <f>IFERROR(VLOOKUP(D117,'Tarifa compacta'!A:C,2,FALSE),"-")</f>
        <v>5025232987955</v>
      </c>
      <c r="D117" s="32" t="s">
        <v>1641</v>
      </c>
      <c r="E117" s="32" t="str">
        <f>+VLOOKUP($D117,'Tarifa compacta'!$A:$G,7,0)</f>
        <v>Unidad interior 5,0kW Blanco Mate con nanoe™X Mark 3, Wi-Fi integrado, Aerowings 2.0, Función AI-ECO</v>
      </c>
      <c r="F117" s="34">
        <f>+IFERROR(VLOOKUP($D117,'Tarifa compacta'!$A$11:$O$1018,13,0),"")</f>
        <v>1101</v>
      </c>
      <c r="G117" s="34"/>
      <c r="H117" s="217" t="str">
        <f>IFERROR(IF(VLOOKUP($D117,'Tarifa compacta'!$A$11:$O$1018,12,0)=0,"",VLOOKUP($D117,'Tarifa compacta'!$A$11:$O$1018,12,0)),"")</f>
        <v/>
      </c>
      <c r="I117" s="32"/>
    </row>
    <row r="118" spans="2:9">
      <c r="B118" s="47"/>
      <c r="C118" s="237" t="str">
        <f>IFERROR(VLOOKUP(D118,'Tarifa compacta'!A:C,2,FALSE),"-")</f>
        <v>5025232987979</v>
      </c>
      <c r="D118" s="32" t="s">
        <v>1646</v>
      </c>
      <c r="E118" s="32" t="str">
        <f>+VLOOKUP($D118,'Tarifa compacta'!$A:$G,7,0)</f>
        <v>Unidad interior 7,1kW Blanco Mate con nanoe™X Mark 3, Wi-Fi integrado, Aerowings 2.0, Función AI-ECO</v>
      </c>
      <c r="F118" s="34">
        <f>+IFERROR(VLOOKUP($D118,'Tarifa compacta'!$A$11:$O$1018,13,0),"")</f>
        <v>1689</v>
      </c>
      <c r="G118" s="34"/>
      <c r="H118" s="217" t="str">
        <f>IFERROR(IF(VLOOKUP($D118,'Tarifa compacta'!$A$11:$O$1018,12,0)=0,"",VLOOKUP($D118,'Tarifa compacta'!$A$11:$O$1018,12,0)),"")</f>
        <v/>
      </c>
      <c r="I118" s="32"/>
    </row>
    <row r="119" spans="2:9">
      <c r="B119" s="47"/>
      <c r="C119" s="237" t="str">
        <f>IFERROR(VLOOKUP(D119,'Tarifa compacta'!A:C,2,FALSE),"-")</f>
        <v>5025232987603</v>
      </c>
      <c r="D119" s="32" t="s">
        <v>1820</v>
      </c>
      <c r="E119" s="32" t="str">
        <f>+VLOOKUP($D119,'Tarifa compacta'!$A:$G,7,0)</f>
        <v>Unidad interior 2,0kW baja silueta, control premium de pared, bomba de drenaje</v>
      </c>
      <c r="F119" s="34">
        <f>+IFERROR(VLOOKUP($D119,'Tarifa compacta'!$A$11:$O$1018,13,0),"")</f>
        <v>831</v>
      </c>
      <c r="G119" s="34"/>
      <c r="H119" s="217" t="str">
        <f>IFERROR(IF(VLOOKUP($D119,'Tarifa compacta'!$A$11:$O$1018,12,0)=0,"",VLOOKUP($D119,'Tarifa compacta'!$A$11:$O$1018,12,0)),"")</f>
        <v/>
      </c>
      <c r="I119" s="32"/>
    </row>
    <row r="120" spans="2:9">
      <c r="B120" s="47"/>
      <c r="C120" s="237" t="str">
        <f>IFERROR(VLOOKUP(D120,'Tarifa compacta'!A:C,2,FALSE),"-")</f>
        <v>5025232987849</v>
      </c>
      <c r="D120" s="32" t="s">
        <v>1827</v>
      </c>
      <c r="E120" s="32" t="str">
        <f>+VLOOKUP($D120,'Tarifa compacta'!$A:$G,7,0)</f>
        <v>Unidad interior 2,5 baja silueta, control premium de pared, bomba de drenaje</v>
      </c>
      <c r="F120" s="34">
        <f>+IFERROR(VLOOKUP($D120,'Tarifa compacta'!$A$11:$O$1018,13,0),"")</f>
        <v>926</v>
      </c>
      <c r="G120" s="34"/>
      <c r="H120" s="217" t="str">
        <f>IFERROR(IF(VLOOKUP($D120,'Tarifa compacta'!$A$11:$O$1018,12,0)=0,"",VLOOKUP($D120,'Tarifa compacta'!$A$11:$O$1018,12,0)),"")</f>
        <v/>
      </c>
      <c r="I120" s="32"/>
    </row>
    <row r="121" spans="2:9">
      <c r="B121" s="47"/>
      <c r="C121" s="237" t="str">
        <f>IFERROR(VLOOKUP(D121,'Tarifa compacta'!A:C,2,FALSE),"-")</f>
        <v>5025232987887</v>
      </c>
      <c r="D121" s="32" t="s">
        <v>1831</v>
      </c>
      <c r="E121" s="32" t="str">
        <f>+VLOOKUP($D121,'Tarifa compacta'!$A:$G,7,0)</f>
        <v>Unidad interior 3,5 baja silueta, control premium de pared, bomba de drenaje</v>
      </c>
      <c r="F121" s="34">
        <f>+IFERROR(VLOOKUP($D121,'Tarifa compacta'!$A$11:$O$1018,13,0),"")</f>
        <v>930</v>
      </c>
      <c r="G121" s="34"/>
      <c r="H121" s="217" t="str">
        <f>IFERROR(IF(VLOOKUP($D121,'Tarifa compacta'!$A$11:$O$1018,12,0)=0,"",VLOOKUP($D121,'Tarifa compacta'!$A$11:$O$1018,12,0)),"")</f>
        <v/>
      </c>
      <c r="I121" s="32"/>
    </row>
    <row r="122" spans="2:9">
      <c r="B122" s="47"/>
      <c r="C122" s="237" t="str">
        <f>IFERROR(VLOOKUP(D122,'Tarifa compacta'!A:C,2,FALSE),"-")</f>
        <v>5025232987931</v>
      </c>
      <c r="D122" s="32" t="s">
        <v>1835</v>
      </c>
      <c r="E122" s="32" t="str">
        <f>+VLOOKUP($D122,'Tarifa compacta'!$A:$G,7,0)</f>
        <v>Unidad interior 5,0 baja silueta, control premium de pared, bomba de drenaje</v>
      </c>
      <c r="F122" s="34">
        <f>+IFERROR(VLOOKUP($D122,'Tarifa compacta'!$A$11:$O$1018,13,0),"")</f>
        <v>1064</v>
      </c>
      <c r="G122" s="34"/>
      <c r="H122" s="217" t="str">
        <f>IFERROR(IF(VLOOKUP($D122,'Tarifa compacta'!$A$11:$O$1018,12,0)=0,"",VLOOKUP($D122,'Tarifa compacta'!$A$11:$O$1018,12,0)),"")</f>
        <v/>
      </c>
      <c r="I122" s="32"/>
    </row>
    <row r="123" spans="2:9">
      <c r="B123" s="47"/>
      <c r="C123" s="237" t="str">
        <f>IFERROR(VLOOKUP(D123,'Tarifa compacta'!A:C,2,FALSE),"-")</f>
        <v>5025232987962</v>
      </c>
      <c r="D123" s="32" t="s">
        <v>1839</v>
      </c>
      <c r="E123" s="32" t="str">
        <f>+VLOOKUP($D123,'Tarifa compacta'!$A:$G,7,0)</f>
        <v>Unidad interior 6,0 baja silueta, control premium de pared, bomba de drenaje</v>
      </c>
      <c r="F123" s="34">
        <f>+IFERROR(VLOOKUP($D123,'Tarifa compacta'!$A$11:$O$1018,13,0),"")</f>
        <v>1180</v>
      </c>
      <c r="G123" s="34"/>
      <c r="H123" s="217" t="str">
        <f>IFERROR(IF(VLOOKUP($D123,'Tarifa compacta'!$A$11:$O$1018,12,0)=0,"",VLOOKUP($D123,'Tarifa compacta'!$A$11:$O$1018,12,0)),"")</f>
        <v/>
      </c>
      <c r="I123" s="32"/>
    </row>
    <row r="124" spans="2:9" ht="15.75" thickBot="1">
      <c r="B124" s="156"/>
      <c r="C124" s="241" t="str">
        <f>IFERROR(VLOOKUP(D124,'Tarifa compacta'!A:C,2,FALSE),"-")</f>
        <v>5025232925131</v>
      </c>
      <c r="D124" s="156" t="s">
        <v>228</v>
      </c>
      <c r="E124" s="156" t="str">
        <f>+VLOOKUP($D124,'Tarifa compacta'!$A:$G,7,0)</f>
        <v>Conducto Aquarea Ecoflex 7,1 kW 1ph</v>
      </c>
      <c r="F124" s="157">
        <f>+IFERROR(VLOOKUP($D124,'Tarifa compacta'!$A$11:$O$1018,13,0),"")</f>
        <v>1433</v>
      </c>
      <c r="G124" s="157" t="str">
        <f>IFERROR(IF(VLOOKUP($D124,'Tarifa compacta'!$A$11:$O$1018,15,0)=0,"",VLOOKUP($D124,'Tarifa compacta'!$A$11:$O$1018,15,0)),"")</f>
        <v/>
      </c>
      <c r="H124" s="223" t="str">
        <f>IFERROR(IF(VLOOKUP($D124,'Tarifa compacta'!$A$11:$O$1018,12,0)=0,"",VLOOKUP($D124,'Tarifa compacta'!$A$11:$O$1018,12,0)),"")</f>
        <v/>
      </c>
      <c r="I124" s="156"/>
    </row>
    <row r="125" spans="2:9" ht="24" thickBot="1">
      <c r="B125" s="289" t="s">
        <v>5894</v>
      </c>
      <c r="C125" s="289"/>
      <c r="D125" s="289"/>
      <c r="E125" s="289"/>
      <c r="F125" s="289"/>
      <c r="G125" s="289"/>
      <c r="H125" s="289"/>
      <c r="I125" s="289"/>
    </row>
    <row r="126" spans="2:9" ht="15.75">
      <c r="B126" s="44"/>
      <c r="C126" s="238"/>
      <c r="D126" s="44" t="s">
        <v>5895</v>
      </c>
      <c r="E126" s="45"/>
      <c r="F126" s="46"/>
      <c r="G126" s="46"/>
      <c r="H126" s="222"/>
      <c r="I126" s="45"/>
    </row>
    <row r="127" spans="2:9">
      <c r="B127" s="32"/>
      <c r="C127" s="237" t="str">
        <f>IFERROR(VLOOKUP(D127,'Tarifa compacta'!A:C,2,FALSE),"-")</f>
        <v>-</v>
      </c>
      <c r="D127" s="35" t="s">
        <v>5896</v>
      </c>
      <c r="E127" s="32"/>
      <c r="F127" s="36">
        <f>+SUM(F128:F130)</f>
        <v>6872</v>
      </c>
      <c r="G127" s="36" t="str">
        <f>+IF(SUM(G128:G130)=0,"",SUM(G128:G130))</f>
        <v/>
      </c>
      <c r="H127" s="217" t="str">
        <f>IFERROR(IF(VLOOKUP($D127,'Tarifa compacta'!$A$11:$O$1018,12,0)=0,"",VLOOKUP($D127,'Tarifa compacta'!$A$11:$O$1018,12,0)),"")</f>
        <v/>
      </c>
      <c r="I127" s="287" t="s">
        <v>8603</v>
      </c>
    </row>
    <row r="128" spans="2:9">
      <c r="B128" s="32"/>
      <c r="C128" s="237" t="str">
        <f>IFERROR(VLOOKUP(D128,'Tarifa compacta'!A:C,2,FALSE),"-")</f>
        <v>5025232943944</v>
      </c>
      <c r="D128" s="32" t="s">
        <v>284</v>
      </c>
      <c r="E128" s="32" t="str">
        <f>+VLOOKUP($D128,'Tarifa compacta'!$A:$G,7,0)</f>
        <v>Aquarea All-in-one K serie 3-9 kW con resistencia de 3 kW de 1ph</v>
      </c>
      <c r="F128" s="34">
        <f>+IFERROR(VLOOKUP($D128,'Tarifa compacta'!$A$11:$O$1018,13,0),"")</f>
        <v>4843</v>
      </c>
      <c r="G128" s="34" t="str">
        <f>IFERROR(IF(VLOOKUP($D128,'Tarifa compacta'!$A$11:$O$1018,15,0)=0,"",VLOOKUP($D128,'Tarifa compacta'!$A$11:$O$1018,15,0)),"")</f>
        <v/>
      </c>
      <c r="H128" s="217" t="str">
        <f>IFERROR(IF(VLOOKUP($D128,'Tarifa compacta'!$A$11:$O$1018,12,0)=0,"",VLOOKUP($D128,'Tarifa compacta'!$A$11:$O$1018,12,0)),"")</f>
        <v/>
      </c>
      <c r="I128" s="286"/>
    </row>
    <row r="129" spans="2:9">
      <c r="B129" s="32"/>
      <c r="C129" s="237" t="str">
        <f>IFERROR(VLOOKUP(D129,'Tarifa compacta'!A:C,2,FALSE),"-")</f>
        <v>5025232944446</v>
      </c>
      <c r="D129" s="32" t="s">
        <v>232</v>
      </c>
      <c r="E129" s="32" t="str">
        <f>+VLOOKUP($D129,'Tarifa compacta'!$A:$G,7,0)</f>
        <v>Aquarea High Performance K serie 3 kW 1ph unidad exterior</v>
      </c>
      <c r="F129" s="34">
        <f>+IFERROR(VLOOKUP($D129,'Tarifa compacta'!$A$11:$O$1018,13,0),"")</f>
        <v>1873</v>
      </c>
      <c r="G129" s="34"/>
      <c r="H129" s="217"/>
      <c r="I129" s="286"/>
    </row>
    <row r="130" spans="2:9">
      <c r="B130" s="40"/>
      <c r="C130" s="242" t="str">
        <f>IFERROR(VLOOKUP(D130,'Tarifa compacta'!A:C,2,FALSE),"-")</f>
        <v>5025232932061</v>
      </c>
      <c r="D130" s="40" t="s">
        <v>441</v>
      </c>
      <c r="E130" s="40" t="str">
        <f>+VLOOKUP($D130,'Tarifa compacta'!$A:$G,7,0)</f>
        <v>Adaptador Wi-Fi o WLAN opcional para servicios en la nube</v>
      </c>
      <c r="F130" s="41">
        <f>+IFERROR(VLOOKUP($D130,'Tarifa compacta'!$A$11:$O$1018,13,0),"")</f>
        <v>156</v>
      </c>
      <c r="G130" s="41" t="str">
        <f>IFERROR(IF(VLOOKUP($D130,'Tarifa compacta'!$A$11:$O$1018,15,0)=0,"",VLOOKUP($D130,'Tarifa compacta'!$A$11:$O$1018,15,0)),"")</f>
        <v/>
      </c>
      <c r="H130" s="224" t="str">
        <f>IFERROR(IF(VLOOKUP($D130,'Tarifa compacta'!$A$11:$O$1018,12,0)=0,"",VLOOKUP($D130,'Tarifa compacta'!$A$11:$O$1018,12,0)),"")</f>
        <v/>
      </c>
      <c r="I130" s="286"/>
    </row>
    <row r="131" spans="2:9">
      <c r="B131" s="32"/>
      <c r="C131" s="237" t="str">
        <f>IFERROR(VLOOKUP(D131,'Tarifa compacta'!A:C,2,FALSE),"-")</f>
        <v>-</v>
      </c>
      <c r="D131" s="35" t="s">
        <v>5897</v>
      </c>
      <c r="E131" s="32"/>
      <c r="F131" s="36">
        <f>+SUM(F132:F134)</f>
        <v>7085</v>
      </c>
      <c r="G131" s="36" t="str">
        <f>+IF(SUM(G132:G134)=0,"",SUM(G132:G134))</f>
        <v/>
      </c>
      <c r="H131" s="217" t="str">
        <f>IFERROR(IF(VLOOKUP($D131,'Tarifa compacta'!$A$11:$O$1018,12,0)=0,"",VLOOKUP($D131,'Tarifa compacta'!$A$11:$O$1018,12,0)),"")</f>
        <v/>
      </c>
      <c r="I131" s="286" t="s">
        <v>8603</v>
      </c>
    </row>
    <row r="132" spans="2:9">
      <c r="B132" s="32"/>
      <c r="C132" s="237" t="str">
        <f>IFERROR(VLOOKUP(D132,'Tarifa compacta'!A:C,2,FALSE),"-")</f>
        <v>5025232943944</v>
      </c>
      <c r="D132" s="32" t="s">
        <v>284</v>
      </c>
      <c r="E132" s="32" t="str">
        <f>+VLOOKUP($D132,'Tarifa compacta'!$A:$G,7,0)</f>
        <v>Aquarea All-in-one K serie 3-9 kW con resistencia de 3 kW de 1ph</v>
      </c>
      <c r="F132" s="34">
        <f>+IFERROR(VLOOKUP($D132,'Tarifa compacta'!$A$11:$O$1018,13,0),"")</f>
        <v>4843</v>
      </c>
      <c r="G132" s="34" t="str">
        <f>IFERROR(IF(VLOOKUP($D132,'Tarifa compacta'!$A$11:$O$1018,15,0)=0,"",VLOOKUP($D132,'Tarifa compacta'!$A$11:$O$1018,15,0)),"")</f>
        <v/>
      </c>
      <c r="H132" s="217" t="str">
        <f>IFERROR(IF(VLOOKUP($D132,'Tarifa compacta'!$A$11:$O$1018,12,0)=0,"",VLOOKUP($D132,'Tarifa compacta'!$A$11:$O$1018,12,0)),"")</f>
        <v/>
      </c>
      <c r="I132" s="286"/>
    </row>
    <row r="133" spans="2:9">
      <c r="B133" s="32"/>
      <c r="C133" s="237" t="str">
        <f>IFERROR(VLOOKUP(D133,'Tarifa compacta'!A:C,2,FALSE),"-")</f>
        <v>5025232943760</v>
      </c>
      <c r="D133" s="32" t="s">
        <v>235</v>
      </c>
      <c r="E133" s="32" t="str">
        <f>+VLOOKUP($D133,'Tarifa compacta'!$A:$G,7,0)</f>
        <v>Aquarea High Performance K serie 5 kW 1ph unidad exterior</v>
      </c>
      <c r="F133" s="34">
        <f>+IFERROR(VLOOKUP($D133,'Tarifa compacta'!$A$11:$O$1018,13,0),"")</f>
        <v>2086</v>
      </c>
      <c r="G133" s="34"/>
      <c r="H133" s="217"/>
      <c r="I133" s="286"/>
    </row>
    <row r="134" spans="2:9">
      <c r="B134" s="40"/>
      <c r="C134" s="242" t="str">
        <f>IFERROR(VLOOKUP(D134,'Tarifa compacta'!A:C,2,FALSE),"-")</f>
        <v>5025232932061</v>
      </c>
      <c r="D134" s="40" t="s">
        <v>441</v>
      </c>
      <c r="E134" s="40" t="str">
        <f>+VLOOKUP($D134,'Tarifa compacta'!$A:$G,7,0)</f>
        <v>Adaptador Wi-Fi o WLAN opcional para servicios en la nube</v>
      </c>
      <c r="F134" s="41">
        <f>+IFERROR(VLOOKUP($D134,'Tarifa compacta'!$A$11:$O$1018,13,0),"")</f>
        <v>156</v>
      </c>
      <c r="G134" s="41" t="str">
        <f>IFERROR(IF(VLOOKUP($D134,'Tarifa compacta'!$A$11:$O$1018,15,0)=0,"",VLOOKUP($D134,'Tarifa compacta'!$A$11:$O$1018,15,0)),"")</f>
        <v/>
      </c>
      <c r="H134" s="224" t="str">
        <f>IFERROR(IF(VLOOKUP($D134,'Tarifa compacta'!$A$11:$O$1018,12,0)=0,"",VLOOKUP($D134,'Tarifa compacta'!$A$11:$O$1018,12,0)),"")</f>
        <v/>
      </c>
      <c r="I134" s="286"/>
    </row>
    <row r="135" spans="2:9">
      <c r="B135" s="32"/>
      <c r="C135" s="237" t="str">
        <f>IFERROR(VLOOKUP(D135,'Tarifa compacta'!A:C,2,FALSE),"-")</f>
        <v>-</v>
      </c>
      <c r="D135" s="35" t="s">
        <v>5898</v>
      </c>
      <c r="E135" s="32"/>
      <c r="F135" s="36">
        <f>+SUM(F136:F138)</f>
        <v>7630</v>
      </c>
      <c r="G135" s="36" t="str">
        <f>+IF(SUM(G136:G138)=0,"",SUM(G136:G138))</f>
        <v/>
      </c>
      <c r="H135" s="217" t="str">
        <f>IFERROR(IF(VLOOKUP($D135,'Tarifa compacta'!$A$11:$O$1018,12,0)=0,"",VLOOKUP($D135,'Tarifa compacta'!$A$11:$O$1018,12,0)),"")</f>
        <v/>
      </c>
      <c r="I135" s="286" t="s">
        <v>8603</v>
      </c>
    </row>
    <row r="136" spans="2:9">
      <c r="B136" s="32"/>
      <c r="C136" s="237" t="str">
        <f>IFERROR(VLOOKUP(D136,'Tarifa compacta'!A:C,2,FALSE),"-")</f>
        <v>5025232943944</v>
      </c>
      <c r="D136" s="32" t="s">
        <v>284</v>
      </c>
      <c r="E136" s="32" t="str">
        <f>+VLOOKUP($D136,'Tarifa compacta'!$A:$G,7,0)</f>
        <v>Aquarea All-in-one K serie 3-9 kW con resistencia de 3 kW de 1ph</v>
      </c>
      <c r="F136" s="34">
        <f>+IFERROR(VLOOKUP($D136,'Tarifa compacta'!$A$11:$O$1018,13,0),"")</f>
        <v>4843</v>
      </c>
      <c r="G136" s="34" t="str">
        <f>IFERROR(IF(VLOOKUP($D136,'Tarifa compacta'!$A$11:$O$1018,15,0)=0,"",VLOOKUP($D136,'Tarifa compacta'!$A$11:$O$1018,15,0)),"")</f>
        <v/>
      </c>
      <c r="H136" s="217" t="str">
        <f>IFERROR(IF(VLOOKUP($D136,'Tarifa compacta'!$A$11:$O$1018,12,0)=0,"",VLOOKUP($D136,'Tarifa compacta'!$A$11:$O$1018,12,0)),"")</f>
        <v/>
      </c>
      <c r="I136" s="286"/>
    </row>
    <row r="137" spans="2:9">
      <c r="B137" s="32"/>
      <c r="C137" s="237" t="str">
        <f>IFERROR(VLOOKUP(D137,'Tarifa compacta'!A:C,2,FALSE),"-")</f>
        <v>5025232943777</v>
      </c>
      <c r="D137" s="32" t="s">
        <v>238</v>
      </c>
      <c r="E137" s="32" t="str">
        <f>+VLOOKUP($D137,'Tarifa compacta'!$A:$G,7,0)</f>
        <v>Aquarea High Performance K serie 7 kW 1ph unidad exterior</v>
      </c>
      <c r="F137" s="34">
        <f>+IFERROR(VLOOKUP($D137,'Tarifa compacta'!$A$11:$O$1018,13,0),"")</f>
        <v>2631</v>
      </c>
      <c r="G137" s="34"/>
      <c r="H137" s="217"/>
      <c r="I137" s="286"/>
    </row>
    <row r="138" spans="2:9">
      <c r="B138" s="40"/>
      <c r="C138" s="242" t="str">
        <f>IFERROR(VLOOKUP(D138,'Tarifa compacta'!A:C,2,FALSE),"-")</f>
        <v>5025232932061</v>
      </c>
      <c r="D138" s="40" t="s">
        <v>441</v>
      </c>
      <c r="E138" s="40" t="str">
        <f>+VLOOKUP($D138,'Tarifa compacta'!$A:$G,7,0)</f>
        <v>Adaptador Wi-Fi o WLAN opcional para servicios en la nube</v>
      </c>
      <c r="F138" s="41">
        <f>+IFERROR(VLOOKUP($D138,'Tarifa compacta'!$A$11:$O$1018,13,0),"")</f>
        <v>156</v>
      </c>
      <c r="G138" s="41" t="str">
        <f>IFERROR(IF(VLOOKUP($D138,'Tarifa compacta'!$A$11:$O$1018,15,0)=0,"",VLOOKUP($D138,'Tarifa compacta'!$A$11:$O$1018,15,0)),"")</f>
        <v/>
      </c>
      <c r="H138" s="224" t="str">
        <f>IFERROR(IF(VLOOKUP($D138,'Tarifa compacta'!$A$11:$O$1018,12,0)=0,"",VLOOKUP($D138,'Tarifa compacta'!$A$11:$O$1018,12,0)),"")</f>
        <v/>
      </c>
      <c r="I138" s="286"/>
    </row>
    <row r="139" spans="2:9">
      <c r="B139" s="32"/>
      <c r="C139" s="237" t="str">
        <f>IFERROR(VLOOKUP(D139,'Tarifa compacta'!A:C,2,FALSE),"-")</f>
        <v>-</v>
      </c>
      <c r="D139" s="35" t="s">
        <v>5899</v>
      </c>
      <c r="E139" s="32"/>
      <c r="F139" s="36">
        <f>+SUM(F140:F142)</f>
        <v>8012</v>
      </c>
      <c r="G139" s="36" t="str">
        <f>+IF(SUM(G140:G142)=0,"",SUM(G140:G142))</f>
        <v/>
      </c>
      <c r="H139" s="217" t="str">
        <f>IFERROR(IF(VLOOKUP($D139,'Tarifa compacta'!$A$11:$O$1018,12,0)=0,"",VLOOKUP($D139,'Tarifa compacta'!$A$11:$O$1018,12,0)),"")</f>
        <v/>
      </c>
      <c r="I139" s="286" t="s">
        <v>8603</v>
      </c>
    </row>
    <row r="140" spans="2:9">
      <c r="B140" s="32"/>
      <c r="C140" s="237" t="str">
        <f>IFERROR(VLOOKUP(D140,'Tarifa compacta'!A:C,2,FALSE),"-")</f>
        <v>5025232943944</v>
      </c>
      <c r="D140" s="32" t="s">
        <v>284</v>
      </c>
      <c r="E140" s="32" t="str">
        <f>+VLOOKUP($D140,'Tarifa compacta'!$A:$G,7,0)</f>
        <v>Aquarea All-in-one K serie 3-9 kW con resistencia de 3 kW de 1ph</v>
      </c>
      <c r="F140" s="34">
        <f>+IFERROR(VLOOKUP($D140,'Tarifa compacta'!$A$11:$O$1018,13,0),"")</f>
        <v>4843</v>
      </c>
      <c r="G140" s="34" t="str">
        <f>IFERROR(IF(VLOOKUP($D140,'Tarifa compacta'!$A$11:$O$1018,15,0)=0,"",VLOOKUP($D140,'Tarifa compacta'!$A$11:$O$1018,15,0)),"")</f>
        <v/>
      </c>
      <c r="H140" s="217" t="str">
        <f>IFERROR(IF(VLOOKUP($D140,'Tarifa compacta'!$A$11:$O$1018,12,0)=0,"",VLOOKUP($D140,'Tarifa compacta'!$A$11:$O$1018,12,0)),"")</f>
        <v/>
      </c>
      <c r="I140" s="286"/>
    </row>
    <row r="141" spans="2:9">
      <c r="B141" s="32"/>
      <c r="C141" s="237" t="str">
        <f>IFERROR(VLOOKUP(D141,'Tarifa compacta'!A:C,2,FALSE),"-")</f>
        <v>5025232943784</v>
      </c>
      <c r="D141" s="32" t="s">
        <v>241</v>
      </c>
      <c r="E141" s="32" t="str">
        <f>+VLOOKUP($D141,'Tarifa compacta'!$A:$G,7,0)</f>
        <v>Aquarea High Performance K serie 9 kW 1ph unidad exterior</v>
      </c>
      <c r="F141" s="34">
        <f>+IFERROR(VLOOKUP($D141,'Tarifa compacta'!$A$11:$O$1018,13,0),"")</f>
        <v>3013</v>
      </c>
      <c r="G141" s="34"/>
      <c r="H141" s="217"/>
      <c r="I141" s="286"/>
    </row>
    <row r="142" spans="2:9">
      <c r="B142" s="40"/>
      <c r="C142" s="242" t="str">
        <f>IFERROR(VLOOKUP(D142,'Tarifa compacta'!A:C,2,FALSE),"-")</f>
        <v>5025232932061</v>
      </c>
      <c r="D142" s="40" t="s">
        <v>441</v>
      </c>
      <c r="E142" s="40" t="str">
        <f>+VLOOKUP($D142,'Tarifa compacta'!$A:$G,7,0)</f>
        <v>Adaptador Wi-Fi o WLAN opcional para servicios en la nube</v>
      </c>
      <c r="F142" s="41">
        <f>+IFERROR(VLOOKUP($D142,'Tarifa compacta'!$A$11:$O$1018,13,0),"")</f>
        <v>156</v>
      </c>
      <c r="G142" s="41" t="str">
        <f>IFERROR(IF(VLOOKUP($D142,'Tarifa compacta'!$A$11:$O$1018,15,0)=0,"",VLOOKUP($D142,'Tarifa compacta'!$A$11:$O$1018,15,0)),"")</f>
        <v/>
      </c>
      <c r="H142" s="224" t="str">
        <f>IFERROR(IF(VLOOKUP($D142,'Tarifa compacta'!$A$11:$O$1018,12,0)=0,"",VLOOKUP($D142,'Tarifa compacta'!$A$11:$O$1018,12,0)),"")</f>
        <v/>
      </c>
      <c r="I142" s="286"/>
    </row>
    <row r="143" spans="2:9">
      <c r="B143" s="47"/>
      <c r="C143" s="237" t="str">
        <f>IFERROR(VLOOKUP(D143,'Tarifa compacta'!A:C,2,FALSE),"-")</f>
        <v>-</v>
      </c>
      <c r="D143" s="35" t="s">
        <v>5900</v>
      </c>
      <c r="E143" s="32"/>
      <c r="F143" s="36">
        <f>+SUM(F144:F146)</f>
        <v>10324</v>
      </c>
      <c r="G143" s="36" t="str">
        <f>+IF(SUM(G144:G146)=0,"",SUM(G144:G146))</f>
        <v/>
      </c>
      <c r="H143" s="217" t="str">
        <f>IFERROR(IF(VLOOKUP($D143,'Tarifa compacta'!$A$11:$O$1018,12,0)=0,"",VLOOKUP($D143,'Tarifa compacta'!$A$11:$O$1018,12,0)),"")</f>
        <v/>
      </c>
      <c r="I143" s="291"/>
    </row>
    <row r="144" spans="2:9">
      <c r="B144" s="32"/>
      <c r="C144" s="237" t="str">
        <f>IFERROR(VLOOKUP(D144,'Tarifa compacta'!A:C,2,FALSE),"-")</f>
        <v>5025232943999</v>
      </c>
      <c r="D144" s="32" t="s">
        <v>297</v>
      </c>
      <c r="E144" s="32" t="str">
        <f>+VLOOKUP($D144,'Tarifa compacta'!$A:$G,7,0)</f>
        <v>Aquarea All-in-one K serie 9-12 kW con resistencia de 6 kW de 1 ph</v>
      </c>
      <c r="F144" s="34">
        <f>+IFERROR(VLOOKUP($D144,'Tarifa compacta'!$A$11:$O$1018,13,0),"")</f>
        <v>5910</v>
      </c>
      <c r="G144" s="34" t="str">
        <f>IFERROR(IF(VLOOKUP($D144,'Tarifa compacta'!$A$11:$O$1018,15,0)=0,"",VLOOKUP($D144,'Tarifa compacta'!$A$11:$O$1018,15,0)),"")</f>
        <v/>
      </c>
      <c r="H144" s="217" t="str">
        <f>IFERROR(IF(VLOOKUP($D144,'Tarifa compacta'!$A$11:$O$1018,12,0)=0,"",VLOOKUP($D144,'Tarifa compacta'!$A$11:$O$1018,12,0)),"")</f>
        <v/>
      </c>
      <c r="I144" s="291"/>
    </row>
    <row r="145" spans="1:9">
      <c r="B145" s="32"/>
      <c r="C145" s="237" t="str">
        <f>IFERROR(VLOOKUP(D145,'Tarifa compacta'!A:C,2,FALSE),"-")</f>
        <v>5025232960293</v>
      </c>
      <c r="D145" s="32" t="s">
        <v>244</v>
      </c>
      <c r="E145" s="32" t="str">
        <f>+VLOOKUP($D145,'Tarifa compacta'!$A:$G,7,0)</f>
        <v>Aquarea High Performance K serie 12 kW 1ph unidad exterior</v>
      </c>
      <c r="F145" s="34">
        <f>+IFERROR(VLOOKUP($D145,'Tarifa compacta'!$A$11:$O$1018,13,0),"")</f>
        <v>4258</v>
      </c>
      <c r="G145" s="34"/>
      <c r="H145" s="217"/>
      <c r="I145" s="291"/>
    </row>
    <row r="146" spans="1:9">
      <c r="B146" s="40"/>
      <c r="C146" s="242" t="str">
        <f>IFERROR(VLOOKUP(D146,'Tarifa compacta'!A:C,2,FALSE),"-")</f>
        <v>5025232932061</v>
      </c>
      <c r="D146" s="40" t="s">
        <v>441</v>
      </c>
      <c r="E146" s="40" t="str">
        <f>+VLOOKUP($D146,'Tarifa compacta'!$A:$G,7,0)</f>
        <v>Adaptador Wi-Fi o WLAN opcional para servicios en la nube</v>
      </c>
      <c r="F146" s="41">
        <f>+IFERROR(VLOOKUP($D146,'Tarifa compacta'!$A$11:$O$1018,13,0),"")</f>
        <v>156</v>
      </c>
      <c r="G146" s="41" t="str">
        <f>IFERROR(IF(VLOOKUP($D146,'Tarifa compacta'!$A$11:$O$1018,15,0)=0,"",VLOOKUP($D146,'Tarifa compacta'!$A$11:$O$1018,15,0)),"")</f>
        <v/>
      </c>
      <c r="H146" s="224" t="str">
        <f>IFERROR(IF(VLOOKUP($D146,'Tarifa compacta'!$A$11:$O$1018,12,0)=0,"",VLOOKUP($D146,'Tarifa compacta'!$A$11:$O$1018,12,0)),"")</f>
        <v/>
      </c>
      <c r="I146" s="292"/>
    </row>
    <row r="147" spans="1:9">
      <c r="B147" s="47"/>
      <c r="C147" s="237" t="str">
        <f>IFERROR(VLOOKUP(D147,'Tarifa compacta'!A:C,2,FALSE),"-")</f>
        <v>-</v>
      </c>
      <c r="D147" s="35" t="s">
        <v>5901</v>
      </c>
      <c r="E147" s="32"/>
      <c r="F147" s="36">
        <f>+SUM(F148:F150)</f>
        <v>11681</v>
      </c>
      <c r="G147" s="36" t="str">
        <f>+IF(SUM(G148:G150)=0,"",SUM(G148:G150))</f>
        <v/>
      </c>
      <c r="H147" s="217" t="str">
        <f>IFERROR(IF(VLOOKUP($D147,'Tarifa compacta'!$A$11:$O$1018,12,0)=0,"",VLOOKUP($D147,'Tarifa compacta'!$A$11:$O$1018,12,0)),"")</f>
        <v/>
      </c>
      <c r="I147" s="293"/>
    </row>
    <row r="148" spans="1:9">
      <c r="B148" s="47"/>
      <c r="C148" s="237">
        <f>IFERROR(VLOOKUP(D148,'Tarifa compacta'!A:C,2,FALSE),"-")</f>
        <v>5025232984879</v>
      </c>
      <c r="D148" s="32" t="s">
        <v>301</v>
      </c>
      <c r="E148" s="32" t="str">
        <f>+VLOOKUP($D148,'Tarifa compacta'!$A:$G,7,0)</f>
        <v>Aquarea All-in-one K serie 16 kW con resistencia de 6 kW de 1ph</v>
      </c>
      <c r="F148" s="34">
        <f>+IFERROR(VLOOKUP($D148,'Tarifa compacta'!$A$11:$O$1018,13,0),"")</f>
        <v>6459</v>
      </c>
      <c r="G148" s="34" t="str">
        <f>IFERROR(IF(VLOOKUP($D148,'Tarifa compacta'!$A$11:$O$1018,15,0)=0,"",VLOOKUP($D148,'Tarifa compacta'!$A$11:$O$1018,15,0)),"")</f>
        <v/>
      </c>
      <c r="H148" s="217" t="str">
        <f>IFERROR(IF(VLOOKUP($D148,'Tarifa compacta'!$A$11:$O$1018,12,0)=0,"",VLOOKUP($D148,'Tarifa compacta'!$A$11:$O$1018,12,0)),"")</f>
        <v/>
      </c>
      <c r="I148" s="291"/>
    </row>
    <row r="149" spans="1:9">
      <c r="B149" s="47"/>
      <c r="C149" s="237" t="str">
        <f>IFERROR(VLOOKUP(D149,'Tarifa compacta'!A:C,2,FALSE),"-")</f>
        <v>5025232984923</v>
      </c>
      <c r="D149" s="32" t="s">
        <v>248</v>
      </c>
      <c r="E149" s="32" t="str">
        <f>+VLOOKUP($D149,'Tarifa compacta'!$A:$G,7,0)</f>
        <v>Aquarea High Performance K serie 16 kW 1ph unidad exterior</v>
      </c>
      <c r="F149" s="34">
        <f>+IFERROR(VLOOKUP($D149,'Tarifa compacta'!$A$11:$O$1018,13,0),"")</f>
        <v>5066</v>
      </c>
      <c r="G149" s="34"/>
      <c r="H149" s="217"/>
      <c r="I149" s="291"/>
    </row>
    <row r="150" spans="1:9">
      <c r="B150" s="47"/>
      <c r="C150" s="237" t="str">
        <f>IFERROR(VLOOKUP(D150,'Tarifa compacta'!A:C,2,FALSE),"-")</f>
        <v>5025232932061</v>
      </c>
      <c r="D150" s="40" t="s">
        <v>441</v>
      </c>
      <c r="E150" s="40" t="str">
        <f>+VLOOKUP($D150,'Tarifa compacta'!$A:$G,7,0)</f>
        <v>Adaptador Wi-Fi o WLAN opcional para servicios en la nube</v>
      </c>
      <c r="F150" s="34">
        <f>+IFERROR(VLOOKUP($D150,'Tarifa compacta'!$A$11:$O$1018,13,0),"")</f>
        <v>156</v>
      </c>
      <c r="G150" s="34" t="str">
        <f>IFERROR(IF(VLOOKUP($D150,'Tarifa compacta'!$A$11:$O$1018,15,0)=0,"",VLOOKUP($D150,'Tarifa compacta'!$A$11:$O$1018,15,0)),"")</f>
        <v/>
      </c>
      <c r="H150" s="217" t="str">
        <f>IFERROR(IF(VLOOKUP($D150,'Tarifa compacta'!$A$11:$O$1018,12,0)=0,"",VLOOKUP($D150,'Tarifa compacta'!$A$11:$O$1018,12,0)),"")</f>
        <v/>
      </c>
      <c r="I150" s="294"/>
    </row>
    <row r="151" spans="1:9" ht="15.75">
      <c r="A151" s="32"/>
      <c r="B151" s="44"/>
      <c r="C151" s="238"/>
      <c r="D151" s="44" t="s">
        <v>5902</v>
      </c>
      <c r="E151" s="45"/>
      <c r="F151" s="46"/>
      <c r="G151" s="46"/>
      <c r="H151" s="222"/>
      <c r="I151" s="277"/>
    </row>
    <row r="152" spans="1:9">
      <c r="A152" s="32"/>
      <c r="B152" s="32"/>
      <c r="C152" s="237" t="str">
        <f>IFERROR(VLOOKUP(D152,'Tarifa compacta'!A:C,2,FALSE),"-")</f>
        <v>-</v>
      </c>
      <c r="D152" s="35" t="s">
        <v>5903</v>
      </c>
      <c r="E152" s="32"/>
      <c r="F152" s="36">
        <f>+SUM(F153:F155)</f>
        <v>7353</v>
      </c>
      <c r="G152" s="36" t="str">
        <f>+IF(SUM(G153:G155)=0,"",SUM(G153:G155))</f>
        <v/>
      </c>
      <c r="H152" s="217" t="str">
        <f>IFERROR(IF(VLOOKUP($D152,'Tarifa compacta'!$A$11:$O$1018,12,0)=0,"",VLOOKUP($D152,'Tarifa compacta'!$A$11:$O$1018,12,0)),"")</f>
        <v/>
      </c>
      <c r="I152" s="287" t="s">
        <v>8603</v>
      </c>
    </row>
    <row r="153" spans="1:9">
      <c r="A153" s="32"/>
      <c r="B153" s="32"/>
      <c r="C153" s="237" t="str">
        <f>IFERROR(VLOOKUP(D153,'Tarifa compacta'!A:C,2,FALSE),"-")</f>
        <v>5025232946761</v>
      </c>
      <c r="D153" s="32" t="s">
        <v>290</v>
      </c>
      <c r="E153" s="32" t="str">
        <f>+VLOOKUP($D153,'Tarifa compacta'!$A:$G,7,0)</f>
        <v>Aquarea All-in-one K serie 3-9 kW con resistencia de 3 kW de 1ph con ánodo electrónico</v>
      </c>
      <c r="F153" s="34">
        <f>+IFERROR(VLOOKUP($D153,'Tarifa compacta'!$A$11:$O$1018,13,0),"")</f>
        <v>5324</v>
      </c>
      <c r="G153" s="34" t="str">
        <f>IFERROR(IF(VLOOKUP($D153,'Tarifa compacta'!$A$11:$O$1018,15,0)=0,"",VLOOKUP($D153,'Tarifa compacta'!$A$11:$O$1018,15,0)),"")</f>
        <v/>
      </c>
      <c r="H153" s="217" t="str">
        <f>IFERROR(IF(VLOOKUP($D153,'Tarifa compacta'!$A$11:$O$1018,12,0)=0,"",VLOOKUP($D153,'Tarifa compacta'!$A$11:$O$1018,12,0)),"")</f>
        <v/>
      </c>
      <c r="I153" s="286"/>
    </row>
    <row r="154" spans="1:9">
      <c r="A154" s="32"/>
      <c r="B154" s="32"/>
      <c r="C154" s="237" t="str">
        <f>IFERROR(VLOOKUP(D154,'Tarifa compacta'!A:C,2,FALSE),"-")</f>
        <v>5025232944446</v>
      </c>
      <c r="D154" s="32" t="s">
        <v>232</v>
      </c>
      <c r="E154" s="32" t="str">
        <f>+VLOOKUP($D154,'Tarifa compacta'!$A:$G,7,0)</f>
        <v>Aquarea High Performance K serie 3 kW 1ph unidad exterior</v>
      </c>
      <c r="F154" s="34">
        <f>+IFERROR(VLOOKUP($D154,'Tarifa compacta'!$A$11:$O$1018,13,0),"")</f>
        <v>1873</v>
      </c>
      <c r="G154" s="34"/>
      <c r="H154" s="217"/>
      <c r="I154" s="286"/>
    </row>
    <row r="155" spans="1:9">
      <c r="A155" s="32"/>
      <c r="B155" s="48"/>
      <c r="C155" s="242" t="str">
        <f>IFERROR(VLOOKUP(D155,'Tarifa compacta'!A:C,2,FALSE),"-")</f>
        <v>5025232932061</v>
      </c>
      <c r="D155" s="40" t="s">
        <v>441</v>
      </c>
      <c r="E155" s="40" t="str">
        <f>+VLOOKUP($D155,'Tarifa compacta'!$A:$G,7,0)</f>
        <v>Adaptador Wi-Fi o WLAN opcional para servicios en la nube</v>
      </c>
      <c r="F155" s="41">
        <f>+IFERROR(VLOOKUP($D155,'Tarifa compacta'!$A$11:$O$1018,13,0),"")</f>
        <v>156</v>
      </c>
      <c r="G155" s="41" t="str">
        <f>IFERROR(IF(VLOOKUP($D155,'Tarifa compacta'!$A$11:$O$1018,15,0)=0,"",VLOOKUP($D155,'Tarifa compacta'!$A$11:$O$1018,15,0)),"")</f>
        <v/>
      </c>
      <c r="H155" s="224" t="str">
        <f>IFERROR(IF(VLOOKUP($D155,'Tarifa compacta'!$A$11:$O$1018,12,0)=0,"",VLOOKUP($D155,'Tarifa compacta'!$A$11:$O$1018,12,0)),"")</f>
        <v/>
      </c>
      <c r="I155" s="286"/>
    </row>
    <row r="156" spans="1:9">
      <c r="A156" s="32"/>
      <c r="B156" s="32"/>
      <c r="C156" s="237" t="str">
        <f>IFERROR(VLOOKUP(D156,'Tarifa compacta'!A:C,2,FALSE),"-")</f>
        <v>-</v>
      </c>
      <c r="D156" s="35" t="s">
        <v>5904</v>
      </c>
      <c r="E156" s="32"/>
      <c r="F156" s="36">
        <f>+SUM(F157:F159)</f>
        <v>7566</v>
      </c>
      <c r="G156" s="36" t="str">
        <f>+IF(SUM(G157:G159)=0,"",SUM(G157:G159))</f>
        <v/>
      </c>
      <c r="H156" s="217" t="str">
        <f>IFERROR(IF(VLOOKUP($D156,'Tarifa compacta'!$A$11:$O$1018,12,0)=0,"",VLOOKUP($D156,'Tarifa compacta'!$A$11:$O$1018,12,0)),"")</f>
        <v/>
      </c>
      <c r="I156" s="286" t="s">
        <v>8603</v>
      </c>
    </row>
    <row r="157" spans="1:9">
      <c r="A157" s="32"/>
      <c r="B157" s="32"/>
      <c r="C157" s="237" t="str">
        <f>IFERROR(VLOOKUP(D157,'Tarifa compacta'!A:C,2,FALSE),"-")</f>
        <v>5025232946761</v>
      </c>
      <c r="D157" s="32" t="s">
        <v>290</v>
      </c>
      <c r="E157" s="32" t="str">
        <f>+VLOOKUP($D157,'Tarifa compacta'!$A:$G,7,0)</f>
        <v>Aquarea All-in-one K serie 3-9 kW con resistencia de 3 kW de 1ph con ánodo electrónico</v>
      </c>
      <c r="F157" s="34">
        <f>+IFERROR(VLOOKUP($D157,'Tarifa compacta'!$A$11:$O$1018,13,0),"")</f>
        <v>5324</v>
      </c>
      <c r="G157" s="34" t="str">
        <f>IFERROR(IF(VLOOKUP($D157,'Tarifa compacta'!$A$11:$O$1018,15,0)=0,"",VLOOKUP($D157,'Tarifa compacta'!$A$11:$O$1018,15,0)),"")</f>
        <v/>
      </c>
      <c r="H157" s="217" t="str">
        <f>IFERROR(IF(VLOOKUP($D157,'Tarifa compacta'!$A$11:$O$1018,12,0)=0,"",VLOOKUP($D157,'Tarifa compacta'!$A$11:$O$1018,12,0)),"")</f>
        <v/>
      </c>
      <c r="I157" s="286"/>
    </row>
    <row r="158" spans="1:9">
      <c r="A158" s="32"/>
      <c r="B158" s="32"/>
      <c r="C158" s="237" t="str">
        <f>IFERROR(VLOOKUP(D158,'Tarifa compacta'!A:C,2,FALSE),"-")</f>
        <v>5025232943760</v>
      </c>
      <c r="D158" s="32" t="s">
        <v>235</v>
      </c>
      <c r="E158" s="32" t="str">
        <f>+VLOOKUP($D158,'Tarifa compacta'!$A:$G,7,0)</f>
        <v>Aquarea High Performance K serie 5 kW 1ph unidad exterior</v>
      </c>
      <c r="F158" s="34">
        <f>+IFERROR(VLOOKUP($D158,'Tarifa compacta'!$A$11:$O$1018,13,0),"")</f>
        <v>2086</v>
      </c>
      <c r="G158" s="34"/>
      <c r="H158" s="217"/>
      <c r="I158" s="286"/>
    </row>
    <row r="159" spans="1:9">
      <c r="A159" s="32"/>
      <c r="B159" s="48"/>
      <c r="C159" s="242" t="str">
        <f>IFERROR(VLOOKUP(D159,'Tarifa compacta'!A:C,2,FALSE),"-")</f>
        <v>5025232932061</v>
      </c>
      <c r="D159" s="40" t="s">
        <v>441</v>
      </c>
      <c r="E159" s="40" t="str">
        <f>+VLOOKUP($D159,'Tarifa compacta'!$A:$G,7,0)</f>
        <v>Adaptador Wi-Fi o WLAN opcional para servicios en la nube</v>
      </c>
      <c r="F159" s="41">
        <f>+IFERROR(VLOOKUP($D159,'Tarifa compacta'!$A$11:$O$1018,13,0),"")</f>
        <v>156</v>
      </c>
      <c r="G159" s="41" t="str">
        <f>IFERROR(IF(VLOOKUP($D159,'Tarifa compacta'!$A$11:$O$1018,15,0)=0,"",VLOOKUP($D159,'Tarifa compacta'!$A$11:$O$1018,15,0)),"")</f>
        <v/>
      </c>
      <c r="H159" s="224" t="str">
        <f>IFERROR(IF(VLOOKUP($D159,'Tarifa compacta'!$A$11:$O$1018,12,0)=0,"",VLOOKUP($D159,'Tarifa compacta'!$A$11:$O$1018,12,0)),"")</f>
        <v/>
      </c>
      <c r="I159" s="286"/>
    </row>
    <row r="160" spans="1:9">
      <c r="A160" s="32"/>
      <c r="B160" s="32"/>
      <c r="C160" s="237" t="str">
        <f>IFERROR(VLOOKUP(D160,'Tarifa compacta'!A:C,2,FALSE),"-")</f>
        <v>-</v>
      </c>
      <c r="D160" s="35" t="s">
        <v>5905</v>
      </c>
      <c r="E160" s="32"/>
      <c r="F160" s="36">
        <f>+SUM(F161:F163)</f>
        <v>8111</v>
      </c>
      <c r="G160" s="36" t="str">
        <f>+IF(SUM(G161:G163)=0,"",SUM(G161:G163))</f>
        <v/>
      </c>
      <c r="H160" s="217" t="str">
        <f>IFERROR(IF(VLOOKUP($D160,'Tarifa compacta'!$A$11:$O$1018,12,0)=0,"",VLOOKUP($D160,'Tarifa compacta'!$A$11:$O$1018,12,0)),"")</f>
        <v/>
      </c>
      <c r="I160" s="286" t="s">
        <v>8603</v>
      </c>
    </row>
    <row r="161" spans="1:9">
      <c r="A161" s="32"/>
      <c r="B161" s="32"/>
      <c r="C161" s="237" t="str">
        <f>IFERROR(VLOOKUP(D161,'Tarifa compacta'!A:C,2,FALSE),"-")</f>
        <v>5025232946761</v>
      </c>
      <c r="D161" s="32" t="s">
        <v>290</v>
      </c>
      <c r="E161" s="32" t="str">
        <f>+VLOOKUP($D161,'Tarifa compacta'!$A:$G,7,0)</f>
        <v>Aquarea All-in-one K serie 3-9 kW con resistencia de 3 kW de 1ph con ánodo electrónico</v>
      </c>
      <c r="F161" s="34">
        <f>+IFERROR(VLOOKUP($D161,'Tarifa compacta'!$A$11:$O$1018,13,0),"")</f>
        <v>5324</v>
      </c>
      <c r="G161" s="34" t="str">
        <f>IFERROR(IF(VLOOKUP($D161,'Tarifa compacta'!$A$11:$O$1018,15,0)=0,"",VLOOKUP($D161,'Tarifa compacta'!$A$11:$O$1018,15,0)),"")</f>
        <v/>
      </c>
      <c r="H161" s="217" t="str">
        <f>IFERROR(IF(VLOOKUP($D161,'Tarifa compacta'!$A$11:$O$1018,12,0)=0,"",VLOOKUP($D161,'Tarifa compacta'!$A$11:$O$1018,12,0)),"")</f>
        <v/>
      </c>
      <c r="I161" s="286"/>
    </row>
    <row r="162" spans="1:9">
      <c r="A162" s="32"/>
      <c r="B162" s="32"/>
      <c r="C162" s="237" t="str">
        <f>IFERROR(VLOOKUP(D162,'Tarifa compacta'!A:C,2,FALSE),"-")</f>
        <v>5025232943777</v>
      </c>
      <c r="D162" s="32" t="s">
        <v>238</v>
      </c>
      <c r="E162" s="32" t="str">
        <f>+VLOOKUP($D162,'Tarifa compacta'!$A:$G,7,0)</f>
        <v>Aquarea High Performance K serie 7 kW 1ph unidad exterior</v>
      </c>
      <c r="F162" s="34">
        <f>+IFERROR(VLOOKUP($D162,'Tarifa compacta'!$A$11:$O$1018,13,0),"")</f>
        <v>2631</v>
      </c>
      <c r="G162" s="34"/>
      <c r="H162" s="217"/>
      <c r="I162" s="286"/>
    </row>
    <row r="163" spans="1:9">
      <c r="A163" s="32"/>
      <c r="B163" s="48"/>
      <c r="C163" s="242" t="str">
        <f>IFERROR(VLOOKUP(D163,'Tarifa compacta'!A:C,2,FALSE),"-")</f>
        <v>5025232932061</v>
      </c>
      <c r="D163" s="40" t="s">
        <v>441</v>
      </c>
      <c r="E163" s="40" t="str">
        <f>+VLOOKUP($D163,'Tarifa compacta'!$A:$G,7,0)</f>
        <v>Adaptador Wi-Fi o WLAN opcional para servicios en la nube</v>
      </c>
      <c r="F163" s="41">
        <f>+IFERROR(VLOOKUP($D163,'Tarifa compacta'!$A$11:$O$1018,13,0),"")</f>
        <v>156</v>
      </c>
      <c r="G163" s="41" t="str">
        <f>IFERROR(IF(VLOOKUP($D163,'Tarifa compacta'!$A$11:$O$1018,15,0)=0,"",VLOOKUP($D163,'Tarifa compacta'!$A$11:$O$1018,15,0)),"")</f>
        <v/>
      </c>
      <c r="H163" s="224" t="str">
        <f>IFERROR(IF(VLOOKUP($D163,'Tarifa compacta'!$A$11:$O$1018,12,0)=0,"",VLOOKUP($D163,'Tarifa compacta'!$A$11:$O$1018,12,0)),"")</f>
        <v/>
      </c>
      <c r="I163" s="286"/>
    </row>
    <row r="164" spans="1:9">
      <c r="A164" s="32"/>
      <c r="B164" s="32"/>
      <c r="C164" s="237" t="str">
        <f>IFERROR(VLOOKUP(D164,'Tarifa compacta'!A:C,2,FALSE),"-")</f>
        <v>-</v>
      </c>
      <c r="D164" s="35" t="s">
        <v>5906</v>
      </c>
      <c r="E164" s="32"/>
      <c r="F164" s="36">
        <f>+SUM(F165:F167)</f>
        <v>8493</v>
      </c>
      <c r="G164" s="36" t="str">
        <f>+IF(SUM(G165:G167)=0,"",SUM(G165:G167))</f>
        <v/>
      </c>
      <c r="H164" s="217" t="str">
        <f>IFERROR(IF(VLOOKUP($D164,'Tarifa compacta'!$A$11:$O$1018,12,0)=0,"",VLOOKUP($D164,'Tarifa compacta'!$A$11:$O$1018,12,0)),"")</f>
        <v/>
      </c>
      <c r="I164" s="286" t="s">
        <v>8603</v>
      </c>
    </row>
    <row r="165" spans="1:9">
      <c r="A165" s="32"/>
      <c r="B165" s="32"/>
      <c r="C165" s="237" t="str">
        <f>IFERROR(VLOOKUP(D165,'Tarifa compacta'!A:C,2,FALSE),"-")</f>
        <v>5025232946761</v>
      </c>
      <c r="D165" s="32" t="s">
        <v>290</v>
      </c>
      <c r="E165" s="32" t="str">
        <f>+VLOOKUP($D165,'Tarifa compacta'!$A:$G,7,0)</f>
        <v>Aquarea All-in-one K serie 3-9 kW con resistencia de 3 kW de 1ph con ánodo electrónico</v>
      </c>
      <c r="F165" s="34">
        <f>+IFERROR(VLOOKUP($D165,'Tarifa compacta'!$A$11:$O$1018,13,0),"")</f>
        <v>5324</v>
      </c>
      <c r="G165" s="34" t="str">
        <f>IFERROR(IF(VLOOKUP($D165,'Tarifa compacta'!$A$11:$O$1018,15,0)=0,"",VLOOKUP($D165,'Tarifa compacta'!$A$11:$O$1018,15,0)),"")</f>
        <v/>
      </c>
      <c r="H165" s="217" t="str">
        <f>IFERROR(IF(VLOOKUP($D165,'Tarifa compacta'!$A$11:$O$1018,12,0)=0,"",VLOOKUP($D165,'Tarifa compacta'!$A$11:$O$1018,12,0)),"")</f>
        <v/>
      </c>
      <c r="I165" s="286"/>
    </row>
    <row r="166" spans="1:9">
      <c r="A166" s="32"/>
      <c r="B166" s="32"/>
      <c r="C166" s="237" t="str">
        <f>IFERROR(VLOOKUP(D166,'Tarifa compacta'!A:C,2,FALSE),"-")</f>
        <v>5025232943784</v>
      </c>
      <c r="D166" s="32" t="s">
        <v>241</v>
      </c>
      <c r="E166" s="32" t="str">
        <f>+VLOOKUP($D166,'Tarifa compacta'!$A:$G,7,0)</f>
        <v>Aquarea High Performance K serie 9 kW 1ph unidad exterior</v>
      </c>
      <c r="F166" s="34">
        <f>+IFERROR(VLOOKUP($D166,'Tarifa compacta'!$A$11:$O$1018,13,0),"")</f>
        <v>3013</v>
      </c>
      <c r="G166" s="34"/>
      <c r="H166" s="217"/>
      <c r="I166" s="286"/>
    </row>
    <row r="167" spans="1:9">
      <c r="A167" s="32"/>
      <c r="B167" s="48"/>
      <c r="C167" s="242" t="str">
        <f>IFERROR(VLOOKUP(D167,'Tarifa compacta'!A:C,2,FALSE),"-")</f>
        <v>5025232932061</v>
      </c>
      <c r="D167" s="40" t="s">
        <v>441</v>
      </c>
      <c r="E167" s="40" t="str">
        <f>+VLOOKUP($D167,'Tarifa compacta'!$A:$G,7,0)</f>
        <v>Adaptador Wi-Fi o WLAN opcional para servicios en la nube</v>
      </c>
      <c r="F167" s="41">
        <f>+IFERROR(VLOOKUP($D167,'Tarifa compacta'!$A$11:$O$1018,13,0),"")</f>
        <v>156</v>
      </c>
      <c r="G167" s="41" t="str">
        <f>IFERROR(IF(VLOOKUP($D167,'Tarifa compacta'!$A$11:$O$1018,15,0)=0,"",VLOOKUP($D167,'Tarifa compacta'!$A$11:$O$1018,15,0)),"")</f>
        <v/>
      </c>
      <c r="H167" s="224" t="str">
        <f>IFERROR(IF(VLOOKUP($D167,'Tarifa compacta'!$A$11:$O$1018,12,0)=0,"",VLOOKUP($D167,'Tarifa compacta'!$A$11:$O$1018,12,0)),"")</f>
        <v/>
      </c>
      <c r="I167" s="286"/>
    </row>
    <row r="168" spans="1:9">
      <c r="A168" s="32"/>
      <c r="B168" s="47"/>
      <c r="C168" s="237" t="str">
        <f>IFERROR(VLOOKUP(D168,'Tarifa compacta'!A:C,2,FALSE),"-")</f>
        <v>-</v>
      </c>
      <c r="D168" s="35" t="s">
        <v>5907</v>
      </c>
      <c r="E168" s="32"/>
      <c r="F168" s="36">
        <f>+SUM(F169:F171)</f>
        <v>10805</v>
      </c>
      <c r="G168" s="36" t="str">
        <f>+IF(SUM(G169:G171)=0,"",SUM(G169:G171))</f>
        <v/>
      </c>
      <c r="H168" s="217" t="str">
        <f>IFERROR(IF(VLOOKUP($D168,'Tarifa compacta'!$A$11:$O$1018,12,0)=0,"",VLOOKUP($D168,'Tarifa compacta'!$A$11:$O$1018,12,0)),"")</f>
        <v/>
      </c>
      <c r="I168" s="272"/>
    </row>
    <row r="169" spans="1:9">
      <c r="A169" s="32"/>
      <c r="B169" s="32"/>
      <c r="C169" s="237" t="str">
        <f>IFERROR(VLOOKUP(D169,'Tarifa compacta'!A:C,2,FALSE),"-")</f>
        <v>5025232946778</v>
      </c>
      <c r="D169" s="32" t="s">
        <v>299</v>
      </c>
      <c r="E169" s="32" t="str">
        <f>+VLOOKUP($D169,'Tarifa compacta'!$A:$G,7,0)</f>
        <v>Aquarea All-in-one serie K 9-12 kW con resistencia de 6 kW 1ph con ánodo electrónico</v>
      </c>
      <c r="F169" s="34">
        <f>+IFERROR(VLOOKUP($D169,'Tarifa compacta'!$A$11:$O$1018,13,0),"")</f>
        <v>6391</v>
      </c>
      <c r="G169" s="34" t="str">
        <f>IFERROR(IF(VLOOKUP($D169,'Tarifa compacta'!$A$11:$O$1018,15,0)=0,"",VLOOKUP($D169,'Tarifa compacta'!$A$11:$O$1018,15,0)),"")</f>
        <v/>
      </c>
      <c r="H169" s="217" t="str">
        <f>IFERROR(IF(VLOOKUP($D169,'Tarifa compacta'!$A$11:$O$1018,12,0)=0,"",VLOOKUP($D169,'Tarifa compacta'!$A$11:$O$1018,12,0)),"")</f>
        <v/>
      </c>
      <c r="I169" s="272"/>
    </row>
    <row r="170" spans="1:9">
      <c r="A170" s="32"/>
      <c r="B170" s="32"/>
      <c r="C170" s="237" t="str">
        <f>IFERROR(VLOOKUP(D170,'Tarifa compacta'!A:C,2,FALSE),"-")</f>
        <v>5025232960293</v>
      </c>
      <c r="D170" s="32" t="s">
        <v>244</v>
      </c>
      <c r="E170" s="32" t="str">
        <f>+VLOOKUP($D170,'Tarifa compacta'!$A:$G,7,0)</f>
        <v>Aquarea High Performance K serie 12 kW 1ph unidad exterior</v>
      </c>
      <c r="F170" s="34">
        <f>+IFERROR(VLOOKUP($D170,'Tarifa compacta'!$A$11:$O$1018,13,0),"")</f>
        <v>4258</v>
      </c>
      <c r="G170" s="34"/>
      <c r="H170" s="217"/>
      <c r="I170" s="272"/>
    </row>
    <row r="171" spans="1:9">
      <c r="A171" s="32"/>
      <c r="B171" s="48"/>
      <c r="C171" s="242" t="str">
        <f>IFERROR(VLOOKUP(D171,'Tarifa compacta'!A:C,2,FALSE),"-")</f>
        <v>5025232932061</v>
      </c>
      <c r="D171" s="40" t="s">
        <v>441</v>
      </c>
      <c r="E171" s="40" t="str">
        <f>+VLOOKUP($D171,'Tarifa compacta'!$A:$G,7,0)</f>
        <v>Adaptador Wi-Fi o WLAN opcional para servicios en la nube</v>
      </c>
      <c r="F171" s="41">
        <f>+IFERROR(VLOOKUP($D171,'Tarifa compacta'!$A$11:$O$1018,13,0),"")</f>
        <v>156</v>
      </c>
      <c r="G171" s="41" t="str">
        <f>IFERROR(IF(VLOOKUP($D171,'Tarifa compacta'!$A$11:$O$1018,15,0)=0,"",VLOOKUP($D171,'Tarifa compacta'!$A$11:$O$1018,15,0)),"")</f>
        <v/>
      </c>
      <c r="H171" s="224" t="str">
        <f>IFERROR(IF(VLOOKUP($D171,'Tarifa compacta'!$A$11:$O$1018,12,0)=0,"",VLOOKUP($D171,'Tarifa compacta'!$A$11:$O$1018,12,0)),"")</f>
        <v/>
      </c>
      <c r="I171" s="278"/>
    </row>
    <row r="172" spans="1:9">
      <c r="A172" s="32"/>
      <c r="B172" s="47"/>
      <c r="C172" s="237" t="str">
        <f>IFERROR(VLOOKUP(D172,'Tarifa compacta'!A:C,2,FALSE),"-")</f>
        <v>-</v>
      </c>
      <c r="D172" s="35" t="s">
        <v>5908</v>
      </c>
      <c r="E172" s="32"/>
      <c r="F172" s="36">
        <f>+SUM(F173:F175)</f>
        <v>12026</v>
      </c>
      <c r="G172" s="36" t="str">
        <f>+IF(SUM(G173:G175)=0,"",SUM(G173:G175))</f>
        <v/>
      </c>
      <c r="H172" s="217" t="str">
        <f>IFERROR(IF(VLOOKUP($D172,'Tarifa compacta'!$A$11:$O$1018,12,0)=0,"",VLOOKUP($D172,'Tarifa compacta'!$A$11:$O$1018,12,0)),"")</f>
        <v/>
      </c>
      <c r="I172" s="272"/>
    </row>
    <row r="173" spans="1:9">
      <c r="A173" s="32"/>
      <c r="B173" s="47"/>
      <c r="C173" s="237">
        <f>IFERROR(VLOOKUP(D173,'Tarifa compacta'!A:C,2,FALSE),"-")</f>
        <v>5025232984893</v>
      </c>
      <c r="D173" s="32" t="s">
        <v>302</v>
      </c>
      <c r="E173" s="32" t="str">
        <f>+VLOOKUP($D173,'Tarifa compacta'!$A:$G,7,0)</f>
        <v>Aquarea All-in-one K serie 16 kW con resistencia de 6 kW de 1ph con ánodo electrónico</v>
      </c>
      <c r="F173" s="34">
        <f>+IFERROR(VLOOKUP($D173,'Tarifa compacta'!$A$11:$O$1018,13,0),"")</f>
        <v>6804</v>
      </c>
      <c r="G173" s="34" t="str">
        <f>IFERROR(IF(VLOOKUP($D173,'Tarifa compacta'!$A$11:$O$1018,15,0)=0,"",VLOOKUP($D173,'Tarifa compacta'!$A$11:$O$1018,15,0)),"")</f>
        <v/>
      </c>
      <c r="H173" s="217" t="str">
        <f>IFERROR(IF(VLOOKUP($D173,'Tarifa compacta'!$A$11:$O$1018,12,0)=0,"",VLOOKUP($D173,'Tarifa compacta'!$A$11:$O$1018,12,0)),"")</f>
        <v/>
      </c>
      <c r="I173" s="272"/>
    </row>
    <row r="174" spans="1:9">
      <c r="A174" s="32"/>
      <c r="B174" s="47"/>
      <c r="C174" s="237" t="str">
        <f>IFERROR(VLOOKUP(D174,'Tarifa compacta'!A:C,2,FALSE),"-")</f>
        <v>5025232984923</v>
      </c>
      <c r="D174" s="32" t="s">
        <v>248</v>
      </c>
      <c r="E174" s="32" t="str">
        <f>+VLOOKUP($D174,'Tarifa compacta'!$A:$G,7,0)</f>
        <v>Aquarea High Performance K serie 16 kW 1ph unidad exterior</v>
      </c>
      <c r="F174" s="34">
        <f>+IFERROR(VLOOKUP($D174,'Tarifa compacta'!$A$11:$O$1018,13,0),"")</f>
        <v>5066</v>
      </c>
      <c r="G174" s="34"/>
      <c r="H174" s="217"/>
      <c r="I174" s="272"/>
    </row>
    <row r="175" spans="1:9">
      <c r="A175" s="32"/>
      <c r="B175" s="47"/>
      <c r="C175" s="237" t="str">
        <f>IFERROR(VLOOKUP(D175,'Tarifa compacta'!A:C,2,FALSE),"-")</f>
        <v>5025232932061</v>
      </c>
      <c r="D175" s="40" t="s">
        <v>441</v>
      </c>
      <c r="E175" s="40" t="str">
        <f>+VLOOKUP($D175,'Tarifa compacta'!$A:$G,7,0)</f>
        <v>Adaptador Wi-Fi o WLAN opcional para servicios en la nube</v>
      </c>
      <c r="F175" s="34">
        <f>+IFERROR(VLOOKUP($D175,'Tarifa compacta'!$A$11:$O$1018,13,0),"")</f>
        <v>156</v>
      </c>
      <c r="G175" s="34" t="str">
        <f>IFERROR(IF(VLOOKUP($D175,'Tarifa compacta'!$A$11:$O$1018,15,0)=0,"",VLOOKUP($D175,'Tarifa compacta'!$A$11:$O$1018,15,0)),"")</f>
        <v/>
      </c>
      <c r="H175" s="217" t="str">
        <f>IFERROR(IF(VLOOKUP($D175,'Tarifa compacta'!$A$11:$O$1018,12,0)=0,"",VLOOKUP($D175,'Tarifa compacta'!$A$11:$O$1018,12,0)),"")</f>
        <v/>
      </c>
      <c r="I175" s="272"/>
    </row>
    <row r="176" spans="1:9" ht="15.75">
      <c r="B176" s="44"/>
      <c r="C176" s="238"/>
      <c r="D176" s="44" t="s">
        <v>5909</v>
      </c>
      <c r="E176" s="45"/>
      <c r="F176" s="46"/>
      <c r="G176" s="46"/>
      <c r="H176" s="222"/>
      <c r="I176" s="277"/>
    </row>
    <row r="177" spans="2:9">
      <c r="B177" s="47"/>
      <c r="C177" s="237" t="str">
        <f>IFERROR(VLOOKUP(D177,'Tarifa compacta'!A:C,2,FALSE),"-")</f>
        <v>-</v>
      </c>
      <c r="D177" s="35" t="s">
        <v>5910</v>
      </c>
      <c r="E177" s="32"/>
      <c r="F177" s="36">
        <f>+SUM(F178:F180)</f>
        <v>10502</v>
      </c>
      <c r="G177" s="36" t="str">
        <f>+IF(SUM(G178:G180)=0,"",SUM(G178:G180))</f>
        <v/>
      </c>
      <c r="H177" s="217" t="str">
        <f>IFERROR(IF(VLOOKUP($D177,'Tarifa compacta'!$A$11:$O$1018,12,0)=0,"",VLOOKUP($D177,'Tarifa compacta'!$A$11:$O$1018,12,0)),"")</f>
        <v/>
      </c>
      <c r="I177" s="272"/>
    </row>
    <row r="178" spans="2:9">
      <c r="B178" s="32"/>
      <c r="C178" s="237" t="str">
        <f>IFERROR(VLOOKUP(D178,'Tarifa compacta'!A:C,2,FALSE),"-")</f>
        <v>5025232977697</v>
      </c>
      <c r="D178" s="32" t="s">
        <v>314</v>
      </c>
      <c r="E178" s="32" t="str">
        <f>+VLOOKUP($D178,'Tarifa compacta'!$A:$G,7,0)</f>
        <v>Aquarea All-in-one K serie 9-12 kW con resistencia de 6 kW 1ph 260 L</v>
      </c>
      <c r="F178" s="34">
        <f>+IFERROR(VLOOKUP($D178,'Tarifa compacta'!$A$11:$O$1018,13,0),"")</f>
        <v>6088</v>
      </c>
      <c r="G178" s="34" t="str">
        <f>IFERROR(IF(VLOOKUP($D178,'Tarifa compacta'!$A$11:$O$1018,15,0)=0,"",VLOOKUP($D178,'Tarifa compacta'!$A$11:$O$1018,15,0)),"")</f>
        <v/>
      </c>
      <c r="H178" s="217" t="str">
        <f>IFERROR(IF(VLOOKUP($D178,'Tarifa compacta'!$A$11:$O$1018,12,0)=0,"",VLOOKUP($D178,'Tarifa compacta'!$A$11:$O$1018,12,0)),"")</f>
        <v/>
      </c>
      <c r="I178" s="272"/>
    </row>
    <row r="179" spans="2:9">
      <c r="B179" s="32"/>
      <c r="C179" s="237" t="str">
        <f>IFERROR(VLOOKUP(D179,'Tarifa compacta'!A:C,2,FALSE),"-")</f>
        <v>5025232960293</v>
      </c>
      <c r="D179" s="32" t="s">
        <v>244</v>
      </c>
      <c r="E179" s="32" t="str">
        <f>+VLOOKUP($D179,'Tarifa compacta'!$A:$G,7,0)</f>
        <v>Aquarea High Performance K serie 12 kW 1ph unidad exterior</v>
      </c>
      <c r="F179" s="34">
        <f>+IFERROR(VLOOKUP($D179,'Tarifa compacta'!$A$11:$O$1018,13,0),"")</f>
        <v>4258</v>
      </c>
      <c r="G179" s="34"/>
      <c r="H179" s="217"/>
      <c r="I179" s="272"/>
    </row>
    <row r="180" spans="2:9">
      <c r="B180" s="48"/>
      <c r="C180" s="242" t="str">
        <f>IFERROR(VLOOKUP(D180,'Tarifa compacta'!A:C,2,FALSE),"-")</f>
        <v>5025232932061</v>
      </c>
      <c r="D180" s="40" t="s">
        <v>441</v>
      </c>
      <c r="E180" s="40" t="str">
        <f>+VLOOKUP($D180,'Tarifa compacta'!$A:$G,7,0)</f>
        <v>Adaptador Wi-Fi o WLAN opcional para servicios en la nube</v>
      </c>
      <c r="F180" s="41">
        <f>+IFERROR(VLOOKUP($D180,'Tarifa compacta'!$A$11:$O$1018,13,0),"")</f>
        <v>156</v>
      </c>
      <c r="G180" s="41" t="str">
        <f>IFERROR(IF(VLOOKUP($D180,'Tarifa compacta'!$A$11:$O$1018,15,0)=0,"",VLOOKUP($D180,'Tarifa compacta'!$A$11:$O$1018,15,0)),"")</f>
        <v/>
      </c>
      <c r="H180" s="224" t="str">
        <f>IFERROR(IF(VLOOKUP($D180,'Tarifa compacta'!$A$11:$O$1018,12,0)=0,"",VLOOKUP($D180,'Tarifa compacta'!$A$11:$O$1018,12,0)),"")</f>
        <v/>
      </c>
      <c r="I180" s="278"/>
    </row>
    <row r="181" spans="2:9">
      <c r="B181" s="47"/>
      <c r="C181" s="237" t="str">
        <f>IFERROR(VLOOKUP(D181,'Tarifa compacta'!A:C,2,FALSE),"-")</f>
        <v>-</v>
      </c>
      <c r="D181" s="35" t="s">
        <v>5911</v>
      </c>
      <c r="E181" s="32"/>
      <c r="F181" s="36">
        <f>+SUM(F182:F184)</f>
        <v>11745</v>
      </c>
      <c r="G181" s="36" t="str">
        <f>+IF(SUM(G182:G184)=0,"",SUM(G182:G184))</f>
        <v/>
      </c>
      <c r="H181" s="217" t="str">
        <f>IFERROR(IF(VLOOKUP($D181,'Tarifa compacta'!$A$11:$O$1018,12,0)=0,"",VLOOKUP($D181,'Tarifa compacta'!$A$11:$O$1018,12,0)),"")</f>
        <v/>
      </c>
      <c r="I181" s="272"/>
    </row>
    <row r="182" spans="2:9">
      <c r="B182" s="47"/>
      <c r="C182" s="237">
        <f>IFERROR(VLOOKUP(D182,'Tarifa compacta'!A:C,2,FALSE),"-")</f>
        <v>5025232984886</v>
      </c>
      <c r="D182" s="32" t="s">
        <v>320</v>
      </c>
      <c r="E182" s="32" t="str">
        <f>+VLOOKUP($D182,'Tarifa compacta'!$A:$G,7,0)</f>
        <v>Aquarea All-in-one K serie 16 kW con resistencia de 6 kW 1ph 260 L</v>
      </c>
      <c r="F182" s="34">
        <f>+IFERROR(VLOOKUP($D182,'Tarifa compacta'!$A$11:$O$1018,13,0),"")</f>
        <v>6523</v>
      </c>
      <c r="G182" s="34" t="str">
        <f>IFERROR(IF(VLOOKUP($D182,'Tarifa compacta'!$A$11:$O$1018,15,0)=0,"",VLOOKUP($D182,'Tarifa compacta'!$A$11:$O$1018,15,0)),"")</f>
        <v/>
      </c>
      <c r="H182" s="217" t="str">
        <f>IFERROR(IF(VLOOKUP($D182,'Tarifa compacta'!$A$11:$O$1018,12,0)=0,"",VLOOKUP($D182,'Tarifa compacta'!$A$11:$O$1018,12,0)),"")</f>
        <v/>
      </c>
      <c r="I182" s="272"/>
    </row>
    <row r="183" spans="2:9">
      <c r="B183" s="47"/>
      <c r="C183" s="237" t="str">
        <f>IFERROR(VLOOKUP(D183,'Tarifa compacta'!A:C,2,FALSE),"-")</f>
        <v>5025232984923</v>
      </c>
      <c r="D183" s="32" t="s">
        <v>248</v>
      </c>
      <c r="E183" s="32" t="str">
        <f>+VLOOKUP($D183,'Tarifa compacta'!$A:$G,7,0)</f>
        <v>Aquarea High Performance K serie 16 kW 1ph unidad exterior</v>
      </c>
      <c r="F183" s="34">
        <f>+IFERROR(VLOOKUP($D183,'Tarifa compacta'!$A$11:$O$1018,13,0),"")</f>
        <v>5066</v>
      </c>
      <c r="G183" s="34"/>
      <c r="H183" s="217"/>
      <c r="I183" s="272"/>
    </row>
    <row r="184" spans="2:9">
      <c r="B184" s="48"/>
      <c r="C184" s="242" t="str">
        <f>IFERROR(VLOOKUP(D184,'Tarifa compacta'!A:C,2,FALSE),"-")</f>
        <v>5025232932061</v>
      </c>
      <c r="D184" s="40" t="s">
        <v>441</v>
      </c>
      <c r="E184" s="40" t="str">
        <f>+VLOOKUP($D184,'Tarifa compacta'!$A:$G,7,0)</f>
        <v>Adaptador Wi-Fi o WLAN opcional para servicios en la nube</v>
      </c>
      <c r="F184" s="41">
        <f>+IFERROR(VLOOKUP($D184,'Tarifa compacta'!$A$11:$O$1018,13,0),"")</f>
        <v>156</v>
      </c>
      <c r="G184" s="41" t="str">
        <f>IFERROR(IF(VLOOKUP($D184,'Tarifa compacta'!$A$11:$O$1018,15,0)=0,"",VLOOKUP($D184,'Tarifa compacta'!$A$11:$O$1018,15,0)),"")</f>
        <v/>
      </c>
      <c r="H184" s="224" t="str">
        <f>IFERROR(IF(VLOOKUP($D184,'Tarifa compacta'!$A$11:$O$1018,12,0)=0,"",VLOOKUP($D184,'Tarifa compacta'!$A$11:$O$1018,12,0)),"")</f>
        <v/>
      </c>
      <c r="I184" s="278"/>
    </row>
    <row r="185" spans="2:9" ht="15.75">
      <c r="B185" s="44"/>
      <c r="C185" s="238"/>
      <c r="D185" s="44" t="s">
        <v>5902</v>
      </c>
      <c r="E185" s="45"/>
      <c r="F185" s="46"/>
      <c r="G185" s="46"/>
      <c r="H185" s="222"/>
      <c r="I185" s="277"/>
    </row>
    <row r="186" spans="2:9">
      <c r="B186" s="47"/>
      <c r="C186" s="237" t="str">
        <f>IFERROR(VLOOKUP(D186,'Tarifa compacta'!A:C,2,FALSE),"-")</f>
        <v>-</v>
      </c>
      <c r="D186" s="35" t="s">
        <v>5912</v>
      </c>
      <c r="E186" s="32"/>
      <c r="F186" s="36">
        <f>+SUM(F187:F189)</f>
        <v>10982</v>
      </c>
      <c r="G186" s="36" t="str">
        <f>+IF(SUM(G187:G189)=0,"",SUM(G187:G189))</f>
        <v/>
      </c>
      <c r="H186" s="217" t="str">
        <f>IFERROR(IF(VLOOKUP($D186,'Tarifa compacta'!$A$11:$O$1018,12,0)=0,"",VLOOKUP($D186,'Tarifa compacta'!$A$11:$O$1018,12,0)),"")</f>
        <v/>
      </c>
      <c r="I186" s="272"/>
    </row>
    <row r="187" spans="2:9">
      <c r="B187" s="32"/>
      <c r="C187" s="237" t="str">
        <f>IFERROR(VLOOKUP(D187,'Tarifa compacta'!A:C,2,FALSE),"-")</f>
        <v>5025232977703</v>
      </c>
      <c r="D187" s="32" t="s">
        <v>317</v>
      </c>
      <c r="E187" s="32" t="str">
        <f>+VLOOKUP($D187,'Tarifa compacta'!$A:$G,7,0)</f>
        <v>Aquarea All-in-one K serie 9-12 kW con resistencia de 6 kW 1ph 260 L con ánodo electrónico</v>
      </c>
      <c r="F187" s="34">
        <f>+IFERROR(VLOOKUP($D187,'Tarifa compacta'!$A$11:$O$1018,13,0),"")</f>
        <v>6568</v>
      </c>
      <c r="G187" s="34" t="str">
        <f>IFERROR(IF(VLOOKUP($D187,'Tarifa compacta'!$A$11:$O$1018,15,0)=0,"",VLOOKUP($D187,'Tarifa compacta'!$A$11:$O$1018,15,0)),"")</f>
        <v/>
      </c>
      <c r="H187" s="217" t="str">
        <f>IFERROR(IF(VLOOKUP($D187,'Tarifa compacta'!$A$11:$O$1018,12,0)=0,"",VLOOKUP($D187,'Tarifa compacta'!$A$11:$O$1018,12,0)),"")</f>
        <v/>
      </c>
      <c r="I187" s="272"/>
    </row>
    <row r="188" spans="2:9">
      <c r="B188" s="32"/>
      <c r="C188" s="237" t="str">
        <f>IFERROR(VLOOKUP(D188,'Tarifa compacta'!A:C,2,FALSE),"-")</f>
        <v>5025232960293</v>
      </c>
      <c r="D188" s="32" t="s">
        <v>244</v>
      </c>
      <c r="E188" s="32" t="str">
        <f>+VLOOKUP($D188,'Tarifa compacta'!$A:$G,7,0)</f>
        <v>Aquarea High Performance K serie 12 kW 1ph unidad exterior</v>
      </c>
      <c r="F188" s="34">
        <f>+IFERROR(VLOOKUP($D188,'Tarifa compacta'!$A$11:$O$1018,13,0),"")</f>
        <v>4258</v>
      </c>
      <c r="G188" s="34"/>
      <c r="H188" s="217"/>
      <c r="I188" s="272"/>
    </row>
    <row r="189" spans="2:9">
      <c r="B189" s="48"/>
      <c r="C189" s="242" t="str">
        <f>IFERROR(VLOOKUP(D189,'Tarifa compacta'!A:C,2,FALSE),"-")</f>
        <v>5025232932061</v>
      </c>
      <c r="D189" s="40" t="s">
        <v>441</v>
      </c>
      <c r="E189" s="40" t="str">
        <f>+VLOOKUP($D189,'Tarifa compacta'!$A:$G,7,0)</f>
        <v>Adaptador Wi-Fi o WLAN opcional para servicios en la nube</v>
      </c>
      <c r="F189" s="41">
        <f>+IFERROR(VLOOKUP($D189,'Tarifa compacta'!$A$11:$O$1018,13,0),"")</f>
        <v>156</v>
      </c>
      <c r="G189" s="41" t="str">
        <f>IFERROR(IF(VLOOKUP($D189,'Tarifa compacta'!$A$11:$O$1018,15,0)=0,"",VLOOKUP($D189,'Tarifa compacta'!$A$11:$O$1018,15,0)),"")</f>
        <v/>
      </c>
      <c r="H189" s="224" t="str">
        <f>IFERROR(IF(VLOOKUP($D189,'Tarifa compacta'!$A$11:$O$1018,12,0)=0,"",VLOOKUP($D189,'Tarifa compacta'!$A$11:$O$1018,12,0)),"")</f>
        <v/>
      </c>
      <c r="I189" s="278"/>
    </row>
    <row r="190" spans="2:9">
      <c r="B190" s="47"/>
      <c r="C190" s="237" t="str">
        <f>IFERROR(VLOOKUP(D190,'Tarifa compacta'!A:C,2,FALSE),"-")</f>
        <v>-</v>
      </c>
      <c r="D190" s="35" t="s">
        <v>5913</v>
      </c>
      <c r="E190" s="32"/>
      <c r="F190" s="36">
        <f>+SUM(F191:F193)</f>
        <v>12217</v>
      </c>
      <c r="G190" s="36" t="str">
        <f>+IF(SUM(G191:G193)=0,"",SUM(G191:G193))</f>
        <v/>
      </c>
      <c r="H190" s="217" t="str">
        <f>IFERROR(IF(VLOOKUP($D190,'Tarifa compacta'!$A$11:$O$1018,12,0)=0,"",VLOOKUP($D190,'Tarifa compacta'!$A$11:$O$1018,12,0)),"")</f>
        <v/>
      </c>
      <c r="I190" s="272"/>
    </row>
    <row r="191" spans="2:9">
      <c r="B191" s="47"/>
      <c r="C191" s="237">
        <f>IFERROR(VLOOKUP(D191,'Tarifa compacta'!A:C,2,FALSE),"-")</f>
        <v>5025232984909</v>
      </c>
      <c r="D191" s="32" t="s">
        <v>321</v>
      </c>
      <c r="E191" s="32" t="str">
        <f>+VLOOKUP($D191,'Tarifa compacta'!$A:$G,7,0)</f>
        <v>Aquarea All-in-one K serie 16 kW con resistencia de 6 kW 1ph 260 L con ánodo electrónico</v>
      </c>
      <c r="F191" s="34">
        <f>+IFERROR(VLOOKUP($D191,'Tarifa compacta'!$A$11:$O$1018,13,0),"")</f>
        <v>6995</v>
      </c>
      <c r="G191" s="34" t="str">
        <f>IFERROR(IF(VLOOKUP($D191,'Tarifa compacta'!$A$11:$O$1018,15,0)=0,"",VLOOKUP($D191,'Tarifa compacta'!$A$11:$O$1018,15,0)),"")</f>
        <v/>
      </c>
      <c r="H191" s="217" t="str">
        <f>IFERROR(IF(VLOOKUP($D191,'Tarifa compacta'!$A$11:$O$1018,12,0)=0,"",VLOOKUP($D191,'Tarifa compacta'!$A$11:$O$1018,12,0)),"")</f>
        <v/>
      </c>
      <c r="I191" s="272"/>
    </row>
    <row r="192" spans="2:9">
      <c r="B192" s="47"/>
      <c r="C192" s="237" t="str">
        <f>IFERROR(VLOOKUP(D192,'Tarifa compacta'!A:C,2,FALSE),"-")</f>
        <v>5025232984923</v>
      </c>
      <c r="D192" s="32" t="s">
        <v>248</v>
      </c>
      <c r="E192" s="32" t="str">
        <f>+VLOOKUP($D192,'Tarifa compacta'!$A:$G,7,0)</f>
        <v>Aquarea High Performance K serie 16 kW 1ph unidad exterior</v>
      </c>
      <c r="F192" s="34">
        <f>+IFERROR(VLOOKUP($D192,'Tarifa compacta'!$A$11:$O$1018,13,0),"")</f>
        <v>5066</v>
      </c>
      <c r="G192" s="34"/>
      <c r="H192" s="217"/>
      <c r="I192" s="272"/>
    </row>
    <row r="193" spans="1:9">
      <c r="B193" s="48"/>
      <c r="C193" s="242" t="str">
        <f>IFERROR(VLOOKUP(D193,'Tarifa compacta'!A:C,2,FALSE),"-")</f>
        <v>5025232932061</v>
      </c>
      <c r="D193" s="40" t="s">
        <v>441</v>
      </c>
      <c r="E193" s="40" t="str">
        <f>+VLOOKUP($D193,'Tarifa compacta'!$A:$G,7,0)</f>
        <v>Adaptador Wi-Fi o WLAN opcional para servicios en la nube</v>
      </c>
      <c r="F193" s="41">
        <f>+IFERROR(VLOOKUP($D193,'Tarifa compacta'!$A$11:$O$1018,13,0),"")</f>
        <v>156</v>
      </c>
      <c r="G193" s="41" t="str">
        <f>IFERROR(IF(VLOOKUP($D193,'Tarifa compacta'!$A$11:$O$1018,15,0)=0,"",VLOOKUP($D193,'Tarifa compacta'!$A$11:$O$1018,15,0)),"")</f>
        <v/>
      </c>
      <c r="H193" s="224" t="str">
        <f>IFERROR(IF(VLOOKUP($D193,'Tarifa compacta'!$A$11:$O$1018,12,0)=0,"",VLOOKUP($D193,'Tarifa compacta'!$A$11:$O$1018,12,0)),"")</f>
        <v/>
      </c>
      <c r="I193" s="278"/>
    </row>
    <row r="194" spans="1:9" ht="15.75">
      <c r="B194" s="44"/>
      <c r="C194" s="238"/>
      <c r="D194" s="44" t="s">
        <v>5914</v>
      </c>
      <c r="E194" s="45"/>
      <c r="F194" s="46"/>
      <c r="G194" s="46"/>
      <c r="H194" s="222"/>
      <c r="I194" s="277"/>
    </row>
    <row r="195" spans="1:9">
      <c r="B195" s="32"/>
      <c r="C195" s="237" t="str">
        <f>IFERROR(VLOOKUP(D195,'Tarifa compacta'!A:C,2,FALSE),"-")</f>
        <v>-</v>
      </c>
      <c r="D195" s="35" t="s">
        <v>5915</v>
      </c>
      <c r="E195" s="32"/>
      <c r="F195" s="36">
        <f>+SUM(F196:F198)</f>
        <v>8326</v>
      </c>
      <c r="G195" s="36" t="str">
        <f>+IF(SUM(G196:G198)=0,"",SUM(G196:G198))</f>
        <v/>
      </c>
      <c r="H195" s="217" t="str">
        <f>IFERROR(IF(VLOOKUP($D195,'Tarifa compacta'!$A$11:$O$1018,12,0)=0,"",VLOOKUP($D195,'Tarifa compacta'!$A$11:$O$1018,12,0)),"")</f>
        <v/>
      </c>
      <c r="I195" s="287" t="s">
        <v>8603</v>
      </c>
    </row>
    <row r="196" spans="1:9">
      <c r="B196" s="32"/>
      <c r="C196" s="237" t="str">
        <f>IFERROR(VLOOKUP(D196,'Tarifa compacta'!A:C,2,FALSE),"-")</f>
        <v>5025232943951</v>
      </c>
      <c r="D196" s="32" t="s">
        <v>287</v>
      </c>
      <c r="E196" s="32" t="str">
        <f>+VLOOKUP($D196,'Tarifa compacta'!$A:$G,7,0)</f>
        <v>Aquarea All-in-one K serie 3-9 kW con resistencia de 3 kW 1ph con kit de 2 zonas</v>
      </c>
      <c r="F196" s="34">
        <f>+IFERROR(VLOOKUP($D196,'Tarifa compacta'!$A$11:$O$1018,13,0),"")</f>
        <v>6297</v>
      </c>
      <c r="G196" s="34" t="str">
        <f>IFERROR(IF(VLOOKUP($D196,'Tarifa compacta'!$A$11:$O$1018,15,0)=0,"",VLOOKUP($D196,'Tarifa compacta'!$A$11:$O$1018,15,0)),"")</f>
        <v/>
      </c>
      <c r="H196" s="217" t="str">
        <f>IFERROR(IF(VLOOKUP($D196,'Tarifa compacta'!$A$11:$O$1018,12,0)=0,"",VLOOKUP($D196,'Tarifa compacta'!$A$11:$O$1018,12,0)),"")</f>
        <v/>
      </c>
      <c r="I196" s="286"/>
    </row>
    <row r="197" spans="1:9">
      <c r="B197" s="32"/>
      <c r="C197" s="237" t="str">
        <f>IFERROR(VLOOKUP(D197,'Tarifa compacta'!A:C,2,FALSE),"-")</f>
        <v>5025232944446</v>
      </c>
      <c r="D197" s="32" t="s">
        <v>232</v>
      </c>
      <c r="E197" s="32" t="str">
        <f>+VLOOKUP($D197,'Tarifa compacta'!$A:$G,7,0)</f>
        <v>Aquarea High Performance K serie 3 kW 1ph unidad exterior</v>
      </c>
      <c r="F197" s="34">
        <f>+IFERROR(VLOOKUP($D197,'Tarifa compacta'!$A$11:$O$1018,13,0),"")</f>
        <v>1873</v>
      </c>
      <c r="G197" s="34"/>
      <c r="H197" s="217"/>
      <c r="I197" s="286"/>
    </row>
    <row r="198" spans="1:9">
      <c r="B198" s="48"/>
      <c r="C198" s="242" t="str">
        <f>IFERROR(VLOOKUP(D198,'Tarifa compacta'!A:C,2,FALSE),"-")</f>
        <v>5025232932061</v>
      </c>
      <c r="D198" s="40" t="s">
        <v>441</v>
      </c>
      <c r="E198" s="40" t="str">
        <f>+VLOOKUP($D198,'Tarifa compacta'!$A:$G,7,0)</f>
        <v>Adaptador Wi-Fi o WLAN opcional para servicios en la nube</v>
      </c>
      <c r="F198" s="41">
        <f>+IFERROR(VLOOKUP($D198,'Tarifa compacta'!$A$11:$O$1018,13,0),"")</f>
        <v>156</v>
      </c>
      <c r="G198" s="41" t="str">
        <f>IFERROR(IF(VLOOKUP($D198,'Tarifa compacta'!$A$11:$O$1018,15,0)=0,"",VLOOKUP($D198,'Tarifa compacta'!$A$11:$O$1018,15,0)),"")</f>
        <v/>
      </c>
      <c r="H198" s="224" t="str">
        <f>IFERROR(IF(VLOOKUP($D198,'Tarifa compacta'!$A$11:$O$1018,12,0)=0,"",VLOOKUP($D198,'Tarifa compacta'!$A$11:$O$1018,12,0)),"")</f>
        <v/>
      </c>
      <c r="I198" s="286"/>
    </row>
    <row r="199" spans="1:9">
      <c r="A199" s="32"/>
      <c r="B199" s="32"/>
      <c r="C199" s="237" t="str">
        <f>IFERROR(VLOOKUP(D199,'Tarifa compacta'!A:C,2,FALSE),"-")</f>
        <v>-</v>
      </c>
      <c r="D199" s="35" t="s">
        <v>5916</v>
      </c>
      <c r="E199" s="32"/>
      <c r="F199" s="36">
        <f>+SUM(F200:F202)</f>
        <v>8539</v>
      </c>
      <c r="G199" s="36" t="str">
        <f>+IF(SUM(G200:G202)=0,"",SUM(G200:G202))</f>
        <v/>
      </c>
      <c r="H199" s="217" t="str">
        <f>IFERROR(IF(VLOOKUP($D199,'Tarifa compacta'!$A$11:$O$1018,12,0)=0,"",VLOOKUP($D199,'Tarifa compacta'!$A$11:$O$1018,12,0)),"")</f>
        <v/>
      </c>
      <c r="I199" s="286" t="s">
        <v>8603</v>
      </c>
    </row>
    <row r="200" spans="1:9">
      <c r="A200" s="32"/>
      <c r="B200" s="32"/>
      <c r="C200" s="237" t="str">
        <f>IFERROR(VLOOKUP(D200,'Tarifa compacta'!A:C,2,FALSE),"-")</f>
        <v>5025232943951</v>
      </c>
      <c r="D200" s="32" t="s">
        <v>287</v>
      </c>
      <c r="E200" s="32" t="str">
        <f>+VLOOKUP($D200,'Tarifa compacta'!$A:$G,7,0)</f>
        <v>Aquarea All-in-one K serie 3-9 kW con resistencia de 3 kW 1ph con kit de 2 zonas</v>
      </c>
      <c r="F200" s="34">
        <f>+IFERROR(VLOOKUP($D200,'Tarifa compacta'!$A$11:$O$1018,13,0),"")</f>
        <v>6297</v>
      </c>
      <c r="G200" s="34" t="str">
        <f>IFERROR(IF(VLOOKUP($D200,'Tarifa compacta'!$A$11:$O$1018,15,0)=0,"",VLOOKUP($D200,'Tarifa compacta'!$A$11:$O$1018,15,0)),"")</f>
        <v/>
      </c>
      <c r="H200" s="217" t="str">
        <f>IFERROR(IF(VLOOKUP($D200,'Tarifa compacta'!$A$11:$O$1018,12,0)=0,"",VLOOKUP($D200,'Tarifa compacta'!$A$11:$O$1018,12,0)),"")</f>
        <v/>
      </c>
      <c r="I200" s="286"/>
    </row>
    <row r="201" spans="1:9">
      <c r="A201" s="32"/>
      <c r="B201" s="32"/>
      <c r="C201" s="237" t="str">
        <f>IFERROR(VLOOKUP(D201,'Tarifa compacta'!A:C,2,FALSE),"-")</f>
        <v>5025232943760</v>
      </c>
      <c r="D201" s="32" t="s">
        <v>235</v>
      </c>
      <c r="E201" s="32" t="str">
        <f>+VLOOKUP($D201,'Tarifa compacta'!$A:$G,7,0)</f>
        <v>Aquarea High Performance K serie 5 kW 1ph unidad exterior</v>
      </c>
      <c r="F201" s="34">
        <f>+IFERROR(VLOOKUP($D201,'Tarifa compacta'!$A$11:$O$1018,13,0),"")</f>
        <v>2086</v>
      </c>
      <c r="G201" s="34"/>
      <c r="H201" s="217"/>
      <c r="I201" s="286"/>
    </row>
    <row r="202" spans="1:9">
      <c r="A202" s="32"/>
      <c r="B202" s="48"/>
      <c r="C202" s="242" t="str">
        <f>IFERROR(VLOOKUP(D202,'Tarifa compacta'!A:C,2,FALSE),"-")</f>
        <v>5025232932061</v>
      </c>
      <c r="D202" s="40" t="s">
        <v>441</v>
      </c>
      <c r="E202" s="40" t="str">
        <f>+VLOOKUP($D202,'Tarifa compacta'!$A:$G,7,0)</f>
        <v>Adaptador Wi-Fi o WLAN opcional para servicios en la nube</v>
      </c>
      <c r="F202" s="41">
        <f>+IFERROR(VLOOKUP($D202,'Tarifa compacta'!$A$11:$O$1018,13,0),"")</f>
        <v>156</v>
      </c>
      <c r="G202" s="41" t="str">
        <f>IFERROR(IF(VLOOKUP($D202,'Tarifa compacta'!$A$11:$O$1018,15,0)=0,"",VLOOKUP($D202,'Tarifa compacta'!$A$11:$O$1018,15,0)),"")</f>
        <v/>
      </c>
      <c r="H202" s="224" t="str">
        <f>IFERROR(IF(VLOOKUP($D202,'Tarifa compacta'!$A$11:$O$1018,12,0)=0,"",VLOOKUP($D202,'Tarifa compacta'!$A$11:$O$1018,12,0)),"")</f>
        <v/>
      </c>
      <c r="I202" s="286"/>
    </row>
    <row r="203" spans="1:9">
      <c r="A203" s="32"/>
      <c r="B203" s="32"/>
      <c r="C203" s="237" t="str">
        <f>IFERROR(VLOOKUP(D203,'Tarifa compacta'!A:C,2,FALSE),"-")</f>
        <v>-</v>
      </c>
      <c r="D203" s="35" t="s">
        <v>5917</v>
      </c>
      <c r="E203" s="32"/>
      <c r="F203" s="36">
        <f>+SUM(F204:F206)</f>
        <v>9084</v>
      </c>
      <c r="G203" s="36" t="str">
        <f>+IF(SUM(G204:G206)=0,"",SUM(G204:G206))</f>
        <v/>
      </c>
      <c r="H203" s="217" t="str">
        <f>IFERROR(IF(VLOOKUP($D203,'Tarifa compacta'!$A$11:$O$1018,12,0)=0,"",VLOOKUP($D203,'Tarifa compacta'!$A$11:$O$1018,12,0)),"")</f>
        <v/>
      </c>
      <c r="I203" s="286" t="s">
        <v>8603</v>
      </c>
    </row>
    <row r="204" spans="1:9">
      <c r="A204" s="32"/>
      <c r="B204" s="32"/>
      <c r="C204" s="237" t="str">
        <f>IFERROR(VLOOKUP(D204,'Tarifa compacta'!A:C,2,FALSE),"-")</f>
        <v>5025232943951</v>
      </c>
      <c r="D204" s="32" t="s">
        <v>287</v>
      </c>
      <c r="E204" s="32" t="str">
        <f>+VLOOKUP($D204,'Tarifa compacta'!$A:$G,7,0)</f>
        <v>Aquarea All-in-one K serie 3-9 kW con resistencia de 3 kW 1ph con kit de 2 zonas</v>
      </c>
      <c r="F204" s="34">
        <f>+IFERROR(VLOOKUP($D204,'Tarifa compacta'!$A$11:$O$1018,13,0),"")</f>
        <v>6297</v>
      </c>
      <c r="G204" s="34" t="str">
        <f>IFERROR(IF(VLOOKUP($D204,'Tarifa compacta'!$A$11:$O$1018,15,0)=0,"",VLOOKUP($D204,'Tarifa compacta'!$A$11:$O$1018,15,0)),"")</f>
        <v/>
      </c>
      <c r="H204" s="217" t="str">
        <f>IFERROR(IF(VLOOKUP($D204,'Tarifa compacta'!$A$11:$O$1018,12,0)=0,"",VLOOKUP($D204,'Tarifa compacta'!$A$11:$O$1018,12,0)),"")</f>
        <v/>
      </c>
      <c r="I204" s="286"/>
    </row>
    <row r="205" spans="1:9">
      <c r="A205" s="32"/>
      <c r="B205" s="32"/>
      <c r="C205" s="237" t="str">
        <f>IFERROR(VLOOKUP(D205,'Tarifa compacta'!A:C,2,FALSE),"-")</f>
        <v>5025232943777</v>
      </c>
      <c r="D205" s="32" t="s">
        <v>238</v>
      </c>
      <c r="E205" s="32" t="str">
        <f>+VLOOKUP($D205,'Tarifa compacta'!$A:$G,7,0)</f>
        <v>Aquarea High Performance K serie 7 kW 1ph unidad exterior</v>
      </c>
      <c r="F205" s="34">
        <f>+IFERROR(VLOOKUP($D205,'Tarifa compacta'!$A$11:$O$1018,13,0),"")</f>
        <v>2631</v>
      </c>
      <c r="G205" s="34"/>
      <c r="H205" s="217"/>
      <c r="I205" s="286"/>
    </row>
    <row r="206" spans="1:9">
      <c r="A206" s="32"/>
      <c r="B206" s="48"/>
      <c r="C206" s="242" t="str">
        <f>IFERROR(VLOOKUP(D206,'Tarifa compacta'!A:C,2,FALSE),"-")</f>
        <v>5025232932061</v>
      </c>
      <c r="D206" s="40" t="s">
        <v>441</v>
      </c>
      <c r="E206" s="40" t="str">
        <f>+VLOOKUP($D206,'Tarifa compacta'!$A:$G,7,0)</f>
        <v>Adaptador Wi-Fi o WLAN opcional para servicios en la nube</v>
      </c>
      <c r="F206" s="41">
        <f>+IFERROR(VLOOKUP($D206,'Tarifa compacta'!$A$11:$O$1018,13,0),"")</f>
        <v>156</v>
      </c>
      <c r="G206" s="41" t="str">
        <f>IFERROR(IF(VLOOKUP($D206,'Tarifa compacta'!$A$11:$O$1018,15,0)=0,"",VLOOKUP($D206,'Tarifa compacta'!$A$11:$O$1018,15,0)),"")</f>
        <v/>
      </c>
      <c r="H206" s="224" t="str">
        <f>IFERROR(IF(VLOOKUP($D206,'Tarifa compacta'!$A$11:$O$1018,12,0)=0,"",VLOOKUP($D206,'Tarifa compacta'!$A$11:$O$1018,12,0)),"")</f>
        <v/>
      </c>
      <c r="I206" s="286"/>
    </row>
    <row r="207" spans="1:9">
      <c r="A207" s="32"/>
      <c r="B207" s="32"/>
      <c r="C207" s="237" t="str">
        <f>IFERROR(VLOOKUP(D207,'Tarifa compacta'!A:C,2,FALSE),"-")</f>
        <v>-</v>
      </c>
      <c r="D207" s="35" t="s">
        <v>5918</v>
      </c>
      <c r="E207" s="32"/>
      <c r="F207" s="36">
        <f>+SUM(F208:F210)</f>
        <v>9466</v>
      </c>
      <c r="G207" s="36" t="str">
        <f>+IF(SUM(G208:G210)=0,"",SUM(G208:G210))</f>
        <v/>
      </c>
      <c r="H207" s="217" t="str">
        <f>IFERROR(IF(VLOOKUP($D207,'Tarifa compacta'!$A$11:$O$1018,12,0)=0,"",VLOOKUP($D207,'Tarifa compacta'!$A$11:$O$1018,12,0)),"")</f>
        <v/>
      </c>
      <c r="I207" s="286" t="s">
        <v>8603</v>
      </c>
    </row>
    <row r="208" spans="1:9">
      <c r="A208" s="32"/>
      <c r="B208" s="32"/>
      <c r="C208" s="237" t="str">
        <f>IFERROR(VLOOKUP(D208,'Tarifa compacta'!A:C,2,FALSE),"-")</f>
        <v>5025232943951</v>
      </c>
      <c r="D208" s="32" t="s">
        <v>287</v>
      </c>
      <c r="E208" s="32" t="str">
        <f>+VLOOKUP($D208,'Tarifa compacta'!$A:$G,7,0)</f>
        <v>Aquarea All-in-one K serie 3-9 kW con resistencia de 3 kW 1ph con kit de 2 zonas</v>
      </c>
      <c r="F208" s="34">
        <f>+IFERROR(VLOOKUP($D208,'Tarifa compacta'!$A$11:$O$1018,13,0),"")</f>
        <v>6297</v>
      </c>
      <c r="G208" s="34" t="str">
        <f>IFERROR(IF(VLOOKUP($D208,'Tarifa compacta'!$A$11:$O$1018,15,0)=0,"",VLOOKUP($D208,'Tarifa compacta'!$A$11:$O$1018,15,0)),"")</f>
        <v/>
      </c>
      <c r="H208" s="217" t="str">
        <f>IFERROR(IF(VLOOKUP($D208,'Tarifa compacta'!$A$11:$O$1018,12,0)=0,"",VLOOKUP($D208,'Tarifa compacta'!$A$11:$O$1018,12,0)),"")</f>
        <v/>
      </c>
      <c r="I208" s="286"/>
    </row>
    <row r="209" spans="1:9">
      <c r="A209" s="32"/>
      <c r="B209" s="32"/>
      <c r="C209" s="237" t="str">
        <f>IFERROR(VLOOKUP(D209,'Tarifa compacta'!A:C,2,FALSE),"-")</f>
        <v>5025232943784</v>
      </c>
      <c r="D209" s="32" t="s">
        <v>241</v>
      </c>
      <c r="E209" s="32" t="str">
        <f>+VLOOKUP($D209,'Tarifa compacta'!$A:$G,7,0)</f>
        <v>Aquarea High Performance K serie 9 kW 1ph unidad exterior</v>
      </c>
      <c r="F209" s="34">
        <f>+IFERROR(VLOOKUP($D209,'Tarifa compacta'!$A$11:$O$1018,13,0),"")</f>
        <v>3013</v>
      </c>
      <c r="G209" s="34"/>
      <c r="H209" s="217"/>
      <c r="I209" s="286"/>
    </row>
    <row r="210" spans="1:9">
      <c r="A210" s="32"/>
      <c r="B210" s="32"/>
      <c r="C210" s="237" t="str">
        <f>IFERROR(VLOOKUP(D210,'Tarifa compacta'!A:C,2,FALSE),"-")</f>
        <v>5025232932061</v>
      </c>
      <c r="D210" s="40" t="s">
        <v>441</v>
      </c>
      <c r="E210" s="40" t="str">
        <f>+VLOOKUP($D210,'Tarifa compacta'!$A:$G,7,0)</f>
        <v>Adaptador Wi-Fi o WLAN opcional para servicios en la nube</v>
      </c>
      <c r="F210" s="34">
        <f>+IFERROR(VLOOKUP($D210,'Tarifa compacta'!$A$11:$O$1018,13,0),"")</f>
        <v>156</v>
      </c>
      <c r="G210" s="34" t="str">
        <f>IFERROR(IF(VLOOKUP($D210,'Tarifa compacta'!$A$11:$O$1018,15,0)=0,"",VLOOKUP($D210,'Tarifa compacta'!$A$11:$O$1018,15,0)),"")</f>
        <v/>
      </c>
      <c r="H210" s="217" t="str">
        <f>IFERROR(IF(VLOOKUP($D210,'Tarifa compacta'!$A$11:$O$1018,12,0)=0,"",VLOOKUP($D210,'Tarifa compacta'!$A$11:$O$1018,12,0)),"")</f>
        <v/>
      </c>
      <c r="I210" s="286"/>
    </row>
    <row r="211" spans="1:9" ht="15.75">
      <c r="B211" s="44"/>
      <c r="C211" s="238"/>
      <c r="D211" s="44" t="s">
        <v>5919</v>
      </c>
      <c r="E211" s="45"/>
      <c r="F211" s="46"/>
      <c r="G211" s="46"/>
      <c r="H211" s="222"/>
      <c r="I211" s="277"/>
    </row>
    <row r="212" spans="1:9">
      <c r="B212" s="47"/>
      <c r="C212" s="237" t="str">
        <f>IFERROR(VLOOKUP(D212,'Tarifa compacta'!A:C,2,FALSE),"-")</f>
        <v>-</v>
      </c>
      <c r="D212" s="35" t="s">
        <v>5920</v>
      </c>
      <c r="E212" s="32"/>
      <c r="F212" s="36">
        <f>+SUM(F213:F215)</f>
        <v>10835</v>
      </c>
      <c r="G212" s="36" t="str">
        <f>+IF(SUM(G213:G215)=0,"",SUM(G213:G215))</f>
        <v/>
      </c>
      <c r="H212" s="217" t="str">
        <f>IFERROR(IF(VLOOKUP($D212,'Tarifa compacta'!$A$11:$O$1018,12,0)=0,"",VLOOKUP($D212,'Tarifa compacta'!$A$11:$O$1018,12,0)),"")</f>
        <v/>
      </c>
      <c r="I212" s="286" t="s">
        <v>8603</v>
      </c>
    </row>
    <row r="213" spans="1:9">
      <c r="B213" s="47"/>
      <c r="C213" s="237" t="str">
        <f>IFERROR(VLOOKUP(D213,'Tarifa compacta'!A:C,2,FALSE),"-")</f>
        <v>5025232946785</v>
      </c>
      <c r="D213" s="32" t="s">
        <v>303</v>
      </c>
      <c r="E213" s="32" t="str">
        <f>+VLOOKUP($D213,'Tarifa compacta'!$A:$G,7,0)</f>
        <v>Aquarea All-in-one K serie 9-12 kW con resistencia de 9 kW 3ph</v>
      </c>
      <c r="F213" s="34">
        <f>+IFERROR(VLOOKUP($D213,'Tarifa compacta'!$A$11:$O$1018,13,0),"")</f>
        <v>6830</v>
      </c>
      <c r="G213" s="34" t="str">
        <f>IFERROR(IF(VLOOKUP($D213,'Tarifa compacta'!$A$11:$O$1018,15,0)=0,"",VLOOKUP($D213,'Tarifa compacta'!$A$11:$O$1018,15,0)),"")</f>
        <v/>
      </c>
      <c r="H213" s="217" t="str">
        <f>IFERROR(IF(VLOOKUP($D213,'Tarifa compacta'!$A$11:$O$1018,12,0)=0,"",VLOOKUP($D213,'Tarifa compacta'!$A$11:$O$1018,12,0)),"")</f>
        <v/>
      </c>
      <c r="I213" s="286"/>
    </row>
    <row r="214" spans="1:9">
      <c r="B214" s="47"/>
      <c r="C214" s="237" t="str">
        <f>IFERROR(VLOOKUP(D214,'Tarifa compacta'!A:C,2,FALSE),"-")</f>
        <v>5025232960286</v>
      </c>
      <c r="D214" s="32" t="s">
        <v>251</v>
      </c>
      <c r="E214" s="32" t="str">
        <f>+VLOOKUP($D214,'Tarifa compacta'!$A:$G,7,0)</f>
        <v>Aquarea High Performance K serie 9 kW 3ph unidad exterior</v>
      </c>
      <c r="F214" s="34">
        <f>+IFERROR(VLOOKUP($D214,'Tarifa compacta'!$A$11:$O$1018,13,0),"")</f>
        <v>3849</v>
      </c>
      <c r="G214" s="34"/>
      <c r="H214" s="217"/>
      <c r="I214" s="286"/>
    </row>
    <row r="215" spans="1:9">
      <c r="B215" s="48"/>
      <c r="C215" s="242" t="str">
        <f>IFERROR(VLOOKUP(D215,'Tarifa compacta'!A:C,2,FALSE),"-")</f>
        <v>5025232932061</v>
      </c>
      <c r="D215" s="40" t="s">
        <v>441</v>
      </c>
      <c r="E215" s="40" t="str">
        <f>+VLOOKUP($D215,'Tarifa compacta'!$A:$G,7,0)</f>
        <v>Adaptador Wi-Fi o WLAN opcional para servicios en la nube</v>
      </c>
      <c r="F215" s="41">
        <f>+IFERROR(VLOOKUP($D215,'Tarifa compacta'!$A$11:$O$1018,13,0),"")</f>
        <v>156</v>
      </c>
      <c r="G215" s="41" t="str">
        <f>IFERROR(IF(VLOOKUP($D215,'Tarifa compacta'!$A$11:$O$1018,15,0)=0,"",VLOOKUP($D215,'Tarifa compacta'!$A$11:$O$1018,15,0)),"")</f>
        <v/>
      </c>
      <c r="H215" s="224" t="str">
        <f>IFERROR(IF(VLOOKUP($D215,'Tarifa compacta'!$A$11:$O$1018,12,0)=0,"",VLOOKUP($D215,'Tarifa compacta'!$A$11:$O$1018,12,0)),"")</f>
        <v/>
      </c>
      <c r="I215" s="286"/>
    </row>
    <row r="216" spans="1:9">
      <c r="B216" s="47"/>
      <c r="C216" s="237" t="str">
        <f>IFERROR(VLOOKUP(D216,'Tarifa compacta'!A:C,2,FALSE),"-")</f>
        <v>-</v>
      </c>
      <c r="D216" s="35" t="s">
        <v>5921</v>
      </c>
      <c r="E216" s="32"/>
      <c r="F216" s="36">
        <f>+SUM(F217:F219)</f>
        <v>11992</v>
      </c>
      <c r="G216" s="36" t="str">
        <f>+IF(SUM(G217:G219)=0,"",SUM(G217:G219))</f>
        <v/>
      </c>
      <c r="H216" s="217" t="str">
        <f>IFERROR(IF(VLOOKUP($D216,'Tarifa compacta'!$A$11:$O$1018,12,0)=0,"",VLOOKUP($D216,'Tarifa compacta'!$A$11:$O$1018,12,0)),"")</f>
        <v/>
      </c>
      <c r="I216" s="272"/>
    </row>
    <row r="217" spans="1:9">
      <c r="B217" s="47"/>
      <c r="C217" s="237" t="str">
        <f>IFERROR(VLOOKUP(D217,'Tarifa compacta'!A:C,2,FALSE),"-")</f>
        <v>5025232946785</v>
      </c>
      <c r="D217" s="32" t="s">
        <v>303</v>
      </c>
      <c r="E217" s="32" t="str">
        <f>+VLOOKUP($D217,'Tarifa compacta'!$A:$G,7,0)</f>
        <v>Aquarea All-in-one K serie 9-12 kW con resistencia de 9 kW 3ph</v>
      </c>
      <c r="F217" s="34">
        <f>+IFERROR(VLOOKUP($D217,'Tarifa compacta'!$A$11:$O$1018,13,0),"")</f>
        <v>6830</v>
      </c>
      <c r="G217" s="34" t="str">
        <f>IFERROR(IF(VLOOKUP($D217,'Tarifa compacta'!$A$11:$O$1018,15,0)=0,"",VLOOKUP($D217,'Tarifa compacta'!$A$11:$O$1018,15,0)),"")</f>
        <v/>
      </c>
      <c r="H217" s="217" t="str">
        <f>IFERROR(IF(VLOOKUP($D217,'Tarifa compacta'!$A$11:$O$1018,12,0)=0,"",VLOOKUP($D217,'Tarifa compacta'!$A$11:$O$1018,12,0)),"")</f>
        <v/>
      </c>
      <c r="I217" s="272"/>
    </row>
    <row r="218" spans="1:9">
      <c r="B218" s="47"/>
      <c r="C218" s="237" t="str">
        <f>IFERROR(VLOOKUP(D218,'Tarifa compacta'!A:C,2,FALSE),"-")</f>
        <v>5025232960309</v>
      </c>
      <c r="D218" s="32" t="s">
        <v>255</v>
      </c>
      <c r="E218" s="32" t="str">
        <f>+VLOOKUP($D218,'Tarifa compacta'!$A:$G,7,0)</f>
        <v>Aquarea High Performance K serie 12 kW 3ph unidad exterior</v>
      </c>
      <c r="F218" s="34">
        <f>+IFERROR(VLOOKUP($D218,'Tarifa compacta'!$A$11:$O$1018,13,0),"")</f>
        <v>5006</v>
      </c>
      <c r="G218" s="34"/>
      <c r="H218" s="217"/>
      <c r="I218" s="272"/>
    </row>
    <row r="219" spans="1:9">
      <c r="B219" s="48"/>
      <c r="C219" s="242" t="str">
        <f>IFERROR(VLOOKUP(D219,'Tarifa compacta'!A:C,2,FALSE),"-")</f>
        <v>5025232932061</v>
      </c>
      <c r="D219" s="40" t="s">
        <v>441</v>
      </c>
      <c r="E219" s="40" t="str">
        <f>+VLOOKUP($D219,'Tarifa compacta'!$A:$G,7,0)</f>
        <v>Adaptador Wi-Fi o WLAN opcional para servicios en la nube</v>
      </c>
      <c r="F219" s="41">
        <f>+IFERROR(VLOOKUP($D219,'Tarifa compacta'!$A$11:$O$1018,13,0),"")</f>
        <v>156</v>
      </c>
      <c r="G219" s="41" t="str">
        <f>IFERROR(IF(VLOOKUP($D219,'Tarifa compacta'!$A$11:$O$1018,15,0)=0,"",VLOOKUP($D219,'Tarifa compacta'!$A$11:$O$1018,15,0)),"")</f>
        <v/>
      </c>
      <c r="H219" s="224" t="str">
        <f>IFERROR(IF(VLOOKUP($D219,'Tarifa compacta'!$A$11:$O$1018,12,0)=0,"",VLOOKUP($D219,'Tarifa compacta'!$A$11:$O$1018,12,0)),"")</f>
        <v/>
      </c>
      <c r="I219" s="278"/>
    </row>
    <row r="220" spans="1:9">
      <c r="B220" s="47"/>
      <c r="C220" s="237" t="str">
        <f>IFERROR(VLOOKUP(D220,'Tarifa compacta'!A:C,2,FALSE),"-")</f>
        <v>-</v>
      </c>
      <c r="D220" s="35" t="s">
        <v>5922</v>
      </c>
      <c r="E220" s="32"/>
      <c r="F220" s="36">
        <f>+SUM(F221:F223)</f>
        <v>13625</v>
      </c>
      <c r="G220" s="36" t="str">
        <f>+IF(SUM(G221:G223)=0,"",SUM(G221:G223))</f>
        <v/>
      </c>
      <c r="H220" s="217" t="str">
        <f>IFERROR(IF(VLOOKUP($D220,'Tarifa compacta'!$A$11:$O$1018,12,0)=0,"",VLOOKUP($D220,'Tarifa compacta'!$A$11:$O$1018,12,0)),"")</f>
        <v/>
      </c>
      <c r="I220" s="272"/>
    </row>
    <row r="221" spans="1:9">
      <c r="B221" s="47"/>
      <c r="C221" s="237" t="str">
        <f>IFERROR(VLOOKUP(D221,'Tarifa compacta'!A:C,2,FALSE),"-")</f>
        <v>5025232946808</v>
      </c>
      <c r="D221" s="32" t="s">
        <v>310</v>
      </c>
      <c r="E221" s="32" t="str">
        <f>+VLOOKUP($D221,'Tarifa compacta'!$A:$G,7,0)</f>
        <v>Aquarea All-in-one K serie 16 kW con resistencia de 9 kW 3ph</v>
      </c>
      <c r="F221" s="34">
        <f>+IFERROR(VLOOKUP($D221,'Tarifa compacta'!$A$11:$O$1018,13,0),"")</f>
        <v>7503</v>
      </c>
      <c r="G221" s="34" t="str">
        <f>IFERROR(IF(VLOOKUP($D221,'Tarifa compacta'!$A$11:$O$1018,15,0)=0,"",VLOOKUP($D221,'Tarifa compacta'!$A$11:$O$1018,15,0)),"")</f>
        <v/>
      </c>
      <c r="H221" s="217" t="str">
        <f>IFERROR(IF(VLOOKUP($D221,'Tarifa compacta'!$A$11:$O$1018,12,0)=0,"",VLOOKUP($D221,'Tarifa compacta'!$A$11:$O$1018,12,0)),"")</f>
        <v/>
      </c>
      <c r="I221" s="272"/>
    </row>
    <row r="222" spans="1:9">
      <c r="B222" s="47"/>
      <c r="C222" s="237" t="str">
        <f>IFERROR(VLOOKUP(D222,'Tarifa compacta'!A:C,2,FALSE),"-")</f>
        <v>5025232960316</v>
      </c>
      <c r="D222" s="32" t="s">
        <v>259</v>
      </c>
      <c r="E222" s="32" t="str">
        <f>+VLOOKUP($D222,'Tarifa compacta'!$A:$G,7,0)</f>
        <v>Aquarea High Performance K serie 16 kW 3ph unidad exterior</v>
      </c>
      <c r="F222" s="34">
        <f>+IFERROR(VLOOKUP($D222,'Tarifa compacta'!$A$11:$O$1018,13,0),"")</f>
        <v>5966</v>
      </c>
      <c r="G222" s="34"/>
      <c r="H222" s="217"/>
      <c r="I222" s="272"/>
    </row>
    <row r="223" spans="1:9">
      <c r="B223" s="47"/>
      <c r="C223" s="237" t="str">
        <f>IFERROR(VLOOKUP(D223,'Tarifa compacta'!A:C,2,FALSE),"-")</f>
        <v>5025232932061</v>
      </c>
      <c r="D223" s="40" t="s">
        <v>441</v>
      </c>
      <c r="E223" s="40" t="str">
        <f>+VLOOKUP($D223,'Tarifa compacta'!$A:$G,7,0)</f>
        <v>Adaptador Wi-Fi o WLAN opcional para servicios en la nube</v>
      </c>
      <c r="F223" s="34">
        <f>+IFERROR(VLOOKUP($D223,'Tarifa compacta'!$A$11:$O$1018,13,0),"")</f>
        <v>156</v>
      </c>
      <c r="G223" s="34" t="str">
        <f>IFERROR(IF(VLOOKUP($D223,'Tarifa compacta'!$A$11:$O$1018,15,0)=0,"",VLOOKUP($D223,'Tarifa compacta'!$A$11:$O$1018,15,0)),"")</f>
        <v/>
      </c>
      <c r="H223" s="217" t="str">
        <f>IFERROR(IF(VLOOKUP($D223,'Tarifa compacta'!$A$11:$O$1018,12,0)=0,"",VLOOKUP($D223,'Tarifa compacta'!$A$11:$O$1018,12,0)),"")</f>
        <v/>
      </c>
      <c r="I223" s="272"/>
    </row>
    <row r="224" spans="1:9" ht="15.75">
      <c r="A224" s="32"/>
      <c r="B224" s="44"/>
      <c r="C224" s="238"/>
      <c r="D224" s="44" t="s">
        <v>5923</v>
      </c>
      <c r="E224" s="45"/>
      <c r="F224" s="45"/>
      <c r="G224" s="45"/>
      <c r="H224" s="222"/>
      <c r="I224" s="277"/>
    </row>
    <row r="225" spans="1:9">
      <c r="A225" s="32"/>
      <c r="B225" s="47"/>
      <c r="C225" s="237" t="str">
        <f>IFERROR(VLOOKUP(D225,'Tarifa compacta'!A:C,2,FALSE),"-")</f>
        <v>-</v>
      </c>
      <c r="D225" s="35" t="s">
        <v>5924</v>
      </c>
      <c r="E225" s="32"/>
      <c r="F225" s="36">
        <f>+SUM(F226:F228)</f>
        <v>11519</v>
      </c>
      <c r="G225" s="36" t="str">
        <f>+IF(SUM(G226:G228)=0,"",SUM(G226:G228))</f>
        <v/>
      </c>
      <c r="H225" s="217" t="str">
        <f>IFERROR(IF(VLOOKUP($D225,'Tarifa compacta'!$A$11:$O$1018,12,0)=0,"",VLOOKUP($D225,'Tarifa compacta'!$A$11:$O$1018,12,0)),"")</f>
        <v/>
      </c>
      <c r="I225" s="286" t="s">
        <v>8603</v>
      </c>
    </row>
    <row r="226" spans="1:9">
      <c r="A226" s="32"/>
      <c r="B226" s="32"/>
      <c r="C226" s="237" t="str">
        <f>IFERROR(VLOOKUP(D226,'Tarifa compacta'!A:C,2,FALSE),"-")</f>
        <v>5025232946792</v>
      </c>
      <c r="D226" s="32" t="s">
        <v>5925</v>
      </c>
      <c r="E226" s="32" t="str">
        <f>+VLOOKUP($D226,'Tarifa compacta'!$A:$G,7,0)</f>
        <v>Aquarea All-in-one K serie 9-12 kW con resistencia de 9 kW 3ph con ánodo electrónico</v>
      </c>
      <c r="F226" s="34">
        <f>+IFERROR(VLOOKUP($D226,'Tarifa compacta'!$A$11:$O$1018,13,0),"")</f>
        <v>7514</v>
      </c>
      <c r="G226" s="34" t="str">
        <f>IFERROR(IF(VLOOKUP($D226,'Tarifa compacta'!$A$11:$O$1018,15,0)=0,"",VLOOKUP($D226,'Tarifa compacta'!$A$11:$O$1018,15,0)),"")</f>
        <v/>
      </c>
      <c r="H226" s="217" t="str">
        <f>IFERROR(IF(VLOOKUP($D226,'Tarifa compacta'!$A$11:$O$1018,12,0)=0,"",VLOOKUP($D226,'Tarifa compacta'!$A$11:$O$1018,12,0)),"")</f>
        <v/>
      </c>
      <c r="I226" s="286"/>
    </row>
    <row r="227" spans="1:9">
      <c r="A227" s="32"/>
      <c r="B227" s="32"/>
      <c r="C227" s="237" t="str">
        <f>IFERROR(VLOOKUP(D227,'Tarifa compacta'!A:C,2,FALSE),"-")</f>
        <v>5025232960286</v>
      </c>
      <c r="D227" s="32" t="s">
        <v>251</v>
      </c>
      <c r="E227" s="32" t="str">
        <f>+VLOOKUP($D227,'Tarifa compacta'!$A:$G,7,0)</f>
        <v>Aquarea High Performance K serie 9 kW 3ph unidad exterior</v>
      </c>
      <c r="F227" s="34">
        <f>+IFERROR(VLOOKUP($D227,'Tarifa compacta'!$A$11:$O$1018,13,0),"")</f>
        <v>3849</v>
      </c>
      <c r="G227" s="34"/>
      <c r="H227" s="217"/>
      <c r="I227" s="286"/>
    </row>
    <row r="228" spans="1:9">
      <c r="A228" s="32"/>
      <c r="B228" s="48"/>
      <c r="C228" s="242" t="str">
        <f>IFERROR(VLOOKUP(D228,'Tarifa compacta'!A:C,2,FALSE),"-")</f>
        <v>5025232932061</v>
      </c>
      <c r="D228" s="40" t="s">
        <v>441</v>
      </c>
      <c r="E228" s="40" t="str">
        <f>+VLOOKUP($D228,'Tarifa compacta'!$A:$G,7,0)</f>
        <v>Adaptador Wi-Fi o WLAN opcional para servicios en la nube</v>
      </c>
      <c r="F228" s="41">
        <f>+IFERROR(VLOOKUP($D228,'Tarifa compacta'!$A$11:$O$1018,13,0),"")</f>
        <v>156</v>
      </c>
      <c r="G228" s="41" t="str">
        <f>IFERROR(IF(VLOOKUP($D228,'Tarifa compacta'!$A$11:$O$1018,15,0)=0,"",VLOOKUP($D228,'Tarifa compacta'!$A$11:$O$1018,15,0)),"")</f>
        <v/>
      </c>
      <c r="H228" s="224" t="str">
        <f>IFERROR(IF(VLOOKUP($D228,'Tarifa compacta'!$A$11:$O$1018,12,0)=0,"",VLOOKUP($D228,'Tarifa compacta'!$A$11:$O$1018,12,0)),"")</f>
        <v/>
      </c>
      <c r="I228" s="286"/>
    </row>
    <row r="229" spans="1:9">
      <c r="A229" s="32"/>
      <c r="B229" s="47"/>
      <c r="C229" s="237" t="str">
        <f>IFERROR(VLOOKUP(D229,'Tarifa compacta'!A:C,2,FALSE),"-")</f>
        <v>-</v>
      </c>
      <c r="D229" s="35" t="s">
        <v>5926</v>
      </c>
      <c r="E229" s="32"/>
      <c r="F229" s="36">
        <f>+SUM(F230:F232)</f>
        <v>12676</v>
      </c>
      <c r="G229" s="36" t="str">
        <f>+IF(SUM(G230:G232)=0,"",SUM(G230:G232))</f>
        <v/>
      </c>
      <c r="H229" s="217" t="str">
        <f>IFERROR(IF(VLOOKUP($D229,'Tarifa compacta'!$A$11:$O$1018,12,0)=0,"",VLOOKUP($D229,'Tarifa compacta'!$A$11:$O$1018,12,0)),"")</f>
        <v/>
      </c>
      <c r="I229" s="272"/>
    </row>
    <row r="230" spans="1:9">
      <c r="A230" s="32"/>
      <c r="B230" s="32"/>
      <c r="C230" s="237" t="str">
        <f>IFERROR(VLOOKUP(D230,'Tarifa compacta'!A:C,2,FALSE),"-")</f>
        <v>5025232946792</v>
      </c>
      <c r="D230" s="32" t="s">
        <v>5925</v>
      </c>
      <c r="E230" s="32" t="str">
        <f>+VLOOKUP($D230,'Tarifa compacta'!$A:$G,7,0)</f>
        <v>Aquarea All-in-one K serie 9-12 kW con resistencia de 9 kW 3ph con ánodo electrónico</v>
      </c>
      <c r="F230" s="34">
        <f>+IFERROR(VLOOKUP($D230,'Tarifa compacta'!$A$11:$O$1018,13,0),"")</f>
        <v>7514</v>
      </c>
      <c r="G230" s="34" t="str">
        <f>IFERROR(IF(VLOOKUP($D230,'Tarifa compacta'!$A$11:$O$1018,15,0)=0,"",VLOOKUP($D230,'Tarifa compacta'!$A$11:$O$1018,15,0)),"")</f>
        <v/>
      </c>
      <c r="H230" s="217" t="str">
        <f>IFERROR(IF(VLOOKUP($D230,'Tarifa compacta'!$A$11:$O$1018,12,0)=0,"",VLOOKUP($D230,'Tarifa compacta'!$A$11:$O$1018,12,0)),"")</f>
        <v/>
      </c>
      <c r="I230" s="272"/>
    </row>
    <row r="231" spans="1:9">
      <c r="A231" s="32"/>
      <c r="B231" s="32"/>
      <c r="C231" s="237" t="str">
        <f>IFERROR(VLOOKUP(D231,'Tarifa compacta'!A:C,2,FALSE),"-")</f>
        <v>5025232960309</v>
      </c>
      <c r="D231" s="32" t="s">
        <v>255</v>
      </c>
      <c r="E231" s="32" t="str">
        <f>+VLOOKUP($D231,'Tarifa compacta'!$A:$G,7,0)</f>
        <v>Aquarea High Performance K serie 12 kW 3ph unidad exterior</v>
      </c>
      <c r="F231" s="34">
        <f>+IFERROR(VLOOKUP($D231,'Tarifa compacta'!$A$11:$O$1018,13,0),"")</f>
        <v>5006</v>
      </c>
      <c r="G231" s="34"/>
      <c r="H231" s="217"/>
      <c r="I231" s="272"/>
    </row>
    <row r="232" spans="1:9">
      <c r="A232" s="32"/>
      <c r="B232" s="48"/>
      <c r="C232" s="242" t="str">
        <f>IFERROR(VLOOKUP(D232,'Tarifa compacta'!A:C,2,FALSE),"-")</f>
        <v>5025232932061</v>
      </c>
      <c r="D232" s="40" t="s">
        <v>441</v>
      </c>
      <c r="E232" s="40" t="str">
        <f>+VLOOKUP($D232,'Tarifa compacta'!$A:$G,7,0)</f>
        <v>Adaptador Wi-Fi o WLAN opcional para servicios en la nube</v>
      </c>
      <c r="F232" s="41">
        <f>+IFERROR(VLOOKUP($D232,'Tarifa compacta'!$A$11:$O$1018,13,0),"")</f>
        <v>156</v>
      </c>
      <c r="G232" s="41" t="str">
        <f>IFERROR(IF(VLOOKUP($D232,'Tarifa compacta'!$A$11:$O$1018,15,0)=0,"",VLOOKUP($D232,'Tarifa compacta'!$A$11:$O$1018,15,0)),"")</f>
        <v/>
      </c>
      <c r="H232" s="224" t="str">
        <f>IFERROR(IF(VLOOKUP($D232,'Tarifa compacta'!$A$11:$O$1018,12,0)=0,"",VLOOKUP($D232,'Tarifa compacta'!$A$11:$O$1018,12,0)),"")</f>
        <v/>
      </c>
      <c r="I232" s="278"/>
    </row>
    <row r="233" spans="1:9">
      <c r="A233" s="32"/>
      <c r="B233" s="47"/>
      <c r="C233" s="237" t="str">
        <f>IFERROR(VLOOKUP(D233,'Tarifa compacta'!A:C,2,FALSE),"-")</f>
        <v>-</v>
      </c>
      <c r="D233" s="35" t="s">
        <v>5927</v>
      </c>
      <c r="E233" s="32"/>
      <c r="F233" s="36">
        <f>+SUM(F234:F236)</f>
        <v>14096</v>
      </c>
      <c r="G233" s="36" t="str">
        <f>+IF(SUM(G234:G236)=0,"",SUM(G234:G236))</f>
        <v/>
      </c>
      <c r="H233" s="217" t="str">
        <f>IFERROR(IF(VLOOKUP($D233,'Tarifa compacta'!$A$11:$O$1018,12,0)=0,"",VLOOKUP($D233,'Tarifa compacta'!$A$11:$O$1018,12,0)),"")</f>
        <v/>
      </c>
      <c r="I233" s="272"/>
    </row>
    <row r="234" spans="1:9">
      <c r="A234" s="32"/>
      <c r="B234" s="32"/>
      <c r="C234" s="237" t="str">
        <f>IFERROR(VLOOKUP(D234,'Tarifa compacta'!A:C,2,FALSE),"-")</f>
        <v>5025232946815</v>
      </c>
      <c r="D234" s="32" t="s">
        <v>312</v>
      </c>
      <c r="E234" s="32" t="str">
        <f>+VLOOKUP($D234,'Tarifa compacta'!$A:$G,7,0)</f>
        <v>Aquarea All-in-one K serie 16 kW con resistencia de 9 kW 3ph con ánodo electrónico</v>
      </c>
      <c r="F234" s="34">
        <f>+IFERROR(VLOOKUP($D234,'Tarifa compacta'!$A$11:$O$1018,13,0),"")</f>
        <v>7974</v>
      </c>
      <c r="G234" s="34" t="str">
        <f>IFERROR(IF(VLOOKUP($D234,'Tarifa compacta'!$A$11:$O$1018,15,0)=0,"",VLOOKUP($D234,'Tarifa compacta'!$A$11:$O$1018,15,0)),"")</f>
        <v/>
      </c>
      <c r="H234" s="217" t="str">
        <f>IFERROR(IF(VLOOKUP($D234,'Tarifa compacta'!$A$11:$O$1018,12,0)=0,"",VLOOKUP($D234,'Tarifa compacta'!$A$11:$O$1018,12,0)),"")</f>
        <v/>
      </c>
      <c r="I234" s="272"/>
    </row>
    <row r="235" spans="1:9">
      <c r="A235" s="32"/>
      <c r="B235" s="32"/>
      <c r="C235" s="237" t="str">
        <f>IFERROR(VLOOKUP(D235,'Tarifa compacta'!A:C,2,FALSE),"-")</f>
        <v>5025232960316</v>
      </c>
      <c r="D235" s="32" t="s">
        <v>259</v>
      </c>
      <c r="E235" s="32" t="str">
        <f>+VLOOKUP($D235,'Tarifa compacta'!$A:$G,7,0)</f>
        <v>Aquarea High Performance K serie 16 kW 3ph unidad exterior</v>
      </c>
      <c r="F235" s="34">
        <f>+IFERROR(VLOOKUP($D235,'Tarifa compacta'!$A$11:$O$1018,13,0),"")</f>
        <v>5966</v>
      </c>
      <c r="G235" s="34"/>
      <c r="H235" s="217"/>
      <c r="I235" s="272"/>
    </row>
    <row r="236" spans="1:9">
      <c r="A236" s="32"/>
      <c r="B236" s="48"/>
      <c r="C236" s="242" t="str">
        <f>IFERROR(VLOOKUP(D236,'Tarifa compacta'!A:C,2,FALSE),"-")</f>
        <v>5025232932061</v>
      </c>
      <c r="D236" s="40" t="s">
        <v>441</v>
      </c>
      <c r="E236" s="40" t="str">
        <f>+VLOOKUP($D236,'Tarifa compacta'!$A:$G,7,0)</f>
        <v>Adaptador Wi-Fi o WLAN opcional para servicios en la nube</v>
      </c>
      <c r="F236" s="41">
        <f>+IFERROR(VLOOKUP($D236,'Tarifa compacta'!$A$11:$O$1018,13,0),"")</f>
        <v>156</v>
      </c>
      <c r="G236" s="41" t="str">
        <f>IFERROR(IF(VLOOKUP($D236,'Tarifa compacta'!$A$11:$O$1018,15,0)=0,"",VLOOKUP($D236,'Tarifa compacta'!$A$11:$O$1018,15,0)),"")</f>
        <v/>
      </c>
      <c r="H236" s="224" t="str">
        <f>IFERROR(IF(VLOOKUP($D236,'Tarifa compacta'!$A$11:$O$1018,12,0)=0,"",VLOOKUP($D236,'Tarifa compacta'!$A$11:$O$1018,12,0)),"")</f>
        <v/>
      </c>
      <c r="I236" s="278"/>
    </row>
    <row r="237" spans="1:9" ht="15.75">
      <c r="B237" s="44"/>
      <c r="C237" s="238"/>
      <c r="D237" s="44" t="s">
        <v>5928</v>
      </c>
      <c r="E237" s="45"/>
      <c r="F237" s="46"/>
      <c r="G237" s="46"/>
      <c r="H237" s="222"/>
      <c r="I237" s="277"/>
    </row>
    <row r="238" spans="1:9">
      <c r="B238" s="47"/>
      <c r="C238" s="237" t="str">
        <f>IFERROR(VLOOKUP(D238,'Tarifa compacta'!A:C,2,FALSE),"-")</f>
        <v>-</v>
      </c>
      <c r="D238" s="35" t="s">
        <v>5929</v>
      </c>
      <c r="E238" s="32"/>
      <c r="F238" s="36">
        <f>+SUM(F239:F241)</f>
        <v>12287</v>
      </c>
      <c r="G238" s="36" t="str">
        <f>+IF(SUM(G239:G241)=0,"",SUM(G239:G241))</f>
        <v/>
      </c>
      <c r="H238" s="217" t="str">
        <f>IFERROR(IF(VLOOKUP($D238,'Tarifa compacta'!$A$11:$O$1018,12,0)=0,"",VLOOKUP($D238,'Tarifa compacta'!$A$11:$O$1018,12,0)),"")</f>
        <v/>
      </c>
      <c r="I238" s="286" t="s">
        <v>8603</v>
      </c>
    </row>
    <row r="239" spans="1:9">
      <c r="B239" s="47"/>
      <c r="C239" s="237" t="str">
        <f>IFERROR(VLOOKUP(D239,'Tarifa compacta'!A:C,2,FALSE),"-")</f>
        <v>5025232976218</v>
      </c>
      <c r="D239" s="32" t="s">
        <v>322</v>
      </c>
      <c r="E239" s="32" t="str">
        <f>+VLOOKUP($D239,'Tarifa compacta'!$A:$G,7,0)</f>
        <v>Aquarea All-in-one K serie 9-12 kW con resistencia de 9 kW 3ph 260 L</v>
      </c>
      <c r="F239" s="34">
        <f>+IFERROR(VLOOKUP($D239,'Tarifa compacta'!$A$11:$O$1018,13,0),"")</f>
        <v>8282</v>
      </c>
      <c r="G239" s="34" t="str">
        <f>IFERROR(IF(VLOOKUP($D239,'Tarifa compacta'!$A$11:$O$1018,15,0)=0,"",VLOOKUP($D239,'Tarifa compacta'!$A$11:$O$1018,15,0)),"")</f>
        <v/>
      </c>
      <c r="H239" s="217" t="str">
        <f>IFERROR(IF(VLOOKUP($D239,'Tarifa compacta'!$A$11:$O$1018,12,0)=0,"",VLOOKUP($D239,'Tarifa compacta'!$A$11:$O$1018,12,0)),"")</f>
        <v/>
      </c>
      <c r="I239" s="286"/>
    </row>
    <row r="240" spans="1:9">
      <c r="B240" s="47"/>
      <c r="C240" s="237" t="str">
        <f>IFERROR(VLOOKUP(D240,'Tarifa compacta'!A:C,2,FALSE),"-")</f>
        <v>5025232960286</v>
      </c>
      <c r="D240" s="32" t="s">
        <v>251</v>
      </c>
      <c r="E240" s="32" t="str">
        <f>+VLOOKUP($D240,'Tarifa compacta'!$A:$G,7,0)</f>
        <v>Aquarea High Performance K serie 9 kW 3ph unidad exterior</v>
      </c>
      <c r="F240" s="34">
        <f>+IFERROR(VLOOKUP($D240,'Tarifa compacta'!$A$11:$O$1018,13,0),"")</f>
        <v>3849</v>
      </c>
      <c r="G240" s="34"/>
      <c r="H240" s="217"/>
      <c r="I240" s="286"/>
    </row>
    <row r="241" spans="1:9">
      <c r="B241" s="48"/>
      <c r="C241" s="242" t="str">
        <f>IFERROR(VLOOKUP(D241,'Tarifa compacta'!A:C,2,FALSE),"-")</f>
        <v>5025232932061</v>
      </c>
      <c r="D241" s="40" t="s">
        <v>441</v>
      </c>
      <c r="E241" s="40" t="str">
        <f>+VLOOKUP($D241,'Tarifa compacta'!$A:$G,7,0)</f>
        <v>Adaptador Wi-Fi o WLAN opcional para servicios en la nube</v>
      </c>
      <c r="F241" s="41">
        <f>+IFERROR(VLOOKUP($D241,'Tarifa compacta'!$A$11:$O$1018,13,0),"")</f>
        <v>156</v>
      </c>
      <c r="G241" s="41" t="str">
        <f>IFERROR(IF(VLOOKUP($D241,'Tarifa compacta'!$A$11:$O$1018,15,0)=0,"",VLOOKUP($D241,'Tarifa compacta'!$A$11:$O$1018,15,0)),"")</f>
        <v/>
      </c>
      <c r="H241" s="224" t="str">
        <f>IFERROR(IF(VLOOKUP($D241,'Tarifa compacta'!$A$11:$O$1018,12,0)=0,"",VLOOKUP($D241,'Tarifa compacta'!$A$11:$O$1018,12,0)),"")</f>
        <v/>
      </c>
      <c r="I241" s="286"/>
    </row>
    <row r="242" spans="1:9">
      <c r="B242" s="47"/>
      <c r="C242" s="237" t="str">
        <f>IFERROR(VLOOKUP(D242,'Tarifa compacta'!A:C,2,FALSE),"-")</f>
        <v>-</v>
      </c>
      <c r="D242" s="35" t="s">
        <v>5930</v>
      </c>
      <c r="E242" s="32"/>
      <c r="F242" s="36">
        <f>+SUM(F243:F245)</f>
        <v>13444</v>
      </c>
      <c r="G242" s="36" t="str">
        <f>+IF(SUM(G243:G245)=0,"",SUM(G243:G245))</f>
        <v/>
      </c>
      <c r="H242" s="217" t="str">
        <f>IFERROR(IF(VLOOKUP($D242,'Tarifa compacta'!$A$11:$O$1018,12,0)=0,"",VLOOKUP($D242,'Tarifa compacta'!$A$11:$O$1018,12,0)),"")</f>
        <v/>
      </c>
      <c r="I242" s="272"/>
    </row>
    <row r="243" spans="1:9">
      <c r="B243" s="47"/>
      <c r="C243" s="237" t="str">
        <f>IFERROR(VLOOKUP(D243,'Tarifa compacta'!A:C,2,FALSE),"-")</f>
        <v>5025232976218</v>
      </c>
      <c r="D243" s="32" t="s">
        <v>322</v>
      </c>
      <c r="E243" s="32" t="str">
        <f>+VLOOKUP($D243,'Tarifa compacta'!$A:$G,7,0)</f>
        <v>Aquarea All-in-one K serie 9-12 kW con resistencia de 9 kW 3ph 260 L</v>
      </c>
      <c r="F243" s="34">
        <f>+IFERROR(VLOOKUP($D243,'Tarifa compacta'!$A$11:$O$1018,13,0),"")</f>
        <v>8282</v>
      </c>
      <c r="G243" s="34" t="str">
        <f>IFERROR(IF(VLOOKUP($D243,'Tarifa compacta'!$A$11:$O$1018,15,0)=0,"",VLOOKUP($D243,'Tarifa compacta'!$A$11:$O$1018,15,0)),"")</f>
        <v/>
      </c>
      <c r="H243" s="217" t="str">
        <f>IFERROR(IF(VLOOKUP($D243,'Tarifa compacta'!$A$11:$O$1018,12,0)=0,"",VLOOKUP($D243,'Tarifa compacta'!$A$11:$O$1018,12,0)),"")</f>
        <v/>
      </c>
      <c r="I243" s="272"/>
    </row>
    <row r="244" spans="1:9">
      <c r="B244" s="47"/>
      <c r="C244" s="237" t="str">
        <f>IFERROR(VLOOKUP(D244,'Tarifa compacta'!A:C,2,FALSE),"-")</f>
        <v>5025232960309</v>
      </c>
      <c r="D244" s="32" t="s">
        <v>255</v>
      </c>
      <c r="E244" s="32" t="str">
        <f>+VLOOKUP($D244,'Tarifa compacta'!$A:$G,7,0)</f>
        <v>Aquarea High Performance K serie 12 kW 3ph unidad exterior</v>
      </c>
      <c r="F244" s="34">
        <f>+IFERROR(VLOOKUP($D244,'Tarifa compacta'!$A$11:$O$1018,13,0),"")</f>
        <v>5006</v>
      </c>
      <c r="G244" s="34"/>
      <c r="H244" s="217"/>
      <c r="I244" s="272"/>
    </row>
    <row r="245" spans="1:9">
      <c r="B245" s="48"/>
      <c r="C245" s="242" t="str">
        <f>IFERROR(VLOOKUP(D245,'Tarifa compacta'!A:C,2,FALSE),"-")</f>
        <v>5025232932061</v>
      </c>
      <c r="D245" s="40" t="s">
        <v>441</v>
      </c>
      <c r="E245" s="40" t="str">
        <f>+VLOOKUP($D245,'Tarifa compacta'!$A:$G,7,0)</f>
        <v>Adaptador Wi-Fi o WLAN opcional para servicios en la nube</v>
      </c>
      <c r="F245" s="41">
        <f>+IFERROR(VLOOKUP($D245,'Tarifa compacta'!$A$11:$O$1018,13,0),"")</f>
        <v>156</v>
      </c>
      <c r="G245" s="41" t="str">
        <f>IFERROR(IF(VLOOKUP($D245,'Tarifa compacta'!$A$11:$O$1018,15,0)=0,"",VLOOKUP($D245,'Tarifa compacta'!$A$11:$O$1018,15,0)),"")</f>
        <v/>
      </c>
      <c r="H245" s="224" t="str">
        <f>IFERROR(IF(VLOOKUP($D245,'Tarifa compacta'!$A$11:$O$1018,12,0)=0,"",VLOOKUP($D245,'Tarifa compacta'!$A$11:$O$1018,12,0)),"")</f>
        <v/>
      </c>
      <c r="I245" s="278"/>
    </row>
    <row r="246" spans="1:9">
      <c r="B246" s="47"/>
      <c r="C246" s="237" t="str">
        <f>IFERROR(VLOOKUP(D246,'Tarifa compacta'!A:C,2,FALSE),"-")</f>
        <v>-</v>
      </c>
      <c r="D246" s="35" t="s">
        <v>5931</v>
      </c>
      <c r="E246" s="32"/>
      <c r="F246" s="36">
        <f>+SUM(F247:F249)</f>
        <v>13850</v>
      </c>
      <c r="G246" s="36" t="str">
        <f>+IF(SUM(G247:G249)=0,"",SUM(G247:G249))</f>
        <v/>
      </c>
      <c r="H246" s="217" t="str">
        <f>IFERROR(IF(VLOOKUP($D246,'Tarifa compacta'!$A$11:$O$1018,12,0)=0,"",VLOOKUP($D246,'Tarifa compacta'!$A$11:$O$1018,12,0)),"")</f>
        <v/>
      </c>
      <c r="I246" s="272"/>
    </row>
    <row r="247" spans="1:9">
      <c r="B247" s="47"/>
      <c r="C247" s="237" t="str">
        <f>IFERROR(VLOOKUP(D247,'Tarifa compacta'!A:C,2,FALSE),"-")</f>
        <v>5025232976232</v>
      </c>
      <c r="D247" s="32" t="s">
        <v>328</v>
      </c>
      <c r="E247" s="32" t="str">
        <f>+VLOOKUP($D247,'Tarifa compacta'!$A:$G,7,0)</f>
        <v>Aquarea All-in-one K serie 16 kW con resistencia de 9 kW 3ph 260 L</v>
      </c>
      <c r="F247" s="34">
        <f>+IFERROR(VLOOKUP($D247,'Tarifa compacta'!$A$11:$O$1018,13,0),"")</f>
        <v>7728</v>
      </c>
      <c r="G247" s="34" t="str">
        <f>IFERROR(IF(VLOOKUP($D247,'Tarifa compacta'!$A$11:$O$1018,15,0)=0,"",VLOOKUP($D247,'Tarifa compacta'!$A$11:$O$1018,15,0)),"")</f>
        <v/>
      </c>
      <c r="H247" s="217" t="str">
        <f>IFERROR(IF(VLOOKUP($D247,'Tarifa compacta'!$A$11:$O$1018,12,0)=0,"",VLOOKUP($D247,'Tarifa compacta'!$A$11:$O$1018,12,0)),"")</f>
        <v/>
      </c>
      <c r="I247" s="272"/>
    </row>
    <row r="248" spans="1:9">
      <c r="B248" s="47"/>
      <c r="C248" s="237" t="str">
        <f>IFERROR(VLOOKUP(D248,'Tarifa compacta'!A:C,2,FALSE),"-")</f>
        <v>5025232960316</v>
      </c>
      <c r="D248" s="32" t="s">
        <v>259</v>
      </c>
      <c r="E248" s="32" t="str">
        <f>+VLOOKUP($D248,'Tarifa compacta'!$A:$G,7,0)</f>
        <v>Aquarea High Performance K serie 16 kW 3ph unidad exterior</v>
      </c>
      <c r="F248" s="34">
        <f>+IFERROR(VLOOKUP($D248,'Tarifa compacta'!$A$11:$O$1018,13,0),"")</f>
        <v>5966</v>
      </c>
      <c r="G248" s="34"/>
      <c r="H248" s="217"/>
      <c r="I248" s="272"/>
    </row>
    <row r="249" spans="1:9">
      <c r="B249" s="47"/>
      <c r="C249" s="237" t="str">
        <f>IFERROR(VLOOKUP(D249,'Tarifa compacta'!A:C,2,FALSE),"-")</f>
        <v>5025232932061</v>
      </c>
      <c r="D249" s="40" t="s">
        <v>441</v>
      </c>
      <c r="E249" s="40" t="str">
        <f>+VLOOKUP($D249,'Tarifa compacta'!$A:$G,7,0)</f>
        <v>Adaptador Wi-Fi o WLAN opcional para servicios en la nube</v>
      </c>
      <c r="F249" s="34">
        <f>+IFERROR(VLOOKUP($D249,'Tarifa compacta'!$A$11:$O$1018,13,0),"")</f>
        <v>156</v>
      </c>
      <c r="G249" s="34" t="str">
        <f>IFERROR(IF(VLOOKUP($D249,'Tarifa compacta'!$A$11:$O$1018,15,0)=0,"",VLOOKUP($D249,'Tarifa compacta'!$A$11:$O$1018,15,0)),"")</f>
        <v/>
      </c>
      <c r="H249" s="217" t="str">
        <f>IFERROR(IF(VLOOKUP($D249,'Tarifa compacta'!$A$11:$O$1018,12,0)=0,"",VLOOKUP($D249,'Tarifa compacta'!$A$11:$O$1018,12,0)),"")</f>
        <v/>
      </c>
      <c r="I249" s="272"/>
    </row>
    <row r="250" spans="1:9" ht="15.75">
      <c r="A250" s="32"/>
      <c r="B250" s="44"/>
      <c r="C250" s="238"/>
      <c r="D250" s="44" t="s">
        <v>5932</v>
      </c>
      <c r="E250" s="45"/>
      <c r="F250" s="45"/>
      <c r="G250" s="45"/>
      <c r="H250" s="222"/>
      <c r="I250" s="277"/>
    </row>
    <row r="251" spans="1:9">
      <c r="A251" s="32"/>
      <c r="B251" s="47"/>
      <c r="C251" s="237" t="str">
        <f>IFERROR(VLOOKUP(D251,'Tarifa compacta'!A:C,2,FALSE),"-")</f>
        <v>-</v>
      </c>
      <c r="D251" s="35" t="s">
        <v>5933</v>
      </c>
      <c r="E251" s="32"/>
      <c r="F251" s="36">
        <f>+SUM(F252:F254)</f>
        <v>12988</v>
      </c>
      <c r="G251" s="36" t="str">
        <f>+IF(SUM(G252:G254)=0,"",SUM(G252:G254))</f>
        <v/>
      </c>
      <c r="H251" s="217" t="str">
        <f>IFERROR(IF(VLOOKUP($D251,'Tarifa compacta'!$A$11:$O$1018,12,0)=0,"",VLOOKUP($D251,'Tarifa compacta'!$A$11:$O$1018,12,0)),"")</f>
        <v/>
      </c>
      <c r="I251" s="286" t="s">
        <v>8603</v>
      </c>
    </row>
    <row r="252" spans="1:9">
      <c r="A252" s="32"/>
      <c r="B252" s="32"/>
      <c r="C252" s="237" t="str">
        <f>IFERROR(VLOOKUP(D252,'Tarifa compacta'!A:C,2,FALSE),"-")</f>
        <v>5025232976225</v>
      </c>
      <c r="D252" s="32" t="s">
        <v>325</v>
      </c>
      <c r="E252" s="32" t="str">
        <f>+VLOOKUP($D252,'Tarifa compacta'!$A:$G,7,0)</f>
        <v>Aquarea All-in-one K serie 9-12 kW con resistencia de 9 kW 3ph 260 L con ánodo electrónico</v>
      </c>
      <c r="F252" s="34">
        <f>+IFERROR(VLOOKUP($D252,'Tarifa compacta'!$A$11:$O$1018,13,0),"")</f>
        <v>8983</v>
      </c>
      <c r="G252" s="34" t="str">
        <f>IFERROR(IF(VLOOKUP($D252,'Tarifa compacta'!$A$11:$O$1018,15,0)=0,"",VLOOKUP($D252,'Tarifa compacta'!$A$11:$O$1018,15,0)),"")</f>
        <v/>
      </c>
      <c r="H252" s="217" t="str">
        <f>IFERROR(IF(VLOOKUP($D252,'Tarifa compacta'!$A$11:$O$1018,12,0)=0,"",VLOOKUP($D252,'Tarifa compacta'!$A$11:$O$1018,12,0)),"")</f>
        <v/>
      </c>
      <c r="I252" s="286"/>
    </row>
    <row r="253" spans="1:9">
      <c r="A253" s="32"/>
      <c r="B253" s="32"/>
      <c r="C253" s="237" t="str">
        <f>IFERROR(VLOOKUP(D253,'Tarifa compacta'!A:C,2,FALSE),"-")</f>
        <v>5025232960286</v>
      </c>
      <c r="D253" s="32" t="s">
        <v>251</v>
      </c>
      <c r="E253" s="32" t="str">
        <f>+VLOOKUP($D253,'Tarifa compacta'!$A:$G,7,0)</f>
        <v>Aquarea High Performance K serie 9 kW 3ph unidad exterior</v>
      </c>
      <c r="F253" s="34">
        <f>+IFERROR(VLOOKUP($D253,'Tarifa compacta'!$A$11:$O$1018,13,0),"")</f>
        <v>3849</v>
      </c>
      <c r="G253" s="34"/>
      <c r="H253" s="217"/>
      <c r="I253" s="286"/>
    </row>
    <row r="254" spans="1:9">
      <c r="A254" s="32"/>
      <c r="B254" s="48"/>
      <c r="C254" s="242" t="str">
        <f>IFERROR(VLOOKUP(D254,'Tarifa compacta'!A:C,2,FALSE),"-")</f>
        <v>5025232932061</v>
      </c>
      <c r="D254" s="40" t="s">
        <v>441</v>
      </c>
      <c r="E254" s="40" t="str">
        <f>+VLOOKUP($D254,'Tarifa compacta'!$A:$G,7,0)</f>
        <v>Adaptador Wi-Fi o WLAN opcional para servicios en la nube</v>
      </c>
      <c r="F254" s="41">
        <f>+IFERROR(VLOOKUP($D254,'Tarifa compacta'!$A$11:$O$1018,13,0),"")</f>
        <v>156</v>
      </c>
      <c r="G254" s="41" t="str">
        <f>IFERROR(IF(VLOOKUP($D254,'Tarifa compacta'!$A$11:$O$1018,15,0)=0,"",VLOOKUP($D254,'Tarifa compacta'!$A$11:$O$1018,15,0)),"")</f>
        <v/>
      </c>
      <c r="H254" s="224" t="str">
        <f>IFERROR(IF(VLOOKUP($D254,'Tarifa compacta'!$A$11:$O$1018,12,0)=0,"",VLOOKUP($D254,'Tarifa compacta'!$A$11:$O$1018,12,0)),"")</f>
        <v/>
      </c>
      <c r="I254" s="286"/>
    </row>
    <row r="255" spans="1:9">
      <c r="A255" s="32"/>
      <c r="B255" s="47"/>
      <c r="C255" s="237" t="str">
        <f>IFERROR(VLOOKUP(D255,'Tarifa compacta'!A:C,2,FALSE),"-")</f>
        <v>-</v>
      </c>
      <c r="D255" s="35" t="s">
        <v>5934</v>
      </c>
      <c r="E255" s="32"/>
      <c r="F255" s="36">
        <f>+SUM(F256:F258)</f>
        <v>14145</v>
      </c>
      <c r="G255" s="36" t="str">
        <f>+IF(SUM(G256:G258)=0,"",SUM(G256:G258))</f>
        <v/>
      </c>
      <c r="H255" s="217" t="str">
        <f>IFERROR(IF(VLOOKUP($D255,'Tarifa compacta'!$A$11:$O$1018,12,0)=0,"",VLOOKUP($D255,'Tarifa compacta'!$A$11:$O$1018,12,0)),"")</f>
        <v/>
      </c>
      <c r="I255" s="272"/>
    </row>
    <row r="256" spans="1:9">
      <c r="A256" s="32"/>
      <c r="B256" s="32"/>
      <c r="C256" s="237" t="str">
        <f>IFERROR(VLOOKUP(D256,'Tarifa compacta'!A:C,2,FALSE),"-")</f>
        <v>5025232976225</v>
      </c>
      <c r="D256" s="32" t="s">
        <v>325</v>
      </c>
      <c r="E256" s="32" t="str">
        <f>+VLOOKUP($D256,'Tarifa compacta'!$A:$G,7,0)</f>
        <v>Aquarea All-in-one K serie 9-12 kW con resistencia de 9 kW 3ph 260 L con ánodo electrónico</v>
      </c>
      <c r="F256" s="34">
        <f>+IFERROR(VLOOKUP($D256,'Tarifa compacta'!$A$11:$O$1018,13,0),"")</f>
        <v>8983</v>
      </c>
      <c r="G256" s="34" t="str">
        <f>IFERROR(IF(VLOOKUP($D256,'Tarifa compacta'!$A$11:$O$1018,15,0)=0,"",VLOOKUP($D256,'Tarifa compacta'!$A$11:$O$1018,15,0)),"")</f>
        <v/>
      </c>
      <c r="H256" s="217" t="str">
        <f>IFERROR(IF(VLOOKUP($D256,'Tarifa compacta'!$A$11:$O$1018,12,0)=0,"",VLOOKUP($D256,'Tarifa compacta'!$A$11:$O$1018,12,0)),"")</f>
        <v/>
      </c>
      <c r="I256" s="272"/>
    </row>
    <row r="257" spans="1:9">
      <c r="A257" s="32"/>
      <c r="B257" s="32"/>
      <c r="C257" s="237" t="str">
        <f>IFERROR(VLOOKUP(D257,'Tarifa compacta'!A:C,2,FALSE),"-")</f>
        <v>5025232960309</v>
      </c>
      <c r="D257" s="32" t="s">
        <v>255</v>
      </c>
      <c r="E257" s="32" t="str">
        <f>+VLOOKUP($D257,'Tarifa compacta'!$A:$G,7,0)</f>
        <v>Aquarea High Performance K serie 12 kW 3ph unidad exterior</v>
      </c>
      <c r="F257" s="34">
        <f>+IFERROR(VLOOKUP($D257,'Tarifa compacta'!$A$11:$O$1018,13,0),"")</f>
        <v>5006</v>
      </c>
      <c r="G257" s="34"/>
      <c r="H257" s="217"/>
      <c r="I257" s="272"/>
    </row>
    <row r="258" spans="1:9">
      <c r="A258" s="32"/>
      <c r="B258" s="48"/>
      <c r="C258" s="242" t="str">
        <f>IFERROR(VLOOKUP(D258,'Tarifa compacta'!A:C,2,FALSE),"-")</f>
        <v>5025232932061</v>
      </c>
      <c r="D258" s="40" t="s">
        <v>441</v>
      </c>
      <c r="E258" s="40" t="str">
        <f>+VLOOKUP($D258,'Tarifa compacta'!$A:$G,7,0)</f>
        <v>Adaptador Wi-Fi o WLAN opcional para servicios en la nube</v>
      </c>
      <c r="F258" s="41">
        <f>+IFERROR(VLOOKUP($D258,'Tarifa compacta'!$A$11:$O$1018,13,0),"")</f>
        <v>156</v>
      </c>
      <c r="G258" s="41" t="str">
        <f>IFERROR(IF(VLOOKUP($D258,'Tarifa compacta'!$A$11:$O$1018,15,0)=0,"",VLOOKUP($D258,'Tarifa compacta'!$A$11:$O$1018,15,0)),"")</f>
        <v/>
      </c>
      <c r="H258" s="224" t="str">
        <f>IFERROR(IF(VLOOKUP($D258,'Tarifa compacta'!$A$11:$O$1018,12,0)=0,"",VLOOKUP($D258,'Tarifa compacta'!$A$11:$O$1018,12,0)),"")</f>
        <v/>
      </c>
      <c r="I258" s="278"/>
    </row>
    <row r="259" spans="1:9">
      <c r="A259" s="32"/>
      <c r="B259" s="47"/>
      <c r="C259" s="237" t="str">
        <f>IFERROR(VLOOKUP(D259,'Tarifa compacta'!A:C,2,FALSE),"-")</f>
        <v>-</v>
      </c>
      <c r="D259" s="35" t="s">
        <v>5935</v>
      </c>
      <c r="E259" s="32"/>
      <c r="F259" s="36">
        <f>+SUM(F260:F262)</f>
        <v>14321</v>
      </c>
      <c r="G259" s="36" t="str">
        <f>+IF(SUM(G260:G262)=0,"",SUM(G260:G262))</f>
        <v/>
      </c>
      <c r="H259" s="217" t="str">
        <f>IFERROR(IF(VLOOKUP($D259,'Tarifa compacta'!$A$11:$O$1018,12,0)=0,"",VLOOKUP($D259,'Tarifa compacta'!$A$11:$O$1018,12,0)),"")</f>
        <v/>
      </c>
      <c r="I259" s="272"/>
    </row>
    <row r="260" spans="1:9">
      <c r="A260" s="32"/>
      <c r="B260" s="32"/>
      <c r="C260" s="237" t="str">
        <f>IFERROR(VLOOKUP(D260,'Tarifa compacta'!A:C,2,FALSE),"-")</f>
        <v>5025232976249</v>
      </c>
      <c r="D260" s="32" t="s">
        <v>330</v>
      </c>
      <c r="E260" s="32" t="str">
        <f>+VLOOKUP($D260,'Tarifa compacta'!$A:$G,7,0)</f>
        <v>Aquarea All-in-one K serie 16 kW con resistencia de 9 kW 3ph 260 L con ánodo electrónico</v>
      </c>
      <c r="F260" s="34">
        <f>+IFERROR(VLOOKUP($D260,'Tarifa compacta'!$A$11:$O$1018,13,0),"")</f>
        <v>8199</v>
      </c>
      <c r="G260" s="34" t="str">
        <f>IFERROR(IF(VLOOKUP($D260,'Tarifa compacta'!$A$11:$O$1018,15,0)=0,"",VLOOKUP($D260,'Tarifa compacta'!$A$11:$O$1018,15,0)),"")</f>
        <v/>
      </c>
      <c r="H260" s="217" t="str">
        <f>IFERROR(IF(VLOOKUP($D260,'Tarifa compacta'!$A$11:$O$1018,12,0)=0,"",VLOOKUP($D260,'Tarifa compacta'!$A$11:$O$1018,12,0)),"")</f>
        <v/>
      </c>
      <c r="I260" s="272"/>
    </row>
    <row r="261" spans="1:9">
      <c r="A261" s="32"/>
      <c r="B261" s="32"/>
      <c r="C261" s="237" t="str">
        <f>IFERROR(VLOOKUP(D261,'Tarifa compacta'!A:C,2,FALSE),"-")</f>
        <v>5025232960316</v>
      </c>
      <c r="D261" s="32" t="s">
        <v>259</v>
      </c>
      <c r="E261" s="32" t="str">
        <f>+VLOOKUP($D261,'Tarifa compacta'!$A:$G,7,0)</f>
        <v>Aquarea High Performance K serie 16 kW 3ph unidad exterior</v>
      </c>
      <c r="F261" s="34">
        <f>+IFERROR(VLOOKUP($D261,'Tarifa compacta'!$A$11:$O$1018,13,0),"")</f>
        <v>5966</v>
      </c>
      <c r="G261" s="34"/>
      <c r="H261" s="217"/>
      <c r="I261" s="272"/>
    </row>
    <row r="262" spans="1:9">
      <c r="A262" s="32"/>
      <c r="B262" s="48"/>
      <c r="C262" s="242" t="str">
        <f>IFERROR(VLOOKUP(D262,'Tarifa compacta'!A:C,2,FALSE),"-")</f>
        <v>5025232932061</v>
      </c>
      <c r="D262" s="40" t="s">
        <v>441</v>
      </c>
      <c r="E262" s="40" t="str">
        <f>+VLOOKUP($D262,'Tarifa compacta'!$A:$G,7,0)</f>
        <v>Adaptador Wi-Fi o WLAN opcional para servicios en la nube</v>
      </c>
      <c r="F262" s="41">
        <f>+IFERROR(VLOOKUP($D262,'Tarifa compacta'!$A$11:$O$1018,13,0),"")</f>
        <v>156</v>
      </c>
      <c r="G262" s="41" t="str">
        <f>IFERROR(IF(VLOOKUP($D262,'Tarifa compacta'!$A$11:$O$1018,15,0)=0,"",VLOOKUP($D262,'Tarifa compacta'!$A$11:$O$1018,15,0)),"")</f>
        <v/>
      </c>
      <c r="H262" s="224" t="str">
        <f>IFERROR(IF(VLOOKUP($D262,'Tarifa compacta'!$A$11:$O$1018,12,0)=0,"",VLOOKUP($D262,'Tarifa compacta'!$A$11:$O$1018,12,0)),"")</f>
        <v/>
      </c>
      <c r="I262" s="278"/>
    </row>
    <row r="263" spans="1:9" ht="15.75">
      <c r="A263" s="32"/>
      <c r="B263" s="44"/>
      <c r="C263" s="238"/>
      <c r="D263" s="44" t="s">
        <v>5936</v>
      </c>
      <c r="E263" s="45"/>
      <c r="F263" s="45"/>
      <c r="G263" s="45"/>
      <c r="H263" s="222"/>
      <c r="I263" s="277"/>
    </row>
    <row r="264" spans="1:9">
      <c r="B264" s="32"/>
      <c r="C264" s="237" t="str">
        <f>IFERROR(VLOOKUP(D264,'Tarifa compacta'!A:C,2,FALSE),"-")</f>
        <v>-</v>
      </c>
      <c r="D264" s="35" t="s">
        <v>5937</v>
      </c>
      <c r="E264" s="32"/>
      <c r="F264" s="36">
        <f>+SUM(F265:F267)</f>
        <v>5431</v>
      </c>
      <c r="G264" s="36" t="str">
        <f>+IF(SUM(G265:G267)=0,"",SUM(G265:G267))</f>
        <v/>
      </c>
      <c r="H264" s="217" t="str">
        <f>IFERROR(IF(VLOOKUP($D264,'Tarifa compacta'!$A$11:$O$1018,12,0)=0,"",VLOOKUP($D264,'Tarifa compacta'!$A$11:$O$1018,12,0)),"")</f>
        <v/>
      </c>
      <c r="I264" s="286" t="s">
        <v>8603</v>
      </c>
    </row>
    <row r="265" spans="1:9">
      <c r="B265" s="32"/>
      <c r="C265" s="237" t="str">
        <f>IFERROR(VLOOKUP(D265,'Tarifa compacta'!A:C,2,FALSE),"-")</f>
        <v>5025232944033</v>
      </c>
      <c r="D265" s="32" t="s">
        <v>332</v>
      </c>
      <c r="E265" s="32" t="str">
        <f>+VLOOKUP($D265,'Tarifa compacta'!$A:$G,7,0)</f>
        <v>Unidad interior bibloc Aquarea High Performance serie K de 3-9 kW con resistencia de 3 kW de 1ph</v>
      </c>
      <c r="F265" s="34">
        <f>+IFERROR(VLOOKUP($D265,'Tarifa compacta'!$A$11:$O$1018,13,0),"")</f>
        <v>3402</v>
      </c>
      <c r="G265" s="34" t="str">
        <f>IFERROR(IF(VLOOKUP($D265,'Tarifa compacta'!$A$11:$O$1018,15,0)=0,"",VLOOKUP($D265,'Tarifa compacta'!$A$11:$O$1018,15,0)),"")</f>
        <v/>
      </c>
      <c r="H265" s="217" t="str">
        <f>IFERROR(IF(VLOOKUP($D265,'Tarifa compacta'!$A$11:$O$1018,12,0)=0,"",VLOOKUP($D265,'Tarifa compacta'!$A$11:$O$1018,12,0)),"")</f>
        <v/>
      </c>
      <c r="I265" s="286"/>
    </row>
    <row r="266" spans="1:9">
      <c r="B266" s="32"/>
      <c r="C266" s="237" t="str">
        <f>IFERROR(VLOOKUP(D266,'Tarifa compacta'!A:C,2,FALSE),"-")</f>
        <v>5025232944446</v>
      </c>
      <c r="D266" s="32" t="s">
        <v>232</v>
      </c>
      <c r="E266" s="32" t="str">
        <f>+VLOOKUP($D266,'Tarifa compacta'!$A:$G,7,0)</f>
        <v>Aquarea High Performance K serie 3 kW 1ph unidad exterior</v>
      </c>
      <c r="F266" s="34">
        <f>+IFERROR(VLOOKUP($D266,'Tarifa compacta'!$A$11:$O$1018,13,0),"")</f>
        <v>1873</v>
      </c>
      <c r="G266" s="34"/>
      <c r="H266" s="217"/>
      <c r="I266" s="286"/>
    </row>
    <row r="267" spans="1:9">
      <c r="B267" s="40"/>
      <c r="C267" s="242" t="str">
        <f>IFERROR(VLOOKUP(D267,'Tarifa compacta'!A:C,2,FALSE),"-")</f>
        <v>5025232932061</v>
      </c>
      <c r="D267" s="40" t="s">
        <v>441</v>
      </c>
      <c r="E267" s="40" t="str">
        <f>+VLOOKUP($D267,'Tarifa compacta'!$A:$G,7,0)</f>
        <v>Adaptador Wi-Fi o WLAN opcional para servicios en la nube</v>
      </c>
      <c r="F267" s="41">
        <f>+IFERROR(VLOOKUP($D267,'Tarifa compacta'!$A$11:$O$1018,13,0),"")</f>
        <v>156</v>
      </c>
      <c r="G267" s="41" t="str">
        <f>IFERROR(IF(VLOOKUP($D267,'Tarifa compacta'!$A$11:$O$1018,15,0)=0,"",VLOOKUP($D267,'Tarifa compacta'!$A$11:$O$1018,15,0)),"")</f>
        <v/>
      </c>
      <c r="H267" s="224" t="str">
        <f>IFERROR(IF(VLOOKUP($D267,'Tarifa compacta'!$A$11:$O$1018,12,0)=0,"",VLOOKUP($D267,'Tarifa compacta'!$A$11:$O$1018,12,0)),"")</f>
        <v/>
      </c>
      <c r="I267" s="286"/>
    </row>
    <row r="268" spans="1:9">
      <c r="B268" s="32"/>
      <c r="C268" s="237" t="str">
        <f>IFERROR(VLOOKUP(D268,'Tarifa compacta'!A:C,2,FALSE),"-")</f>
        <v>-</v>
      </c>
      <c r="D268" s="35" t="s">
        <v>5938</v>
      </c>
      <c r="E268" s="32"/>
      <c r="F268" s="36">
        <f>+SUM(F269:F271)</f>
        <v>5644</v>
      </c>
      <c r="G268" s="36" t="str">
        <f>+IF(SUM(G269:G271)=0,"",SUM(G269:G271))</f>
        <v/>
      </c>
      <c r="H268" s="217" t="str">
        <f>IFERROR(IF(VLOOKUP($D268,'Tarifa compacta'!$A$11:$O$1018,12,0)=0,"",VLOOKUP($D268,'Tarifa compacta'!$A$11:$O$1018,12,0)),"")</f>
        <v/>
      </c>
      <c r="I268" s="286" t="s">
        <v>8603</v>
      </c>
    </row>
    <row r="269" spans="1:9">
      <c r="B269" s="32"/>
      <c r="C269" s="237" t="str">
        <f>IFERROR(VLOOKUP(D269,'Tarifa compacta'!A:C,2,FALSE),"-")</f>
        <v>5025232944033</v>
      </c>
      <c r="D269" s="32" t="s">
        <v>332</v>
      </c>
      <c r="E269" s="32" t="str">
        <f>+VLOOKUP($D269,'Tarifa compacta'!$A:$G,7,0)</f>
        <v>Unidad interior bibloc Aquarea High Performance serie K de 3-9 kW con resistencia de 3 kW de 1ph</v>
      </c>
      <c r="F269" s="34">
        <f>+IFERROR(VLOOKUP($D269,'Tarifa compacta'!$A$11:$O$1018,13,0),"")</f>
        <v>3402</v>
      </c>
      <c r="G269" s="34" t="str">
        <f>IFERROR(IF(VLOOKUP($D269,'Tarifa compacta'!$A$11:$O$1018,15,0)=0,"",VLOOKUP($D269,'Tarifa compacta'!$A$11:$O$1018,15,0)),"")</f>
        <v/>
      </c>
      <c r="H269" s="217" t="str">
        <f>IFERROR(IF(VLOOKUP($D269,'Tarifa compacta'!$A$11:$O$1018,12,0)=0,"",VLOOKUP($D269,'Tarifa compacta'!$A$11:$O$1018,12,0)),"")</f>
        <v/>
      </c>
      <c r="I269" s="286"/>
    </row>
    <row r="270" spans="1:9">
      <c r="B270" s="32"/>
      <c r="C270" s="237" t="str">
        <f>IFERROR(VLOOKUP(D270,'Tarifa compacta'!A:C,2,FALSE),"-")</f>
        <v>5025232943760</v>
      </c>
      <c r="D270" s="32" t="s">
        <v>235</v>
      </c>
      <c r="E270" s="32" t="str">
        <f>+VLOOKUP($D270,'Tarifa compacta'!$A:$G,7,0)</f>
        <v>Aquarea High Performance K serie 5 kW 1ph unidad exterior</v>
      </c>
      <c r="F270" s="34">
        <f>+IFERROR(VLOOKUP($D270,'Tarifa compacta'!$A$11:$O$1018,13,0),"")</f>
        <v>2086</v>
      </c>
      <c r="G270" s="34"/>
      <c r="H270" s="217"/>
      <c r="I270" s="286"/>
    </row>
    <row r="271" spans="1:9">
      <c r="B271" s="40"/>
      <c r="C271" s="242" t="str">
        <f>IFERROR(VLOOKUP(D271,'Tarifa compacta'!A:C,2,FALSE),"-")</f>
        <v>5025232932061</v>
      </c>
      <c r="D271" s="40" t="s">
        <v>441</v>
      </c>
      <c r="E271" s="40" t="str">
        <f>+VLOOKUP($D271,'Tarifa compacta'!$A:$G,7,0)</f>
        <v>Adaptador Wi-Fi o WLAN opcional para servicios en la nube</v>
      </c>
      <c r="F271" s="41">
        <f>+IFERROR(VLOOKUP($D271,'Tarifa compacta'!$A$11:$O$1018,13,0),"")</f>
        <v>156</v>
      </c>
      <c r="G271" s="41" t="str">
        <f>IFERROR(IF(VLOOKUP($D271,'Tarifa compacta'!$A$11:$O$1018,15,0)=0,"",VLOOKUP($D271,'Tarifa compacta'!$A$11:$O$1018,15,0)),"")</f>
        <v/>
      </c>
      <c r="H271" s="224" t="str">
        <f>IFERROR(IF(VLOOKUP($D271,'Tarifa compacta'!$A$11:$O$1018,12,0)=0,"",VLOOKUP($D271,'Tarifa compacta'!$A$11:$O$1018,12,0)),"")</f>
        <v/>
      </c>
      <c r="I271" s="286"/>
    </row>
    <row r="272" spans="1:9">
      <c r="B272" s="32"/>
      <c r="C272" s="237" t="str">
        <f>IFERROR(VLOOKUP(D272,'Tarifa compacta'!A:C,2,FALSE),"-")</f>
        <v>-</v>
      </c>
      <c r="D272" s="35" t="s">
        <v>5939</v>
      </c>
      <c r="E272" s="32"/>
      <c r="F272" s="36">
        <f>+SUM(F273:F275)</f>
        <v>6189</v>
      </c>
      <c r="G272" s="36" t="str">
        <f>+IF(SUM(G273:G275)=0,"",SUM(G273:G275))</f>
        <v/>
      </c>
      <c r="H272" s="217" t="str">
        <f>IFERROR(IF(VLOOKUP($D272,'Tarifa compacta'!$A$11:$O$1018,12,0)=0,"",VLOOKUP($D272,'Tarifa compacta'!$A$11:$O$1018,12,0)),"")</f>
        <v/>
      </c>
      <c r="I272" s="286" t="s">
        <v>8603</v>
      </c>
    </row>
    <row r="273" spans="2:9">
      <c r="B273" s="32"/>
      <c r="C273" s="237" t="str">
        <f>IFERROR(VLOOKUP(D273,'Tarifa compacta'!A:C,2,FALSE),"-")</f>
        <v>5025232944033</v>
      </c>
      <c r="D273" s="32" t="s">
        <v>332</v>
      </c>
      <c r="E273" s="32" t="str">
        <f>+VLOOKUP($D273,'Tarifa compacta'!$A:$G,7,0)</f>
        <v>Unidad interior bibloc Aquarea High Performance serie K de 3-9 kW con resistencia de 3 kW de 1ph</v>
      </c>
      <c r="F273" s="34">
        <f>+IFERROR(VLOOKUP($D273,'Tarifa compacta'!$A$11:$O$1018,13,0),"")</f>
        <v>3402</v>
      </c>
      <c r="G273" s="34" t="str">
        <f>IFERROR(IF(VLOOKUP($D273,'Tarifa compacta'!$A$11:$O$1018,15,0)=0,"",VLOOKUP($D273,'Tarifa compacta'!$A$11:$O$1018,15,0)),"")</f>
        <v/>
      </c>
      <c r="H273" s="217" t="str">
        <f>IFERROR(IF(VLOOKUP($D273,'Tarifa compacta'!$A$11:$O$1018,12,0)=0,"",VLOOKUP($D273,'Tarifa compacta'!$A$11:$O$1018,12,0)),"")</f>
        <v/>
      </c>
      <c r="I273" s="286"/>
    </row>
    <row r="274" spans="2:9">
      <c r="B274" s="32"/>
      <c r="C274" s="237" t="str">
        <f>IFERROR(VLOOKUP(D274,'Tarifa compacta'!A:C,2,FALSE),"-")</f>
        <v>5025232943777</v>
      </c>
      <c r="D274" s="32" t="s">
        <v>238</v>
      </c>
      <c r="E274" s="32" t="str">
        <f>+VLOOKUP($D274,'Tarifa compacta'!$A:$G,7,0)</f>
        <v>Aquarea High Performance K serie 7 kW 1ph unidad exterior</v>
      </c>
      <c r="F274" s="34">
        <f>+IFERROR(VLOOKUP($D274,'Tarifa compacta'!$A$11:$O$1018,13,0),"")</f>
        <v>2631</v>
      </c>
      <c r="G274" s="34"/>
      <c r="H274" s="217"/>
      <c r="I274" s="286"/>
    </row>
    <row r="275" spans="2:9">
      <c r="B275" s="40"/>
      <c r="C275" s="242" t="str">
        <f>IFERROR(VLOOKUP(D275,'Tarifa compacta'!A:C,2,FALSE),"-")</f>
        <v>5025232932061</v>
      </c>
      <c r="D275" s="40" t="s">
        <v>441</v>
      </c>
      <c r="E275" s="40" t="str">
        <f>+VLOOKUP($D275,'Tarifa compacta'!$A:$G,7,0)</f>
        <v>Adaptador Wi-Fi o WLAN opcional para servicios en la nube</v>
      </c>
      <c r="F275" s="41">
        <f>+IFERROR(VLOOKUP($D275,'Tarifa compacta'!$A$11:$O$1018,13,0),"")</f>
        <v>156</v>
      </c>
      <c r="G275" s="41" t="str">
        <f>IFERROR(IF(VLOOKUP($D275,'Tarifa compacta'!$A$11:$O$1018,15,0)=0,"",VLOOKUP($D275,'Tarifa compacta'!$A$11:$O$1018,15,0)),"")</f>
        <v/>
      </c>
      <c r="H275" s="224" t="str">
        <f>IFERROR(IF(VLOOKUP($D275,'Tarifa compacta'!$A$11:$O$1018,12,0)=0,"",VLOOKUP($D275,'Tarifa compacta'!$A$11:$O$1018,12,0)),"")</f>
        <v/>
      </c>
      <c r="I275" s="286"/>
    </row>
    <row r="276" spans="2:9">
      <c r="B276" s="32"/>
      <c r="C276" s="237" t="str">
        <f>IFERROR(VLOOKUP(D276,'Tarifa compacta'!A:C,2,FALSE),"-")</f>
        <v>-</v>
      </c>
      <c r="D276" s="35" t="s">
        <v>5940</v>
      </c>
      <c r="E276" s="32"/>
      <c r="F276" s="36">
        <f>+SUM(F277:F279)</f>
        <v>6571</v>
      </c>
      <c r="G276" s="36" t="str">
        <f>+IF(SUM(G277:G279)=0,"",SUM(G277:G279))</f>
        <v/>
      </c>
      <c r="H276" s="217" t="str">
        <f>IFERROR(IF(VLOOKUP($D276,'Tarifa compacta'!$A$11:$O$1018,12,0)=0,"",VLOOKUP($D276,'Tarifa compacta'!$A$11:$O$1018,12,0)),"")</f>
        <v/>
      </c>
      <c r="I276" s="286" t="s">
        <v>8603</v>
      </c>
    </row>
    <row r="277" spans="2:9">
      <c r="B277" s="32"/>
      <c r="C277" s="237" t="str">
        <f>IFERROR(VLOOKUP(D277,'Tarifa compacta'!A:C,2,FALSE),"-")</f>
        <v>5025232944033</v>
      </c>
      <c r="D277" s="32" t="s">
        <v>332</v>
      </c>
      <c r="E277" s="32" t="str">
        <f>+VLOOKUP($D277,'Tarifa compacta'!$A:$G,7,0)</f>
        <v>Unidad interior bibloc Aquarea High Performance serie K de 3-9 kW con resistencia de 3 kW de 1ph</v>
      </c>
      <c r="F277" s="34">
        <f>+IFERROR(VLOOKUP($D277,'Tarifa compacta'!$A$11:$O$1018,13,0),"")</f>
        <v>3402</v>
      </c>
      <c r="G277" s="34" t="str">
        <f>IFERROR(IF(VLOOKUP($D277,'Tarifa compacta'!$A$11:$O$1018,15,0)=0,"",VLOOKUP($D277,'Tarifa compacta'!$A$11:$O$1018,15,0)),"")</f>
        <v/>
      </c>
      <c r="H277" s="217" t="str">
        <f>IFERROR(IF(VLOOKUP($D277,'Tarifa compacta'!$A$11:$O$1018,12,0)=0,"",VLOOKUP($D277,'Tarifa compacta'!$A$11:$O$1018,12,0)),"")</f>
        <v/>
      </c>
      <c r="I277" s="286"/>
    </row>
    <row r="278" spans="2:9">
      <c r="B278" s="32"/>
      <c r="C278" s="237" t="str">
        <f>IFERROR(VLOOKUP(D278,'Tarifa compacta'!A:C,2,FALSE),"-")</f>
        <v>5025232943784</v>
      </c>
      <c r="D278" s="32" t="s">
        <v>241</v>
      </c>
      <c r="E278" s="32" t="str">
        <f>+VLOOKUP($D278,'Tarifa compacta'!$A:$G,7,0)</f>
        <v>Aquarea High Performance K serie 9 kW 1ph unidad exterior</v>
      </c>
      <c r="F278" s="34">
        <f>+IFERROR(VLOOKUP($D278,'Tarifa compacta'!$A$11:$O$1018,13,0),"")</f>
        <v>3013</v>
      </c>
      <c r="G278" s="34"/>
      <c r="H278" s="217"/>
      <c r="I278" s="286"/>
    </row>
    <row r="279" spans="2:9">
      <c r="B279" s="40"/>
      <c r="C279" s="242" t="str">
        <f>IFERROR(VLOOKUP(D279,'Tarifa compacta'!A:C,2,FALSE),"-")</f>
        <v>5025232932061</v>
      </c>
      <c r="D279" s="40" t="s">
        <v>441</v>
      </c>
      <c r="E279" s="40" t="str">
        <f>+VLOOKUP($D279,'Tarifa compacta'!$A:$G,7,0)</f>
        <v>Adaptador Wi-Fi o WLAN opcional para servicios en la nube</v>
      </c>
      <c r="F279" s="41">
        <f>+IFERROR(VLOOKUP($D279,'Tarifa compacta'!$A$11:$O$1018,13,0),"")</f>
        <v>156</v>
      </c>
      <c r="G279" s="41" t="str">
        <f>IFERROR(IF(VLOOKUP($D279,'Tarifa compacta'!$A$11:$O$1018,15,0)=0,"",VLOOKUP($D279,'Tarifa compacta'!$A$11:$O$1018,15,0)),"")</f>
        <v/>
      </c>
      <c r="H279" s="224" t="str">
        <f>IFERROR(IF(VLOOKUP($D279,'Tarifa compacta'!$A$11:$O$1018,12,0)=0,"",VLOOKUP($D279,'Tarifa compacta'!$A$11:$O$1018,12,0)),"")</f>
        <v/>
      </c>
      <c r="I279" s="286"/>
    </row>
    <row r="280" spans="2:9">
      <c r="B280" s="47"/>
      <c r="C280" s="237" t="str">
        <f>IFERROR(VLOOKUP(D280,'Tarifa compacta'!A:C,2,FALSE),"-")</f>
        <v>-</v>
      </c>
      <c r="D280" s="35" t="s">
        <v>5941</v>
      </c>
      <c r="E280" s="32"/>
      <c r="F280" s="36">
        <f>+SUM(F281:F283)</f>
        <v>8474</v>
      </c>
      <c r="G280" s="36" t="str">
        <f>+IF(SUM(G281:G283)=0,"",SUM(G281:G283))</f>
        <v/>
      </c>
      <c r="H280" s="217" t="str">
        <f>IFERROR(IF(VLOOKUP($D280,'Tarifa compacta'!$A$11:$O$1018,12,0)=0,"",VLOOKUP($D280,'Tarifa compacta'!$A$11:$O$1018,12,0)),"")</f>
        <v/>
      </c>
      <c r="I280" s="272"/>
    </row>
    <row r="281" spans="2:9">
      <c r="B281" s="32"/>
      <c r="C281" s="237" t="str">
        <f>IFERROR(VLOOKUP(D281,'Tarifa compacta'!A:C,2,FALSE),"-")</f>
        <v>5025232960255</v>
      </c>
      <c r="D281" s="32" t="s">
        <v>337</v>
      </c>
      <c r="E281" s="32" t="str">
        <f>+VLOOKUP($D281,'Tarifa compacta'!$A:$G,7,0)</f>
        <v>Unidad interior bibloque Aquarea High Performance serie K de 12 kW con resistencia de 6 kW de 1ph</v>
      </c>
      <c r="F281" s="34">
        <f>+IFERROR(VLOOKUP($D281,'Tarifa compacta'!$A$11:$O$1018,13,0),"")</f>
        <v>4060</v>
      </c>
      <c r="G281" s="34" t="str">
        <f>IFERROR(IF(VLOOKUP($D281,'Tarifa compacta'!$A$11:$O$1018,15,0)=0,"",VLOOKUP($D281,'Tarifa compacta'!$A$11:$O$1018,15,0)),"")</f>
        <v/>
      </c>
      <c r="H281" s="217" t="str">
        <f>IFERROR(IF(VLOOKUP($D281,'Tarifa compacta'!$A$11:$O$1018,12,0)=0,"",VLOOKUP($D281,'Tarifa compacta'!$A$11:$O$1018,12,0)),"")</f>
        <v/>
      </c>
      <c r="I281" s="272"/>
    </row>
    <row r="282" spans="2:9">
      <c r="B282" s="32"/>
      <c r="C282" s="237" t="str">
        <f>IFERROR(VLOOKUP(D282,'Tarifa compacta'!A:C,2,FALSE),"-")</f>
        <v>5025232960293</v>
      </c>
      <c r="D282" s="32" t="s">
        <v>244</v>
      </c>
      <c r="E282" s="32" t="str">
        <f>+VLOOKUP($D282,'Tarifa compacta'!$A:$G,7,0)</f>
        <v>Aquarea High Performance K serie 12 kW 1ph unidad exterior</v>
      </c>
      <c r="F282" s="34">
        <f>+IFERROR(VLOOKUP($D282,'Tarifa compacta'!$A$11:$O$1018,13,0),"")</f>
        <v>4258</v>
      </c>
      <c r="G282" s="34"/>
      <c r="H282" s="217"/>
      <c r="I282" s="272"/>
    </row>
    <row r="283" spans="2:9">
      <c r="B283" s="40"/>
      <c r="C283" s="242" t="str">
        <f>IFERROR(VLOOKUP(D283,'Tarifa compacta'!A:C,2,FALSE),"-")</f>
        <v>5025232932061</v>
      </c>
      <c r="D283" s="40" t="s">
        <v>441</v>
      </c>
      <c r="E283" s="40" t="str">
        <f>+VLOOKUP($D283,'Tarifa compacta'!$A:$G,7,0)</f>
        <v>Adaptador Wi-Fi o WLAN opcional para servicios en la nube</v>
      </c>
      <c r="F283" s="41">
        <f>+IFERROR(VLOOKUP($D283,'Tarifa compacta'!$A$11:$O$1018,13,0),"")</f>
        <v>156</v>
      </c>
      <c r="G283" s="41" t="str">
        <f>IFERROR(IF(VLOOKUP($D283,'Tarifa compacta'!$A$11:$O$1018,15,0)=0,"",VLOOKUP($D283,'Tarifa compacta'!$A$11:$O$1018,15,0)),"")</f>
        <v/>
      </c>
      <c r="H283" s="224" t="str">
        <f>IFERROR(IF(VLOOKUP($D283,'Tarifa compacta'!$A$11:$O$1018,12,0)=0,"",VLOOKUP($D283,'Tarifa compacta'!$A$11:$O$1018,12,0)),"")</f>
        <v/>
      </c>
      <c r="I283" s="278"/>
    </row>
    <row r="284" spans="2:9">
      <c r="B284" s="47"/>
      <c r="C284" s="237" t="str">
        <f>IFERROR(VLOOKUP(D284,'Tarifa compacta'!A:C,2,FALSE),"-")</f>
        <v>-</v>
      </c>
      <c r="D284" s="35" t="s">
        <v>5942</v>
      </c>
      <c r="E284" s="32"/>
      <c r="F284" s="36">
        <f>+SUM(F285:F287)</f>
        <v>9664</v>
      </c>
      <c r="G284" s="36" t="str">
        <f>+IF(SUM(G285:G287)=0,"",SUM(G285:G287))</f>
        <v/>
      </c>
      <c r="H284" s="217" t="str">
        <f>IFERROR(IF(VLOOKUP($D284,'Tarifa compacta'!$A$11:$O$1018,12,0)=0,"",VLOOKUP($D284,'Tarifa compacta'!$A$11:$O$1018,12,0)),"")</f>
        <v/>
      </c>
      <c r="I284" s="272"/>
    </row>
    <row r="285" spans="2:9">
      <c r="B285" s="47"/>
      <c r="C285" s="237">
        <f>IFERROR(VLOOKUP(D285,'Tarifa compacta'!A:C,2,FALSE),"-")</f>
        <v>5025232984916</v>
      </c>
      <c r="D285" s="32" t="s">
        <v>340</v>
      </c>
      <c r="E285" s="32" t="str">
        <f>+VLOOKUP($D285,'Tarifa compacta'!$A:$G,7,0)</f>
        <v>Unidad interior bibloque Aquarea High Performance serie K de 16 kW con resistencia de 6 kW 1ph</v>
      </c>
      <c r="F285" s="34">
        <f>+IFERROR(VLOOKUP($D285,'Tarifa compacta'!$A$11:$O$1018,13,0),"")</f>
        <v>4442</v>
      </c>
      <c r="G285" s="34" t="str">
        <f>IFERROR(IF(VLOOKUP($D285,'Tarifa compacta'!$A$11:$O$1018,15,0)=0,"",VLOOKUP($D285,'Tarifa compacta'!$A$11:$O$1018,15,0)),"")</f>
        <v/>
      </c>
      <c r="H285" s="217" t="str">
        <f>IFERROR(IF(VLOOKUP($D285,'Tarifa compacta'!$A$11:$O$1018,12,0)=0,"",VLOOKUP($D285,'Tarifa compacta'!$A$11:$O$1018,12,0)),"")</f>
        <v/>
      </c>
      <c r="I285" s="272"/>
    </row>
    <row r="286" spans="2:9">
      <c r="B286" s="47"/>
      <c r="C286" s="237" t="str">
        <f>IFERROR(VLOOKUP(D286,'Tarifa compacta'!A:C,2,FALSE),"-")</f>
        <v>5025232984923</v>
      </c>
      <c r="D286" s="32" t="s">
        <v>248</v>
      </c>
      <c r="E286" s="32" t="str">
        <f>+VLOOKUP($D286,'Tarifa compacta'!$A:$G,7,0)</f>
        <v>Aquarea High Performance K serie 16 kW 1ph unidad exterior</v>
      </c>
      <c r="F286" s="34">
        <f>+IFERROR(VLOOKUP($D286,'Tarifa compacta'!$A$11:$O$1018,13,0),"")</f>
        <v>5066</v>
      </c>
      <c r="G286" s="34"/>
      <c r="H286" s="217"/>
      <c r="I286" s="272"/>
    </row>
    <row r="287" spans="2:9">
      <c r="B287" s="47"/>
      <c r="C287" s="237" t="str">
        <f>IFERROR(VLOOKUP(D287,'Tarifa compacta'!A:C,2,FALSE),"-")</f>
        <v>5025232932061</v>
      </c>
      <c r="D287" s="40" t="s">
        <v>441</v>
      </c>
      <c r="E287" s="40" t="str">
        <f>+VLOOKUP($D287,'Tarifa compacta'!$A:$G,7,0)</f>
        <v>Adaptador Wi-Fi o WLAN opcional para servicios en la nube</v>
      </c>
      <c r="F287" s="34">
        <f>+IFERROR(VLOOKUP($D287,'Tarifa compacta'!$A$11:$O$1018,13,0),"")</f>
        <v>156</v>
      </c>
      <c r="G287" s="34" t="str">
        <f>IFERROR(IF(VLOOKUP($D287,'Tarifa compacta'!$A$11:$O$1018,15,0)=0,"",VLOOKUP($D287,'Tarifa compacta'!$A$11:$O$1018,15,0)),"")</f>
        <v/>
      </c>
      <c r="H287" s="217" t="str">
        <f>IFERROR(IF(VLOOKUP($D287,'Tarifa compacta'!$A$11:$O$1018,12,0)=0,"",VLOOKUP($D287,'Tarifa compacta'!$A$11:$O$1018,12,0)),"")</f>
        <v/>
      </c>
      <c r="I287" s="272"/>
    </row>
    <row r="288" spans="2:9" ht="15.75">
      <c r="B288" s="44"/>
      <c r="C288" s="238"/>
      <c r="D288" s="44" t="s">
        <v>5943</v>
      </c>
      <c r="E288" s="45"/>
      <c r="F288" s="45"/>
      <c r="G288" s="45"/>
      <c r="H288" s="222"/>
      <c r="I288" s="277"/>
    </row>
    <row r="289" spans="2:9">
      <c r="B289" s="47"/>
      <c r="C289" s="237" t="str">
        <f>IFERROR(VLOOKUP(D289,'Tarifa compacta'!A:C,2,FALSE),"-")</f>
        <v>-</v>
      </c>
      <c r="D289" s="35" t="s">
        <v>5944</v>
      </c>
      <c r="E289" s="32"/>
      <c r="F289" s="36">
        <f>+SUM(F290:F292)</f>
        <v>7779</v>
      </c>
      <c r="G289" s="36" t="str">
        <f>+IF(SUM(G290:G292)=0,"",SUM(G290:G292))</f>
        <v/>
      </c>
      <c r="H289" s="217" t="str">
        <f>IFERROR(IF(VLOOKUP($D289,'Tarifa compacta'!$A$11:$O$1018,12,0)=0,"",VLOOKUP($D289,'Tarifa compacta'!$A$11:$O$1018,12,0)),"")</f>
        <v/>
      </c>
      <c r="I289" s="286" t="s">
        <v>8603</v>
      </c>
    </row>
    <row r="290" spans="2:9">
      <c r="B290" s="32"/>
      <c r="C290" s="237" t="str">
        <f>IFERROR(VLOOKUP(D290,'Tarifa compacta'!A:C,2,FALSE),"-")</f>
        <v>5025232960231</v>
      </c>
      <c r="D290" s="32" t="s">
        <v>342</v>
      </c>
      <c r="E290" s="32" t="str">
        <f>+VLOOKUP($D290,'Tarifa compacta'!$A:$G,7,0)</f>
        <v>Unidad interior bibloc Aquarea High Performance serie K de 9 kW con resistencia de 3 kW 3ph</v>
      </c>
      <c r="F290" s="34">
        <f>+IFERROR(VLOOKUP($D290,'Tarifa compacta'!$A$11:$O$1018,13,0),"")</f>
        <v>3774</v>
      </c>
      <c r="G290" s="34" t="str">
        <f>IFERROR(IF(VLOOKUP($D290,'Tarifa compacta'!$A$11:$O$1018,15,0)=0,"",VLOOKUP($D290,'Tarifa compacta'!$A$11:$O$1018,15,0)),"")</f>
        <v/>
      </c>
      <c r="H290" s="217" t="str">
        <f>IFERROR(IF(VLOOKUP($D290,'Tarifa compacta'!$A$11:$O$1018,12,0)=0,"",VLOOKUP($D290,'Tarifa compacta'!$A$11:$O$1018,12,0)),"")</f>
        <v/>
      </c>
      <c r="I290" s="286"/>
    </row>
    <row r="291" spans="2:9">
      <c r="B291" s="32"/>
      <c r="C291" s="237" t="str">
        <f>IFERROR(VLOOKUP(D291,'Tarifa compacta'!A:C,2,FALSE),"-")</f>
        <v>5025232960286</v>
      </c>
      <c r="D291" s="32" t="s">
        <v>251</v>
      </c>
      <c r="E291" s="32" t="str">
        <f>+VLOOKUP($D291,'Tarifa compacta'!$A:$G,7,0)</f>
        <v>Aquarea High Performance K serie 9 kW 3ph unidad exterior</v>
      </c>
      <c r="F291" s="34">
        <f>+IFERROR(VLOOKUP($D291,'Tarifa compacta'!$A$11:$O$1018,13,0),"")</f>
        <v>3849</v>
      </c>
      <c r="G291" s="34"/>
      <c r="H291" s="217"/>
      <c r="I291" s="286"/>
    </row>
    <row r="292" spans="2:9">
      <c r="B292" s="40"/>
      <c r="C292" s="242" t="str">
        <f>IFERROR(VLOOKUP(D292,'Tarifa compacta'!A:C,2,FALSE),"-")</f>
        <v>5025232932061</v>
      </c>
      <c r="D292" s="40" t="s">
        <v>441</v>
      </c>
      <c r="E292" s="40" t="str">
        <f>+VLOOKUP($D292,'Tarifa compacta'!$A:$G,7,0)</f>
        <v>Adaptador Wi-Fi o WLAN opcional para servicios en la nube</v>
      </c>
      <c r="F292" s="41">
        <f>+IFERROR(VLOOKUP($D292,'Tarifa compacta'!$A$11:$O$1018,13,0),"")</f>
        <v>156</v>
      </c>
      <c r="G292" s="41" t="str">
        <f>IFERROR(IF(VLOOKUP($D292,'Tarifa compacta'!$A$11:$O$1018,15,0)=0,"",VLOOKUP($D292,'Tarifa compacta'!$A$11:$O$1018,15,0)),"")</f>
        <v/>
      </c>
      <c r="H292" s="224" t="str">
        <f>IFERROR(IF(VLOOKUP($D292,'Tarifa compacta'!$A$11:$O$1018,12,0)=0,"",VLOOKUP($D292,'Tarifa compacta'!$A$11:$O$1018,12,0)),"")</f>
        <v/>
      </c>
      <c r="I292" s="286"/>
    </row>
    <row r="293" spans="2:9">
      <c r="B293" s="47"/>
      <c r="C293" s="237" t="str">
        <f>IFERROR(VLOOKUP(D293,'Tarifa compacta'!A:C,2,FALSE),"-")</f>
        <v>-</v>
      </c>
      <c r="D293" s="35" t="s">
        <v>5945</v>
      </c>
      <c r="E293" s="32"/>
      <c r="F293" s="36">
        <f>+SUM(F294:F296)</f>
        <v>7817</v>
      </c>
      <c r="G293" s="36" t="str">
        <f>+IF(SUM(G294:G296)=0,"",SUM(G294:G296))</f>
        <v/>
      </c>
      <c r="H293" s="217" t="str">
        <f>IFERROR(IF(VLOOKUP($D293,'Tarifa compacta'!$A$11:$O$1018,12,0)=0,"",VLOOKUP($D293,'Tarifa compacta'!$A$11:$O$1018,12,0)),"")</f>
        <v/>
      </c>
      <c r="I293" s="286" t="s">
        <v>8603</v>
      </c>
    </row>
    <row r="294" spans="2:9">
      <c r="B294" s="32"/>
      <c r="C294" s="237" t="str">
        <f>IFERROR(VLOOKUP(D294,'Tarifa compacta'!A:C,2,FALSE),"-")</f>
        <v>5025232960248</v>
      </c>
      <c r="D294" s="32" t="s">
        <v>346</v>
      </c>
      <c r="E294" s="32" t="str">
        <f>+VLOOKUP($D294,'Tarifa compacta'!$A:$G,7,0)</f>
        <v>Unidad interior bibloque Aquarea High Performance serie K de 9 kW con resistencia de 9 kW 3ph</v>
      </c>
      <c r="F294" s="34">
        <f>+IFERROR(VLOOKUP($D294,'Tarifa compacta'!$A$11:$O$1018,13,0),"")</f>
        <v>3812</v>
      </c>
      <c r="G294" s="34" t="str">
        <f>IFERROR(IF(VLOOKUP($D294,'Tarifa compacta'!$A$11:$O$1018,15,0)=0,"",VLOOKUP($D294,'Tarifa compacta'!$A$11:$O$1018,15,0)),"")</f>
        <v/>
      </c>
      <c r="H294" s="217" t="str">
        <f>IFERROR(IF(VLOOKUP($D294,'Tarifa compacta'!$A$11:$O$1018,12,0)=0,"",VLOOKUP($D294,'Tarifa compacta'!$A$11:$O$1018,12,0)),"")</f>
        <v/>
      </c>
      <c r="I294" s="286"/>
    </row>
    <row r="295" spans="2:9">
      <c r="B295" s="32"/>
      <c r="C295" s="237" t="str">
        <f>IFERROR(VLOOKUP(D295,'Tarifa compacta'!A:C,2,FALSE),"-")</f>
        <v>5025232960286</v>
      </c>
      <c r="D295" s="32" t="s">
        <v>251</v>
      </c>
      <c r="E295" s="32" t="str">
        <f>+VLOOKUP($D295,'Tarifa compacta'!$A:$G,7,0)</f>
        <v>Aquarea High Performance K serie 9 kW 3ph unidad exterior</v>
      </c>
      <c r="F295" s="34">
        <f>+IFERROR(VLOOKUP($D295,'Tarifa compacta'!$A$11:$O$1018,13,0),"")</f>
        <v>3849</v>
      </c>
      <c r="G295" s="34"/>
      <c r="H295" s="217"/>
      <c r="I295" s="286"/>
    </row>
    <row r="296" spans="2:9">
      <c r="B296" s="40"/>
      <c r="C296" s="242" t="str">
        <f>IFERROR(VLOOKUP(D296,'Tarifa compacta'!A:C,2,FALSE),"-")</f>
        <v>5025232932061</v>
      </c>
      <c r="D296" s="40" t="s">
        <v>441</v>
      </c>
      <c r="E296" s="40" t="str">
        <f>+VLOOKUP($D296,'Tarifa compacta'!$A:$G,7,0)</f>
        <v>Adaptador Wi-Fi o WLAN opcional para servicios en la nube</v>
      </c>
      <c r="F296" s="41">
        <f>+IFERROR(VLOOKUP($D296,'Tarifa compacta'!$A$11:$O$1018,13,0),"")</f>
        <v>156</v>
      </c>
      <c r="G296" s="41" t="str">
        <f>IFERROR(IF(VLOOKUP($D296,'Tarifa compacta'!$A$11:$O$1018,15,0)=0,"",VLOOKUP($D296,'Tarifa compacta'!$A$11:$O$1018,15,0)),"")</f>
        <v/>
      </c>
      <c r="H296" s="224" t="str">
        <f>IFERROR(IF(VLOOKUP($D296,'Tarifa compacta'!$A$11:$O$1018,12,0)=0,"",VLOOKUP($D296,'Tarifa compacta'!$A$11:$O$1018,12,0)),"")</f>
        <v/>
      </c>
      <c r="I296" s="286"/>
    </row>
    <row r="297" spans="2:9">
      <c r="B297" s="47"/>
      <c r="C297" s="237" t="str">
        <f>IFERROR(VLOOKUP(D297,'Tarifa compacta'!A:C,2,FALSE),"-")</f>
        <v>-</v>
      </c>
      <c r="D297" s="35" t="s">
        <v>5946</v>
      </c>
      <c r="E297" s="32"/>
      <c r="F297" s="36">
        <f>+SUM(F298:F300)</f>
        <v>9507</v>
      </c>
      <c r="G297" s="36" t="str">
        <f>+IF(SUM(G298:G300)=0,"",SUM(G298:G300))</f>
        <v/>
      </c>
      <c r="H297" s="217" t="str">
        <f>IFERROR(IF(VLOOKUP($D297,'Tarifa compacta'!$A$11:$O$1018,12,0)=0,"",VLOOKUP($D297,'Tarifa compacta'!$A$11:$O$1018,12,0)),"")</f>
        <v/>
      </c>
      <c r="I297" s="272"/>
    </row>
    <row r="298" spans="2:9">
      <c r="B298" s="32"/>
      <c r="C298" s="237" t="str">
        <f>IFERROR(VLOOKUP(D298,'Tarifa compacta'!A:C,2,FALSE),"-")</f>
        <v>5025232960262</v>
      </c>
      <c r="D298" s="32" t="s">
        <v>348</v>
      </c>
      <c r="E298" s="32" t="str">
        <f>+VLOOKUP($D298,'Tarifa compacta'!$A:$G,7,0)</f>
        <v>Unidad interior bibloque Aquarea High Performance serie K de 12 kW con resistencia de 9 kW 3ph</v>
      </c>
      <c r="F298" s="34">
        <f>+IFERROR(VLOOKUP($D298,'Tarifa compacta'!$A$11:$O$1018,13,0),"")</f>
        <v>4345</v>
      </c>
      <c r="G298" s="34" t="str">
        <f>IFERROR(IF(VLOOKUP($D298,'Tarifa compacta'!$A$11:$O$1018,15,0)=0,"",VLOOKUP($D298,'Tarifa compacta'!$A$11:$O$1018,15,0)),"")</f>
        <v/>
      </c>
      <c r="H298" s="217" t="str">
        <f>IFERROR(IF(VLOOKUP($D298,'Tarifa compacta'!$A$11:$O$1018,12,0)=0,"",VLOOKUP($D298,'Tarifa compacta'!$A$11:$O$1018,12,0)),"")</f>
        <v/>
      </c>
      <c r="I298" s="272"/>
    </row>
    <row r="299" spans="2:9">
      <c r="B299" s="32"/>
      <c r="C299" s="237" t="str">
        <f>IFERROR(VLOOKUP(D299,'Tarifa compacta'!A:C,2,FALSE),"-")</f>
        <v>5025232960309</v>
      </c>
      <c r="D299" s="32" t="s">
        <v>255</v>
      </c>
      <c r="E299" s="32" t="str">
        <f>+VLOOKUP($D299,'Tarifa compacta'!$A:$G,7,0)</f>
        <v>Aquarea High Performance K serie 12 kW 3ph unidad exterior</v>
      </c>
      <c r="F299" s="34">
        <f>+IFERROR(VLOOKUP($D299,'Tarifa compacta'!$A$11:$O$1018,13,0),"")</f>
        <v>5006</v>
      </c>
      <c r="G299" s="34"/>
      <c r="H299" s="217"/>
      <c r="I299" s="272"/>
    </row>
    <row r="300" spans="2:9">
      <c r="B300" s="40"/>
      <c r="C300" s="242" t="str">
        <f>IFERROR(VLOOKUP(D300,'Tarifa compacta'!A:C,2,FALSE),"-")</f>
        <v>5025232932061</v>
      </c>
      <c r="D300" s="40" t="s">
        <v>441</v>
      </c>
      <c r="E300" s="40" t="str">
        <f>+VLOOKUP($D300,'Tarifa compacta'!$A:$G,7,0)</f>
        <v>Adaptador Wi-Fi o WLAN opcional para servicios en la nube</v>
      </c>
      <c r="F300" s="41">
        <f>+IFERROR(VLOOKUP($D300,'Tarifa compacta'!$A$11:$O$1018,13,0),"")</f>
        <v>156</v>
      </c>
      <c r="G300" s="41" t="str">
        <f>IFERROR(IF(VLOOKUP($D300,'Tarifa compacta'!$A$11:$O$1018,15,0)=0,"",VLOOKUP($D300,'Tarifa compacta'!$A$11:$O$1018,15,0)),"")</f>
        <v/>
      </c>
      <c r="H300" s="224" t="str">
        <f>IFERROR(IF(VLOOKUP($D300,'Tarifa compacta'!$A$11:$O$1018,12,0)=0,"",VLOOKUP($D300,'Tarifa compacta'!$A$11:$O$1018,12,0)),"")</f>
        <v/>
      </c>
      <c r="I300" s="278"/>
    </row>
    <row r="301" spans="2:9">
      <c r="B301" s="47"/>
      <c r="C301" s="237" t="str">
        <f>IFERROR(VLOOKUP(D301,'Tarifa compacta'!A:C,2,FALSE),"-")</f>
        <v>-</v>
      </c>
      <c r="D301" s="35" t="s">
        <v>5947</v>
      </c>
      <c r="E301" s="32"/>
      <c r="F301" s="36">
        <f>+SUM(F302:F304)</f>
        <v>10830</v>
      </c>
      <c r="G301" s="36" t="str">
        <f>+IF(SUM(G302:G304)=0,"",SUM(G302:G304))</f>
        <v/>
      </c>
      <c r="H301" s="217" t="str">
        <f>IFERROR(IF(VLOOKUP($D301,'Tarifa compacta'!$A$11:$O$1018,12,0)=0,"",VLOOKUP($D301,'Tarifa compacta'!$A$11:$O$1018,12,0)),"")</f>
        <v/>
      </c>
      <c r="I301" s="272"/>
    </row>
    <row r="302" spans="2:9">
      <c r="B302" s="32"/>
      <c r="C302" s="237" t="str">
        <f>IFERROR(VLOOKUP(D302,'Tarifa compacta'!A:C,2,FALSE),"-")</f>
        <v>5025232960279</v>
      </c>
      <c r="D302" s="32" t="s">
        <v>351</v>
      </c>
      <c r="E302" s="32" t="str">
        <f>+VLOOKUP($D302,'Tarifa compacta'!$A:$G,7,0)</f>
        <v>Unidad interior bibloque Aquarea de alto rendimiento serie K de 16 kW con resistencia de 9 kW 3ph</v>
      </c>
      <c r="F302" s="34">
        <f>+IFERROR(VLOOKUP($D302,'Tarifa compacta'!$A$11:$O$1018,13,0),"")</f>
        <v>4708</v>
      </c>
      <c r="G302" s="34" t="str">
        <f>IFERROR(IF(VLOOKUP($D302,'Tarifa compacta'!$A$11:$O$1018,15,0)=0,"",VLOOKUP($D302,'Tarifa compacta'!$A$11:$O$1018,15,0)),"")</f>
        <v/>
      </c>
      <c r="H302" s="217" t="str">
        <f>IFERROR(IF(VLOOKUP($D302,'Tarifa compacta'!$A$11:$O$1018,12,0)=0,"",VLOOKUP($D302,'Tarifa compacta'!$A$11:$O$1018,12,0)),"")</f>
        <v/>
      </c>
      <c r="I302" s="272"/>
    </row>
    <row r="303" spans="2:9">
      <c r="B303" s="32"/>
      <c r="C303" s="237" t="str">
        <f>IFERROR(VLOOKUP(D303,'Tarifa compacta'!A:C,2,FALSE),"-")</f>
        <v>5025232960316</v>
      </c>
      <c r="D303" s="32" t="s">
        <v>259</v>
      </c>
      <c r="E303" s="32" t="str">
        <f>+VLOOKUP($D303,'Tarifa compacta'!$A:$G,7,0)</f>
        <v>Aquarea High Performance K serie 16 kW 3ph unidad exterior</v>
      </c>
      <c r="F303" s="34">
        <f>+IFERROR(VLOOKUP($D303,'Tarifa compacta'!$A$11:$O$1018,13,0),"")</f>
        <v>5966</v>
      </c>
      <c r="G303" s="34"/>
      <c r="H303" s="217"/>
      <c r="I303" s="272"/>
    </row>
    <row r="304" spans="2:9">
      <c r="B304" s="40"/>
      <c r="C304" s="242" t="str">
        <f>IFERROR(VLOOKUP(D304,'Tarifa compacta'!A:C,2,FALSE),"-")</f>
        <v>5025232932061</v>
      </c>
      <c r="D304" s="40" t="s">
        <v>441</v>
      </c>
      <c r="E304" s="40" t="str">
        <f>+VLOOKUP($D304,'Tarifa compacta'!$A:$G,7,0)</f>
        <v>Adaptador Wi-Fi o WLAN opcional para servicios en la nube</v>
      </c>
      <c r="F304" s="41">
        <f>+IFERROR(VLOOKUP($D304,'Tarifa compacta'!$A$11:$O$1018,13,0),"")</f>
        <v>156</v>
      </c>
      <c r="G304" s="41" t="str">
        <f>IFERROR(IF(VLOOKUP($D304,'Tarifa compacta'!$A$11:$O$1018,15,0)=0,"",VLOOKUP($D304,'Tarifa compacta'!$A$11:$O$1018,15,0)),"")</f>
        <v/>
      </c>
      <c r="H304" s="224" t="str">
        <f>IFERROR(IF(VLOOKUP($D304,'Tarifa compacta'!$A$11:$O$1018,12,0)=0,"",VLOOKUP($D304,'Tarifa compacta'!$A$11:$O$1018,12,0)),"")</f>
        <v/>
      </c>
      <c r="I304" s="278"/>
    </row>
    <row r="305" spans="2:9" ht="15.75">
      <c r="B305" s="44"/>
      <c r="C305" s="238"/>
      <c r="D305" s="44" t="s">
        <v>5948</v>
      </c>
      <c r="E305" s="45"/>
      <c r="F305" s="45"/>
      <c r="G305" s="45"/>
      <c r="H305" s="222"/>
      <c r="I305" s="277"/>
    </row>
    <row r="306" spans="2:9">
      <c r="B306" s="47"/>
      <c r="C306" s="237" t="str">
        <f>IFERROR(VLOOKUP(D306,'Tarifa compacta'!A:C,2,FALSE),"-")</f>
        <v>-</v>
      </c>
      <c r="D306" s="35" t="s">
        <v>5949</v>
      </c>
      <c r="E306" s="32"/>
      <c r="F306" s="36">
        <f>+SUM(F307:F309)</f>
        <v>10563</v>
      </c>
      <c r="G306" s="36" t="str">
        <f>+IF(SUM(G307:G309)=0,"",SUM(G307:G309))</f>
        <v/>
      </c>
      <c r="H306" s="217" t="str">
        <f>IFERROR(IF(VLOOKUP($D306,'Tarifa compacta'!$A$11:$O$1018,12,0)=0,"",VLOOKUP($D306,'Tarifa compacta'!$A$11:$O$1018,12,0)),"")</f>
        <v/>
      </c>
      <c r="I306" s="286" t="s">
        <v>8603</v>
      </c>
    </row>
    <row r="307" spans="2:9">
      <c r="B307" s="32"/>
      <c r="C307" s="237" t="str">
        <f>IFERROR(VLOOKUP(D307,'Tarifa compacta'!A:C,2,FALSE),"-")</f>
        <v>5025232943999</v>
      </c>
      <c r="D307" s="32" t="s">
        <v>297</v>
      </c>
      <c r="E307" s="32" t="str">
        <f>+VLOOKUP($D307,'Tarifa compacta'!$A:$G,7,0)</f>
        <v>Aquarea All-in-one K serie 9-12 kW con resistencia de 6 kW de 1 ph</v>
      </c>
      <c r="F307" s="34">
        <f>+IFERROR(VLOOKUP($D307,'Tarifa compacta'!$A$11:$O$1018,13,0),"")</f>
        <v>5910</v>
      </c>
      <c r="G307" s="34" t="str">
        <f>IFERROR(IF(VLOOKUP($D307,'Tarifa compacta'!$A$11:$O$1018,15,0)=0,"",VLOOKUP($D307,'Tarifa compacta'!$A$11:$O$1018,15,0)),"")</f>
        <v/>
      </c>
      <c r="H307" s="217" t="str">
        <f>IFERROR(IF(VLOOKUP($D307,'Tarifa compacta'!$A$11:$O$1018,12,0)=0,"",VLOOKUP($D307,'Tarifa compacta'!$A$11:$O$1018,12,0)),"")</f>
        <v/>
      </c>
      <c r="I307" s="286"/>
    </row>
    <row r="308" spans="2:9">
      <c r="B308" s="32"/>
      <c r="C308" s="237" t="str">
        <f>IFERROR(VLOOKUP(D308,'Tarifa compacta'!A:C,2,FALSE),"-")</f>
        <v>5025232943791</v>
      </c>
      <c r="D308" s="32" t="s">
        <v>263</v>
      </c>
      <c r="E308" s="32" t="str">
        <f>+VLOOKUP($D308,'Tarifa compacta'!$A:$G,7,0)</f>
        <v>Unidad exterior Aquarea T-CAP K serie 9 kW 1ph</v>
      </c>
      <c r="F308" s="34">
        <f>+IFERROR(VLOOKUP($D308,'Tarifa compacta'!$A$11:$O$1018,13,0),"")</f>
        <v>4497</v>
      </c>
      <c r="G308" s="34"/>
      <c r="H308" s="217"/>
      <c r="I308" s="286"/>
    </row>
    <row r="309" spans="2:9">
      <c r="B309" s="40"/>
      <c r="C309" s="242" t="str">
        <f>IFERROR(VLOOKUP(D309,'Tarifa compacta'!A:C,2,FALSE),"-")</f>
        <v>5025232932061</v>
      </c>
      <c r="D309" s="40" t="s">
        <v>441</v>
      </c>
      <c r="E309" s="40" t="str">
        <f>+VLOOKUP($D309,'Tarifa compacta'!$A:$G,7,0)</f>
        <v>Adaptador Wi-Fi o WLAN opcional para servicios en la nube</v>
      </c>
      <c r="F309" s="41">
        <f>+IFERROR(VLOOKUP($D309,'Tarifa compacta'!$A$11:$O$1018,13,0),"")</f>
        <v>156</v>
      </c>
      <c r="G309" s="41" t="str">
        <f>IFERROR(IF(VLOOKUP($D309,'Tarifa compacta'!$A$11:$O$1018,15,0)=0,"",VLOOKUP($D309,'Tarifa compacta'!$A$11:$O$1018,15,0)),"")</f>
        <v/>
      </c>
      <c r="H309" s="224" t="str">
        <f>IFERROR(IF(VLOOKUP($D309,'Tarifa compacta'!$A$11:$O$1018,12,0)=0,"",VLOOKUP($D309,'Tarifa compacta'!$A$11:$O$1018,12,0)),"")</f>
        <v/>
      </c>
      <c r="I309" s="286"/>
    </row>
    <row r="310" spans="2:9">
      <c r="B310" s="47"/>
      <c r="C310" s="237" t="str">
        <f>IFERROR(VLOOKUP(D310,'Tarifa compacta'!A:C,2,FALSE),"-")</f>
        <v>-</v>
      </c>
      <c r="D310" s="35" t="s">
        <v>5950</v>
      </c>
      <c r="E310" s="32"/>
      <c r="F310" s="36">
        <f>+SUM(F311:F313)</f>
        <v>11369</v>
      </c>
      <c r="G310" s="36" t="str">
        <f>+IF(SUM(G311:G313)=0,"",SUM(G311:G313))</f>
        <v/>
      </c>
      <c r="H310" s="217" t="str">
        <f>IFERROR(IF(VLOOKUP($D310,'Tarifa compacta'!$A$11:$O$1018,12,0)=0,"",VLOOKUP($D310,'Tarifa compacta'!$A$11:$O$1018,12,0)),"")</f>
        <v/>
      </c>
      <c r="I310" s="272"/>
    </row>
    <row r="311" spans="2:9">
      <c r="B311" s="32"/>
      <c r="C311" s="237" t="str">
        <f>IFERROR(VLOOKUP(D311,'Tarifa compacta'!A:C,2,FALSE),"-")</f>
        <v>5025232943999</v>
      </c>
      <c r="D311" s="32" t="s">
        <v>297</v>
      </c>
      <c r="E311" s="32" t="str">
        <f>+VLOOKUP($D311,'Tarifa compacta'!$A:$G,7,0)</f>
        <v>Aquarea All-in-one K serie 9-12 kW con resistencia de 6 kW de 1 ph</v>
      </c>
      <c r="F311" s="34">
        <f>+IFERROR(VLOOKUP($D311,'Tarifa compacta'!$A$11:$O$1018,13,0),"")</f>
        <v>5910</v>
      </c>
      <c r="G311" s="34" t="str">
        <f>IFERROR(IF(VLOOKUP($D311,'Tarifa compacta'!$A$11:$O$1018,15,0)=0,"",VLOOKUP($D311,'Tarifa compacta'!$A$11:$O$1018,15,0)),"")</f>
        <v/>
      </c>
      <c r="H311" s="217" t="str">
        <f>IFERROR(IF(VLOOKUP($D311,'Tarifa compacta'!$A$11:$O$1018,12,0)=0,"",VLOOKUP($D311,'Tarifa compacta'!$A$11:$O$1018,12,0)),"")</f>
        <v/>
      </c>
      <c r="I311" s="272"/>
    </row>
    <row r="312" spans="2:9">
      <c r="B312" s="32"/>
      <c r="C312" s="237" t="str">
        <f>IFERROR(VLOOKUP(D312,'Tarifa compacta'!A:C,2,FALSE),"-")</f>
        <v>5025232943814</v>
      </c>
      <c r="D312" s="32" t="s">
        <v>266</v>
      </c>
      <c r="E312" s="32" t="str">
        <f>+VLOOKUP($D312,'Tarifa compacta'!$A:$G,7,0)</f>
        <v>Unidad exterior Aquarea T-CAP K serie 12 kW 1ph</v>
      </c>
      <c r="F312" s="34">
        <f>+IFERROR(VLOOKUP($D312,'Tarifa compacta'!$A$11:$O$1018,13,0),"")</f>
        <v>5303</v>
      </c>
      <c r="G312" s="34"/>
      <c r="H312" s="217"/>
      <c r="I312" s="272"/>
    </row>
    <row r="313" spans="2:9">
      <c r="B313" s="40"/>
      <c r="C313" s="242" t="str">
        <f>IFERROR(VLOOKUP(D313,'Tarifa compacta'!A:C,2,FALSE),"-")</f>
        <v>5025232932061</v>
      </c>
      <c r="D313" s="40" t="s">
        <v>441</v>
      </c>
      <c r="E313" s="40" t="str">
        <f>+VLOOKUP($D313,'Tarifa compacta'!$A:$G,7,0)</f>
        <v>Adaptador Wi-Fi o WLAN opcional para servicios en la nube</v>
      </c>
      <c r="F313" s="41">
        <f>+IFERROR(VLOOKUP($D313,'Tarifa compacta'!$A$11:$O$1018,13,0),"")</f>
        <v>156</v>
      </c>
      <c r="G313" s="41" t="str">
        <f>IFERROR(IF(VLOOKUP($D313,'Tarifa compacta'!$A$11:$O$1018,15,0)=0,"",VLOOKUP($D313,'Tarifa compacta'!$A$11:$O$1018,15,0)),"")</f>
        <v/>
      </c>
      <c r="H313" s="224" t="str">
        <f>IFERROR(IF(VLOOKUP($D313,'Tarifa compacta'!$A$11:$O$1018,12,0)=0,"",VLOOKUP($D313,'Tarifa compacta'!$A$11:$O$1018,12,0)),"")</f>
        <v/>
      </c>
      <c r="I313" s="278"/>
    </row>
    <row r="314" spans="2:9">
      <c r="B314" s="47"/>
      <c r="C314" s="237" t="str">
        <f>IFERROR(VLOOKUP(D314,'Tarifa compacta'!A:C,2,FALSE),"-")</f>
        <v>-</v>
      </c>
      <c r="D314" s="35" t="s">
        <v>5951</v>
      </c>
      <c r="E314" s="32"/>
      <c r="F314" s="36">
        <f>+SUM(F315:F317)</f>
        <v>12606</v>
      </c>
      <c r="G314" s="36" t="str">
        <f>+IF(SUM(G315:G317)=0,"",SUM(G315:G317))</f>
        <v/>
      </c>
      <c r="H314" s="217" t="str">
        <f>IFERROR(IF(VLOOKUP($D314,'Tarifa compacta'!$A$11:$O$1018,12,0)=0,"",VLOOKUP($D314,'Tarifa compacta'!$A$11:$O$1018,12,0)),"")</f>
        <v/>
      </c>
      <c r="I314" s="286" t="s">
        <v>8603</v>
      </c>
    </row>
    <row r="315" spans="2:9">
      <c r="B315" s="32"/>
      <c r="C315" s="237" t="str">
        <f>IFERROR(VLOOKUP(D315,'Tarifa compacta'!A:C,2,FALSE),"-")</f>
        <v>5025232946785</v>
      </c>
      <c r="D315" s="32" t="s">
        <v>303</v>
      </c>
      <c r="E315" s="32" t="str">
        <f>+VLOOKUP($D315,'Tarifa compacta'!$A:$G,7,0)</f>
        <v>Aquarea All-in-one K serie 9-12 kW con resistencia de 9 kW 3ph</v>
      </c>
      <c r="F315" s="34">
        <f>+IFERROR(VLOOKUP($D315,'Tarifa compacta'!$A$11:$O$1018,13,0),"")</f>
        <v>6830</v>
      </c>
      <c r="G315" s="34" t="str">
        <f>IFERROR(IF(VLOOKUP($D315,'Tarifa compacta'!$A$11:$O$1018,15,0)=0,"",VLOOKUP($D315,'Tarifa compacta'!$A$11:$O$1018,15,0)),"")</f>
        <v/>
      </c>
      <c r="H315" s="217" t="str">
        <f>IFERROR(IF(VLOOKUP($D315,'Tarifa compacta'!$A$11:$O$1018,12,0)=0,"",VLOOKUP($D315,'Tarifa compacta'!$A$11:$O$1018,12,0)),"")</f>
        <v/>
      </c>
      <c r="I315" s="286"/>
    </row>
    <row r="316" spans="2:9">
      <c r="B316" s="32"/>
      <c r="C316" s="237" t="str">
        <f>IFERROR(VLOOKUP(D316,'Tarifa compacta'!A:C,2,FALSE),"-")</f>
        <v>5025232943807</v>
      </c>
      <c r="D316" s="32" t="s">
        <v>269</v>
      </c>
      <c r="E316" s="32" t="str">
        <f>+VLOOKUP($D316,'Tarifa compacta'!$A:$G,7,0)</f>
        <v>Unidad exterior Aquarea T-CAP K serie 9 kW de 3ph</v>
      </c>
      <c r="F316" s="34">
        <f>+IFERROR(VLOOKUP($D316,'Tarifa compacta'!$A$11:$O$1018,13,0),"")</f>
        <v>5620</v>
      </c>
      <c r="G316" s="34"/>
      <c r="H316" s="217"/>
      <c r="I316" s="286"/>
    </row>
    <row r="317" spans="2:9">
      <c r="B317" s="40"/>
      <c r="C317" s="242" t="str">
        <f>IFERROR(VLOOKUP(D317,'Tarifa compacta'!A:C,2,FALSE),"-")</f>
        <v>5025232932061</v>
      </c>
      <c r="D317" s="40" t="s">
        <v>441</v>
      </c>
      <c r="E317" s="40" t="str">
        <f>+VLOOKUP($D317,'Tarifa compacta'!$A:$G,7,0)</f>
        <v>Adaptador Wi-Fi o WLAN opcional para servicios en la nube</v>
      </c>
      <c r="F317" s="41">
        <f>+IFERROR(VLOOKUP($D317,'Tarifa compacta'!$A$11:$O$1018,13,0),"")</f>
        <v>156</v>
      </c>
      <c r="G317" s="41" t="str">
        <f>IFERROR(IF(VLOOKUP($D317,'Tarifa compacta'!$A$11:$O$1018,15,0)=0,"",VLOOKUP($D317,'Tarifa compacta'!$A$11:$O$1018,15,0)),"")</f>
        <v/>
      </c>
      <c r="H317" s="224" t="str">
        <f>IFERROR(IF(VLOOKUP($D317,'Tarifa compacta'!$A$11:$O$1018,12,0)=0,"",VLOOKUP($D317,'Tarifa compacta'!$A$11:$O$1018,12,0)),"")</f>
        <v/>
      </c>
      <c r="I317" s="286"/>
    </row>
    <row r="318" spans="2:9">
      <c r="B318" s="47"/>
      <c r="C318" s="237" t="str">
        <f>IFERROR(VLOOKUP(D318,'Tarifa compacta'!A:C,2,FALSE),"-")</f>
        <v>-</v>
      </c>
      <c r="D318" s="35" t="s">
        <v>5952</v>
      </c>
      <c r="E318" s="32"/>
      <c r="F318" s="36">
        <f>+SUM(F319:F321)</f>
        <v>12884</v>
      </c>
      <c r="G318" s="36" t="str">
        <f>+IF(SUM(G319:G321)=0,"",SUM(G319:G321))</f>
        <v/>
      </c>
      <c r="H318" s="217" t="str">
        <f>IFERROR(IF(VLOOKUP($D318,'Tarifa compacta'!$A$11:$O$1018,12,0)=0,"",VLOOKUP($D318,'Tarifa compacta'!$A$11:$O$1018,12,0)),"")</f>
        <v/>
      </c>
      <c r="I318" s="272"/>
    </row>
    <row r="319" spans="2:9">
      <c r="B319" s="32"/>
      <c r="C319" s="237" t="str">
        <f>IFERROR(VLOOKUP(D319,'Tarifa compacta'!A:C,2,FALSE),"-")</f>
        <v>5025232946785</v>
      </c>
      <c r="D319" s="32" t="s">
        <v>303</v>
      </c>
      <c r="E319" s="32" t="str">
        <f>+VLOOKUP($D319,'Tarifa compacta'!$A:$G,7,0)</f>
        <v>Aquarea All-in-one K serie 9-12 kW con resistencia de 9 kW 3ph</v>
      </c>
      <c r="F319" s="34">
        <f>+IFERROR(VLOOKUP($D319,'Tarifa compacta'!$A$11:$O$1018,13,0),"")</f>
        <v>6830</v>
      </c>
      <c r="G319" s="34" t="str">
        <f>IFERROR(IF(VLOOKUP($D319,'Tarifa compacta'!$A$11:$O$1018,15,0)=0,"",VLOOKUP($D319,'Tarifa compacta'!$A$11:$O$1018,15,0)),"")</f>
        <v/>
      </c>
      <c r="H319" s="217" t="str">
        <f>IFERROR(IF(VLOOKUP($D319,'Tarifa compacta'!$A$11:$O$1018,12,0)=0,"",VLOOKUP($D319,'Tarifa compacta'!$A$11:$O$1018,12,0)),"")</f>
        <v/>
      </c>
      <c r="I319" s="272"/>
    </row>
    <row r="320" spans="2:9">
      <c r="B320" s="32"/>
      <c r="C320" s="237" t="str">
        <f>IFERROR(VLOOKUP(D320,'Tarifa compacta'!A:C,2,FALSE),"-")</f>
        <v>5025232943821</v>
      </c>
      <c r="D320" s="32" t="s">
        <v>272</v>
      </c>
      <c r="E320" s="32" t="str">
        <f>+VLOOKUP($D320,'Tarifa compacta'!$A:$G,7,0)</f>
        <v>Unidad exterior Aquarea T-CAP K serie 12 kW 3ph</v>
      </c>
      <c r="F320" s="34">
        <f>+IFERROR(VLOOKUP($D320,'Tarifa compacta'!$A$11:$O$1018,13,0),"")</f>
        <v>5898</v>
      </c>
      <c r="G320" s="34"/>
      <c r="H320" s="217"/>
      <c r="I320" s="272"/>
    </row>
    <row r="321" spans="2:9">
      <c r="B321" s="40"/>
      <c r="C321" s="242" t="str">
        <f>IFERROR(VLOOKUP(D321,'Tarifa compacta'!A:C,2,FALSE),"-")</f>
        <v>5025232932061</v>
      </c>
      <c r="D321" s="40" t="s">
        <v>441</v>
      </c>
      <c r="E321" s="40" t="str">
        <f>+VLOOKUP($D321,'Tarifa compacta'!$A:$G,7,0)</f>
        <v>Adaptador Wi-Fi o WLAN opcional para servicios en la nube</v>
      </c>
      <c r="F321" s="41">
        <f>+IFERROR(VLOOKUP($D321,'Tarifa compacta'!$A$11:$O$1018,13,0),"")</f>
        <v>156</v>
      </c>
      <c r="G321" s="41" t="str">
        <f>IFERROR(IF(VLOOKUP($D321,'Tarifa compacta'!$A$11:$O$1018,15,0)=0,"",VLOOKUP($D321,'Tarifa compacta'!$A$11:$O$1018,15,0)),"")</f>
        <v/>
      </c>
      <c r="H321" s="224" t="str">
        <f>IFERROR(IF(VLOOKUP($D321,'Tarifa compacta'!$A$11:$O$1018,12,0)=0,"",VLOOKUP($D321,'Tarifa compacta'!$A$11:$O$1018,12,0)),"")</f>
        <v/>
      </c>
      <c r="I321" s="278"/>
    </row>
    <row r="322" spans="2:9">
      <c r="B322" s="47"/>
      <c r="C322" s="237" t="str">
        <f>IFERROR(VLOOKUP(D322,'Tarifa compacta'!A:C,2,FALSE),"-")</f>
        <v>-</v>
      </c>
      <c r="D322" s="35" t="s">
        <v>5953</v>
      </c>
      <c r="E322" s="32"/>
      <c r="F322" s="36">
        <f>+SUM(F323:F325)</f>
        <v>14570</v>
      </c>
      <c r="G322" s="36" t="str">
        <f>+IF(SUM(G323:G325)=0,"",SUM(G323:G325))</f>
        <v/>
      </c>
      <c r="H322" s="217" t="str">
        <f>IFERROR(IF(VLOOKUP($D322,'Tarifa compacta'!$A$11:$O$1018,12,0)=0,"",VLOOKUP($D322,'Tarifa compacta'!$A$11:$O$1018,12,0)),"")</f>
        <v/>
      </c>
      <c r="I322" s="272"/>
    </row>
    <row r="323" spans="2:9">
      <c r="B323" s="32"/>
      <c r="C323" s="237" t="str">
        <f>IFERROR(VLOOKUP(D323,'Tarifa compacta'!A:C,2,FALSE),"-")</f>
        <v>5025232946808</v>
      </c>
      <c r="D323" s="32" t="s">
        <v>310</v>
      </c>
      <c r="E323" s="32" t="str">
        <f>+VLOOKUP($D323,'Tarifa compacta'!$A:$G,7,0)</f>
        <v>Aquarea All-in-one K serie 16 kW con resistencia de 9 kW 3ph</v>
      </c>
      <c r="F323" s="34">
        <f>+IFERROR(VLOOKUP($D323,'Tarifa compacta'!$A$11:$O$1018,13,0),"")</f>
        <v>7503</v>
      </c>
      <c r="G323" s="34" t="str">
        <f>IFERROR(IF(VLOOKUP($D323,'Tarifa compacta'!$A$11:$O$1018,15,0)=0,"",VLOOKUP($D323,'Tarifa compacta'!$A$11:$O$1018,15,0)),"")</f>
        <v/>
      </c>
      <c r="H323" s="217" t="str">
        <f>IFERROR(IF(VLOOKUP($D323,'Tarifa compacta'!$A$11:$O$1018,12,0)=0,"",VLOOKUP($D323,'Tarifa compacta'!$A$11:$O$1018,12,0)),"")</f>
        <v/>
      </c>
      <c r="I323" s="272"/>
    </row>
    <row r="324" spans="2:9">
      <c r="B324" s="32"/>
      <c r="C324" s="237" t="str">
        <f>IFERROR(VLOOKUP(D324,'Tarifa compacta'!A:C,2,FALSE),"-")</f>
        <v>5025232951352</v>
      </c>
      <c r="D324" s="32" t="s">
        <v>275</v>
      </c>
      <c r="E324" s="32" t="str">
        <f>+VLOOKUP($D324,'Tarifa compacta'!$A:$G,7,0)</f>
        <v>Unidad exterior Aquarea T-CAP K serie 16 kW de 3 ph</v>
      </c>
      <c r="F324" s="34">
        <f>+IFERROR(VLOOKUP($D324,'Tarifa compacta'!$A$11:$O$1018,13,0),"")</f>
        <v>6911</v>
      </c>
      <c r="G324" s="34"/>
      <c r="H324" s="217"/>
      <c r="I324" s="272"/>
    </row>
    <row r="325" spans="2:9">
      <c r="B325" s="40"/>
      <c r="C325" s="242" t="str">
        <f>IFERROR(VLOOKUP(D325,'Tarifa compacta'!A:C,2,FALSE),"-")</f>
        <v>5025232932061</v>
      </c>
      <c r="D325" s="40" t="s">
        <v>441</v>
      </c>
      <c r="E325" s="40" t="str">
        <f>+VLOOKUP($D325,'Tarifa compacta'!$A:$G,7,0)</f>
        <v>Adaptador Wi-Fi o WLAN opcional para servicios en la nube</v>
      </c>
      <c r="F325" s="41">
        <f>+IFERROR(VLOOKUP($D325,'Tarifa compacta'!$A$11:$O$1018,13,0),"")</f>
        <v>156</v>
      </c>
      <c r="G325" s="41" t="str">
        <f>IFERROR(IF(VLOOKUP($D325,'Tarifa compacta'!$A$11:$O$1018,15,0)=0,"",VLOOKUP($D325,'Tarifa compacta'!$A$11:$O$1018,15,0)),"")</f>
        <v/>
      </c>
      <c r="H325" s="224" t="str">
        <f>IFERROR(IF(VLOOKUP($D325,'Tarifa compacta'!$A$11:$O$1018,12,0)=0,"",VLOOKUP($D325,'Tarifa compacta'!$A$11:$O$1018,12,0)),"")</f>
        <v/>
      </c>
      <c r="I325" s="278"/>
    </row>
    <row r="326" spans="2:9" ht="15.75">
      <c r="B326" s="44"/>
      <c r="C326" s="238"/>
      <c r="D326" s="44" t="s">
        <v>5954</v>
      </c>
      <c r="E326" s="45"/>
      <c r="F326" s="45"/>
      <c r="G326" s="45"/>
      <c r="H326" s="222"/>
      <c r="I326" s="277"/>
    </row>
    <row r="327" spans="2:9">
      <c r="B327" s="47"/>
      <c r="C327" s="237" t="str">
        <f>IFERROR(VLOOKUP(D327,'Tarifa compacta'!A:C,2,FALSE),"-")</f>
        <v>-</v>
      </c>
      <c r="D327" s="35" t="s">
        <v>5955</v>
      </c>
      <c r="E327" s="32"/>
      <c r="F327" s="36">
        <f>+SUM(F328:F330)</f>
        <v>11044</v>
      </c>
      <c r="G327" s="36" t="str">
        <f>+IF(SUM(G328:G330)=0,"",SUM(G328:G330))</f>
        <v/>
      </c>
      <c r="H327" s="217" t="str">
        <f>IFERROR(IF(VLOOKUP($D327,'Tarifa compacta'!$A$11:$O$1018,12,0)=0,"",VLOOKUP($D327,'Tarifa compacta'!$A$11:$O$1018,12,0)),"")</f>
        <v/>
      </c>
      <c r="I327" s="286" t="s">
        <v>8603</v>
      </c>
    </row>
    <row r="328" spans="2:9">
      <c r="B328" s="32"/>
      <c r="C328" s="237" t="str">
        <f>IFERROR(VLOOKUP(D328,'Tarifa compacta'!A:C,2,FALSE),"-")</f>
        <v>5025232946778</v>
      </c>
      <c r="D328" s="32" t="s">
        <v>299</v>
      </c>
      <c r="E328" s="32" t="str">
        <f>+VLOOKUP($D328,'Tarifa compacta'!$A:$G,7,0)</f>
        <v>Aquarea All-in-one serie K 9-12 kW con resistencia de 6 kW 1ph con ánodo electrónico</v>
      </c>
      <c r="F328" s="34">
        <f>+IFERROR(VLOOKUP($D328,'Tarifa compacta'!$A$11:$O$1018,13,0),"")</f>
        <v>6391</v>
      </c>
      <c r="G328" s="34" t="str">
        <f>IFERROR(IF(VLOOKUP($D328,'Tarifa compacta'!$A$11:$O$1018,15,0)=0,"",VLOOKUP($D328,'Tarifa compacta'!$A$11:$O$1018,15,0)),"")</f>
        <v/>
      </c>
      <c r="H328" s="217" t="str">
        <f>IFERROR(IF(VLOOKUP($D328,'Tarifa compacta'!$A$11:$O$1018,12,0)=0,"",VLOOKUP($D328,'Tarifa compacta'!$A$11:$O$1018,12,0)),"")</f>
        <v/>
      </c>
      <c r="I328" s="286"/>
    </row>
    <row r="329" spans="2:9">
      <c r="B329" s="32"/>
      <c r="C329" s="237" t="str">
        <f>IFERROR(VLOOKUP(D329,'Tarifa compacta'!A:C,2,FALSE),"-")</f>
        <v>5025232943791</v>
      </c>
      <c r="D329" s="32" t="s">
        <v>263</v>
      </c>
      <c r="E329" s="32" t="str">
        <f>+VLOOKUP($D329,'Tarifa compacta'!$A:$G,7,0)</f>
        <v>Unidad exterior Aquarea T-CAP K serie 9 kW 1ph</v>
      </c>
      <c r="F329" s="34">
        <f>+IFERROR(VLOOKUP($D329,'Tarifa compacta'!$A$11:$O$1018,13,0),"")</f>
        <v>4497</v>
      </c>
      <c r="G329" s="34"/>
      <c r="H329" s="217"/>
      <c r="I329" s="286"/>
    </row>
    <row r="330" spans="2:9">
      <c r="B330" s="40"/>
      <c r="C330" s="242" t="str">
        <f>IFERROR(VLOOKUP(D330,'Tarifa compacta'!A:C,2,FALSE),"-")</f>
        <v>5025232932061</v>
      </c>
      <c r="D330" s="40" t="s">
        <v>441</v>
      </c>
      <c r="E330" s="40" t="str">
        <f>+VLOOKUP($D330,'Tarifa compacta'!$A:$G,7,0)</f>
        <v>Adaptador Wi-Fi o WLAN opcional para servicios en la nube</v>
      </c>
      <c r="F330" s="41">
        <f>+IFERROR(VLOOKUP($D330,'Tarifa compacta'!$A$11:$O$1018,13,0),"")</f>
        <v>156</v>
      </c>
      <c r="G330" s="41" t="str">
        <f>IFERROR(IF(VLOOKUP($D330,'Tarifa compacta'!$A$11:$O$1018,15,0)=0,"",VLOOKUP($D330,'Tarifa compacta'!$A$11:$O$1018,15,0)),"")</f>
        <v/>
      </c>
      <c r="H330" s="224" t="str">
        <f>IFERROR(IF(VLOOKUP($D330,'Tarifa compacta'!$A$11:$O$1018,12,0)=0,"",VLOOKUP($D330,'Tarifa compacta'!$A$11:$O$1018,12,0)),"")</f>
        <v/>
      </c>
      <c r="I330" s="286"/>
    </row>
    <row r="331" spans="2:9">
      <c r="B331" s="47"/>
      <c r="C331" s="237" t="str">
        <f>IFERROR(VLOOKUP(D331,'Tarifa compacta'!A:C,2,FALSE),"-")</f>
        <v>-</v>
      </c>
      <c r="D331" s="35" t="s">
        <v>5956</v>
      </c>
      <c r="E331" s="32"/>
      <c r="F331" s="36">
        <f>+SUM(F332:F334)</f>
        <v>11850</v>
      </c>
      <c r="G331" s="36" t="str">
        <f>+IF(SUM(G332:G334)=0,"",SUM(G332:G334))</f>
        <v/>
      </c>
      <c r="H331" s="217" t="str">
        <f>IFERROR(IF(VLOOKUP($D331,'Tarifa compacta'!$A$11:$O$1018,12,0)=0,"",VLOOKUP($D331,'Tarifa compacta'!$A$11:$O$1018,12,0)),"")</f>
        <v/>
      </c>
      <c r="I331" s="272"/>
    </row>
    <row r="332" spans="2:9">
      <c r="B332" s="32"/>
      <c r="C332" s="237" t="str">
        <f>IFERROR(VLOOKUP(D332,'Tarifa compacta'!A:C,2,FALSE),"-")</f>
        <v>5025232946778</v>
      </c>
      <c r="D332" s="32" t="s">
        <v>299</v>
      </c>
      <c r="E332" s="32" t="str">
        <f>+VLOOKUP($D332,'Tarifa compacta'!$A:$G,7,0)</f>
        <v>Aquarea All-in-one serie K 9-12 kW con resistencia de 6 kW 1ph con ánodo electrónico</v>
      </c>
      <c r="F332" s="34">
        <f>+IFERROR(VLOOKUP($D332,'Tarifa compacta'!$A$11:$O$1018,13,0),"")</f>
        <v>6391</v>
      </c>
      <c r="G332" s="34" t="str">
        <f>IFERROR(IF(VLOOKUP($D332,'Tarifa compacta'!$A$11:$O$1018,15,0)=0,"",VLOOKUP($D332,'Tarifa compacta'!$A$11:$O$1018,15,0)),"")</f>
        <v/>
      </c>
      <c r="H332" s="217" t="str">
        <f>IFERROR(IF(VLOOKUP($D332,'Tarifa compacta'!$A$11:$O$1018,12,0)=0,"",VLOOKUP($D332,'Tarifa compacta'!$A$11:$O$1018,12,0)),"")</f>
        <v/>
      </c>
      <c r="I332" s="272"/>
    </row>
    <row r="333" spans="2:9">
      <c r="B333" s="32"/>
      <c r="C333" s="237" t="str">
        <f>IFERROR(VLOOKUP(D333,'Tarifa compacta'!A:C,2,FALSE),"-")</f>
        <v>5025232943814</v>
      </c>
      <c r="D333" s="32" t="s">
        <v>266</v>
      </c>
      <c r="E333" s="32" t="str">
        <f>+VLOOKUP($D333,'Tarifa compacta'!$A:$G,7,0)</f>
        <v>Unidad exterior Aquarea T-CAP K serie 12 kW 1ph</v>
      </c>
      <c r="F333" s="34">
        <f>+IFERROR(VLOOKUP($D333,'Tarifa compacta'!$A$11:$O$1018,13,0),"")</f>
        <v>5303</v>
      </c>
      <c r="G333" s="34"/>
      <c r="H333" s="217"/>
      <c r="I333" s="272"/>
    </row>
    <row r="334" spans="2:9">
      <c r="B334" s="40"/>
      <c r="C334" s="242" t="str">
        <f>IFERROR(VLOOKUP(D334,'Tarifa compacta'!A:C,2,FALSE),"-")</f>
        <v>5025232932061</v>
      </c>
      <c r="D334" s="40" t="s">
        <v>441</v>
      </c>
      <c r="E334" s="40" t="str">
        <f>+VLOOKUP($D334,'Tarifa compacta'!$A:$G,7,0)</f>
        <v>Adaptador Wi-Fi o WLAN opcional para servicios en la nube</v>
      </c>
      <c r="F334" s="41">
        <f>+IFERROR(VLOOKUP($D334,'Tarifa compacta'!$A$11:$O$1018,13,0),"")</f>
        <v>156</v>
      </c>
      <c r="G334" s="41" t="str">
        <f>IFERROR(IF(VLOOKUP($D334,'Tarifa compacta'!$A$11:$O$1018,15,0)=0,"",VLOOKUP($D334,'Tarifa compacta'!$A$11:$O$1018,15,0)),"")</f>
        <v/>
      </c>
      <c r="H334" s="224" t="str">
        <f>IFERROR(IF(VLOOKUP($D334,'Tarifa compacta'!$A$11:$O$1018,12,0)=0,"",VLOOKUP($D334,'Tarifa compacta'!$A$11:$O$1018,12,0)),"")</f>
        <v/>
      </c>
      <c r="I334" s="278"/>
    </row>
    <row r="335" spans="2:9">
      <c r="B335" s="47"/>
      <c r="C335" s="237" t="str">
        <f>IFERROR(VLOOKUP(D335,'Tarifa compacta'!A:C,2,FALSE),"-")</f>
        <v>-</v>
      </c>
      <c r="D335" s="35" t="s">
        <v>5957</v>
      </c>
      <c r="E335" s="32"/>
      <c r="F335" s="36">
        <f>+SUM(F336:F338)</f>
        <v>13290</v>
      </c>
      <c r="G335" s="36" t="str">
        <f>+IF(SUM(G336:G338)=0,"",SUM(G336:G338))</f>
        <v/>
      </c>
      <c r="H335" s="217" t="str">
        <f>IFERROR(IF(VLOOKUP($D335,'Tarifa compacta'!$A$11:$O$1018,12,0)=0,"",VLOOKUP($D335,'Tarifa compacta'!$A$11:$O$1018,12,0)),"")</f>
        <v/>
      </c>
      <c r="I335" s="286" t="s">
        <v>8603</v>
      </c>
    </row>
    <row r="336" spans="2:9">
      <c r="B336" s="32"/>
      <c r="C336" s="237" t="str">
        <f>IFERROR(VLOOKUP(D336,'Tarifa compacta'!A:C,2,FALSE),"-")</f>
        <v>5025232946792</v>
      </c>
      <c r="D336" s="32" t="s">
        <v>307</v>
      </c>
      <c r="E336" s="32" t="str">
        <f>+VLOOKUP($D336,'Tarifa compacta'!$A:$G,7,0)</f>
        <v>Aquarea All-in-one K serie 9-12 kW con resistencia de 9 kW 3ph con ánodo electrónico</v>
      </c>
      <c r="F336" s="34">
        <f>+IFERROR(VLOOKUP($D336,'Tarifa compacta'!$A$11:$O$1018,13,0),"")</f>
        <v>7514</v>
      </c>
      <c r="G336" s="34" t="str">
        <f>IFERROR(IF(VLOOKUP($D336,'Tarifa compacta'!$A$11:$O$1018,15,0)=0,"",VLOOKUP($D336,'Tarifa compacta'!$A$11:$O$1018,15,0)),"")</f>
        <v/>
      </c>
      <c r="H336" s="217" t="str">
        <f>IFERROR(IF(VLOOKUP($D336,'Tarifa compacta'!$A$11:$O$1018,12,0)=0,"",VLOOKUP($D336,'Tarifa compacta'!$A$11:$O$1018,12,0)),"")</f>
        <v/>
      </c>
      <c r="I336" s="286"/>
    </row>
    <row r="337" spans="2:9">
      <c r="B337" s="32"/>
      <c r="C337" s="237" t="str">
        <f>IFERROR(VLOOKUP(D337,'Tarifa compacta'!A:C,2,FALSE),"-")</f>
        <v>5025232943807</v>
      </c>
      <c r="D337" s="32" t="s">
        <v>269</v>
      </c>
      <c r="E337" s="32" t="str">
        <f>+VLOOKUP($D337,'Tarifa compacta'!$A:$G,7,0)</f>
        <v>Unidad exterior Aquarea T-CAP K serie 9 kW de 3ph</v>
      </c>
      <c r="F337" s="34">
        <f>+IFERROR(VLOOKUP($D337,'Tarifa compacta'!$A$11:$O$1018,13,0),"")</f>
        <v>5620</v>
      </c>
      <c r="G337" s="34"/>
      <c r="H337" s="217"/>
      <c r="I337" s="286"/>
    </row>
    <row r="338" spans="2:9">
      <c r="B338" s="40"/>
      <c r="C338" s="242" t="str">
        <f>IFERROR(VLOOKUP(D338,'Tarifa compacta'!A:C,2,FALSE),"-")</f>
        <v>5025232932061</v>
      </c>
      <c r="D338" s="40" t="s">
        <v>441</v>
      </c>
      <c r="E338" s="40" t="str">
        <f>+VLOOKUP($D338,'Tarifa compacta'!$A:$G,7,0)</f>
        <v>Adaptador Wi-Fi o WLAN opcional para servicios en la nube</v>
      </c>
      <c r="F338" s="41">
        <f>+IFERROR(VLOOKUP($D338,'Tarifa compacta'!$A$11:$O$1018,13,0),"")</f>
        <v>156</v>
      </c>
      <c r="G338" s="41" t="str">
        <f>IFERROR(IF(VLOOKUP($D338,'Tarifa compacta'!$A$11:$O$1018,15,0)=0,"",VLOOKUP($D338,'Tarifa compacta'!$A$11:$O$1018,15,0)),"")</f>
        <v/>
      </c>
      <c r="H338" s="224" t="str">
        <f>IFERROR(IF(VLOOKUP($D338,'Tarifa compacta'!$A$11:$O$1018,12,0)=0,"",VLOOKUP($D338,'Tarifa compacta'!$A$11:$O$1018,12,0)),"")</f>
        <v/>
      </c>
      <c r="I338" s="286"/>
    </row>
    <row r="339" spans="2:9">
      <c r="B339" s="47"/>
      <c r="C339" s="237" t="str">
        <f>IFERROR(VLOOKUP(D339,'Tarifa compacta'!A:C,2,FALSE),"-")</f>
        <v>-</v>
      </c>
      <c r="D339" s="35" t="s">
        <v>5958</v>
      </c>
      <c r="E339" s="32"/>
      <c r="F339" s="36">
        <f>+SUM(F340:F342)</f>
        <v>13568</v>
      </c>
      <c r="G339" s="36" t="str">
        <f>+IF(SUM(G340:G342)=0,"",SUM(G340:G342))</f>
        <v/>
      </c>
      <c r="H339" s="217" t="str">
        <f>IFERROR(IF(VLOOKUP($D339,'Tarifa compacta'!$A$11:$O$1018,12,0)=0,"",VLOOKUP($D339,'Tarifa compacta'!$A$11:$O$1018,12,0)),"")</f>
        <v/>
      </c>
      <c r="I339" s="272"/>
    </row>
    <row r="340" spans="2:9">
      <c r="B340" s="32"/>
      <c r="C340" s="237" t="str">
        <f>IFERROR(VLOOKUP(D340,'Tarifa compacta'!A:C,2,FALSE),"-")</f>
        <v>5025232946792</v>
      </c>
      <c r="D340" s="32" t="s">
        <v>307</v>
      </c>
      <c r="E340" s="32" t="str">
        <f>+VLOOKUP($D340,'Tarifa compacta'!$A:$G,7,0)</f>
        <v>Aquarea All-in-one K serie 9-12 kW con resistencia de 9 kW 3ph con ánodo electrónico</v>
      </c>
      <c r="F340" s="34">
        <f>+IFERROR(VLOOKUP($D340,'Tarifa compacta'!$A$11:$O$1018,13,0),"")</f>
        <v>7514</v>
      </c>
      <c r="G340" s="34" t="str">
        <f>IFERROR(IF(VLOOKUP($D340,'Tarifa compacta'!$A$11:$O$1018,15,0)=0,"",VLOOKUP($D340,'Tarifa compacta'!$A$11:$O$1018,15,0)),"")</f>
        <v/>
      </c>
      <c r="H340" s="217" t="str">
        <f>IFERROR(IF(VLOOKUP($D340,'Tarifa compacta'!$A$11:$O$1018,12,0)=0,"",VLOOKUP($D340,'Tarifa compacta'!$A$11:$O$1018,12,0)),"")</f>
        <v/>
      </c>
      <c r="I340" s="272"/>
    </row>
    <row r="341" spans="2:9">
      <c r="B341" s="32"/>
      <c r="C341" s="237" t="str">
        <f>IFERROR(VLOOKUP(D341,'Tarifa compacta'!A:C,2,FALSE),"-")</f>
        <v>5025232943821</v>
      </c>
      <c r="D341" s="32" t="s">
        <v>272</v>
      </c>
      <c r="E341" s="32" t="str">
        <f>+VLOOKUP($D341,'Tarifa compacta'!$A:$G,7,0)</f>
        <v>Unidad exterior Aquarea T-CAP K serie 12 kW 3ph</v>
      </c>
      <c r="F341" s="34">
        <f>+IFERROR(VLOOKUP($D341,'Tarifa compacta'!$A$11:$O$1018,13,0),"")</f>
        <v>5898</v>
      </c>
      <c r="G341" s="34"/>
      <c r="H341" s="217"/>
      <c r="I341" s="272"/>
    </row>
    <row r="342" spans="2:9">
      <c r="B342" s="40"/>
      <c r="C342" s="242" t="str">
        <f>IFERROR(VLOOKUP(D342,'Tarifa compacta'!A:C,2,FALSE),"-")</f>
        <v>5025232932061</v>
      </c>
      <c r="D342" s="40" t="s">
        <v>441</v>
      </c>
      <c r="E342" s="40" t="str">
        <f>+VLOOKUP($D342,'Tarifa compacta'!$A:$G,7,0)</f>
        <v>Adaptador Wi-Fi o WLAN opcional para servicios en la nube</v>
      </c>
      <c r="F342" s="41">
        <f>+IFERROR(VLOOKUP($D342,'Tarifa compacta'!$A$11:$O$1018,13,0),"")</f>
        <v>156</v>
      </c>
      <c r="G342" s="41" t="str">
        <f>IFERROR(IF(VLOOKUP($D342,'Tarifa compacta'!$A$11:$O$1018,15,0)=0,"",VLOOKUP($D342,'Tarifa compacta'!$A$11:$O$1018,15,0)),"")</f>
        <v/>
      </c>
      <c r="H342" s="224" t="str">
        <f>IFERROR(IF(VLOOKUP($D342,'Tarifa compacta'!$A$11:$O$1018,12,0)=0,"",VLOOKUP($D342,'Tarifa compacta'!$A$11:$O$1018,12,0)),"")</f>
        <v/>
      </c>
      <c r="I342" s="278"/>
    </row>
    <row r="343" spans="2:9">
      <c r="B343" s="47"/>
      <c r="C343" s="237" t="str">
        <f>IFERROR(VLOOKUP(D343,'Tarifa compacta'!A:C,2,FALSE),"-")</f>
        <v>-</v>
      </c>
      <c r="D343" s="35" t="s">
        <v>5959</v>
      </c>
      <c r="E343" s="32"/>
      <c r="F343" s="36">
        <f>+SUM(F344:F346)</f>
        <v>15041</v>
      </c>
      <c r="G343" s="36" t="str">
        <f>+IF(SUM(G344:G346)=0,"",SUM(G344:G346))</f>
        <v/>
      </c>
      <c r="H343" s="217" t="str">
        <f>IFERROR(IF(VLOOKUP($D343,'Tarifa compacta'!$A$11:$O$1018,12,0)=0,"",VLOOKUP($D343,'Tarifa compacta'!$A$11:$O$1018,12,0)),"")</f>
        <v/>
      </c>
      <c r="I343" s="272"/>
    </row>
    <row r="344" spans="2:9">
      <c r="B344" s="32"/>
      <c r="C344" s="237" t="str">
        <f>IFERROR(VLOOKUP(D344,'Tarifa compacta'!A:C,2,FALSE),"-")</f>
        <v>5025232946815</v>
      </c>
      <c r="D344" s="32" t="s">
        <v>312</v>
      </c>
      <c r="E344" s="32" t="str">
        <f>+VLOOKUP($D344,'Tarifa compacta'!$A:$G,7,0)</f>
        <v>Aquarea All-in-one K serie 16 kW con resistencia de 9 kW 3ph con ánodo electrónico</v>
      </c>
      <c r="F344" s="34">
        <f>+IFERROR(VLOOKUP($D344,'Tarifa compacta'!$A$11:$O$1018,13,0),"")</f>
        <v>7974</v>
      </c>
      <c r="G344" s="34" t="str">
        <f>IFERROR(IF(VLOOKUP($D344,'Tarifa compacta'!$A$11:$O$1018,15,0)=0,"",VLOOKUP($D344,'Tarifa compacta'!$A$11:$O$1018,15,0)),"")</f>
        <v/>
      </c>
      <c r="H344" s="217" t="str">
        <f>IFERROR(IF(VLOOKUP($D344,'Tarifa compacta'!$A$11:$O$1018,12,0)=0,"",VLOOKUP($D344,'Tarifa compacta'!$A$11:$O$1018,12,0)),"")</f>
        <v/>
      </c>
      <c r="I344" s="272"/>
    </row>
    <row r="345" spans="2:9">
      <c r="B345" s="32"/>
      <c r="C345" s="237" t="str">
        <f>IFERROR(VLOOKUP(D345,'Tarifa compacta'!A:C,2,FALSE),"-")</f>
        <v>5025232951352</v>
      </c>
      <c r="D345" s="32" t="s">
        <v>275</v>
      </c>
      <c r="E345" s="32" t="str">
        <f>+VLOOKUP($D345,'Tarifa compacta'!$A:$G,7,0)</f>
        <v>Unidad exterior Aquarea T-CAP K serie 16 kW de 3 ph</v>
      </c>
      <c r="F345" s="34">
        <f>+IFERROR(VLOOKUP($D345,'Tarifa compacta'!$A$11:$O$1018,13,0),"")</f>
        <v>6911</v>
      </c>
      <c r="G345" s="34"/>
      <c r="H345" s="217"/>
      <c r="I345" s="272"/>
    </row>
    <row r="346" spans="2:9">
      <c r="B346" s="40"/>
      <c r="C346" s="242" t="str">
        <f>IFERROR(VLOOKUP(D346,'Tarifa compacta'!A:C,2,FALSE),"-")</f>
        <v>5025232932061</v>
      </c>
      <c r="D346" s="40" t="s">
        <v>441</v>
      </c>
      <c r="E346" s="40" t="str">
        <f>+VLOOKUP($D346,'Tarifa compacta'!$A:$G,7,0)</f>
        <v>Adaptador Wi-Fi o WLAN opcional para servicios en la nube</v>
      </c>
      <c r="F346" s="41">
        <f>+IFERROR(VLOOKUP($D346,'Tarifa compacta'!$A$11:$O$1018,13,0),"")</f>
        <v>156</v>
      </c>
      <c r="G346" s="41" t="str">
        <f>IFERROR(IF(VLOOKUP($D346,'Tarifa compacta'!$A$11:$O$1018,15,0)=0,"",VLOOKUP($D346,'Tarifa compacta'!$A$11:$O$1018,15,0)),"")</f>
        <v/>
      </c>
      <c r="H346" s="224" t="str">
        <f>IFERROR(IF(VLOOKUP($D346,'Tarifa compacta'!$A$11:$O$1018,12,0)=0,"",VLOOKUP($D346,'Tarifa compacta'!$A$11:$O$1018,12,0)),"")</f>
        <v/>
      </c>
      <c r="I346" s="278"/>
    </row>
    <row r="347" spans="2:9" ht="15.75">
      <c r="B347" s="44"/>
      <c r="C347" s="238"/>
      <c r="D347" s="44" t="s">
        <v>5960</v>
      </c>
      <c r="E347" s="45"/>
      <c r="F347" s="45"/>
      <c r="G347" s="45"/>
      <c r="H347" s="222"/>
      <c r="I347" s="277"/>
    </row>
    <row r="348" spans="2:9">
      <c r="B348" s="47"/>
      <c r="C348" s="237" t="str">
        <f>IFERROR(VLOOKUP(D348,'Tarifa compacta'!A:C,2,FALSE),"-")</f>
        <v>-</v>
      </c>
      <c r="D348" s="35" t="s">
        <v>5961</v>
      </c>
      <c r="E348" s="32"/>
      <c r="F348" s="36">
        <f>+SUM(F349:F351)</f>
        <v>10741</v>
      </c>
      <c r="G348" s="36" t="str">
        <f>+IF(SUM(G349:G351)=0,"",SUM(G349:G351))</f>
        <v/>
      </c>
      <c r="H348" s="217" t="str">
        <f>IFERROR(IF(VLOOKUP($D348,'Tarifa compacta'!$A$11:$O$1018,12,0)=0,"",VLOOKUP($D348,'Tarifa compacta'!$A$11:$O$1018,12,0)),"")</f>
        <v/>
      </c>
      <c r="I348" s="286" t="s">
        <v>8603</v>
      </c>
    </row>
    <row r="349" spans="2:9">
      <c r="B349" s="32"/>
      <c r="C349" s="237" t="str">
        <f>IFERROR(VLOOKUP(D349,'Tarifa compacta'!A:C,2,FALSE),"-")</f>
        <v>5025232977697</v>
      </c>
      <c r="D349" s="32" t="s">
        <v>314</v>
      </c>
      <c r="E349" s="32" t="str">
        <f>+VLOOKUP($D349,'Tarifa compacta'!$A:$G,7,0)</f>
        <v>Aquarea All-in-one K serie 9-12 kW con resistencia de 6 kW 1ph 260 L</v>
      </c>
      <c r="F349" s="34">
        <f>+IFERROR(VLOOKUP($D349,'Tarifa compacta'!$A$11:$O$1018,13,0),"")</f>
        <v>6088</v>
      </c>
      <c r="G349" s="34" t="str">
        <f>IFERROR(IF(VLOOKUP($D349,'Tarifa compacta'!$A$11:$O$1018,15,0)=0,"",VLOOKUP($D349,'Tarifa compacta'!$A$11:$O$1018,15,0)),"")</f>
        <v/>
      </c>
      <c r="H349" s="217" t="str">
        <f>IFERROR(IF(VLOOKUP($D349,'Tarifa compacta'!$A$11:$O$1018,12,0)=0,"",VLOOKUP($D349,'Tarifa compacta'!$A$11:$O$1018,12,0)),"")</f>
        <v/>
      </c>
      <c r="I349" s="286"/>
    </row>
    <row r="350" spans="2:9">
      <c r="B350" s="32"/>
      <c r="C350" s="237" t="str">
        <f>IFERROR(VLOOKUP(D350,'Tarifa compacta'!A:C,2,FALSE),"-")</f>
        <v>5025232943791</v>
      </c>
      <c r="D350" s="32" t="s">
        <v>263</v>
      </c>
      <c r="E350" s="32" t="str">
        <f>+VLOOKUP($D350,'Tarifa compacta'!$A:$G,7,0)</f>
        <v>Unidad exterior Aquarea T-CAP K serie 9 kW 1ph</v>
      </c>
      <c r="F350" s="34">
        <f>+IFERROR(VLOOKUP($D350,'Tarifa compacta'!$A$11:$O$1018,13,0),"")</f>
        <v>4497</v>
      </c>
      <c r="G350" s="34"/>
      <c r="H350" s="217"/>
      <c r="I350" s="286"/>
    </row>
    <row r="351" spans="2:9">
      <c r="B351" s="40"/>
      <c r="C351" s="242" t="str">
        <f>IFERROR(VLOOKUP(D351,'Tarifa compacta'!A:C,2,FALSE),"-")</f>
        <v>5025232932061</v>
      </c>
      <c r="D351" s="40" t="s">
        <v>441</v>
      </c>
      <c r="E351" s="40" t="str">
        <f>+VLOOKUP($D351,'Tarifa compacta'!$A:$G,7,0)</f>
        <v>Adaptador Wi-Fi o WLAN opcional para servicios en la nube</v>
      </c>
      <c r="F351" s="41">
        <f>+IFERROR(VLOOKUP($D351,'Tarifa compacta'!$A$11:$O$1018,13,0),"")</f>
        <v>156</v>
      </c>
      <c r="G351" s="41" t="str">
        <f>IFERROR(IF(VLOOKUP($D351,'Tarifa compacta'!$A$11:$O$1018,15,0)=0,"",VLOOKUP($D351,'Tarifa compacta'!$A$11:$O$1018,15,0)),"")</f>
        <v/>
      </c>
      <c r="H351" s="224" t="str">
        <f>IFERROR(IF(VLOOKUP($D351,'Tarifa compacta'!$A$11:$O$1018,12,0)=0,"",VLOOKUP($D351,'Tarifa compacta'!$A$11:$O$1018,12,0)),"")</f>
        <v/>
      </c>
      <c r="I351" s="286"/>
    </row>
    <row r="352" spans="2:9">
      <c r="B352" s="47"/>
      <c r="C352" s="237" t="str">
        <f>IFERROR(VLOOKUP(D352,'Tarifa compacta'!A:C,2,FALSE),"-")</f>
        <v>-</v>
      </c>
      <c r="D352" s="35" t="s">
        <v>5962</v>
      </c>
      <c r="E352" s="32"/>
      <c r="F352" s="36">
        <f>+SUM(F353:F355)</f>
        <v>11547</v>
      </c>
      <c r="G352" s="36" t="str">
        <f>+IF(SUM(G353:G355)=0,"",SUM(G353:G355))</f>
        <v/>
      </c>
      <c r="H352" s="217" t="str">
        <f>IFERROR(IF(VLOOKUP($D352,'Tarifa compacta'!$A$11:$O$1018,12,0)=0,"",VLOOKUP($D352,'Tarifa compacta'!$A$11:$O$1018,12,0)),"")</f>
        <v/>
      </c>
      <c r="I352" s="272"/>
    </row>
    <row r="353" spans="2:9">
      <c r="B353" s="32"/>
      <c r="C353" s="237" t="str">
        <f>IFERROR(VLOOKUP(D353,'Tarifa compacta'!A:C,2,FALSE),"-")</f>
        <v>5025232977697</v>
      </c>
      <c r="D353" s="32" t="s">
        <v>314</v>
      </c>
      <c r="E353" s="32" t="str">
        <f>+VLOOKUP($D353,'Tarifa compacta'!$A:$G,7,0)</f>
        <v>Aquarea All-in-one K serie 9-12 kW con resistencia de 6 kW 1ph 260 L</v>
      </c>
      <c r="F353" s="34">
        <f>+IFERROR(VLOOKUP($D353,'Tarifa compacta'!$A$11:$O$1018,13,0),"")</f>
        <v>6088</v>
      </c>
      <c r="G353" s="34" t="str">
        <f>IFERROR(IF(VLOOKUP($D353,'Tarifa compacta'!$A$11:$O$1018,15,0)=0,"",VLOOKUP($D353,'Tarifa compacta'!$A$11:$O$1018,15,0)),"")</f>
        <v/>
      </c>
      <c r="H353" s="217" t="str">
        <f>IFERROR(IF(VLOOKUP($D353,'Tarifa compacta'!$A$11:$O$1018,12,0)=0,"",VLOOKUP($D353,'Tarifa compacta'!$A$11:$O$1018,12,0)),"")</f>
        <v/>
      </c>
      <c r="I353" s="272"/>
    </row>
    <row r="354" spans="2:9">
      <c r="B354" s="32"/>
      <c r="C354" s="237" t="str">
        <f>IFERROR(VLOOKUP(D354,'Tarifa compacta'!A:C,2,FALSE),"-")</f>
        <v>5025232943814</v>
      </c>
      <c r="D354" s="32" t="s">
        <v>266</v>
      </c>
      <c r="E354" s="32" t="str">
        <f>+VLOOKUP($D354,'Tarifa compacta'!$A:$G,7,0)</f>
        <v>Unidad exterior Aquarea T-CAP K serie 12 kW 1ph</v>
      </c>
      <c r="F354" s="34">
        <f>+IFERROR(VLOOKUP($D354,'Tarifa compacta'!$A$11:$O$1018,13,0),"")</f>
        <v>5303</v>
      </c>
      <c r="G354" s="34"/>
      <c r="H354" s="217"/>
      <c r="I354" s="272"/>
    </row>
    <row r="355" spans="2:9">
      <c r="B355" s="40"/>
      <c r="C355" s="242" t="str">
        <f>IFERROR(VLOOKUP(D355,'Tarifa compacta'!A:C,2,FALSE),"-")</f>
        <v>5025232932061</v>
      </c>
      <c r="D355" s="40" t="s">
        <v>441</v>
      </c>
      <c r="E355" s="40" t="str">
        <f>+VLOOKUP($D355,'Tarifa compacta'!$A:$G,7,0)</f>
        <v>Adaptador Wi-Fi o WLAN opcional para servicios en la nube</v>
      </c>
      <c r="F355" s="41">
        <f>+IFERROR(VLOOKUP($D355,'Tarifa compacta'!$A$11:$O$1018,13,0),"")</f>
        <v>156</v>
      </c>
      <c r="G355" s="41" t="str">
        <f>IFERROR(IF(VLOOKUP($D355,'Tarifa compacta'!$A$11:$O$1018,15,0)=0,"",VLOOKUP($D355,'Tarifa compacta'!$A$11:$O$1018,15,0)),"")</f>
        <v/>
      </c>
      <c r="H355" s="224" t="str">
        <f>IFERROR(IF(VLOOKUP($D355,'Tarifa compacta'!$A$11:$O$1018,12,0)=0,"",VLOOKUP($D355,'Tarifa compacta'!$A$11:$O$1018,12,0)),"")</f>
        <v/>
      </c>
      <c r="I355" s="278"/>
    </row>
    <row r="356" spans="2:9">
      <c r="B356" s="47"/>
      <c r="C356" s="237" t="str">
        <f>IFERROR(VLOOKUP(D356,'Tarifa compacta'!A:C,2,FALSE),"-")</f>
        <v>-</v>
      </c>
      <c r="D356" s="35" t="s">
        <v>5963</v>
      </c>
      <c r="E356" s="32"/>
      <c r="F356" s="36">
        <f>+SUM(F357:F359)</f>
        <v>14058</v>
      </c>
      <c r="G356" s="36" t="str">
        <f>+IF(SUM(G357:G359)=0,"",SUM(G357:G359))</f>
        <v/>
      </c>
      <c r="H356" s="217" t="str">
        <f>IFERROR(IF(VLOOKUP($D356,'Tarifa compacta'!$A$11:$O$1018,12,0)=0,"",VLOOKUP($D356,'Tarifa compacta'!$A$11:$O$1018,12,0)),"")</f>
        <v/>
      </c>
      <c r="I356" s="286" t="s">
        <v>8603</v>
      </c>
    </row>
    <row r="357" spans="2:9">
      <c r="B357" s="32"/>
      <c r="C357" s="237" t="str">
        <f>IFERROR(VLOOKUP(D357,'Tarifa compacta'!A:C,2,FALSE),"-")</f>
        <v>5025232976218</v>
      </c>
      <c r="D357" s="32" t="s">
        <v>322</v>
      </c>
      <c r="E357" s="32" t="str">
        <f>+VLOOKUP($D357,'Tarifa compacta'!$A:$G,7,0)</f>
        <v>Aquarea All-in-one K serie 9-12 kW con resistencia de 9 kW 3ph 260 L</v>
      </c>
      <c r="F357" s="34">
        <f>+IFERROR(VLOOKUP($D357,'Tarifa compacta'!$A$11:$O$1018,13,0),"")</f>
        <v>8282</v>
      </c>
      <c r="G357" s="34" t="str">
        <f>IFERROR(IF(VLOOKUP($D357,'Tarifa compacta'!$A$11:$O$1018,15,0)=0,"",VLOOKUP($D357,'Tarifa compacta'!$A$11:$O$1018,15,0)),"")</f>
        <v/>
      </c>
      <c r="H357" s="217" t="str">
        <f>IFERROR(IF(VLOOKUP($D357,'Tarifa compacta'!$A$11:$O$1018,12,0)=0,"",VLOOKUP($D357,'Tarifa compacta'!$A$11:$O$1018,12,0)),"")</f>
        <v/>
      </c>
      <c r="I357" s="286"/>
    </row>
    <row r="358" spans="2:9">
      <c r="B358" s="32"/>
      <c r="C358" s="237" t="str">
        <f>IFERROR(VLOOKUP(D358,'Tarifa compacta'!A:C,2,FALSE),"-")</f>
        <v>5025232943807</v>
      </c>
      <c r="D358" s="32" t="s">
        <v>269</v>
      </c>
      <c r="E358" s="32" t="str">
        <f>+VLOOKUP($D358,'Tarifa compacta'!$A:$G,7,0)</f>
        <v>Unidad exterior Aquarea T-CAP K serie 9 kW de 3ph</v>
      </c>
      <c r="F358" s="34">
        <f>+IFERROR(VLOOKUP($D358,'Tarifa compacta'!$A$11:$O$1018,13,0),"")</f>
        <v>5620</v>
      </c>
      <c r="G358" s="34"/>
      <c r="H358" s="217"/>
      <c r="I358" s="286"/>
    </row>
    <row r="359" spans="2:9">
      <c r="B359" s="40"/>
      <c r="C359" s="242" t="str">
        <f>IFERROR(VLOOKUP(D359,'Tarifa compacta'!A:C,2,FALSE),"-")</f>
        <v>5025232932061</v>
      </c>
      <c r="D359" s="40" t="s">
        <v>441</v>
      </c>
      <c r="E359" s="40" t="str">
        <f>+VLOOKUP($D359,'Tarifa compacta'!$A:$G,7,0)</f>
        <v>Adaptador Wi-Fi o WLAN opcional para servicios en la nube</v>
      </c>
      <c r="F359" s="41">
        <f>+IFERROR(VLOOKUP($D359,'Tarifa compacta'!$A$11:$O$1018,13,0),"")</f>
        <v>156</v>
      </c>
      <c r="G359" s="41" t="str">
        <f>IFERROR(IF(VLOOKUP($D359,'Tarifa compacta'!$A$11:$O$1018,15,0)=0,"",VLOOKUP($D359,'Tarifa compacta'!$A$11:$O$1018,15,0)),"")</f>
        <v/>
      </c>
      <c r="H359" s="224" t="str">
        <f>IFERROR(IF(VLOOKUP($D359,'Tarifa compacta'!$A$11:$O$1018,12,0)=0,"",VLOOKUP($D359,'Tarifa compacta'!$A$11:$O$1018,12,0)),"")</f>
        <v/>
      </c>
      <c r="I359" s="286"/>
    </row>
    <row r="360" spans="2:9">
      <c r="B360" s="47"/>
      <c r="C360" s="237" t="str">
        <f>IFERROR(VLOOKUP(D360,'Tarifa compacta'!A:C,2,FALSE),"-")</f>
        <v>-</v>
      </c>
      <c r="D360" s="35" t="s">
        <v>5964</v>
      </c>
      <c r="E360" s="32"/>
      <c r="F360" s="36">
        <f>+SUM(F361:F363)</f>
        <v>14336</v>
      </c>
      <c r="G360" s="36" t="str">
        <f>+IF(SUM(G361:G363)=0,"",SUM(G361:G363))</f>
        <v/>
      </c>
      <c r="H360" s="217" t="str">
        <f>IFERROR(IF(VLOOKUP($D360,'Tarifa compacta'!$A$11:$O$1018,12,0)=0,"",VLOOKUP($D360,'Tarifa compacta'!$A$11:$O$1018,12,0)),"")</f>
        <v/>
      </c>
      <c r="I360" s="272"/>
    </row>
    <row r="361" spans="2:9">
      <c r="B361" s="32"/>
      <c r="C361" s="237" t="str">
        <f>IFERROR(VLOOKUP(D361,'Tarifa compacta'!A:C,2,FALSE),"-")</f>
        <v>5025232976218</v>
      </c>
      <c r="D361" s="32" t="s">
        <v>322</v>
      </c>
      <c r="E361" s="32" t="str">
        <f>+VLOOKUP($D361,'Tarifa compacta'!$A:$G,7,0)</f>
        <v>Aquarea All-in-one K serie 9-12 kW con resistencia de 9 kW 3ph 260 L</v>
      </c>
      <c r="F361" s="34">
        <f>+IFERROR(VLOOKUP($D361,'Tarifa compacta'!$A$11:$O$1018,13,0),"")</f>
        <v>8282</v>
      </c>
      <c r="G361" s="34" t="str">
        <f>IFERROR(IF(VLOOKUP($D361,'Tarifa compacta'!$A$11:$O$1018,15,0)=0,"",VLOOKUP($D361,'Tarifa compacta'!$A$11:$O$1018,15,0)),"")</f>
        <v/>
      </c>
      <c r="H361" s="217" t="str">
        <f>IFERROR(IF(VLOOKUP($D361,'Tarifa compacta'!$A$11:$O$1018,12,0)=0,"",VLOOKUP($D361,'Tarifa compacta'!$A$11:$O$1018,12,0)),"")</f>
        <v/>
      </c>
      <c r="I361" s="272"/>
    </row>
    <row r="362" spans="2:9">
      <c r="B362" s="32"/>
      <c r="C362" s="237" t="str">
        <f>IFERROR(VLOOKUP(D362,'Tarifa compacta'!A:C,2,FALSE),"-")</f>
        <v>5025232943821</v>
      </c>
      <c r="D362" s="32" t="s">
        <v>272</v>
      </c>
      <c r="E362" s="32" t="str">
        <f>+VLOOKUP($D362,'Tarifa compacta'!$A:$G,7,0)</f>
        <v>Unidad exterior Aquarea T-CAP K serie 12 kW 3ph</v>
      </c>
      <c r="F362" s="34">
        <f>+IFERROR(VLOOKUP($D362,'Tarifa compacta'!$A$11:$O$1018,13,0),"")</f>
        <v>5898</v>
      </c>
      <c r="G362" s="34"/>
      <c r="H362" s="217"/>
      <c r="I362" s="272"/>
    </row>
    <row r="363" spans="2:9">
      <c r="B363" s="40"/>
      <c r="C363" s="242" t="str">
        <f>IFERROR(VLOOKUP(D363,'Tarifa compacta'!A:C,2,FALSE),"-")</f>
        <v>5025232932061</v>
      </c>
      <c r="D363" s="40" t="s">
        <v>441</v>
      </c>
      <c r="E363" s="40" t="str">
        <f>+VLOOKUP($D363,'Tarifa compacta'!$A:$G,7,0)</f>
        <v>Adaptador Wi-Fi o WLAN opcional para servicios en la nube</v>
      </c>
      <c r="F363" s="41">
        <f>+IFERROR(VLOOKUP($D363,'Tarifa compacta'!$A$11:$O$1018,13,0),"")</f>
        <v>156</v>
      </c>
      <c r="G363" s="41" t="str">
        <f>IFERROR(IF(VLOOKUP($D363,'Tarifa compacta'!$A$11:$O$1018,15,0)=0,"",VLOOKUP($D363,'Tarifa compacta'!$A$11:$O$1018,15,0)),"")</f>
        <v/>
      </c>
      <c r="H363" s="224" t="str">
        <f>IFERROR(IF(VLOOKUP($D363,'Tarifa compacta'!$A$11:$O$1018,12,0)=0,"",VLOOKUP($D363,'Tarifa compacta'!$A$11:$O$1018,12,0)),"")</f>
        <v/>
      </c>
      <c r="I363" s="278"/>
    </row>
    <row r="364" spans="2:9">
      <c r="B364" s="47"/>
      <c r="C364" s="237" t="str">
        <f>IFERROR(VLOOKUP(D364,'Tarifa compacta'!A:C,2,FALSE),"-")</f>
        <v>-</v>
      </c>
      <c r="D364" s="35" t="s">
        <v>5965</v>
      </c>
      <c r="E364" s="32"/>
      <c r="F364" s="36">
        <f>+SUM(F365:F367)</f>
        <v>14795</v>
      </c>
      <c r="G364" s="36" t="str">
        <f>+IF(SUM(G365:G367)=0,"",SUM(G365:G367))</f>
        <v/>
      </c>
      <c r="H364" s="217" t="str">
        <f>IFERROR(IF(VLOOKUP($D364,'Tarifa compacta'!$A$11:$O$1018,12,0)=0,"",VLOOKUP($D364,'Tarifa compacta'!$A$11:$O$1018,12,0)),"")</f>
        <v/>
      </c>
      <c r="I364" s="272"/>
    </row>
    <row r="365" spans="2:9">
      <c r="B365" s="32"/>
      <c r="C365" s="237" t="str">
        <f>IFERROR(VLOOKUP(D365,'Tarifa compacta'!A:C,2,FALSE),"-")</f>
        <v>5025232976232</v>
      </c>
      <c r="D365" s="32" t="s">
        <v>328</v>
      </c>
      <c r="E365" s="32" t="str">
        <f>+VLOOKUP($D365,'Tarifa compacta'!$A:$G,7,0)</f>
        <v>Aquarea All-in-one K serie 16 kW con resistencia de 9 kW 3ph 260 L</v>
      </c>
      <c r="F365" s="34">
        <f>+IFERROR(VLOOKUP($D365,'Tarifa compacta'!$A$11:$O$1018,13,0),"")</f>
        <v>7728</v>
      </c>
      <c r="G365" s="34" t="str">
        <f>IFERROR(IF(VLOOKUP($D365,'Tarifa compacta'!$A$11:$O$1018,15,0)=0,"",VLOOKUP($D365,'Tarifa compacta'!$A$11:$O$1018,15,0)),"")</f>
        <v/>
      </c>
      <c r="H365" s="217" t="str">
        <f>IFERROR(IF(VLOOKUP($D365,'Tarifa compacta'!$A$11:$O$1018,12,0)=0,"",VLOOKUP($D365,'Tarifa compacta'!$A$11:$O$1018,12,0)),"")</f>
        <v/>
      </c>
      <c r="I365" s="272"/>
    </row>
    <row r="366" spans="2:9">
      <c r="B366" s="32"/>
      <c r="C366" s="237" t="str">
        <f>IFERROR(VLOOKUP(D366,'Tarifa compacta'!A:C,2,FALSE),"-")</f>
        <v>5025232951352</v>
      </c>
      <c r="D366" s="32" t="s">
        <v>275</v>
      </c>
      <c r="E366" s="32" t="str">
        <f>+VLOOKUP($D366,'Tarifa compacta'!$A:$G,7,0)</f>
        <v>Unidad exterior Aquarea T-CAP K serie 16 kW de 3 ph</v>
      </c>
      <c r="F366" s="34">
        <f>+IFERROR(VLOOKUP($D366,'Tarifa compacta'!$A$11:$O$1018,13,0),"")</f>
        <v>6911</v>
      </c>
      <c r="G366" s="34"/>
      <c r="H366" s="217"/>
      <c r="I366" s="272"/>
    </row>
    <row r="367" spans="2:9">
      <c r="B367" s="40"/>
      <c r="C367" s="242" t="str">
        <f>IFERROR(VLOOKUP(D367,'Tarifa compacta'!A:C,2,FALSE),"-")</f>
        <v>5025232932061</v>
      </c>
      <c r="D367" s="40" t="s">
        <v>441</v>
      </c>
      <c r="E367" s="40" t="str">
        <f>+VLOOKUP($D367,'Tarifa compacta'!$A:$G,7,0)</f>
        <v>Adaptador Wi-Fi o WLAN opcional para servicios en la nube</v>
      </c>
      <c r="F367" s="41">
        <f>+IFERROR(VLOOKUP($D367,'Tarifa compacta'!$A$11:$O$1018,13,0),"")</f>
        <v>156</v>
      </c>
      <c r="G367" s="41" t="str">
        <f>IFERROR(IF(VLOOKUP($D367,'Tarifa compacta'!$A$11:$O$1018,15,0)=0,"",VLOOKUP($D367,'Tarifa compacta'!$A$11:$O$1018,15,0)),"")</f>
        <v/>
      </c>
      <c r="H367" s="224" t="str">
        <f>IFERROR(IF(VLOOKUP($D367,'Tarifa compacta'!$A$11:$O$1018,12,0)=0,"",VLOOKUP($D367,'Tarifa compacta'!$A$11:$O$1018,12,0)),"")</f>
        <v/>
      </c>
      <c r="I367" s="278"/>
    </row>
    <row r="368" spans="2:9" ht="15.75">
      <c r="B368" s="44"/>
      <c r="C368" s="238"/>
      <c r="D368" s="44" t="s">
        <v>5966</v>
      </c>
      <c r="E368" s="45"/>
      <c r="F368" s="45"/>
      <c r="G368" s="45"/>
      <c r="H368" s="222"/>
      <c r="I368" s="277"/>
    </row>
    <row r="369" spans="2:9">
      <c r="B369" s="47"/>
      <c r="C369" s="237" t="str">
        <f>IFERROR(VLOOKUP(D369,'Tarifa compacta'!A:C,2,FALSE),"-")</f>
        <v>-</v>
      </c>
      <c r="D369" s="35" t="s">
        <v>5967</v>
      </c>
      <c r="E369" s="32"/>
      <c r="F369" s="36">
        <f>+SUM(F370:F372)</f>
        <v>11221</v>
      </c>
      <c r="G369" s="36" t="str">
        <f>+IF(SUM(G370:G372)=0,"",SUM(G370:G372))</f>
        <v/>
      </c>
      <c r="H369" s="217" t="str">
        <f>IFERROR(IF(VLOOKUP($D369,'Tarifa compacta'!$A$11:$O$1018,12,0)=0,"",VLOOKUP($D369,'Tarifa compacta'!$A$11:$O$1018,12,0)),"")</f>
        <v/>
      </c>
      <c r="I369" s="286" t="s">
        <v>8603</v>
      </c>
    </row>
    <row r="370" spans="2:9">
      <c r="B370" s="32"/>
      <c r="C370" s="237" t="str">
        <f>IFERROR(VLOOKUP(D370,'Tarifa compacta'!A:C,2,FALSE),"-")</f>
        <v>5025232977703</v>
      </c>
      <c r="D370" s="32" t="s">
        <v>317</v>
      </c>
      <c r="E370" s="32" t="str">
        <f>+VLOOKUP($D370,'Tarifa compacta'!$A:$G,7,0)</f>
        <v>Aquarea All-in-one K serie 9-12 kW con resistencia de 6 kW 1ph 260 L con ánodo electrónico</v>
      </c>
      <c r="F370" s="34">
        <f>+IFERROR(VLOOKUP($D370,'Tarifa compacta'!$A$11:$O$1018,13,0),"")</f>
        <v>6568</v>
      </c>
      <c r="G370" s="34" t="str">
        <f>IFERROR(IF(VLOOKUP($D370,'Tarifa compacta'!$A$11:$O$1018,15,0)=0,"",VLOOKUP($D370,'Tarifa compacta'!$A$11:$O$1018,15,0)),"")</f>
        <v/>
      </c>
      <c r="H370" s="217" t="str">
        <f>IFERROR(IF(VLOOKUP($D370,'Tarifa compacta'!$A$11:$O$1018,12,0)=0,"",VLOOKUP($D370,'Tarifa compacta'!$A$11:$O$1018,12,0)),"")</f>
        <v/>
      </c>
      <c r="I370" s="286"/>
    </row>
    <row r="371" spans="2:9">
      <c r="B371" s="32"/>
      <c r="C371" s="237" t="str">
        <f>IFERROR(VLOOKUP(D371,'Tarifa compacta'!A:C,2,FALSE),"-")</f>
        <v>5025232943791</v>
      </c>
      <c r="D371" s="32" t="s">
        <v>263</v>
      </c>
      <c r="E371" s="32" t="str">
        <f>+VLOOKUP($D371,'Tarifa compacta'!$A:$G,7,0)</f>
        <v>Unidad exterior Aquarea T-CAP K serie 9 kW 1ph</v>
      </c>
      <c r="F371" s="34">
        <f>+IFERROR(VLOOKUP($D371,'Tarifa compacta'!$A$11:$O$1018,13,0),"")</f>
        <v>4497</v>
      </c>
      <c r="G371" s="34"/>
      <c r="H371" s="217"/>
      <c r="I371" s="286"/>
    </row>
    <row r="372" spans="2:9">
      <c r="B372" s="40"/>
      <c r="C372" s="242" t="str">
        <f>IFERROR(VLOOKUP(D372,'Tarifa compacta'!A:C,2,FALSE),"-")</f>
        <v>5025232932061</v>
      </c>
      <c r="D372" s="40" t="s">
        <v>441</v>
      </c>
      <c r="E372" s="40" t="str">
        <f>+VLOOKUP($D372,'Tarifa compacta'!$A:$G,7,0)</f>
        <v>Adaptador Wi-Fi o WLAN opcional para servicios en la nube</v>
      </c>
      <c r="F372" s="41">
        <f>+IFERROR(VLOOKUP($D372,'Tarifa compacta'!$A$11:$O$1018,13,0),"")</f>
        <v>156</v>
      </c>
      <c r="G372" s="41" t="str">
        <f>IFERROR(IF(VLOOKUP($D372,'Tarifa compacta'!$A$11:$O$1018,15,0)=0,"",VLOOKUP($D372,'Tarifa compacta'!$A$11:$O$1018,15,0)),"")</f>
        <v/>
      </c>
      <c r="H372" s="224" t="str">
        <f>IFERROR(IF(VLOOKUP($D372,'Tarifa compacta'!$A$11:$O$1018,12,0)=0,"",VLOOKUP($D372,'Tarifa compacta'!$A$11:$O$1018,12,0)),"")</f>
        <v/>
      </c>
      <c r="I372" s="286"/>
    </row>
    <row r="373" spans="2:9">
      <c r="B373" s="47"/>
      <c r="C373" s="237" t="str">
        <f>IFERROR(VLOOKUP(D373,'Tarifa compacta'!A:C,2,FALSE),"-")</f>
        <v>-</v>
      </c>
      <c r="D373" s="35" t="s">
        <v>5968</v>
      </c>
      <c r="E373" s="32"/>
      <c r="F373" s="36">
        <f>+SUM(F374:F376)</f>
        <v>12027</v>
      </c>
      <c r="G373" s="36" t="str">
        <f>+IF(SUM(G374:G376)=0,"",SUM(G374:G376))</f>
        <v/>
      </c>
      <c r="H373" s="217" t="str">
        <f>IFERROR(IF(VLOOKUP($D373,'Tarifa compacta'!$A$11:$O$1018,12,0)=0,"",VLOOKUP($D373,'Tarifa compacta'!$A$11:$O$1018,12,0)),"")</f>
        <v/>
      </c>
      <c r="I373" s="272"/>
    </row>
    <row r="374" spans="2:9">
      <c r="B374" s="32"/>
      <c r="C374" s="237" t="str">
        <f>IFERROR(VLOOKUP(D374,'Tarifa compacta'!A:C,2,FALSE),"-")</f>
        <v>5025232977703</v>
      </c>
      <c r="D374" s="32" t="s">
        <v>317</v>
      </c>
      <c r="E374" s="32" t="str">
        <f>+VLOOKUP($D374,'Tarifa compacta'!$A:$G,7,0)</f>
        <v>Aquarea All-in-one K serie 9-12 kW con resistencia de 6 kW 1ph 260 L con ánodo electrónico</v>
      </c>
      <c r="F374" s="34">
        <f>+IFERROR(VLOOKUP($D374,'Tarifa compacta'!$A$11:$O$1018,13,0),"")</f>
        <v>6568</v>
      </c>
      <c r="G374" s="34" t="str">
        <f>IFERROR(IF(VLOOKUP($D374,'Tarifa compacta'!$A$11:$O$1018,15,0)=0,"",VLOOKUP($D374,'Tarifa compacta'!$A$11:$O$1018,15,0)),"")</f>
        <v/>
      </c>
      <c r="H374" s="217" t="str">
        <f>IFERROR(IF(VLOOKUP($D374,'Tarifa compacta'!$A$11:$O$1018,12,0)=0,"",VLOOKUP($D374,'Tarifa compacta'!$A$11:$O$1018,12,0)),"")</f>
        <v/>
      </c>
      <c r="I374" s="272"/>
    </row>
    <row r="375" spans="2:9">
      <c r="B375" s="32"/>
      <c r="C375" s="237" t="str">
        <f>IFERROR(VLOOKUP(D375,'Tarifa compacta'!A:C,2,FALSE),"-")</f>
        <v>5025232943814</v>
      </c>
      <c r="D375" s="32" t="s">
        <v>266</v>
      </c>
      <c r="E375" s="32" t="str">
        <f>+VLOOKUP($D375,'Tarifa compacta'!$A:$G,7,0)</f>
        <v>Unidad exterior Aquarea T-CAP K serie 12 kW 1ph</v>
      </c>
      <c r="F375" s="34">
        <f>+IFERROR(VLOOKUP($D375,'Tarifa compacta'!$A$11:$O$1018,13,0),"")</f>
        <v>5303</v>
      </c>
      <c r="G375" s="34"/>
      <c r="H375" s="217"/>
      <c r="I375" s="272"/>
    </row>
    <row r="376" spans="2:9">
      <c r="B376" s="40"/>
      <c r="C376" s="242" t="str">
        <f>IFERROR(VLOOKUP(D376,'Tarifa compacta'!A:C,2,FALSE),"-")</f>
        <v>5025232932061</v>
      </c>
      <c r="D376" s="40" t="s">
        <v>441</v>
      </c>
      <c r="E376" s="40" t="str">
        <f>+VLOOKUP($D376,'Tarifa compacta'!$A:$G,7,0)</f>
        <v>Adaptador Wi-Fi o WLAN opcional para servicios en la nube</v>
      </c>
      <c r="F376" s="41">
        <f>+IFERROR(VLOOKUP($D376,'Tarifa compacta'!$A$11:$O$1018,13,0),"")</f>
        <v>156</v>
      </c>
      <c r="G376" s="41" t="str">
        <f>IFERROR(IF(VLOOKUP($D376,'Tarifa compacta'!$A$11:$O$1018,15,0)=0,"",VLOOKUP($D376,'Tarifa compacta'!$A$11:$O$1018,15,0)),"")</f>
        <v/>
      </c>
      <c r="H376" s="224" t="str">
        <f>IFERROR(IF(VLOOKUP($D376,'Tarifa compacta'!$A$11:$O$1018,12,0)=0,"",VLOOKUP($D376,'Tarifa compacta'!$A$11:$O$1018,12,0)),"")</f>
        <v/>
      </c>
      <c r="I376" s="278"/>
    </row>
    <row r="377" spans="2:9">
      <c r="B377" s="47"/>
      <c r="C377" s="237" t="str">
        <f>IFERROR(VLOOKUP(D377,'Tarifa compacta'!A:C,2,FALSE),"-")</f>
        <v>-</v>
      </c>
      <c r="D377" s="35" t="s">
        <v>5969</v>
      </c>
      <c r="E377" s="32"/>
      <c r="F377" s="36">
        <f>+SUM(F378:F380)</f>
        <v>14759</v>
      </c>
      <c r="G377" s="36" t="str">
        <f>+IF(SUM(G378:G380)=0,"",SUM(G378:G380))</f>
        <v/>
      </c>
      <c r="H377" s="217" t="str">
        <f>IFERROR(IF(VLOOKUP($D377,'Tarifa compacta'!$A$11:$O$1018,12,0)=0,"",VLOOKUP($D377,'Tarifa compacta'!$A$11:$O$1018,12,0)),"")</f>
        <v/>
      </c>
      <c r="I377" s="286" t="s">
        <v>8603</v>
      </c>
    </row>
    <row r="378" spans="2:9">
      <c r="B378" s="32"/>
      <c r="C378" s="237" t="str">
        <f>IFERROR(VLOOKUP(D378,'Tarifa compacta'!A:C,2,FALSE),"-")</f>
        <v>5025232976225</v>
      </c>
      <c r="D378" s="32" t="s">
        <v>325</v>
      </c>
      <c r="E378" s="32" t="str">
        <f>+VLOOKUP($D378,'Tarifa compacta'!$A:$G,7,0)</f>
        <v>Aquarea All-in-one K serie 9-12 kW con resistencia de 9 kW 3ph 260 L con ánodo electrónico</v>
      </c>
      <c r="F378" s="34">
        <f>+IFERROR(VLOOKUP($D378,'Tarifa compacta'!$A$11:$O$1018,13,0),"")</f>
        <v>8983</v>
      </c>
      <c r="G378" s="34" t="str">
        <f>IFERROR(IF(VLOOKUP($D378,'Tarifa compacta'!$A$11:$O$1018,15,0)=0,"",VLOOKUP($D378,'Tarifa compacta'!$A$11:$O$1018,15,0)),"")</f>
        <v/>
      </c>
      <c r="H378" s="217" t="str">
        <f>IFERROR(IF(VLOOKUP($D378,'Tarifa compacta'!$A$11:$O$1018,12,0)=0,"",VLOOKUP($D378,'Tarifa compacta'!$A$11:$O$1018,12,0)),"")</f>
        <v/>
      </c>
      <c r="I378" s="286"/>
    </row>
    <row r="379" spans="2:9">
      <c r="B379" s="32"/>
      <c r="C379" s="237" t="str">
        <f>IFERROR(VLOOKUP(D379,'Tarifa compacta'!A:C,2,FALSE),"-")</f>
        <v>5025232943807</v>
      </c>
      <c r="D379" s="32" t="s">
        <v>269</v>
      </c>
      <c r="E379" s="32" t="str">
        <f>+VLOOKUP($D379,'Tarifa compacta'!$A:$G,7,0)</f>
        <v>Unidad exterior Aquarea T-CAP K serie 9 kW de 3ph</v>
      </c>
      <c r="F379" s="34">
        <f>+IFERROR(VLOOKUP($D379,'Tarifa compacta'!$A$11:$O$1018,13,0),"")</f>
        <v>5620</v>
      </c>
      <c r="G379" s="34"/>
      <c r="H379" s="217"/>
      <c r="I379" s="286"/>
    </row>
    <row r="380" spans="2:9">
      <c r="B380" s="40"/>
      <c r="C380" s="242" t="str">
        <f>IFERROR(VLOOKUP(D380,'Tarifa compacta'!A:C,2,FALSE),"-")</f>
        <v>5025232932061</v>
      </c>
      <c r="D380" s="40" t="s">
        <v>441</v>
      </c>
      <c r="E380" s="40" t="str">
        <f>+VLOOKUP($D380,'Tarifa compacta'!$A:$G,7,0)</f>
        <v>Adaptador Wi-Fi o WLAN opcional para servicios en la nube</v>
      </c>
      <c r="F380" s="41">
        <f>+IFERROR(VLOOKUP($D380,'Tarifa compacta'!$A$11:$O$1018,13,0),"")</f>
        <v>156</v>
      </c>
      <c r="G380" s="41" t="str">
        <f>IFERROR(IF(VLOOKUP($D380,'Tarifa compacta'!$A$11:$O$1018,15,0)=0,"",VLOOKUP($D380,'Tarifa compacta'!$A$11:$O$1018,15,0)),"")</f>
        <v/>
      </c>
      <c r="H380" s="224" t="str">
        <f>IFERROR(IF(VLOOKUP($D380,'Tarifa compacta'!$A$11:$O$1018,12,0)=0,"",VLOOKUP($D380,'Tarifa compacta'!$A$11:$O$1018,12,0)),"")</f>
        <v/>
      </c>
      <c r="I380" s="286"/>
    </row>
    <row r="381" spans="2:9">
      <c r="B381" s="47"/>
      <c r="C381" s="237" t="str">
        <f>IFERROR(VLOOKUP(D381,'Tarifa compacta'!A:C,2,FALSE),"-")</f>
        <v>-</v>
      </c>
      <c r="D381" s="35" t="s">
        <v>5970</v>
      </c>
      <c r="E381" s="32"/>
      <c r="F381" s="36">
        <f>+SUM(F382:F384)</f>
        <v>15037</v>
      </c>
      <c r="G381" s="36" t="str">
        <f>+IF(SUM(G382:G384)=0,"",SUM(G382:G384))</f>
        <v/>
      </c>
      <c r="H381" s="217" t="str">
        <f>IFERROR(IF(VLOOKUP($D381,'Tarifa compacta'!$A$11:$O$1018,12,0)=0,"",VLOOKUP($D381,'Tarifa compacta'!$A$11:$O$1018,12,0)),"")</f>
        <v/>
      </c>
      <c r="I381" s="272"/>
    </row>
    <row r="382" spans="2:9">
      <c r="B382" s="32"/>
      <c r="C382" s="237" t="str">
        <f>IFERROR(VLOOKUP(D382,'Tarifa compacta'!A:C,2,FALSE),"-")</f>
        <v>5025232976225</v>
      </c>
      <c r="D382" s="32" t="s">
        <v>325</v>
      </c>
      <c r="E382" s="32" t="str">
        <f>+VLOOKUP($D382,'Tarifa compacta'!$A:$G,7,0)</f>
        <v>Aquarea All-in-one K serie 9-12 kW con resistencia de 9 kW 3ph 260 L con ánodo electrónico</v>
      </c>
      <c r="F382" s="34">
        <f>+IFERROR(VLOOKUP($D382,'Tarifa compacta'!$A$11:$O$1018,13,0),"")</f>
        <v>8983</v>
      </c>
      <c r="G382" s="34" t="str">
        <f>IFERROR(IF(VLOOKUP($D382,'Tarifa compacta'!$A$11:$O$1018,15,0)=0,"",VLOOKUP($D382,'Tarifa compacta'!$A$11:$O$1018,15,0)),"")</f>
        <v/>
      </c>
      <c r="H382" s="217" t="str">
        <f>IFERROR(IF(VLOOKUP($D382,'Tarifa compacta'!$A$11:$O$1018,12,0)=0,"",VLOOKUP($D382,'Tarifa compacta'!$A$11:$O$1018,12,0)),"")</f>
        <v/>
      </c>
      <c r="I382" s="272"/>
    </row>
    <row r="383" spans="2:9">
      <c r="B383" s="32"/>
      <c r="C383" s="237" t="str">
        <f>IFERROR(VLOOKUP(D383,'Tarifa compacta'!A:C,2,FALSE),"-")</f>
        <v>5025232943821</v>
      </c>
      <c r="D383" s="32" t="s">
        <v>272</v>
      </c>
      <c r="E383" s="32" t="str">
        <f>+VLOOKUP($D383,'Tarifa compacta'!$A:$G,7,0)</f>
        <v>Unidad exterior Aquarea T-CAP K serie 12 kW 3ph</v>
      </c>
      <c r="F383" s="34">
        <f>+IFERROR(VLOOKUP($D383,'Tarifa compacta'!$A$11:$O$1018,13,0),"")</f>
        <v>5898</v>
      </c>
      <c r="G383" s="34"/>
      <c r="H383" s="217"/>
      <c r="I383" s="272"/>
    </row>
    <row r="384" spans="2:9">
      <c r="B384" s="40"/>
      <c r="C384" s="242" t="str">
        <f>IFERROR(VLOOKUP(D384,'Tarifa compacta'!A:C,2,FALSE),"-")</f>
        <v>5025232932061</v>
      </c>
      <c r="D384" s="40" t="s">
        <v>441</v>
      </c>
      <c r="E384" s="40" t="str">
        <f>+VLOOKUP($D384,'Tarifa compacta'!$A:$G,7,0)</f>
        <v>Adaptador Wi-Fi o WLAN opcional para servicios en la nube</v>
      </c>
      <c r="F384" s="41">
        <f>+IFERROR(VLOOKUP($D384,'Tarifa compacta'!$A$11:$O$1018,13,0),"")</f>
        <v>156</v>
      </c>
      <c r="G384" s="41" t="str">
        <f>IFERROR(IF(VLOOKUP($D384,'Tarifa compacta'!$A$11:$O$1018,15,0)=0,"",VLOOKUP($D384,'Tarifa compacta'!$A$11:$O$1018,15,0)),"")</f>
        <v/>
      </c>
      <c r="H384" s="224" t="str">
        <f>IFERROR(IF(VLOOKUP($D384,'Tarifa compacta'!$A$11:$O$1018,12,0)=0,"",VLOOKUP($D384,'Tarifa compacta'!$A$11:$O$1018,12,0)),"")</f>
        <v/>
      </c>
      <c r="I384" s="278"/>
    </row>
    <row r="385" spans="2:9">
      <c r="B385" s="47"/>
      <c r="C385" s="237" t="str">
        <f>IFERROR(VLOOKUP(D385,'Tarifa compacta'!A:C,2,FALSE),"-")</f>
        <v>-</v>
      </c>
      <c r="D385" s="35" t="s">
        <v>5971</v>
      </c>
      <c r="E385" s="32"/>
      <c r="F385" s="36">
        <f>+SUM(F386:F388)</f>
        <v>15266</v>
      </c>
      <c r="G385" s="36" t="str">
        <f>+IF(SUM(G386:G388)=0,"",SUM(G386:G388))</f>
        <v/>
      </c>
      <c r="H385" s="217" t="str">
        <f>IFERROR(IF(VLOOKUP($D385,'Tarifa compacta'!$A$11:$O$1018,12,0)=0,"",VLOOKUP($D385,'Tarifa compacta'!$A$11:$O$1018,12,0)),"")</f>
        <v/>
      </c>
      <c r="I385" s="272"/>
    </row>
    <row r="386" spans="2:9">
      <c r="B386" s="32"/>
      <c r="C386" s="237" t="str">
        <f>IFERROR(VLOOKUP(D386,'Tarifa compacta'!A:C,2,FALSE),"-")</f>
        <v>5025232976249</v>
      </c>
      <c r="D386" s="32" t="s">
        <v>330</v>
      </c>
      <c r="E386" s="32" t="str">
        <f>+VLOOKUP($D386,'Tarifa compacta'!$A:$G,7,0)</f>
        <v>Aquarea All-in-one K serie 16 kW con resistencia de 9 kW 3ph 260 L con ánodo electrónico</v>
      </c>
      <c r="F386" s="34">
        <f>+IFERROR(VLOOKUP($D386,'Tarifa compacta'!$A$11:$O$1018,13,0),"")</f>
        <v>8199</v>
      </c>
      <c r="G386" s="34" t="str">
        <f>IFERROR(IF(VLOOKUP($D386,'Tarifa compacta'!$A$11:$O$1018,15,0)=0,"",VLOOKUP($D386,'Tarifa compacta'!$A$11:$O$1018,15,0)),"")</f>
        <v/>
      </c>
      <c r="H386" s="217" t="str">
        <f>IFERROR(IF(VLOOKUP($D386,'Tarifa compacta'!$A$11:$O$1018,12,0)=0,"",VLOOKUP($D386,'Tarifa compacta'!$A$11:$O$1018,12,0)),"")</f>
        <v/>
      </c>
      <c r="I386" s="272"/>
    </row>
    <row r="387" spans="2:9">
      <c r="B387" s="32"/>
      <c r="C387" s="237" t="str">
        <f>IFERROR(VLOOKUP(D387,'Tarifa compacta'!A:C,2,FALSE),"-")</f>
        <v>5025232951352</v>
      </c>
      <c r="D387" s="32" t="s">
        <v>275</v>
      </c>
      <c r="E387" s="32" t="str">
        <f>+VLOOKUP($D387,'Tarifa compacta'!$A:$G,7,0)</f>
        <v>Unidad exterior Aquarea T-CAP K serie 16 kW de 3 ph</v>
      </c>
      <c r="F387" s="34">
        <f>+IFERROR(VLOOKUP($D387,'Tarifa compacta'!$A$11:$O$1018,13,0),"")</f>
        <v>6911</v>
      </c>
      <c r="G387" s="34"/>
      <c r="H387" s="217"/>
      <c r="I387" s="272"/>
    </row>
    <row r="388" spans="2:9">
      <c r="B388" s="40"/>
      <c r="C388" s="242" t="str">
        <f>IFERROR(VLOOKUP(D388,'Tarifa compacta'!A:C,2,FALSE),"-")</f>
        <v>5025232932061</v>
      </c>
      <c r="D388" s="40" t="s">
        <v>441</v>
      </c>
      <c r="E388" s="40" t="str">
        <f>+VLOOKUP($D388,'Tarifa compacta'!$A:$G,7,0)</f>
        <v>Adaptador Wi-Fi o WLAN opcional para servicios en la nube</v>
      </c>
      <c r="F388" s="41">
        <f>+IFERROR(VLOOKUP($D388,'Tarifa compacta'!$A$11:$O$1018,13,0),"")</f>
        <v>156</v>
      </c>
      <c r="G388" s="41" t="str">
        <f>IFERROR(IF(VLOOKUP($D388,'Tarifa compacta'!$A$11:$O$1018,15,0)=0,"",VLOOKUP($D388,'Tarifa compacta'!$A$11:$O$1018,15,0)),"")</f>
        <v/>
      </c>
      <c r="H388" s="224" t="str">
        <f>IFERROR(IF(VLOOKUP($D388,'Tarifa compacta'!$A$11:$O$1018,12,0)=0,"",VLOOKUP($D388,'Tarifa compacta'!$A$11:$O$1018,12,0)),"")</f>
        <v/>
      </c>
      <c r="I388" s="278"/>
    </row>
    <row r="389" spans="2:9" ht="15.75">
      <c r="B389" s="44"/>
      <c r="C389" s="238"/>
      <c r="D389" s="44" t="s">
        <v>5972</v>
      </c>
      <c r="E389" s="45"/>
      <c r="F389" s="45"/>
      <c r="G389" s="45"/>
      <c r="H389" s="222"/>
      <c r="I389" s="277"/>
    </row>
    <row r="390" spans="2:9">
      <c r="B390" s="47"/>
      <c r="C390" s="237" t="str">
        <f>IFERROR(VLOOKUP(D390,'Tarifa compacta'!A:C,2,FALSE),"-")</f>
        <v>-</v>
      </c>
      <c r="D390" s="35" t="s">
        <v>5973</v>
      </c>
      <c r="E390" s="32"/>
      <c r="F390" s="36">
        <f>+SUM(F391:F393)</f>
        <v>8124</v>
      </c>
      <c r="G390" s="36" t="str">
        <f>+IF(SUM(G391:G393)=0,"",SUM(G391:G393))</f>
        <v/>
      </c>
      <c r="H390" s="217" t="str">
        <f>IFERROR(IF(VLOOKUP($D390,'Tarifa compacta'!$A$11:$O$1018,12,0)=0,"",VLOOKUP($D390,'Tarifa compacta'!$A$11:$O$1018,12,0)),"")</f>
        <v/>
      </c>
      <c r="I390" s="286" t="s">
        <v>8603</v>
      </c>
    </row>
    <row r="391" spans="2:9">
      <c r="B391" s="32"/>
      <c r="C391" s="237" t="str">
        <f>IFERROR(VLOOKUP(D391,'Tarifa compacta'!A:C,2,FALSE),"-")</f>
        <v>5025232943708</v>
      </c>
      <c r="D391" s="32" t="s">
        <v>354</v>
      </c>
      <c r="E391" s="32" t="str">
        <f>+VLOOKUP($D391,'Tarifa compacta'!$A:$G,7,0)</f>
        <v>Unidad interior bibloque Aquarea T-CAP serie K de 9 kW con resistencia de 3 kW de 1ph</v>
      </c>
      <c r="F391" s="34">
        <f>+IFERROR(VLOOKUP($D391,'Tarifa compacta'!$A$11:$O$1018,13,0),"")</f>
        <v>3471</v>
      </c>
      <c r="G391" s="34" t="str">
        <f>IFERROR(IF(VLOOKUP($D391,'Tarifa compacta'!$A$11:$O$1018,15,0)=0,"",VLOOKUP($D391,'Tarifa compacta'!$A$11:$O$1018,15,0)),"")</f>
        <v/>
      </c>
      <c r="H391" s="217" t="str">
        <f>IFERROR(IF(VLOOKUP($D391,'Tarifa compacta'!$A$11:$O$1018,12,0)=0,"",VLOOKUP($D391,'Tarifa compacta'!$A$11:$O$1018,12,0)),"")</f>
        <v/>
      </c>
      <c r="I391" s="286"/>
    </row>
    <row r="392" spans="2:9">
      <c r="B392" s="32"/>
      <c r="C392" s="237" t="str">
        <f>IFERROR(VLOOKUP(D392,'Tarifa compacta'!A:C,2,FALSE),"-")</f>
        <v>5025232943791</v>
      </c>
      <c r="D392" s="32" t="s">
        <v>263</v>
      </c>
      <c r="E392" s="32" t="str">
        <f>+VLOOKUP($D392,'Tarifa compacta'!$A:$G,7,0)</f>
        <v>Unidad exterior Aquarea T-CAP K serie 9 kW 1ph</v>
      </c>
      <c r="F392" s="34">
        <f>+IFERROR(VLOOKUP($D392,'Tarifa compacta'!$A$11:$O$1018,13,0),"")</f>
        <v>4497</v>
      </c>
      <c r="G392" s="34"/>
      <c r="H392" s="217"/>
      <c r="I392" s="286"/>
    </row>
    <row r="393" spans="2:9">
      <c r="B393" s="40"/>
      <c r="C393" s="242" t="str">
        <f>IFERROR(VLOOKUP(D393,'Tarifa compacta'!A:C,2,FALSE),"-")</f>
        <v>5025232932061</v>
      </c>
      <c r="D393" s="40" t="s">
        <v>441</v>
      </c>
      <c r="E393" s="40" t="str">
        <f>+VLOOKUP($D393,'Tarifa compacta'!$A:$G,7,0)</f>
        <v>Adaptador Wi-Fi o WLAN opcional para servicios en la nube</v>
      </c>
      <c r="F393" s="41">
        <f>+IFERROR(VLOOKUP($D393,'Tarifa compacta'!$A$11:$O$1018,13,0),"")</f>
        <v>156</v>
      </c>
      <c r="G393" s="41" t="str">
        <f>IFERROR(IF(VLOOKUP($D393,'Tarifa compacta'!$A$11:$O$1018,15,0)=0,"",VLOOKUP($D393,'Tarifa compacta'!$A$11:$O$1018,15,0)),"")</f>
        <v/>
      </c>
      <c r="H393" s="224" t="str">
        <f>IFERROR(IF(VLOOKUP($D393,'Tarifa compacta'!$A$11:$O$1018,12,0)=0,"",VLOOKUP($D393,'Tarifa compacta'!$A$11:$O$1018,12,0)),"")</f>
        <v/>
      </c>
      <c r="I393" s="286"/>
    </row>
    <row r="394" spans="2:9">
      <c r="B394" s="47"/>
      <c r="C394" s="237" t="str">
        <f>IFERROR(VLOOKUP(D394,'Tarifa compacta'!A:C,2,FALSE),"-")</f>
        <v>-</v>
      </c>
      <c r="D394" s="35" t="s">
        <v>5974</v>
      </c>
      <c r="E394" s="32"/>
      <c r="F394" s="36">
        <f>+SUM(F395:F397)</f>
        <v>9601</v>
      </c>
      <c r="G394" s="36" t="str">
        <f>+IF(SUM(G395:G397)=0,"",SUM(G395:G397))</f>
        <v/>
      </c>
      <c r="H394" s="217" t="str">
        <f>IFERROR(IF(VLOOKUP($D394,'Tarifa compacta'!$A$11:$O$1018,12,0)=0,"",VLOOKUP($D394,'Tarifa compacta'!$A$11:$O$1018,12,0)),"")</f>
        <v/>
      </c>
      <c r="I394" s="272"/>
    </row>
    <row r="395" spans="2:9">
      <c r="B395" s="32"/>
      <c r="C395" s="237" t="str">
        <f>IFERROR(VLOOKUP(D395,'Tarifa compacta'!A:C,2,FALSE),"-")</f>
        <v>5025232943746</v>
      </c>
      <c r="D395" s="32" t="s">
        <v>359</v>
      </c>
      <c r="E395" s="32" t="str">
        <f>+VLOOKUP($D395,'Tarifa compacta'!$A:$G,7,0)</f>
        <v>Unidad interior bibloque Aquarea T-CAP serie K de 12 kW con resistencia de 6 kW de 1ph</v>
      </c>
      <c r="F395" s="34">
        <f>+IFERROR(VLOOKUP($D395,'Tarifa compacta'!$A$11:$O$1018,13,0),"")</f>
        <v>4142</v>
      </c>
      <c r="G395" s="34" t="str">
        <f>IFERROR(IF(VLOOKUP($D395,'Tarifa compacta'!$A$11:$O$1018,15,0)=0,"",VLOOKUP($D395,'Tarifa compacta'!$A$11:$O$1018,15,0)),"")</f>
        <v/>
      </c>
      <c r="H395" s="217" t="str">
        <f>IFERROR(IF(VLOOKUP($D395,'Tarifa compacta'!$A$11:$O$1018,12,0)=0,"",VLOOKUP($D395,'Tarifa compacta'!$A$11:$O$1018,12,0)),"")</f>
        <v/>
      </c>
      <c r="I395" s="272"/>
    </row>
    <row r="396" spans="2:9">
      <c r="B396" s="32"/>
      <c r="C396" s="237" t="str">
        <f>IFERROR(VLOOKUP(D396,'Tarifa compacta'!A:C,2,FALSE),"-")</f>
        <v>5025232943814</v>
      </c>
      <c r="D396" s="32" t="s">
        <v>266</v>
      </c>
      <c r="E396" s="32" t="str">
        <f>+VLOOKUP($D396,'Tarifa compacta'!$A:$G,7,0)</f>
        <v>Unidad exterior Aquarea T-CAP K serie 12 kW 1ph</v>
      </c>
      <c r="F396" s="34">
        <f>+IFERROR(VLOOKUP($D396,'Tarifa compacta'!$A$11:$O$1018,13,0),"")</f>
        <v>5303</v>
      </c>
      <c r="G396" s="34"/>
      <c r="H396" s="217"/>
      <c r="I396" s="272"/>
    </row>
    <row r="397" spans="2:9">
      <c r="B397" s="40"/>
      <c r="C397" s="242" t="str">
        <f>IFERROR(VLOOKUP(D397,'Tarifa compacta'!A:C,2,FALSE),"-")</f>
        <v>5025232932061</v>
      </c>
      <c r="D397" s="40" t="s">
        <v>441</v>
      </c>
      <c r="E397" s="40" t="str">
        <f>+VLOOKUP($D397,'Tarifa compacta'!$A:$G,7,0)</f>
        <v>Adaptador Wi-Fi o WLAN opcional para servicios en la nube</v>
      </c>
      <c r="F397" s="41">
        <f>+IFERROR(VLOOKUP($D397,'Tarifa compacta'!$A$11:$O$1018,13,0),"")</f>
        <v>156</v>
      </c>
      <c r="G397" s="41" t="str">
        <f>IFERROR(IF(VLOOKUP($D397,'Tarifa compacta'!$A$11:$O$1018,15,0)=0,"",VLOOKUP($D397,'Tarifa compacta'!$A$11:$O$1018,15,0)),"")</f>
        <v/>
      </c>
      <c r="H397" s="224" t="str">
        <f>IFERROR(IF(VLOOKUP($D397,'Tarifa compacta'!$A$11:$O$1018,12,0)=0,"",VLOOKUP($D397,'Tarifa compacta'!$A$11:$O$1018,12,0)),"")</f>
        <v/>
      </c>
      <c r="I397" s="278"/>
    </row>
    <row r="398" spans="2:9">
      <c r="B398" s="47"/>
      <c r="C398" s="237" t="str">
        <f>IFERROR(VLOOKUP(D398,'Tarifa compacta'!A:C,2,FALSE),"-")</f>
        <v>-</v>
      </c>
      <c r="D398" s="35" t="s">
        <v>5975</v>
      </c>
      <c r="E398" s="32"/>
      <c r="F398" s="36">
        <f>+SUM(F399:F401)</f>
        <v>9626</v>
      </c>
      <c r="G398" s="36" t="str">
        <f>+IF(SUM(G399:G401)=0,"",SUM(G399:G401))</f>
        <v/>
      </c>
      <c r="H398" s="217" t="str">
        <f>IFERROR(IF(VLOOKUP($D398,'Tarifa compacta'!$A$11:$O$1018,12,0)=0,"",VLOOKUP($D398,'Tarifa compacta'!$A$11:$O$1018,12,0)),"")</f>
        <v/>
      </c>
      <c r="I398" s="286" t="s">
        <v>8603</v>
      </c>
    </row>
    <row r="399" spans="2:9">
      <c r="B399" s="32"/>
      <c r="C399" s="237" t="str">
        <f>IFERROR(VLOOKUP(D399,'Tarifa compacta'!A:C,2,FALSE),"-")</f>
        <v>5025232943715</v>
      </c>
      <c r="D399" s="32" t="s">
        <v>362</v>
      </c>
      <c r="E399" s="32" t="str">
        <f>+VLOOKUP($D399,'Tarifa compacta'!$A:$G,7,0)</f>
        <v>Unidad interior bibloc Aquarea T-CAP serie K de 9 kW con resistencia de 3 kW 3ph</v>
      </c>
      <c r="F399" s="34">
        <f>+IFERROR(VLOOKUP($D399,'Tarifa compacta'!$A$11:$O$1018,13,0),"")</f>
        <v>3850</v>
      </c>
      <c r="G399" s="34" t="str">
        <f>IFERROR(IF(VLOOKUP($D399,'Tarifa compacta'!$A$11:$O$1018,15,0)=0,"",VLOOKUP($D399,'Tarifa compacta'!$A$11:$O$1018,15,0)),"")</f>
        <v/>
      </c>
      <c r="H399" s="217" t="str">
        <f>IFERROR(IF(VLOOKUP($D399,'Tarifa compacta'!$A$11:$O$1018,12,0)=0,"",VLOOKUP($D399,'Tarifa compacta'!$A$11:$O$1018,12,0)),"")</f>
        <v/>
      </c>
      <c r="I399" s="286"/>
    </row>
    <row r="400" spans="2:9">
      <c r="B400" s="32"/>
      <c r="C400" s="237" t="str">
        <f>IFERROR(VLOOKUP(D400,'Tarifa compacta'!A:C,2,FALSE),"-")</f>
        <v>5025232943807</v>
      </c>
      <c r="D400" s="32" t="s">
        <v>269</v>
      </c>
      <c r="E400" s="32" t="str">
        <f>+VLOOKUP($D400,'Tarifa compacta'!$A:$G,7,0)</f>
        <v>Unidad exterior Aquarea T-CAP K serie 9 kW de 3ph</v>
      </c>
      <c r="F400" s="34">
        <f>+IFERROR(VLOOKUP($D400,'Tarifa compacta'!$A$11:$O$1018,13,0),"")</f>
        <v>5620</v>
      </c>
      <c r="G400" s="34"/>
      <c r="H400" s="217"/>
      <c r="I400" s="286"/>
    </row>
    <row r="401" spans="2:9">
      <c r="B401" s="40"/>
      <c r="C401" s="242" t="str">
        <f>IFERROR(VLOOKUP(D401,'Tarifa compacta'!A:C,2,FALSE),"-")</f>
        <v>5025232932061</v>
      </c>
      <c r="D401" s="40" t="s">
        <v>441</v>
      </c>
      <c r="E401" s="40" t="str">
        <f>+VLOOKUP($D401,'Tarifa compacta'!$A:$G,7,0)</f>
        <v>Adaptador Wi-Fi o WLAN opcional para servicios en la nube</v>
      </c>
      <c r="F401" s="41">
        <f>+IFERROR(VLOOKUP($D401,'Tarifa compacta'!$A$11:$O$1018,13,0),"")</f>
        <v>156</v>
      </c>
      <c r="G401" s="41" t="str">
        <f>IFERROR(IF(VLOOKUP($D401,'Tarifa compacta'!$A$11:$O$1018,15,0)=0,"",VLOOKUP($D401,'Tarifa compacta'!$A$11:$O$1018,15,0)),"")</f>
        <v/>
      </c>
      <c r="H401" s="224" t="str">
        <f>IFERROR(IF(VLOOKUP($D401,'Tarifa compacta'!$A$11:$O$1018,12,0)=0,"",VLOOKUP($D401,'Tarifa compacta'!$A$11:$O$1018,12,0)),"")</f>
        <v/>
      </c>
      <c r="I401" s="286"/>
    </row>
    <row r="402" spans="2:9">
      <c r="B402" s="47"/>
      <c r="C402" s="237" t="str">
        <f>IFERROR(VLOOKUP(D402,'Tarifa compacta'!A:C,2,FALSE),"-")</f>
        <v>-</v>
      </c>
      <c r="D402" s="35" t="s">
        <v>5976</v>
      </c>
      <c r="E402" s="32"/>
      <c r="F402" s="36">
        <f>+SUM(F403:F405)</f>
        <v>10046</v>
      </c>
      <c r="G402" s="36" t="str">
        <f>+IF(SUM(G403:G405)=0,"",SUM(G403:G405))</f>
        <v/>
      </c>
      <c r="H402" s="217" t="str">
        <f>IFERROR(IF(VLOOKUP($D402,'Tarifa compacta'!$A$11:$O$1018,12,0)=0,"",VLOOKUP($D402,'Tarifa compacta'!$A$11:$O$1018,12,0)),"")</f>
        <v/>
      </c>
      <c r="I402" s="286" t="s">
        <v>8603</v>
      </c>
    </row>
    <row r="403" spans="2:9">
      <c r="B403" s="32"/>
      <c r="C403" s="237" t="str">
        <f>IFERROR(VLOOKUP(D403,'Tarifa compacta'!A:C,2,FALSE),"-")</f>
        <v>5025232943739</v>
      </c>
      <c r="D403" s="32" t="s">
        <v>365</v>
      </c>
      <c r="E403" s="32" t="str">
        <f>+VLOOKUP($D403,'Tarifa compacta'!$A:$G,7,0)</f>
        <v>Unidad interior bibloque Aquarea T-CAP serie K 9 kW con resistencia de 9 kW 3ph</v>
      </c>
      <c r="F403" s="34">
        <f>+IFERROR(VLOOKUP($D403,'Tarifa compacta'!$A$11:$O$1018,13,0),"")</f>
        <v>4270</v>
      </c>
      <c r="G403" s="34" t="str">
        <f>IFERROR(IF(VLOOKUP($D403,'Tarifa compacta'!$A$11:$O$1018,15,0)=0,"",VLOOKUP($D403,'Tarifa compacta'!$A$11:$O$1018,15,0)),"")</f>
        <v/>
      </c>
      <c r="H403" s="217" t="str">
        <f>IFERROR(IF(VLOOKUP($D403,'Tarifa compacta'!$A$11:$O$1018,12,0)=0,"",VLOOKUP($D403,'Tarifa compacta'!$A$11:$O$1018,12,0)),"")</f>
        <v/>
      </c>
      <c r="I403" s="286"/>
    </row>
    <row r="404" spans="2:9">
      <c r="B404" s="32"/>
      <c r="C404" s="237" t="str">
        <f>IFERROR(VLOOKUP(D404,'Tarifa compacta'!A:C,2,FALSE),"-")</f>
        <v>5025232943807</v>
      </c>
      <c r="D404" s="32" t="s">
        <v>269</v>
      </c>
      <c r="E404" s="32" t="str">
        <f>+VLOOKUP($D404,'Tarifa compacta'!$A:$G,7,0)</f>
        <v>Unidad exterior Aquarea T-CAP K serie 9 kW de 3ph</v>
      </c>
      <c r="F404" s="34">
        <f>+IFERROR(VLOOKUP($D404,'Tarifa compacta'!$A$11:$O$1018,13,0),"")</f>
        <v>5620</v>
      </c>
      <c r="G404" s="34"/>
      <c r="H404" s="217"/>
      <c r="I404" s="286"/>
    </row>
    <row r="405" spans="2:9">
      <c r="B405" s="40"/>
      <c r="C405" s="242" t="str">
        <f>IFERROR(VLOOKUP(D405,'Tarifa compacta'!A:C,2,FALSE),"-")</f>
        <v>5025232932061</v>
      </c>
      <c r="D405" s="40" t="s">
        <v>441</v>
      </c>
      <c r="E405" s="40" t="str">
        <f>+VLOOKUP($D405,'Tarifa compacta'!$A:$G,7,0)</f>
        <v>Adaptador Wi-Fi o WLAN opcional para servicios en la nube</v>
      </c>
      <c r="F405" s="41">
        <f>+IFERROR(VLOOKUP($D405,'Tarifa compacta'!$A$11:$O$1018,13,0),"")</f>
        <v>156</v>
      </c>
      <c r="G405" s="41" t="str">
        <f>IFERROR(IF(VLOOKUP($D405,'Tarifa compacta'!$A$11:$O$1018,15,0)=0,"",VLOOKUP($D405,'Tarifa compacta'!$A$11:$O$1018,15,0)),"")</f>
        <v/>
      </c>
      <c r="H405" s="224" t="str">
        <f>IFERROR(IF(VLOOKUP($D405,'Tarifa compacta'!$A$11:$O$1018,12,0)=0,"",VLOOKUP($D405,'Tarifa compacta'!$A$11:$O$1018,12,0)),"")</f>
        <v/>
      </c>
      <c r="I405" s="286"/>
    </row>
    <row r="406" spans="2:9">
      <c r="B406" s="47"/>
      <c r="C406" s="237" t="str">
        <f>IFERROR(VLOOKUP(D406,'Tarifa compacta'!A:C,2,FALSE),"-")</f>
        <v>-</v>
      </c>
      <c r="D406" s="35" t="s">
        <v>5977</v>
      </c>
      <c r="E406" s="32"/>
      <c r="F406" s="36">
        <f>+SUM(F407:F409)</f>
        <v>10485</v>
      </c>
      <c r="G406" s="36" t="str">
        <f>+IF(SUM(G407:G409)=0,"",SUM(G407:G409))</f>
        <v/>
      </c>
      <c r="H406" s="217" t="str">
        <f>IFERROR(IF(VLOOKUP($D406,'Tarifa compacta'!$A$11:$O$1018,12,0)=0,"",VLOOKUP($D406,'Tarifa compacta'!$A$11:$O$1018,12,0)),"")</f>
        <v/>
      </c>
      <c r="I406" s="272"/>
    </row>
    <row r="407" spans="2:9">
      <c r="B407" s="32"/>
      <c r="C407" s="237" t="str">
        <f>IFERROR(VLOOKUP(D407,'Tarifa compacta'!A:C,2,FALSE),"-")</f>
        <v>5025232943753</v>
      </c>
      <c r="D407" s="32" t="s">
        <v>367</v>
      </c>
      <c r="E407" s="32" t="str">
        <f>+VLOOKUP($D407,'Tarifa compacta'!$A:$G,7,0)</f>
        <v>Unidad interior bibloque Aquarea T-CAP serie K de 12 kW con resistencia de 9 kW 3ph</v>
      </c>
      <c r="F407" s="34">
        <f>+IFERROR(VLOOKUP($D407,'Tarifa compacta'!$A$11:$O$1018,13,0),"")</f>
        <v>4431</v>
      </c>
      <c r="G407" s="34" t="str">
        <f>IFERROR(IF(VLOOKUP($D407,'Tarifa compacta'!$A$11:$O$1018,15,0)=0,"",VLOOKUP($D407,'Tarifa compacta'!$A$11:$O$1018,15,0)),"")</f>
        <v/>
      </c>
      <c r="H407" s="217" t="str">
        <f>IFERROR(IF(VLOOKUP($D407,'Tarifa compacta'!$A$11:$O$1018,12,0)=0,"",VLOOKUP($D407,'Tarifa compacta'!$A$11:$O$1018,12,0)),"")</f>
        <v/>
      </c>
      <c r="I407" s="272"/>
    </row>
    <row r="408" spans="2:9">
      <c r="B408" s="32"/>
      <c r="C408" s="237" t="str">
        <f>IFERROR(VLOOKUP(D408,'Tarifa compacta'!A:C,2,FALSE),"-")</f>
        <v>5025232943821</v>
      </c>
      <c r="D408" s="32" t="s">
        <v>272</v>
      </c>
      <c r="E408" s="32" t="str">
        <f>+VLOOKUP($D408,'Tarifa compacta'!$A:$G,7,0)</f>
        <v>Unidad exterior Aquarea T-CAP K serie 12 kW 3ph</v>
      </c>
      <c r="F408" s="34">
        <f>+IFERROR(VLOOKUP($D408,'Tarifa compacta'!$A$11:$O$1018,13,0),"")</f>
        <v>5898</v>
      </c>
      <c r="G408" s="34"/>
      <c r="H408" s="217"/>
      <c r="I408" s="272"/>
    </row>
    <row r="409" spans="2:9">
      <c r="B409" s="40"/>
      <c r="C409" s="242" t="str">
        <f>IFERROR(VLOOKUP(D409,'Tarifa compacta'!A:C,2,FALSE),"-")</f>
        <v>5025232932061</v>
      </c>
      <c r="D409" s="40" t="s">
        <v>441</v>
      </c>
      <c r="E409" s="40" t="str">
        <f>+VLOOKUP($D409,'Tarifa compacta'!$A:$G,7,0)</f>
        <v>Adaptador Wi-Fi o WLAN opcional para servicios en la nube</v>
      </c>
      <c r="F409" s="41">
        <f>+IFERROR(VLOOKUP($D409,'Tarifa compacta'!$A$11:$O$1018,13,0),"")</f>
        <v>156</v>
      </c>
      <c r="G409" s="41" t="str">
        <f>IFERROR(IF(VLOOKUP($D409,'Tarifa compacta'!$A$11:$O$1018,15,0)=0,"",VLOOKUP($D409,'Tarifa compacta'!$A$11:$O$1018,15,0)),"")</f>
        <v/>
      </c>
      <c r="H409" s="224" t="str">
        <f>IFERROR(IF(VLOOKUP($D409,'Tarifa compacta'!$A$11:$O$1018,12,0)=0,"",VLOOKUP($D409,'Tarifa compacta'!$A$11:$O$1018,12,0)),"")</f>
        <v/>
      </c>
      <c r="I409" s="278"/>
    </row>
    <row r="410" spans="2:9">
      <c r="B410" s="47"/>
      <c r="C410" s="237" t="str">
        <f>IFERROR(VLOOKUP(D410,'Tarifa compacta'!A:C,2,FALSE),"-")</f>
        <v>-</v>
      </c>
      <c r="D410" s="35" t="s">
        <v>5978</v>
      </c>
      <c r="E410" s="32"/>
      <c r="F410" s="36">
        <f>+SUM(F411:F413)</f>
        <v>12103</v>
      </c>
      <c r="G410" s="36" t="str">
        <f>+IF(SUM(G411:G413)=0,"",SUM(G411:G413))</f>
        <v/>
      </c>
      <c r="H410" s="217" t="str">
        <f>IFERROR(IF(VLOOKUP($D410,'Tarifa compacta'!$A$11:$O$1018,12,0)=0,"",VLOOKUP($D410,'Tarifa compacta'!$A$11:$O$1018,12,0)),"")</f>
        <v/>
      </c>
      <c r="I410" s="272"/>
    </row>
    <row r="411" spans="2:9">
      <c r="B411" s="32"/>
      <c r="C411" s="237" t="str">
        <f>IFERROR(VLOOKUP(D411,'Tarifa compacta'!A:C,2,FALSE),"-")</f>
        <v>5025232951604</v>
      </c>
      <c r="D411" s="32" t="s">
        <v>370</v>
      </c>
      <c r="E411" s="32" t="str">
        <f>+VLOOKUP($D411,'Tarifa compacta'!$A:$G,7,0)</f>
        <v>Unidad interior bibloque Aquarea T-CAP serie K de 16 kW con resistencia de 9 kW 3ph</v>
      </c>
      <c r="F411" s="34">
        <f>+IFERROR(VLOOKUP($D411,'Tarifa compacta'!$A$11:$O$1018,13,0),"")</f>
        <v>5036</v>
      </c>
      <c r="G411" s="34" t="str">
        <f>IFERROR(IF(VLOOKUP($D411,'Tarifa compacta'!$A$11:$O$1018,15,0)=0,"",VLOOKUP($D411,'Tarifa compacta'!$A$11:$O$1018,15,0)),"")</f>
        <v/>
      </c>
      <c r="H411" s="217" t="str">
        <f>IFERROR(IF(VLOOKUP($D411,'Tarifa compacta'!$A$11:$O$1018,12,0)=0,"",VLOOKUP($D411,'Tarifa compacta'!$A$11:$O$1018,12,0)),"")</f>
        <v/>
      </c>
      <c r="I411" s="272"/>
    </row>
    <row r="412" spans="2:9">
      <c r="B412" s="32"/>
      <c r="C412" s="237" t="str">
        <f>IFERROR(VLOOKUP(D412,'Tarifa compacta'!A:C,2,FALSE),"-")</f>
        <v>5025232951352</v>
      </c>
      <c r="D412" s="32" t="s">
        <v>275</v>
      </c>
      <c r="E412" s="32" t="str">
        <f>+VLOOKUP($D412,'Tarifa compacta'!$A:$G,7,0)</f>
        <v>Unidad exterior Aquarea T-CAP K serie 16 kW de 3 ph</v>
      </c>
      <c r="F412" s="34">
        <f>+IFERROR(VLOOKUP($D412,'Tarifa compacta'!$A$11:$O$1018,13,0),"")</f>
        <v>6911</v>
      </c>
      <c r="G412" s="34"/>
      <c r="H412" s="217"/>
      <c r="I412" s="272"/>
    </row>
    <row r="413" spans="2:9" ht="15.75" thickBot="1">
      <c r="B413" s="40"/>
      <c r="C413" s="242" t="str">
        <f>IFERROR(VLOOKUP(D413,'Tarifa compacta'!A:C,2,FALSE),"-")</f>
        <v>5025232932061</v>
      </c>
      <c r="D413" s="40" t="s">
        <v>441</v>
      </c>
      <c r="E413" s="40" t="str">
        <f>+VLOOKUP($D413,'Tarifa compacta'!$A:$G,7,0)</f>
        <v>Adaptador Wi-Fi o WLAN opcional para servicios en la nube</v>
      </c>
      <c r="F413" s="41">
        <f>+IFERROR(VLOOKUP($D413,'Tarifa compacta'!$A$11:$O$1018,13,0),"")</f>
        <v>156</v>
      </c>
      <c r="G413" s="41" t="str">
        <f>IFERROR(IF(VLOOKUP($D413,'Tarifa compacta'!$A$11:$O$1018,15,0)=0,"",VLOOKUP($D413,'Tarifa compacta'!$A$11:$O$1018,15,0)),"")</f>
        <v/>
      </c>
      <c r="H413" s="224" t="str">
        <f>IFERROR(IF(VLOOKUP($D413,'Tarifa compacta'!$A$11:$O$1018,12,0)=0,"",VLOOKUP($D413,'Tarifa compacta'!$A$11:$O$1018,12,0)),"")</f>
        <v/>
      </c>
      <c r="I413" s="278"/>
    </row>
    <row r="414" spans="2:9" ht="24" thickBot="1">
      <c r="B414" s="288" t="s">
        <v>5979</v>
      </c>
      <c r="C414" s="288"/>
      <c r="D414" s="288"/>
      <c r="E414" s="288"/>
      <c r="F414" s="288"/>
      <c r="G414" s="288"/>
      <c r="H414" s="288"/>
      <c r="I414" s="288"/>
    </row>
    <row r="415" spans="2:9" ht="15.75">
      <c r="B415" s="44"/>
      <c r="C415" s="238"/>
      <c r="D415" s="44" t="s">
        <v>5980</v>
      </c>
      <c r="E415" s="45"/>
      <c r="F415" s="45"/>
      <c r="G415" s="45"/>
      <c r="H415" s="222"/>
      <c r="I415" s="45"/>
    </row>
    <row r="416" spans="2:9">
      <c r="B416" s="32"/>
      <c r="C416" s="237" t="str">
        <f>IFERROR(VLOOKUP(D416,'Tarifa compacta'!A:C,2,FALSE),"-")</f>
        <v>5025232953660</v>
      </c>
      <c r="D416" s="32" t="s">
        <v>373</v>
      </c>
      <c r="E416" s="32" t="str">
        <f>+VLOOKUP($D416,'Tarifa compacta'!$A:$G,7,0)</f>
        <v>Mando a distancia opcional para control de 2 zonas. serie K y L</v>
      </c>
      <c r="F416" s="34">
        <f>+IFERROR(VLOOKUP($D416,'Tarifa compacta'!$A$11:$O$1018,13,0),"")</f>
        <v>151</v>
      </c>
      <c r="G416" s="34"/>
      <c r="H416" s="217" t="str">
        <f>IFERROR(IF(VLOOKUP($D416,'Tarifa compacta'!$A$11:$O$1018,12,0)=0,"",VLOOKUP($D416,'Tarifa compacta'!$A$11:$O$1018,12,0)),"")</f>
        <v/>
      </c>
      <c r="I416" s="32"/>
    </row>
    <row r="417" spans="2:9">
      <c r="B417" s="47"/>
      <c r="C417" s="237" t="str">
        <f>IFERROR(VLOOKUP(D417,'Tarifa compacta'!A:C,2,FALSE),"-")</f>
        <v>5025232979073</v>
      </c>
      <c r="D417" s="32" t="s">
        <v>188</v>
      </c>
      <c r="E417" s="32" t="str">
        <f>+VLOOKUP($D417,'Tarifa compacta'!$A:$G,7,0)</f>
        <v>Mando a distancia de la serie Aquarea M para control de la segunda zona</v>
      </c>
      <c r="F417" s="34">
        <f>+IFERROR(VLOOKUP($D417,'Tarifa compacta'!$A$11:$O$1018,13,0),"")</f>
        <v>323</v>
      </c>
      <c r="G417" s="34"/>
      <c r="H417" s="217" t="str">
        <f>IFERROR(IF(VLOOKUP($D417,'Tarifa compacta'!$A$11:$O$1018,12,0)=0,"",VLOOKUP($D417,'Tarifa compacta'!$A$11:$O$1018,12,0)),"")</f>
        <v/>
      </c>
      <c r="I417" s="32"/>
    </row>
    <row r="418" spans="2:9">
      <c r="B418" s="32"/>
      <c r="C418" s="237" t="str">
        <f>IFERROR(VLOOKUP(D418,'Tarifa compacta'!A:C,2,FALSE),"-")</f>
        <v>4010869202404</v>
      </c>
      <c r="D418" s="32" t="s">
        <v>534</v>
      </c>
      <c r="E418" s="32" t="str">
        <f>+VLOOKUP($D418,'Tarifa compacta'!$A:$G,7,0)</f>
        <v>Termostato inalámbrico LCD para habitación con temporizador semanal</v>
      </c>
      <c r="F418" s="34">
        <f>+IFERROR(VLOOKUP($D418,'Tarifa compacta'!$A$11:$O$1018,13,0),"")</f>
        <v>326</v>
      </c>
      <c r="G418" s="34"/>
      <c r="H418" s="217" t="str">
        <f>IFERROR(IF(VLOOKUP($D418,'Tarifa compacta'!$A$11:$O$1018,12,0)=0,"",VLOOKUP($D418,'Tarifa compacta'!$A$11:$O$1018,12,0)),"")</f>
        <v/>
      </c>
      <c r="I418" s="32"/>
    </row>
    <row r="419" spans="2:9">
      <c r="B419" s="32"/>
      <c r="C419" s="237" t="str">
        <f>IFERROR(VLOOKUP(D419,'Tarifa compacta'!A:C,2,FALSE),"-")</f>
        <v>4010869202398</v>
      </c>
      <c r="D419" s="32" t="s">
        <v>537</v>
      </c>
      <c r="E419" s="32" t="str">
        <f>+VLOOKUP($D419,'Tarifa compacta'!$A:$G,7,0)</f>
        <v>Termostato LCD con cable y temporizador semanal</v>
      </c>
      <c r="F419" s="34">
        <f>+IFERROR(VLOOKUP($D419,'Tarifa compacta'!$A$11:$O$1018,13,0),"")</f>
        <v>177</v>
      </c>
      <c r="G419" s="34"/>
      <c r="H419" s="217" t="str">
        <f>IFERROR(IF(VLOOKUP($D419,'Tarifa compacta'!$A$11:$O$1018,12,0)=0,"",VLOOKUP($D419,'Tarifa compacta'!$A$11:$O$1018,12,0)),"")</f>
        <v/>
      </c>
      <c r="I419" s="32"/>
    </row>
    <row r="420" spans="2:9">
      <c r="B420" s="47"/>
      <c r="C420" s="237" t="str">
        <f>IFERROR(VLOOKUP(D420,'Tarifa compacta'!A:C,2,FALSE),"-")</f>
        <v>4010869599405</v>
      </c>
      <c r="D420" s="32" t="s">
        <v>474</v>
      </c>
      <c r="E420" s="32" t="str">
        <f>+VLOOKUP($D420,'Tarifa compacta'!$A:$G,7,0)</f>
        <v>Gestor en cascada para bombas de calor Aquarea</v>
      </c>
      <c r="F420" s="34">
        <f>+IFERROR(VLOOKUP($D420,'Tarifa compacta'!$A$11:$O$1018,13,0),"")</f>
        <v>2494</v>
      </c>
      <c r="G420" s="34"/>
      <c r="H420" s="217" t="str">
        <f>IFERROR(IF(VLOOKUP($D420,'Tarifa compacta'!$A$11:$O$1018,12,0)=0,"",VLOOKUP($D420,'Tarifa compacta'!$A$11:$O$1018,12,0)),"")</f>
        <v/>
      </c>
      <c r="I420" s="32"/>
    </row>
    <row r="421" spans="2:9">
      <c r="B421" s="47"/>
      <c r="C421" s="237" t="str">
        <f>IFERROR(VLOOKUP(D421,'Tarifa compacta'!A:C,2,FALSE),"-")</f>
        <v>4010869608794</v>
      </c>
      <c r="D421" s="32" t="s">
        <v>479</v>
      </c>
      <c r="E421" s="32" t="str">
        <f>+VLOOKUP($D421,'Tarifa compacta'!$A:$G,7,0)</f>
        <v>Aquarea Cascade Edge (hasta 4 bombas de calor Aquarea)</v>
      </c>
      <c r="F421" s="34">
        <f>+IFERROR(VLOOKUP($D421,'Tarifa compacta'!$A$11:$O$1018,13,0),"")</f>
        <v>3950</v>
      </c>
      <c r="G421" s="34"/>
      <c r="H421" s="217" t="str">
        <f>IFERROR(IF(VLOOKUP($D421,'Tarifa compacta'!$A$11:$O$1018,12,0)=0,"",VLOOKUP($D421,'Tarifa compacta'!$A$11:$O$1018,12,0)),"")</f>
        <v/>
      </c>
      <c r="I421" s="32"/>
    </row>
    <row r="422" spans="2:9">
      <c r="B422" s="47"/>
      <c r="C422" s="237" t="str">
        <f>IFERROR(VLOOKUP(D422,'Tarifa compacta'!A:C,2,FALSE),"-")</f>
        <v>4010869608800</v>
      </c>
      <c r="D422" s="32" t="s">
        <v>482</v>
      </c>
      <c r="E422" s="32" t="str">
        <f>+VLOOKUP($D422,'Tarifa compacta'!$A:$G,7,0)</f>
        <v>Aquarea Cascade Edge (hasta 10 bombas de calor Aquarea)</v>
      </c>
      <c r="F422" s="34">
        <f>+IFERROR(VLOOKUP($D422,'Tarifa compacta'!$A$11:$O$1018,13,0),"")</f>
        <v>6413</v>
      </c>
      <c r="G422" s="34"/>
      <c r="H422" s="217" t="str">
        <f>IFERROR(IF(VLOOKUP($D422,'Tarifa compacta'!$A$11:$O$1018,12,0)=0,"",VLOOKUP($D422,'Tarifa compacta'!$A$11:$O$1018,12,0)),"")</f>
        <v/>
      </c>
      <c r="I422" s="32"/>
    </row>
    <row r="423" spans="2:9" ht="15.75">
      <c r="B423" s="44"/>
      <c r="C423" s="238" t="str">
        <f>IFERROR(VLOOKUP(D423,'Tarifa compacta'!A:C,2,FALSE),"-")</f>
        <v>-</v>
      </c>
      <c r="D423" s="44" t="s">
        <v>5981</v>
      </c>
      <c r="E423" s="45"/>
      <c r="F423" s="45"/>
      <c r="G423" s="45"/>
      <c r="H423" s="222"/>
      <c r="I423" s="45"/>
    </row>
    <row r="424" spans="2:9">
      <c r="B424" s="32"/>
      <c r="C424" s="237" t="str">
        <f>IFERROR(VLOOKUP(D424,'Tarifa compacta'!A:C,2,FALSE),"-")</f>
        <v>5025232837328</v>
      </c>
      <c r="D424" s="32" t="s">
        <v>383</v>
      </c>
      <c r="E424" s="32" t="str">
        <f>+VLOOKUP($D424,'Tarifa compacta'!$A:$G,7,0)</f>
        <v>PCB para funciones avanzadas en las serie J y H</v>
      </c>
      <c r="F424" s="34">
        <f>+IFERROR(VLOOKUP($D424,'Tarifa compacta'!$A$11:$O$1018,13,0),"")</f>
        <v>243</v>
      </c>
      <c r="G424" s="34"/>
      <c r="H424" s="217" t="str">
        <f>IFERROR(IF(VLOOKUP($D424,'Tarifa compacta'!$A$11:$O$1018,12,0)=0,"",VLOOKUP($D424,'Tarifa compacta'!$A$11:$O$1018,12,0)),"")</f>
        <v/>
      </c>
      <c r="I424" s="32"/>
    </row>
    <row r="425" spans="2:9">
      <c r="B425" s="32"/>
      <c r="C425" s="237" t="str">
        <f>IFERROR(VLOOKUP(D425,'Tarifa compacta'!A:C,2,FALSE),"-")</f>
        <v>5025232953646</v>
      </c>
      <c r="D425" s="32" t="s">
        <v>387</v>
      </c>
      <c r="E425" s="32" t="str">
        <f>+VLOOKUP($D425,'Tarifa compacta'!$A:$G,7,0)</f>
        <v>PCB para funciones avanzadas en las serie K y L</v>
      </c>
      <c r="F425" s="34">
        <f>+IFERROR(VLOOKUP($D425,'Tarifa compacta'!$A$11:$O$1018,13,0),"")</f>
        <v>243</v>
      </c>
      <c r="G425" s="34"/>
      <c r="H425" s="217" t="str">
        <f>IFERROR(IF(VLOOKUP($D425,'Tarifa compacta'!$A$11:$O$1018,12,0)=0,"",VLOOKUP($D425,'Tarifa compacta'!$A$11:$O$1018,12,0)),"")</f>
        <v/>
      </c>
      <c r="I425" s="32"/>
    </row>
    <row r="426" spans="2:9">
      <c r="B426" s="47"/>
      <c r="C426" s="237" t="str">
        <f>IFERROR(VLOOKUP(D426,'Tarifa compacta'!A:C,2,FALSE),"-")</f>
        <v>5025232970391</v>
      </c>
      <c r="D426" s="32" t="s">
        <v>389</v>
      </c>
      <c r="E426" s="32" t="str">
        <f>+VLOOKUP($D426,'Tarifa compacta'!$A:$G,7,0)</f>
        <v>PCB para funciones avanzadas en la serie M. Para unidades interiores todo en uno y bibloc</v>
      </c>
      <c r="F426" s="34">
        <f>+IFERROR(VLOOKUP($D426,'Tarifa compacta'!$A$11:$O$1018,13,0),"")</f>
        <v>249</v>
      </c>
      <c r="G426" s="34"/>
      <c r="H426" s="217" t="str">
        <f>IFERROR(IF(VLOOKUP($D426,'Tarifa compacta'!$A$11:$O$1018,12,0)=0,"",VLOOKUP($D426,'Tarifa compacta'!$A$11:$O$1018,12,0)),"")</f>
        <v/>
      </c>
      <c r="I426" s="32"/>
    </row>
    <row r="427" spans="2:9">
      <c r="B427" s="47"/>
      <c r="C427" s="237" t="str">
        <f>IFERROR(VLOOKUP(D427,'Tarifa compacta'!A:C,2,FALSE),"-")</f>
        <v>5025232974542</v>
      </c>
      <c r="D427" s="32" t="s">
        <v>391</v>
      </c>
      <c r="E427" s="32" t="str">
        <f>+VLOOKUP($D427,'Tarifa compacta'!$A:$G,7,0)</f>
        <v>PCB para funciones avanzadas en la serie M. Para módulo de control</v>
      </c>
      <c r="F427" s="34">
        <f>+IFERROR(VLOOKUP($D427,'Tarifa compacta'!$A$11:$O$1018,13,0),"")</f>
        <v>249</v>
      </c>
      <c r="G427" s="34"/>
      <c r="H427" s="217" t="str">
        <f>IFERROR(IF(VLOOKUP($D427,'Tarifa compacta'!$A$11:$O$1018,12,0)=0,"",VLOOKUP($D427,'Tarifa compacta'!$A$11:$O$1018,12,0)),"")</f>
        <v/>
      </c>
      <c r="I427" s="32"/>
    </row>
    <row r="428" spans="2:9" ht="15.75">
      <c r="B428" s="44"/>
      <c r="C428" s="238" t="str">
        <f>IFERROR(VLOOKUP(D428,'Tarifa compacta'!A:C,2,FALSE),"-")</f>
        <v>-</v>
      </c>
      <c r="D428" s="44" t="s">
        <v>5982</v>
      </c>
      <c r="E428" s="45"/>
      <c r="F428" s="45"/>
      <c r="G428" s="45"/>
      <c r="H428" s="222"/>
      <c r="I428" s="45"/>
    </row>
    <row r="429" spans="2:9">
      <c r="B429" s="32"/>
      <c r="C429" s="237" t="str">
        <f>IFERROR(VLOOKUP(D429,'Tarifa compacta'!A:C,2,FALSE),"-")</f>
        <v>5025232932061</v>
      </c>
      <c r="D429" s="32" t="s">
        <v>441</v>
      </c>
      <c r="E429" s="32" t="str">
        <f>+VLOOKUP($D429,'Tarifa compacta'!$A:$G,7,0)</f>
        <v>Adaptador Wi-Fi o WLAN opcional para servicios en la nube</v>
      </c>
      <c r="F429" s="34">
        <f>+IFERROR(VLOOKUP($D429,'Tarifa compacta'!$A$11:$O$1018,13,0),"")</f>
        <v>156</v>
      </c>
      <c r="G429" s="34"/>
      <c r="H429" s="217" t="str">
        <f>IFERROR(IF(VLOOKUP($D429,'Tarifa compacta'!$A$11:$O$1018,12,0)=0,"",VLOOKUP($D429,'Tarifa compacta'!$A$11:$O$1018,12,0)),"")</f>
        <v/>
      </c>
      <c r="I429" s="32"/>
    </row>
    <row r="430" spans="2:9">
      <c r="B430" s="32"/>
      <c r="C430" s="237" t="str">
        <f>IFERROR(VLOOKUP(D430,'Tarifa compacta'!A:C,2,FALSE),"-")</f>
        <v>5025232985357</v>
      </c>
      <c r="D430" s="32" t="s">
        <v>446</v>
      </c>
      <c r="E430" s="32" t="str">
        <f>+VLOOKUP($D430,'Tarifa compacta'!$A:$G,7,0)</f>
        <v>Cable de extensión de 10 m para CZ-TAW1B</v>
      </c>
      <c r="F430" s="34">
        <f>+IFERROR(VLOOKUP($D430,'Tarifa compacta'!$A$11:$O$1018,13,0),"")</f>
        <v>67</v>
      </c>
      <c r="G430" s="34"/>
      <c r="H430" s="217" t="str">
        <f>IFERROR(IF(VLOOKUP($D430,'Tarifa compacta'!$A$11:$O$1018,12,0)=0,"",VLOOKUP($D430,'Tarifa compacta'!$A$11:$O$1018,12,0)),"")</f>
        <v/>
      </c>
      <c r="I430" s="32"/>
    </row>
    <row r="431" spans="2:9">
      <c r="B431" s="47"/>
      <c r="C431" s="237" t="str">
        <f>IFERROR(VLOOKUP(D431,'Tarifa compacta'!A:C,2,FALSE),"-")</f>
        <v>4010869594530</v>
      </c>
      <c r="D431" s="32" t="s">
        <v>814</v>
      </c>
      <c r="E431" s="32" t="str">
        <f>+VLOOKUP($D431,'Tarifa compacta'!$A:$G,7,0)</f>
        <v>Home Network Hub para gestionar bombas de calor Aquarea a través de la app Aquarea Home</v>
      </c>
      <c r="F431" s="34">
        <f>+IFERROR(VLOOKUP($D431,'Tarifa compacta'!$A$11:$O$1018,13,0),"")</f>
        <v>1026</v>
      </c>
      <c r="G431" s="34"/>
      <c r="H431" s="217" t="str">
        <f>IFERROR(IF(VLOOKUP($D431,'Tarifa compacta'!$A$11:$O$1018,12,0)=0,"",VLOOKUP($D431,'Tarifa compacta'!$A$11:$O$1018,12,0)),"")</f>
        <v/>
      </c>
      <c r="I431" s="32"/>
    </row>
    <row r="432" spans="2:9">
      <c r="B432" s="47"/>
      <c r="C432" s="237" t="str">
        <f>IFERROR(VLOOKUP(D432,'Tarifa compacta'!A:C,2,FALSE),"-")</f>
        <v>8445409139180</v>
      </c>
      <c r="D432" s="32" t="s">
        <v>449</v>
      </c>
      <c r="E432" s="32" t="str">
        <f>+VLOOKUP($D432,'Tarifa compacta'!$A:$G,7,0)</f>
        <v>Gateway de contadores externo para la serie K o posteriores</v>
      </c>
      <c r="F432" s="34">
        <f>+IFERROR(VLOOKUP($D432,'Tarifa compacta'!$A$11:$O$1018,13,0),"")</f>
        <v>403</v>
      </c>
      <c r="G432" s="34"/>
      <c r="H432" s="217" t="str">
        <f>IFERROR(IF(VLOOKUP($D432,'Tarifa compacta'!$A$11:$O$1018,12,0)=0,"",VLOOKUP($D432,'Tarifa compacta'!$A$11:$O$1018,12,0)),"")</f>
        <v/>
      </c>
      <c r="I432" s="32"/>
    </row>
    <row r="433" spans="2:9">
      <c r="B433" s="47"/>
      <c r="C433" s="237" t="str">
        <f>IFERROR(VLOOKUP(D433,'Tarifa compacta'!A:C,2,FALSE),"-")</f>
        <v>4010869615631</v>
      </c>
      <c r="D433" s="32" t="s">
        <v>455</v>
      </c>
      <c r="E433" s="32" t="str">
        <f>+VLOOKUP($D433,'Tarifa compacta'!$A:$G,7,0)</f>
        <v>PCB Modbus para Big Aquarea T-CAP Serie M</v>
      </c>
      <c r="F433" s="34">
        <f>+IFERROR(VLOOKUP($D433,'Tarifa compacta'!$A$11:$O$1018,13,0),"")</f>
        <v>382</v>
      </c>
      <c r="G433" s="34"/>
      <c r="H433" s="217" t="str">
        <f>IFERROR(IF(VLOOKUP($D433,'Tarifa compacta'!$A$11:$O$1018,12,0)=0,"",VLOOKUP($D433,'Tarifa compacta'!$A$11:$O$1018,12,0)),"")</f>
        <v/>
      </c>
      <c r="I433" s="32"/>
    </row>
    <row r="434" spans="2:9">
      <c r="B434" s="47"/>
      <c r="C434" s="237" t="str">
        <f>IFERROR(VLOOKUP(D434,'Tarifa compacta'!A:C,2,FALSE),"-")</f>
        <v>5025232990658</v>
      </c>
      <c r="D434" s="32" t="s">
        <v>457</v>
      </c>
      <c r="E434" s="32" t="str">
        <f>+VLOOKUP($D434,'Tarifa compacta'!$A:$G,7,0)</f>
        <v>Kit de instalación de PCB Modbus para bi bloc y todo en uno</v>
      </c>
      <c r="F434" s="34">
        <f>+IFERROR(VLOOKUP($D434,'Tarifa compacta'!$A$11:$O$1018,13,0),"")</f>
        <v>55</v>
      </c>
      <c r="G434" s="34"/>
      <c r="H434" s="217" t="str">
        <f>IFERROR(IF(VLOOKUP($D434,'Tarifa compacta'!$A$11:$O$1018,12,0)=0,"",VLOOKUP($D434,'Tarifa compacta'!$A$11:$O$1018,12,0)),"")</f>
        <v/>
      </c>
      <c r="I434" s="32"/>
    </row>
    <row r="435" spans="2:9">
      <c r="B435" s="47"/>
      <c r="C435" s="237" t="str">
        <f>IFERROR(VLOOKUP(D435,'Tarifa compacta'!A:C,2,FALSE),"-")</f>
        <v>4010869732246</v>
      </c>
      <c r="D435" s="32" t="s">
        <v>452</v>
      </c>
      <c r="E435" s="32" t="str">
        <f>+VLOOKUP($D435,'Tarifa compacta'!$A:$G,7,0)</f>
        <v>Gateway Panasonic Modbus con carcasa de plástico, compatible con todas las serie Aquarea</v>
      </c>
      <c r="F435" s="34">
        <f>+IFERROR(VLOOKUP($D435,'Tarifa compacta'!$A$11:$O$1018,13,0),"")</f>
        <v>439</v>
      </c>
      <c r="G435" s="34"/>
      <c r="H435" s="217" t="str">
        <f>IFERROR(IF(VLOOKUP($D435,'Tarifa compacta'!$A$11:$O$1018,12,0)=0,"",VLOOKUP($D435,'Tarifa compacta'!$A$11:$O$1018,12,0)),"")</f>
        <v/>
      </c>
      <c r="I435" s="32"/>
    </row>
    <row r="436" spans="2:9">
      <c r="B436" s="47"/>
      <c r="C436" s="237" t="str">
        <f>IFERROR(VLOOKUP(D436,'Tarifa compacta'!A:C,2,FALSE),"-")</f>
        <v>8445409231570</v>
      </c>
      <c r="D436" s="32" t="s">
        <v>460</v>
      </c>
      <c r="E436" s="32" t="str">
        <f>+VLOOKUP($D436,'Tarifa compacta'!$A:$G,7,0)</f>
        <v>Gateway Modbus con fuente de alimentación DC de 12V, para la serie H o posteriores</v>
      </c>
      <c r="F436" s="34">
        <f>+IFERROR(VLOOKUP($D436,'Tarifa compacta'!$A$11:$O$1018,13,0),"")</f>
        <v>462</v>
      </c>
      <c r="G436" s="34"/>
      <c r="H436" s="217" t="str">
        <f>IFERROR(IF(VLOOKUP($D436,'Tarifa compacta'!$A$11:$O$1018,12,0)=0,"",VLOOKUP($D436,'Tarifa compacta'!$A$11:$O$1018,12,0)),"")</f>
        <v/>
      </c>
      <c r="I436" s="32"/>
    </row>
    <row r="437" spans="2:9">
      <c r="B437" s="47"/>
      <c r="C437" s="237" t="str">
        <f>IFERROR(VLOOKUP(D437,'Tarifa compacta'!A:C,2,FALSE),"-")</f>
        <v>4010869725521</v>
      </c>
      <c r="D437" s="32" t="s">
        <v>463</v>
      </c>
      <c r="E437" s="32" t="str">
        <f>+VLOOKUP($D437,'Tarifa compacta'!$A:$G,7,0)</f>
        <v>Gateway Modbus montado en raíles DIN, alimentado por CN-CNT, para la Serie H o posteriores</v>
      </c>
      <c r="F437" s="34">
        <f>+IFERROR(VLOOKUP($D437,'Tarifa compacta'!$A$11:$O$1018,13,0),"")</f>
        <v>462</v>
      </c>
      <c r="G437" s="34"/>
      <c r="H437" s="217" t="str">
        <f>IFERROR(IF(VLOOKUP($D437,'Tarifa compacta'!$A$11:$O$1018,12,0)=0,"",VLOOKUP($D437,'Tarifa compacta'!$A$11:$O$1018,12,0)),"")</f>
        <v/>
      </c>
      <c r="I437" s="32"/>
    </row>
    <row r="438" spans="2:9">
      <c r="B438" s="47"/>
      <c r="C438" s="237" t="str">
        <f>IFERROR(VLOOKUP(D438,'Tarifa compacta'!A:C,2,FALSE),"-")</f>
        <v>8445409139258</v>
      </c>
      <c r="D438" s="32" t="s">
        <v>466</v>
      </c>
      <c r="E438" s="32" t="str">
        <f>+VLOOKUP($D438,'Tarifa compacta'!$A:$G,7,0)</f>
        <v>Gateway KNX con fuente de alimentación de 12V DC, para serie J, K o L</v>
      </c>
      <c r="F438" s="34">
        <f>+IFERROR(VLOOKUP($D438,'Tarifa compacta'!$A$11:$O$1018,13,0),"")</f>
        <v>324</v>
      </c>
      <c r="G438" s="34"/>
      <c r="H438" s="217" t="str">
        <f>IFERROR(IF(VLOOKUP($D438,'Tarifa compacta'!$A$11:$O$1018,12,0)=0,"",VLOOKUP($D438,'Tarifa compacta'!$A$11:$O$1018,12,0)),"")</f>
        <v/>
      </c>
      <c r="I438" s="32"/>
    </row>
    <row r="439" spans="2:9">
      <c r="B439" s="32"/>
      <c r="C439" s="237" t="str">
        <f>IFERROR(VLOOKUP(D439,'Tarifa compacta'!A:C,2,FALSE),"-")</f>
        <v>4010869257756</v>
      </c>
      <c r="D439" s="32" t="s">
        <v>469</v>
      </c>
      <c r="E439" s="32" t="str">
        <f>+VLOOKUP($D439,'Tarifa compacta'!$A:$G,7,0)</f>
        <v>Gateway KNX montado en raíles DIN, alimentado por CN-CNT, para las serie H, K o L</v>
      </c>
      <c r="F439" s="34">
        <f>+IFERROR(VLOOKUP($D439,'Tarifa compacta'!$A$11:$O$1018,13,0),"")</f>
        <v>462</v>
      </c>
      <c r="G439" s="34"/>
      <c r="H439" s="217" t="str">
        <f>IFERROR(IF(VLOOKUP($D439,'Tarifa compacta'!$A$11:$O$1018,12,0)=0,"",VLOOKUP($D439,'Tarifa compacta'!$A$11:$O$1018,12,0)),"")</f>
        <v/>
      </c>
      <c r="I439" s="32"/>
    </row>
    <row r="440" spans="2:9">
      <c r="B440" s="47"/>
      <c r="C440" s="237" t="str">
        <f>IFERROR(VLOOKUP(D440,'Tarifa compacta'!A:C,2,FALSE),"-")</f>
        <v>4010869555753</v>
      </c>
      <c r="D440" s="32" t="s">
        <v>471</v>
      </c>
      <c r="E440" s="32" t="str">
        <f>+VLOOKUP($D440,'Tarifa compacta'!$A:$G,7,0)</f>
        <v>Gateway EEBUS para Aquarea para la serie H o posteriores</v>
      </c>
      <c r="F440" s="34">
        <f>+IFERROR(VLOOKUP($D440,'Tarifa compacta'!$A$11:$O$1018,13,0),"")</f>
        <v>1148</v>
      </c>
      <c r="G440" s="34"/>
      <c r="H440" s="217" t="str">
        <f>IFERROR(IF(VLOOKUP($D440,'Tarifa compacta'!$A$11:$O$1018,12,0)=0,"",VLOOKUP($D440,'Tarifa compacta'!$A$11:$O$1018,12,0)),"")</f>
        <v/>
      </c>
      <c r="I440" s="32"/>
    </row>
    <row r="441" spans="2:9" ht="15.75">
      <c r="B441" s="44"/>
      <c r="C441" s="238" t="str">
        <f>IFERROR(VLOOKUP(D441,'Tarifa compacta'!A:C,2,FALSE),"-")</f>
        <v>-</v>
      </c>
      <c r="D441" s="44" t="s">
        <v>5983</v>
      </c>
      <c r="E441" s="45"/>
      <c r="F441" s="45"/>
      <c r="G441" s="45"/>
      <c r="H441" s="222"/>
      <c r="I441" s="45"/>
    </row>
    <row r="442" spans="2:9">
      <c r="B442" s="49"/>
      <c r="C442" s="236" t="str">
        <f>IFERROR(VLOOKUP(D442,'Tarifa compacta'!A:C,2,FALSE),"-")</f>
        <v>-</v>
      </c>
      <c r="D442" s="76" t="s">
        <v>5984</v>
      </c>
      <c r="E442" s="49"/>
      <c r="F442" s="51"/>
      <c r="G442" s="51"/>
      <c r="H442" s="216"/>
      <c r="I442" s="49"/>
    </row>
    <row r="443" spans="2:9">
      <c r="B443" s="47"/>
      <c r="C443" s="237" t="str">
        <f>IFERROR(VLOOKUP(D443,'Tarifa compacta'!A:C,2,FALSE),"-")</f>
        <v>4260328612118</v>
      </c>
      <c r="D443" s="32" t="s">
        <v>509</v>
      </c>
      <c r="E443" s="32" t="str">
        <f>+VLOOKUP($D443,'Tarifa compacta'!$A:$G,7,0)</f>
        <v>Termostato Inteligente de Radiador tado° X con Puente X</v>
      </c>
      <c r="F443" s="34">
        <f>+IFERROR(VLOOKUP($D443,'Tarifa compacta'!$A$11:$O$1018,13,0),"")</f>
        <v>135</v>
      </c>
      <c r="G443" s="34"/>
      <c r="H443" s="217" t="str">
        <f>IFERROR(IF(VLOOKUP($D443,'Tarifa compacta'!$A$11:$O$1018,12,0)=0,"",VLOOKUP($D443,'Tarifa compacta'!$A$11:$O$1018,12,0)),"")</f>
        <v/>
      </c>
      <c r="I443" s="32"/>
    </row>
    <row r="444" spans="2:9">
      <c r="B444" s="47"/>
      <c r="C444" s="237" t="str">
        <f>IFERROR(VLOOKUP(D444,'Tarifa compacta'!A:C,2,FALSE),"-")</f>
        <v>4260328612132</v>
      </c>
      <c r="D444" s="32" t="s">
        <v>522</v>
      </c>
      <c r="E444" s="32" t="str">
        <f>+VLOOKUP($D444,'Tarifa compacta'!$A:$G,7,0)</f>
        <v>Termostato inteligente tado° X con puente X</v>
      </c>
      <c r="F444" s="34">
        <f>+IFERROR(VLOOKUP($D444,'Tarifa compacta'!$A$11:$O$1018,13,0),"")</f>
        <v>167</v>
      </c>
      <c r="G444" s="34"/>
      <c r="H444" s="217" t="str">
        <f>IFERROR(IF(VLOOKUP($D444,'Tarifa compacta'!$A$11:$O$1018,12,0)=0,"",VLOOKUP($D444,'Tarifa compacta'!$A$11:$O$1018,12,0)),"")</f>
        <v/>
      </c>
      <c r="I444" s="32"/>
    </row>
    <row r="445" spans="2:9">
      <c r="B445" s="47"/>
      <c r="C445" s="237" t="str">
        <f>IFERROR(VLOOKUP(D445,'Tarifa compacta'!A:C,2,FALSE),"-")</f>
        <v>4260328612149</v>
      </c>
      <c r="D445" s="32" t="s">
        <v>528</v>
      </c>
      <c r="E445" s="32" t="str">
        <f>+VLOOKUP($D445,'Tarifa compacta'!$A:$G,7,0)</f>
        <v>Juego de 1x Termostato Inteligente X, 2x Termostato Radiador Inteligente X y 1x Bridge X</v>
      </c>
      <c r="F445" s="34">
        <f>+IFERROR(VLOOKUP($D445,'Tarifa compacta'!$A$11:$O$1018,13,0),"")</f>
        <v>292</v>
      </c>
      <c r="G445" s="34"/>
      <c r="H445" s="217" t="str">
        <f>IFERROR(IF(VLOOKUP($D445,'Tarifa compacta'!$A$11:$O$1018,12,0)=0,"",VLOOKUP($D445,'Tarifa compacta'!$A$11:$O$1018,12,0)),"")</f>
        <v/>
      </c>
      <c r="I445" s="32"/>
    </row>
    <row r="446" spans="2:9">
      <c r="B446" s="49"/>
      <c r="C446" s="236" t="str">
        <f>IFERROR(VLOOKUP(D446,'Tarifa compacta'!A:C,2,FALSE),"-")</f>
        <v>-</v>
      </c>
      <c r="D446" s="76" t="s">
        <v>5985</v>
      </c>
      <c r="E446" s="49"/>
      <c r="F446" s="51"/>
      <c r="G446" s="51"/>
      <c r="H446" s="216"/>
      <c r="I446" s="49"/>
    </row>
    <row r="447" spans="2:9">
      <c r="B447" s="47"/>
      <c r="C447" s="237" t="str">
        <f>IFERROR(VLOOKUP(D447,'Tarifa compacta'!A:C,2,FALSE),"-")</f>
        <v>4260328612521</v>
      </c>
      <c r="D447" s="32" t="s">
        <v>500</v>
      </c>
      <c r="E447" s="32" t="str">
        <f>+VLOOKUP($D447,'Tarifa compacta'!$A:$G,7,0)</f>
        <v>Optimizador de bomba de calor tado° X (con Europlug)</v>
      </c>
      <c r="F447" s="34">
        <f>+IFERROR(VLOOKUP($D447,'Tarifa compacta'!$A$11:$O$1018,13,0),"")</f>
        <v>211</v>
      </c>
      <c r="G447" s="34"/>
      <c r="H447" s="217" t="str">
        <f>IFERROR(IF(VLOOKUP($D447,'Tarifa compacta'!$A$11:$O$1018,12,0)=0,"",VLOOKUP($D447,'Tarifa compacta'!$A$11:$O$1018,12,0)),"")</f>
        <v/>
      </c>
      <c r="I447" s="32"/>
    </row>
    <row r="448" spans="2:9">
      <c r="B448" s="47"/>
      <c r="C448" s="237" t="str">
        <f>IFERROR(VLOOKUP(D448,'Tarifa compacta'!A:C,2,FALSE),"-")</f>
        <v>4010869763356</v>
      </c>
      <c r="D448" s="32" t="s">
        <v>503</v>
      </c>
      <c r="E448" s="32" t="str">
        <f>+VLOOKUP($D448,'Tarifa compacta'!$A:$G,7,0)</f>
        <v>Cable de extensión tado° HPO (10m)</v>
      </c>
      <c r="F448" s="34" t="str">
        <f>+IFERROR(VLOOKUP($D448,'Tarifa compacta'!$A$11:$O$1018,13,0),"")</f>
        <v>A consultar</v>
      </c>
      <c r="G448" s="34"/>
      <c r="H448" s="217" t="str">
        <f>IFERROR(IF(VLOOKUP($D448,'Tarifa compacta'!$A$11:$O$1018,12,0)=0,"",VLOOKUP($D448,'Tarifa compacta'!$A$11:$O$1018,12,0)),"")</f>
        <v/>
      </c>
      <c r="I448" s="32"/>
    </row>
    <row r="449" spans="2:9">
      <c r="B449" s="47"/>
      <c r="C449" s="237" t="str">
        <f>IFERROR(VLOOKUP(D449,'Tarifa compacta'!A:C,2,FALSE),"-")</f>
        <v>4260328612552</v>
      </c>
      <c r="D449" s="32" t="s">
        <v>506</v>
      </c>
      <c r="E449" s="32" t="str">
        <f>+VLOOKUP($D449,'Tarifa compacta'!$A:$G,7,0)</f>
        <v>Termostato Inteligente de Radiador tado° X</v>
      </c>
      <c r="F449" s="34">
        <f>+IFERROR(VLOOKUP($D449,'Tarifa compacta'!$A$11:$O$1018,13,0),"")</f>
        <v>84</v>
      </c>
      <c r="G449" s="34"/>
      <c r="H449" s="217" t="str">
        <f>IFERROR(IF(VLOOKUP($D449,'Tarifa compacta'!$A$11:$O$1018,12,0)=0,"",VLOOKUP($D449,'Tarifa compacta'!$A$11:$O$1018,12,0)),"")</f>
        <v/>
      </c>
      <c r="I449" s="32"/>
    </row>
    <row r="450" spans="2:9">
      <c r="B450" s="47"/>
      <c r="C450" s="237" t="str">
        <f>IFERROR(VLOOKUP(D450,'Tarifa compacta'!A:C,2,FALSE),"-")</f>
        <v>4260328612125</v>
      </c>
      <c r="D450" s="32" t="s">
        <v>512</v>
      </c>
      <c r="E450" s="32" t="str">
        <f>+VLOOKUP($D450,'Tarifa compacta'!$A:$G,7,0)</f>
        <v>4x termostato inteligente de radiador tado° X</v>
      </c>
      <c r="F450" s="34">
        <f>+IFERROR(VLOOKUP($D450,'Tarifa compacta'!$A$11:$O$1018,13,0),"")</f>
        <v>309</v>
      </c>
      <c r="G450" s="34"/>
      <c r="H450" s="217" t="str">
        <f>IFERROR(IF(VLOOKUP($D450,'Tarifa compacta'!$A$11:$O$1018,12,0)=0,"",VLOOKUP($D450,'Tarifa compacta'!$A$11:$O$1018,12,0)),"")</f>
        <v/>
      </c>
      <c r="I450" s="32"/>
    </row>
    <row r="451" spans="2:9">
      <c r="B451" s="47"/>
      <c r="C451" s="237" t="str">
        <f>IFERROR(VLOOKUP(D451,'Tarifa compacta'!A:C,2,FALSE),"-")</f>
        <v>4260328612569</v>
      </c>
      <c r="D451" s="32" t="s">
        <v>515</v>
      </c>
      <c r="E451" s="32" t="str">
        <f>+VLOOKUP($D451,'Tarifa compacta'!$A:$G,7,0)</f>
        <v>Termostato Inteligente tado° X</v>
      </c>
      <c r="F451" s="34">
        <f>+IFERROR(VLOOKUP($D451,'Tarifa compacta'!$A$11:$O$1018,13,0),"")</f>
        <v>113</v>
      </c>
      <c r="G451" s="34"/>
      <c r="H451" s="217" t="str">
        <f>IFERROR(IF(VLOOKUP($D451,'Tarifa compacta'!$A$11:$O$1018,12,0)=0,"",VLOOKUP($D451,'Tarifa compacta'!$A$11:$O$1018,12,0)),"")</f>
        <v/>
      </c>
      <c r="I451" s="32"/>
    </row>
    <row r="452" spans="2:9">
      <c r="B452" s="47"/>
      <c r="C452" s="237" t="str">
        <f>IFERROR(VLOOKUP(D452,'Tarifa compacta'!A:C,2,FALSE),"-")</f>
        <v>4260328612064</v>
      </c>
      <c r="D452" s="32" t="s">
        <v>525</v>
      </c>
      <c r="E452" s="32" t="str">
        <f>+VLOOKUP($D452,'Tarifa compacta'!$A:$G,7,0)</f>
        <v>Sensor de Temperatura Inalámbrico tado° X</v>
      </c>
      <c r="F452" s="34">
        <f>+IFERROR(VLOOKUP($D452,'Tarifa compacta'!$A$11:$O$1018,13,0),"")</f>
        <v>85</v>
      </c>
      <c r="G452" s="34"/>
      <c r="H452" s="217" t="str">
        <f>IFERROR(IF(VLOOKUP($D452,'Tarifa compacta'!$A$11:$O$1018,12,0)=0,"",VLOOKUP($D452,'Tarifa compacta'!$A$11:$O$1018,12,0)),"")</f>
        <v/>
      </c>
      <c r="I452" s="32"/>
    </row>
    <row r="453" spans="2:9">
      <c r="B453" s="47"/>
      <c r="C453" s="237" t="str">
        <f>IFERROR(VLOOKUP(D453,'Tarifa compacta'!A:C,2,FALSE),"-")</f>
        <v>4260328612651</v>
      </c>
      <c r="D453" s="32" t="s">
        <v>518</v>
      </c>
      <c r="E453" s="32" t="str">
        <f>+VLOOKUP($D453,'Tarifa compacta'!$A:$G,7,0)</f>
        <v>Receptor inalámbrico tado°</v>
      </c>
      <c r="F453" s="34" t="str">
        <f>+IFERROR(VLOOKUP($D453,'Tarifa compacta'!$A$11:$O$1018,13,0),"")</f>
        <v>A consultar</v>
      </c>
      <c r="G453" s="34"/>
      <c r="H453" s="217" t="str">
        <f>IFERROR(IF(VLOOKUP($D453,'Tarifa compacta'!$A$11:$O$1018,12,0)=0,"",VLOOKUP($D453,'Tarifa compacta'!$A$11:$O$1018,12,0)),"")</f>
        <v/>
      </c>
      <c r="I453" s="32"/>
    </row>
    <row r="454" spans="2:9">
      <c r="B454" s="47"/>
      <c r="C454" s="237" t="str">
        <f>IFERROR(VLOOKUP(D454,'Tarifa compacta'!A:C,2,FALSE),"-")</f>
        <v>4260328612071</v>
      </c>
      <c r="D454" s="32" t="s">
        <v>531</v>
      </c>
      <c r="E454" s="32" t="str">
        <f>+VLOOKUP($D454,'Tarifa compacta'!$A:$G,7,0)</f>
        <v>Puente tado° X</v>
      </c>
      <c r="F454" s="34">
        <f>+IFERROR(VLOOKUP($D454,'Tarifa compacta'!$A$11:$O$1018,13,0),"")</f>
        <v>60</v>
      </c>
      <c r="G454" s="34"/>
      <c r="H454" s="217" t="str">
        <f>IFERROR(IF(VLOOKUP($D454,'Tarifa compacta'!$A$11:$O$1018,12,0)=0,"",VLOOKUP($D454,'Tarifa compacta'!$A$11:$O$1018,12,0)),"")</f>
        <v/>
      </c>
      <c r="I454" s="32"/>
    </row>
    <row r="455" spans="2:9" ht="15.75">
      <c r="B455" s="44"/>
      <c r="C455" s="238"/>
      <c r="D455" s="44" t="s">
        <v>5986</v>
      </c>
      <c r="E455" s="45"/>
      <c r="F455" s="45"/>
      <c r="G455" s="45"/>
      <c r="H455" s="222"/>
      <c r="I455" s="45"/>
    </row>
    <row r="456" spans="2:9">
      <c r="B456" s="32"/>
      <c r="C456" s="237" t="str">
        <f>IFERROR(VLOOKUP(D456,'Tarifa compacta'!A:C,2,FALSE),"-")</f>
        <v>4010869209298</v>
      </c>
      <c r="D456" s="32" t="s">
        <v>544</v>
      </c>
      <c r="E456" s="32" t="str">
        <f>+VLOOKUP($D456,'Tarifa compacta'!$A:$G,7,0)</f>
        <v>Sensor del tanque de inercia (PAW-A2W-TSHC requerido)</v>
      </c>
      <c r="F456" s="34">
        <f>+IFERROR(VLOOKUP($D456,'Tarifa compacta'!$A$11:$O$1018,13,0),"")</f>
        <v>50</v>
      </c>
      <c r="G456" s="34"/>
      <c r="H456" s="217" t="str">
        <f>IFERROR(IF(VLOOKUP($D456,'Tarifa compacta'!$A$11:$O$1018,12,0)=0,"",VLOOKUP($D456,'Tarifa compacta'!$A$11:$O$1018,12,0)),"")</f>
        <v/>
      </c>
      <c r="I456" s="32"/>
    </row>
    <row r="457" spans="2:9">
      <c r="B457" s="32"/>
      <c r="C457" s="237" t="str">
        <f>IFERROR(VLOOKUP(D457,'Tarifa compacta'!A:C,2,FALSE),"-")</f>
        <v>4010869209335</v>
      </c>
      <c r="D457" s="32" t="s">
        <v>547</v>
      </c>
      <c r="E457" s="32" t="str">
        <f>+VLOOKUP($D457,'Tarifa compacta'!$A:$G,7,0)</f>
        <v>Sensor solar</v>
      </c>
      <c r="F457" s="34">
        <f>+IFERROR(VLOOKUP($D457,'Tarifa compacta'!$A$11:$O$1018,13,0),"")</f>
        <v>50</v>
      </c>
      <c r="G457" s="34"/>
      <c r="H457" s="217" t="str">
        <f>IFERROR(IF(VLOOKUP($D457,'Tarifa compacta'!$A$11:$O$1018,12,0)=0,"",VLOOKUP($D457,'Tarifa compacta'!$A$11:$O$1018,12,0)),"")</f>
        <v/>
      </c>
      <c r="I457" s="32"/>
    </row>
    <row r="458" spans="2:9">
      <c r="B458" s="32"/>
      <c r="C458" s="237" t="str">
        <f>IFERROR(VLOOKUP(D458,'Tarifa compacta'!A:C,2,FALSE),"-")</f>
        <v>4010869209304</v>
      </c>
      <c r="D458" s="32" t="s">
        <v>550</v>
      </c>
      <c r="E458" s="32" t="str">
        <f>+VLOOKUP($D458,'Tarifa compacta'!$A:$G,7,0)</f>
        <v>Sensor ambiental exterior</v>
      </c>
      <c r="F458" s="34">
        <f>+IFERROR(VLOOKUP($D458,'Tarifa compacta'!$A$11:$O$1018,13,0),"")</f>
        <v>62</v>
      </c>
      <c r="G458" s="34"/>
      <c r="H458" s="217" t="str">
        <f>IFERROR(IF(VLOOKUP($D458,'Tarifa compacta'!$A$11:$O$1018,12,0)=0,"",VLOOKUP($D458,'Tarifa compacta'!$A$11:$O$1018,12,0)),"")</f>
        <v/>
      </c>
      <c r="I458" s="32"/>
    </row>
    <row r="459" spans="2:9">
      <c r="B459" s="32"/>
      <c r="C459" s="237" t="str">
        <f>IFERROR(VLOOKUP(D459,'Tarifa compacta'!A:C,2,FALSE),"-")</f>
        <v>4010869209328</v>
      </c>
      <c r="D459" s="32" t="s">
        <v>553</v>
      </c>
      <c r="E459" s="32" t="str">
        <f>+VLOOKUP($D459,'Tarifa compacta'!$A:$G,7,0)</f>
        <v>Sensor de sala de zonas</v>
      </c>
      <c r="F459" s="34">
        <f>+IFERROR(VLOOKUP($D459,'Tarifa compacta'!$A$11:$O$1018,13,0),"")</f>
        <v>62</v>
      </c>
      <c r="G459" s="34"/>
      <c r="H459" s="217" t="str">
        <f>IFERROR(IF(VLOOKUP($D459,'Tarifa compacta'!$A$11:$O$1018,12,0)=0,"",VLOOKUP($D459,'Tarifa compacta'!$A$11:$O$1018,12,0)),"")</f>
        <v/>
      </c>
      <c r="I459" s="32"/>
    </row>
    <row r="460" spans="2:9">
      <c r="B460" s="32"/>
      <c r="C460" s="237" t="str">
        <f>IFERROR(VLOOKUP(D460,'Tarifa compacta'!A:C,2,FALSE),"-")</f>
        <v>4010869209311</v>
      </c>
      <c r="D460" s="32" t="s">
        <v>556</v>
      </c>
      <c r="E460" s="32" t="str">
        <f>+VLOOKUP($D460,'Tarifa compacta'!$A:$G,7,0)</f>
        <v>Sensor de agua de zona</v>
      </c>
      <c r="F460" s="34">
        <f>+IFERROR(VLOOKUP($D460,'Tarifa compacta'!$A$11:$O$1018,13,0),"")</f>
        <v>62</v>
      </c>
      <c r="G460" s="34"/>
      <c r="H460" s="217" t="str">
        <f>IFERROR(IF(VLOOKUP($D460,'Tarifa compacta'!$A$11:$O$1018,12,0)=0,"",VLOOKUP($D460,'Tarifa compacta'!$A$11:$O$1018,12,0)),"")</f>
        <v/>
      </c>
      <c r="I460" s="32"/>
    </row>
    <row r="461" spans="2:9">
      <c r="B461" s="47"/>
      <c r="C461" s="237" t="str">
        <f>IFERROR(VLOOKUP(D461,'Tarifa compacta'!A:C,2,FALSE),"-")</f>
        <v>4010869555760</v>
      </c>
      <c r="D461" s="32" t="s">
        <v>540</v>
      </c>
      <c r="E461" s="32" t="str">
        <f>+VLOOKUP($D461,'Tarifa compacta'!$A:$G,7,0)</f>
        <v>Sensor resistencia en línea para el módulo de control Serie M.</v>
      </c>
      <c r="F461" s="34">
        <f>+IFERROR(VLOOKUP($D461,'Tarifa compacta'!$A$11:$O$1018,13,0),"")</f>
        <v>62</v>
      </c>
      <c r="G461" s="34"/>
      <c r="H461" s="217" t="str">
        <f>IFERROR(IF(VLOOKUP($D461,'Tarifa compacta'!$A$11:$O$1018,12,0)=0,"",VLOOKUP($D461,'Tarifa compacta'!$A$11:$O$1018,12,0)),"")</f>
        <v/>
      </c>
      <c r="I461" s="32"/>
    </row>
    <row r="462" spans="2:9" ht="15.75">
      <c r="B462" s="44"/>
      <c r="C462" s="238"/>
      <c r="D462" s="44" t="s">
        <v>5987</v>
      </c>
      <c r="E462" s="45"/>
      <c r="F462" s="45"/>
      <c r="G462" s="45"/>
      <c r="H462" s="222"/>
      <c r="I462" s="45"/>
    </row>
    <row r="463" spans="2:9">
      <c r="B463" s="47"/>
      <c r="C463" s="237" t="str">
        <f>IFERROR(VLOOKUP(D463,'Tarifa compacta'!A:C,2,FALSE),"-")</f>
        <v>4010869401876</v>
      </c>
      <c r="D463" s="32" t="s">
        <v>376</v>
      </c>
      <c r="E463" s="32" t="str">
        <f>+VLOOKUP($D463,'Tarifa compacta'!$A:$G,7,0)</f>
        <v>Cubierta para el compartimento del mando a distancia de la unidad interior. Serie K o posterior</v>
      </c>
      <c r="F463" s="34">
        <f>+IFERROR(VLOOKUP($D463,'Tarifa compacta'!$A$11:$O$1018,13,0),"")</f>
        <v>26</v>
      </c>
      <c r="G463" s="34"/>
      <c r="H463" s="217" t="str">
        <f>IFERROR(IF(VLOOKUP($D463,'Tarifa compacta'!$A$11:$O$1018,12,0)=0,"",VLOOKUP($D463,'Tarifa compacta'!$A$11:$O$1018,12,0)),"")</f>
        <v/>
      </c>
      <c r="I463" s="32"/>
    </row>
    <row r="464" spans="2:9">
      <c r="B464" s="47"/>
      <c r="C464" s="237" t="str">
        <f>IFERROR(VLOOKUP(D464,'Tarifa compacta'!A:C,2,FALSE),"-")</f>
        <v>5025232987535</v>
      </c>
      <c r="D464" s="32" t="s">
        <v>379</v>
      </c>
      <c r="E464" s="32" t="str">
        <f>+VLOOKUP($D464,'Tarifa compacta'!$A:$G,7,0)</f>
        <v>Soportes de pared para montar el All in One 120 L en la pared.</v>
      </c>
      <c r="F464" s="34">
        <f>+IFERROR(VLOOKUP($D464,'Tarifa compacta'!$A$11:$O$1018,13,0),"")</f>
        <v>204</v>
      </c>
      <c r="G464" s="34"/>
      <c r="H464" s="217" t="str">
        <f>IFERROR(IF(VLOOKUP($D464,'Tarifa compacta'!$A$11:$O$1018,12,0)=0,"",VLOOKUP($D464,'Tarifa compacta'!$A$11:$O$1018,12,0)),"")</f>
        <v/>
      </c>
      <c r="I464" s="32"/>
    </row>
    <row r="465" spans="2:9" ht="15.75">
      <c r="B465" s="44"/>
      <c r="C465" s="238"/>
      <c r="D465" s="44" t="s">
        <v>5988</v>
      </c>
      <c r="E465" s="45"/>
      <c r="F465" s="45"/>
      <c r="G465" s="45"/>
      <c r="H465" s="222"/>
      <c r="I465" s="45"/>
    </row>
    <row r="466" spans="2:9">
      <c r="B466" s="32"/>
      <c r="C466" s="237" t="str">
        <f>IFERROR(VLOOKUP(D466,'Tarifa compacta'!A:C,2,FALSE),"-")</f>
        <v>5025232702534</v>
      </c>
      <c r="D466" s="32" t="s">
        <v>393</v>
      </c>
      <c r="E466" s="32" t="str">
        <f>+VLOOKUP($D466,'Tarifa compacta'!$A:$G,7,0)</f>
        <v>resistencia bandeja condensados para bibloc de 3 y 5 kW (excepto la serie L) y para las serie K de 7 y 9 kW</v>
      </c>
      <c r="F466" s="34">
        <f>+IFERROR(VLOOKUP($D466,'Tarifa compacta'!$A$11:$O$1018,13,0),"")</f>
        <v>188</v>
      </c>
      <c r="G466" s="34"/>
      <c r="H466" s="217" t="str">
        <f>IFERROR(IF(VLOOKUP($D466,'Tarifa compacta'!$A$11:$O$1018,12,0)=0,"",VLOOKUP($D466,'Tarifa compacta'!$A$11:$O$1018,12,0)),"")</f>
        <v/>
      </c>
      <c r="I466" s="32"/>
    </row>
    <row r="467" spans="2:9">
      <c r="B467" s="32"/>
      <c r="C467" s="237" t="str">
        <f>IFERROR(VLOOKUP(D467,'Tarifa compacta'!A:C,2,FALSE),"-")</f>
        <v>5025232760275</v>
      </c>
      <c r="D467" s="32" t="s">
        <v>397</v>
      </c>
      <c r="E467" s="32" t="str">
        <f>+VLOOKUP($D467,'Tarifa compacta'!$A:$G,7,0)</f>
        <v>resistencia bandeja condensados para las serie J y H</v>
      </c>
      <c r="F467" s="34">
        <f>+IFERROR(VLOOKUP($D467,'Tarifa compacta'!$A$11:$O$1018,13,0),"")</f>
        <v>188</v>
      </c>
      <c r="G467" s="34"/>
      <c r="H467" s="217" t="str">
        <f>IFERROR(IF(VLOOKUP($D467,'Tarifa compacta'!$A$11:$O$1018,12,0)=0,"",VLOOKUP($D467,'Tarifa compacta'!$A$11:$O$1018,12,0)),"")</f>
        <v/>
      </c>
      <c r="I467" s="32"/>
    </row>
    <row r="468" spans="2:9">
      <c r="B468" s="32"/>
      <c r="C468" s="237" t="str">
        <f>IFERROR(VLOOKUP(D468,'Tarifa compacta'!A:C,2,FALSE),"-")</f>
        <v>5025232951598</v>
      </c>
      <c r="D468" s="32" t="s">
        <v>399</v>
      </c>
      <c r="E468" s="32" t="str">
        <f>+VLOOKUP($D468,'Tarifa compacta'!$A:$G,7,0)</f>
        <v>resistencia bandeja condensados para las serie L y M serie de 5, 7 y 9 kW (9-16 kW)</v>
      </c>
      <c r="F468" s="34">
        <f>+IFERROR(VLOOKUP($D468,'Tarifa compacta'!$A$11:$O$1018,13,0),"")</f>
        <v>179</v>
      </c>
      <c r="G468" s="34"/>
      <c r="H468" s="217" t="str">
        <f>IFERROR(IF(VLOOKUP($D468,'Tarifa compacta'!$A$11:$O$1018,12,0)=0,"",VLOOKUP($D468,'Tarifa compacta'!$A$11:$O$1018,12,0)),"")</f>
        <v/>
      </c>
      <c r="I468" s="32"/>
    </row>
    <row r="469" spans="2:9">
      <c r="B469" s="32"/>
      <c r="C469" s="237" t="str">
        <f>IFERROR(VLOOKUP(D469,'Tarifa compacta'!A:C,2,FALSE),"-")</f>
        <v>5025232986200</v>
      </c>
      <c r="D469" s="32" t="s">
        <v>401</v>
      </c>
      <c r="E469" s="32" t="str">
        <f>+VLOOKUP($D469,'Tarifa compacta'!$A:$G,7,0)</f>
        <v>resistencia bandeja condensados para la serie Big Aquarea M</v>
      </c>
      <c r="F469" s="34">
        <f>+IFERROR(VLOOKUP($D469,'Tarifa compacta'!$A$11:$O$1018,13,0),"")</f>
        <v>188</v>
      </c>
      <c r="G469" s="34"/>
      <c r="H469" s="217" t="str">
        <f>IFERROR(IF(VLOOKUP($D469,'Tarifa compacta'!$A$11:$O$1018,12,0)=0,"",VLOOKUP($D469,'Tarifa compacta'!$A$11:$O$1018,12,0)),"")</f>
        <v/>
      </c>
      <c r="I469" s="32"/>
    </row>
    <row r="470" spans="2:9">
      <c r="B470" s="32"/>
      <c r="C470" s="237" t="str">
        <f>IFERROR(VLOOKUP(D470,'Tarifa compacta'!A:C,2,FALSE),"-")</f>
        <v>4010869234047</v>
      </c>
      <c r="D470" s="32" t="s">
        <v>403</v>
      </c>
      <c r="E470" s="32" t="str">
        <f>+VLOOKUP($D470,'Tarifa compacta'!$A:$G,7,0)</f>
        <v>Soporte de tierra exterior para la base para absorber ruido y vibraciones.</v>
      </c>
      <c r="F470" s="34">
        <f>+IFERROR(VLOOKUP($D470,'Tarifa compacta'!$A$11:$O$1018,13,0),"")</f>
        <v>206</v>
      </c>
      <c r="G470" s="34"/>
      <c r="H470" s="217" t="str">
        <f>IFERROR(IF(VLOOKUP($D470,'Tarifa compacta'!$A$11:$O$1018,12,0)=0,"",VLOOKUP($D470,'Tarifa compacta'!$A$11:$O$1018,12,0)),"")</f>
        <v/>
      </c>
      <c r="I470" s="32"/>
    </row>
    <row r="471" spans="2:9">
      <c r="B471" s="47"/>
      <c r="C471" s="237" t="str">
        <f>IFERROR(VLOOKUP(D471,'Tarifa compacta'!A:C,2,FALSE),"-")</f>
        <v>4010869401852</v>
      </c>
      <c r="D471" s="32" t="s">
        <v>407</v>
      </c>
      <c r="E471" s="32" t="str">
        <f>+VLOOKUP($D471,'Tarifa compacta'!$A:$G,7,0)</f>
        <v>Soporte Black Ground para unidad exterior con bandeja de condensador de 940 mm de ancho</v>
      </c>
      <c r="F471" s="34">
        <f>+IFERROR(VLOOKUP($D471,'Tarifa compacta'!$A$11:$O$1018,13,0),"")</f>
        <v>332</v>
      </c>
      <c r="G471" s="34"/>
      <c r="H471" s="217" t="str">
        <f>IFERROR(IF(VLOOKUP($D471,'Tarifa compacta'!$A$11:$O$1018,12,0)=0,"",VLOOKUP($D471,'Tarifa compacta'!$A$11:$O$1018,12,0)),"")</f>
        <v/>
      </c>
      <c r="I471" s="32"/>
    </row>
    <row r="472" spans="2:9">
      <c r="B472" s="47"/>
      <c r="C472" s="237" t="str">
        <f>IFERROR(VLOOKUP(D472,'Tarifa compacta'!A:C,2,FALSE),"-")</f>
        <v>4010869401944</v>
      </c>
      <c r="D472" s="32" t="s">
        <v>410</v>
      </c>
      <c r="E472" s="32" t="str">
        <f>+VLOOKUP($D472,'Tarifa compacta'!$A:$G,7,0)</f>
        <v>Soporte Black Ground para unidad exterior con bandeja de agua condensadora de 1100 mm de ancho</v>
      </c>
      <c r="F472" s="34">
        <f>+IFERROR(VLOOKUP($D472,'Tarifa compacta'!$A$11:$O$1018,13,0),"")</f>
        <v>408</v>
      </c>
      <c r="G472" s="34"/>
      <c r="H472" s="217" t="str">
        <f>IFERROR(IF(VLOOKUP($D472,'Tarifa compacta'!$A$11:$O$1018,12,0)=0,"",VLOOKUP($D472,'Tarifa compacta'!$A$11:$O$1018,12,0)),"")</f>
        <v/>
      </c>
      <c r="I472" s="32"/>
    </row>
    <row r="473" spans="2:9">
      <c r="B473" s="47"/>
      <c r="C473" s="237" t="str">
        <f>IFERROR(VLOOKUP(D473,'Tarifa compacta'!A:C,2,FALSE),"-")</f>
        <v>4010869401937</v>
      </c>
      <c r="D473" s="32" t="s">
        <v>412</v>
      </c>
      <c r="E473" s="32" t="str">
        <f>+VLOOKUP($D473,'Tarifa compacta'!$A:$G,7,0)</f>
        <v>Resistencia para el soporte de tierra con bandeja de agua condensadora de 940 mm de ancho</v>
      </c>
      <c r="F473" s="34">
        <f>+IFERROR(VLOOKUP($D473,'Tarifa compacta'!$A$11:$O$1018,13,0),"")</f>
        <v>118</v>
      </c>
      <c r="G473" s="34"/>
      <c r="H473" s="217" t="str">
        <f>IFERROR(IF(VLOOKUP($D473,'Tarifa compacta'!$A$11:$O$1018,12,0)=0,"",VLOOKUP($D473,'Tarifa compacta'!$A$11:$O$1018,12,0)),"")</f>
        <v/>
      </c>
      <c r="I473" s="32"/>
    </row>
    <row r="474" spans="2:9">
      <c r="B474" s="47"/>
      <c r="C474" s="237" t="str">
        <f>IFERROR(VLOOKUP(D474,'Tarifa compacta'!A:C,2,FALSE),"-")</f>
        <v>4010869401906</v>
      </c>
      <c r="D474" s="32" t="s">
        <v>415</v>
      </c>
      <c r="E474" s="32" t="str">
        <f>+VLOOKUP($D474,'Tarifa compacta'!$A:$G,7,0)</f>
        <v>Resistencia para el soporte de tierra con bandeja de agua condensadora de 1100 mm de ancho</v>
      </c>
      <c r="F474" s="34">
        <f>+IFERROR(VLOOKUP($D474,'Tarifa compacta'!$A$11:$O$1018,13,0),"")</f>
        <v>138</v>
      </c>
      <c r="G474" s="34"/>
      <c r="H474" s="217" t="str">
        <f>IFERROR(IF(VLOOKUP($D474,'Tarifa compacta'!$A$11:$O$1018,12,0)=0,"",VLOOKUP($D474,'Tarifa compacta'!$A$11:$O$1018,12,0)),"")</f>
        <v/>
      </c>
      <c r="I474" s="32"/>
    </row>
    <row r="475" spans="2:9" ht="15.75">
      <c r="B475" s="44"/>
      <c r="C475" s="238"/>
      <c r="D475" s="44" t="s">
        <v>5989</v>
      </c>
      <c r="E475" s="45"/>
      <c r="F475" s="45"/>
      <c r="G475" s="45"/>
      <c r="H475" s="222"/>
      <c r="I475" s="45"/>
    </row>
    <row r="476" spans="2:9">
      <c r="B476" s="32"/>
      <c r="C476" s="237" t="str">
        <f>IFERROR(VLOOKUP(D476,'Tarifa compacta'!A:C,2,FALSE),"-")</f>
        <v>4010869360371</v>
      </c>
      <c r="D476" s="32" t="s">
        <v>559</v>
      </c>
      <c r="E476" s="32" t="str">
        <f>+VLOOKUP($D476,'Tarifa compacta'!$A:$G,7,0)</f>
        <v>Imán opcional para el filtro de agua en la serie H</v>
      </c>
      <c r="F476" s="34">
        <f>+IFERROR(VLOOKUP($D476,'Tarifa compacta'!$A$11:$O$1018,13,0),"")</f>
        <v>109</v>
      </c>
      <c r="G476" s="34"/>
      <c r="H476" s="217" t="str">
        <f>IFERROR(IF(VLOOKUP($D476,'Tarifa compacta'!$A$11:$O$1018,12,0)=0,"",VLOOKUP($D476,'Tarifa compacta'!$A$11:$O$1018,12,0)),"")</f>
        <v/>
      </c>
      <c r="I476" s="32"/>
    </row>
    <row r="477" spans="2:9">
      <c r="B477" s="32"/>
      <c r="C477" s="237" t="str">
        <f>IFERROR(VLOOKUP(D477,'Tarifa compacta'!A:C,2,FALSE),"-")</f>
        <v>5025232837335</v>
      </c>
      <c r="D477" s="32" t="s">
        <v>419</v>
      </c>
      <c r="E477" s="32" t="str">
        <f>+VLOOKUP($D477,'Tarifa compacta'!$A:$G,7,0)</f>
        <v>Kit de válvulas de 3 vías para caber dentro del hidrokit. serie J y H</v>
      </c>
      <c r="F477" s="34">
        <f>+IFERROR(VLOOKUP($D477,'Tarifa compacta'!$A$11:$O$1018,13,0),"")</f>
        <v>426</v>
      </c>
      <c r="G477" s="34"/>
      <c r="H477" s="217" t="str">
        <f>IFERROR(IF(VLOOKUP($D477,'Tarifa compacta'!$A$11:$O$1018,12,0)=0,"",VLOOKUP($D477,'Tarifa compacta'!$A$11:$O$1018,12,0)),"")</f>
        <v/>
      </c>
      <c r="I477" s="32"/>
    </row>
    <row r="478" spans="2:9">
      <c r="B478" s="32"/>
      <c r="C478" s="237" t="str">
        <f>IFERROR(VLOOKUP(D478,'Tarifa compacta'!A:C,2,FALSE),"-")</f>
        <v>5025232953653</v>
      </c>
      <c r="D478" s="32" t="s">
        <v>422</v>
      </c>
      <c r="E478" s="32" t="str">
        <f>+VLOOKUP($D478,'Tarifa compacta'!$A:$G,7,0)</f>
        <v>Kit de válvulas de 3 vías para caber dentro del hidrokit. serie K y L</v>
      </c>
      <c r="F478" s="34">
        <f>+IFERROR(VLOOKUP($D478,'Tarifa compacta'!$A$11:$O$1018,13,0),"")</f>
        <v>426</v>
      </c>
      <c r="G478" s="34"/>
      <c r="H478" s="217" t="str">
        <f>IFERROR(IF(VLOOKUP($D478,'Tarifa compacta'!$A$11:$O$1018,12,0)=0,"",VLOOKUP($D478,'Tarifa compacta'!$A$11:$O$1018,12,0)),"")</f>
        <v/>
      </c>
      <c r="I478" s="32"/>
    </row>
    <row r="479" spans="2:9">
      <c r="B479" s="47"/>
      <c r="C479" s="237" t="str">
        <f>IFERROR(VLOOKUP(D479,'Tarifa compacta'!A:C,2,FALSE),"-")</f>
        <v>5025232974559</v>
      </c>
      <c r="D479" s="32" t="s">
        <v>424</v>
      </c>
      <c r="E479" s="32" t="str">
        <f>+VLOOKUP($D479,'Tarifa compacta'!$A:$G,7,0)</f>
        <v>Kit de válvulas de 3 vías para caber dentro del hidrokit. Serie M</v>
      </c>
      <c r="F479" s="34">
        <f>+IFERROR(VLOOKUP($D479,'Tarifa compacta'!$A$11:$O$1018,13,0),"")</f>
        <v>451</v>
      </c>
      <c r="G479" s="34"/>
      <c r="H479" s="217" t="str">
        <f>IFERROR(IF(VLOOKUP($D479,'Tarifa compacta'!$A$11:$O$1018,12,0)=0,"",VLOOKUP($D479,'Tarifa compacta'!$A$11:$O$1018,12,0)),"")</f>
        <v/>
      </c>
      <c r="I479" s="32"/>
    </row>
    <row r="480" spans="2:9">
      <c r="B480" s="47"/>
      <c r="C480" s="237" t="str">
        <f>IFERROR(VLOOKUP(D480,'Tarifa compacta'!A:C,2,FALSE),"-")</f>
        <v>4010869750981</v>
      </c>
      <c r="D480" s="32" t="s">
        <v>426</v>
      </c>
      <c r="E480" s="32" t="str">
        <f>+VLOOKUP($D480,'Tarifa compacta'!$A:$G,7,0)</f>
        <v>Unidad de doble circulación con función de mezcla (un circuito directo + un circuito de mezcla).</v>
      </c>
      <c r="F480" s="34">
        <f>+IFERROR(VLOOKUP($D480,'Tarifa compacta'!$A$11:$O$1018,13,0),"")</f>
        <v>2294</v>
      </c>
      <c r="G480" s="34"/>
      <c r="H480" s="217" t="str">
        <f>IFERROR(IF(VLOOKUP($D480,'Tarifa compacta'!$A$11:$O$1018,12,0)=0,"",VLOOKUP($D480,'Tarifa compacta'!$A$11:$O$1018,12,0)),"")</f>
        <v/>
      </c>
      <c r="I480" s="32"/>
    </row>
    <row r="481" spans="2:9">
      <c r="B481" s="47"/>
      <c r="C481" s="237" t="str">
        <f>IFERROR(VLOOKUP(D481,'Tarifa compacta'!A:C,2,FALSE),"-")</f>
        <v>4010869750967</v>
      </c>
      <c r="D481" s="32" t="s">
        <v>429</v>
      </c>
      <c r="E481" s="32" t="str">
        <f>+VLOOKUP($D481,'Tarifa compacta'!$A:$G,7,0)</f>
        <v>Válvula de bola de 3 vías G1" con actuador para bombas de calor de 3-16 kW.</v>
      </c>
      <c r="F481" s="34">
        <f>+IFERROR(VLOOKUP($D481,'Tarifa compacta'!$A$11:$O$1018,13,0),"")</f>
        <v>239</v>
      </c>
      <c r="G481" s="34"/>
      <c r="H481" s="217" t="str">
        <f>IFERROR(IF(VLOOKUP($D481,'Tarifa compacta'!$A$11:$O$1018,12,0)=0,"",VLOOKUP($D481,'Tarifa compacta'!$A$11:$O$1018,12,0)),"")</f>
        <v/>
      </c>
      <c r="I481" s="32"/>
    </row>
    <row r="482" spans="2:9">
      <c r="B482" s="47"/>
      <c r="C482" s="237" t="str">
        <f>IFERROR(VLOOKUP(D482,'Tarifa compacta'!A:C,2,FALSE),"-")</f>
        <v>4010869750974</v>
      </c>
      <c r="D482" s="32" t="s">
        <v>431</v>
      </c>
      <c r="E482" s="32" t="str">
        <f>+VLOOKUP($D482,'Tarifa compacta'!$A:$G,7,0)</f>
        <v>Válvula G1 1/2" de 3 vías con actuador para bombas de calor de 20-30 kW</v>
      </c>
      <c r="F482" s="34">
        <f>+IFERROR(VLOOKUP($D482,'Tarifa compacta'!$A$11:$O$1018,13,0),"")</f>
        <v>351</v>
      </c>
      <c r="G482" s="34"/>
      <c r="H482" s="217" t="str">
        <f>IFERROR(IF(VLOOKUP($D482,'Tarifa compacta'!$A$11:$O$1018,12,0)=0,"",VLOOKUP($D482,'Tarifa compacta'!$A$11:$O$1018,12,0)),"")</f>
        <v/>
      </c>
      <c r="I482" s="32"/>
    </row>
    <row r="483" spans="2:9">
      <c r="B483" s="32"/>
      <c r="C483" s="237" t="str">
        <f>IFERROR(VLOOKUP(D483,'Tarifa compacta'!A:C,2,FALSE),"-")</f>
        <v>4010869357692</v>
      </c>
      <c r="D483" s="32" t="s">
        <v>433</v>
      </c>
      <c r="E483" s="32" t="str">
        <f>+VLOOKUP($D483,'Tarifa compacta'!$A:$G,7,0)</f>
        <v>Válvula de 3 vías para depósitos DHW</v>
      </c>
      <c r="F483" s="34">
        <f>+IFERROR(VLOOKUP($D483,'Tarifa compacta'!$A$11:$O$1018,13,0),"")</f>
        <v>211</v>
      </c>
      <c r="G483" s="34"/>
      <c r="H483" s="217" t="str">
        <f>IFERROR(IF(VLOOKUP($D483,'Tarifa compacta'!$A$11:$O$1018,12,0)=0,"",VLOOKUP($D483,'Tarifa compacta'!$A$11:$O$1018,12,0)),"")</f>
        <v/>
      </c>
      <c r="I483" s="32"/>
    </row>
    <row r="484" spans="2:9">
      <c r="B484" s="32"/>
      <c r="C484" s="237" t="str">
        <f>IFERROR(VLOOKUP(D484,'Tarifa compacta'!A:C,2,FALSE),"-")</f>
        <v>4010869465878</v>
      </c>
      <c r="D484" s="32" t="s">
        <v>435</v>
      </c>
      <c r="E484" s="32" t="str">
        <f>+VLOOKUP($D484,'Tarifa compacta'!$A:$G,7,0)</f>
        <v>1 válvula anticongelante de 1" (se requieren 2 por sistema)</v>
      </c>
      <c r="F484" s="34">
        <f>+IFERROR(VLOOKUP($D484,'Tarifa compacta'!$A$11:$O$1018,13,0),"")</f>
        <v>147</v>
      </c>
      <c r="G484" s="34"/>
      <c r="H484" s="217" t="str">
        <f>IFERROR(IF(VLOOKUP($D484,'Tarifa compacta'!$A$11:$O$1018,12,0)=0,"",VLOOKUP($D484,'Tarifa compacta'!$A$11:$O$1018,12,0)),"")</f>
        <v/>
      </c>
      <c r="I484" s="32"/>
    </row>
    <row r="485" spans="2:9" ht="15.75" thickBot="1">
      <c r="B485" s="32"/>
      <c r="C485" s="237" t="str">
        <f>IFERROR(VLOOKUP(D485,'Tarifa compacta'!A:C,2,FALSE),"-")</f>
        <v>4010869677677</v>
      </c>
      <c r="D485" s="32" t="s">
        <v>439</v>
      </c>
      <c r="E485" s="32" t="str">
        <f>+VLOOKUP($D485,'Tarifa compacta'!$A:$G,7,0)</f>
        <v>1 válvula anticongelante de 1 1/2" (se requieren 2 por sistema)</v>
      </c>
      <c r="F485" s="34">
        <f>+IFERROR(VLOOKUP($D485,'Tarifa compacta'!$A$11:$O$1018,13,0),"")</f>
        <v>174</v>
      </c>
      <c r="G485" s="34"/>
      <c r="H485" s="217" t="str">
        <f>IFERROR(IF(VLOOKUP($D485,'Tarifa compacta'!$A$11:$O$1018,12,0)=0,"",VLOOKUP($D485,'Tarifa compacta'!$A$11:$O$1018,12,0)),"")</f>
        <v/>
      </c>
      <c r="I485" s="32"/>
    </row>
    <row r="486" spans="2:9" ht="24" thickBot="1">
      <c r="B486" s="288" t="s">
        <v>5990</v>
      </c>
      <c r="C486" s="288"/>
      <c r="D486" s="288"/>
      <c r="E486" s="288"/>
      <c r="F486" s="288"/>
      <c r="G486" s="288"/>
      <c r="H486" s="288"/>
      <c r="I486" s="288"/>
    </row>
    <row r="487" spans="2:9" ht="15.75">
      <c r="B487" s="44"/>
      <c r="C487" s="238"/>
      <c r="D487" s="44" t="s">
        <v>5991</v>
      </c>
      <c r="E487" s="45"/>
      <c r="F487" s="45"/>
      <c r="G487" s="45"/>
      <c r="H487" s="222"/>
      <c r="I487" s="45"/>
    </row>
    <row r="488" spans="2:9">
      <c r="C488" s="12" t="str">
        <f>IFERROR(VLOOKUP(D488,'Tarifa compacta'!A:C,2,FALSE),"-")</f>
        <v>8430352615416</v>
      </c>
      <c r="D488" t="s">
        <v>1139</v>
      </c>
      <c r="E488" s="32" t="str">
        <f>+VLOOKUP($D488,'Tarifa compacta'!$A:$G,7,0)</f>
        <v>Depósito para ACS esmaltado 185 L + tanque de inercia 80 L</v>
      </c>
      <c r="F488" s="34">
        <f>+IFERROR(VLOOKUP($D488,'Tarifa compacta'!$A$11:$O$1018,13,0),"")</f>
        <v>6248</v>
      </c>
      <c r="H488" s="217" t="str">
        <f>IFERROR(IF(VLOOKUP($D488,'Tarifa compacta'!$A$11:$O$1018,12,0)=0,"",VLOOKUP($D488,'Tarifa compacta'!$A$11:$O$1018,12,0)),"")</f>
        <v/>
      </c>
    </row>
    <row r="489" spans="2:9">
      <c r="C489" s="12" t="str">
        <f>IFERROR(VLOOKUP(D489,'Tarifa compacta'!A:C,2,FALSE),"-")</f>
        <v>7070644007409</v>
      </c>
      <c r="D489" t="s">
        <v>1144</v>
      </c>
      <c r="E489" s="32" t="str">
        <f>+VLOOKUP($D489,'Tarifa compacta'!$A:$G,7,0)</f>
        <v>Depósito para ACS de acero inoxidable 230 L + tanque de inercia 60 L</v>
      </c>
      <c r="F489" s="34">
        <f>+IFERROR(VLOOKUP($D489,'Tarifa compacta'!$A$11:$O$1018,13,0),"")</f>
        <v>5559</v>
      </c>
      <c r="H489" s="217" t="str">
        <f>IFERROR(IF(VLOOKUP($D489,'Tarifa compacta'!$A$11:$O$1018,12,0)=0,"",VLOOKUP($D489,'Tarifa compacta'!$A$11:$O$1018,12,0)),"")</f>
        <v/>
      </c>
    </row>
    <row r="490" spans="2:9" ht="15.75">
      <c r="B490" s="44"/>
      <c r="C490" s="238"/>
      <c r="D490" s="44" t="s">
        <v>5992</v>
      </c>
      <c r="E490" s="45"/>
      <c r="F490" s="45"/>
      <c r="G490" s="45"/>
      <c r="H490" s="222"/>
      <c r="I490" s="45"/>
    </row>
    <row r="491" spans="2:9">
      <c r="C491" s="12" t="str">
        <f>IFERROR(VLOOKUP(D491,'Tarifa compacta'!A:C,2,FALSE),"-")</f>
        <v>7070644007416</v>
      </c>
      <c r="D491" t="s">
        <v>1148</v>
      </c>
      <c r="E491" s="32" t="str">
        <f>+VLOOKUP($D491,'Tarifa compacta'!$A:$G,7,0)</f>
        <v>Depósito de inercia de 50 L</v>
      </c>
      <c r="F491" s="34">
        <f>+IFERROR(VLOOKUP($D491,'Tarifa compacta'!$A$11:$O$1018,13,0),"")</f>
        <v>610</v>
      </c>
      <c r="H491" s="217" t="str">
        <f>IFERROR(IF(VLOOKUP($D491,'Tarifa compacta'!$A$11:$O$1018,12,0)=0,"",VLOOKUP($D491,'Tarifa compacta'!$A$11:$O$1018,12,0)),"")</f>
        <v/>
      </c>
    </row>
    <row r="492" spans="2:9">
      <c r="C492" s="12" t="str">
        <f>IFERROR(VLOOKUP(D492,'Tarifa compacta'!A:C,2,FALSE),"-")</f>
        <v>4010869367080</v>
      </c>
      <c r="D492" t="s">
        <v>1152</v>
      </c>
      <c r="E492" s="32" t="str">
        <f>+VLOOKUP($D492,'Tarifa compacta'!$A:$G,7,0)</f>
        <v>Depósito de inercia de 100 L</v>
      </c>
      <c r="F492" s="34">
        <f>+IFERROR(VLOOKUP($D492,'Tarifa compacta'!$A$11:$O$1018,13,0),"")</f>
        <v>704</v>
      </c>
      <c r="H492" s="217" t="str">
        <f>IFERROR(IF(VLOOKUP($D492,'Tarifa compacta'!$A$11:$O$1018,12,0)=0,"",VLOOKUP($D492,'Tarifa compacta'!$A$11:$O$1018,12,0)),"")</f>
        <v/>
      </c>
    </row>
    <row r="493" spans="2:9">
      <c r="C493" s="12" t="str">
        <f>IFERROR(VLOOKUP(D493,'Tarifa compacta'!A:C,2,FALSE),"-")</f>
        <v>4010869384445</v>
      </c>
      <c r="D493" t="s">
        <v>1155</v>
      </c>
      <c r="E493" s="32" t="str">
        <f>+VLOOKUP($D493,'Tarifa compacta'!$A:$G,7,0)</f>
        <v>Depósito de inercia de 200 L</v>
      </c>
      <c r="F493" s="34">
        <f>+IFERROR(VLOOKUP($D493,'Tarifa compacta'!$A$11:$O$1018,13,0),"")</f>
        <v>906</v>
      </c>
      <c r="H493" s="217" t="str">
        <f>IFERROR(IF(VLOOKUP($D493,'Tarifa compacta'!$A$11:$O$1018,12,0)=0,"",VLOOKUP($D493,'Tarifa compacta'!$A$11:$O$1018,12,0)),"")</f>
        <v/>
      </c>
    </row>
    <row r="494" spans="2:9">
      <c r="C494" s="12" t="str">
        <f>IFERROR(VLOOKUP(D494,'Tarifa compacta'!A:C,2,FALSE),"-")</f>
        <v>4010869384452</v>
      </c>
      <c r="D494" t="s">
        <v>1158</v>
      </c>
      <c r="E494" s="32" t="str">
        <f>+VLOOKUP($D494,'Tarifa compacta'!$A:$G,7,0)</f>
        <v>Depósito de inercia de 260 L</v>
      </c>
      <c r="F494" s="34">
        <f>+IFERROR(VLOOKUP($D494,'Tarifa compacta'!$A$11:$O$1018,13,0),"")</f>
        <v>1092</v>
      </c>
      <c r="H494" s="217" t="str">
        <f>IFERROR(IF(VLOOKUP($D494,'Tarifa compacta'!$A$11:$O$1018,12,0)=0,"",VLOOKUP($D494,'Tarifa compacta'!$A$11:$O$1018,12,0)),"")</f>
        <v/>
      </c>
    </row>
    <row r="495" spans="2:9">
      <c r="B495" s="47"/>
      <c r="C495" s="237" t="str">
        <f>IFERROR(VLOOKUP(D495,'Tarifa compacta'!A:C,2,FALSE),"-")</f>
        <v>4010869879026</v>
      </c>
      <c r="D495" t="s">
        <v>1161</v>
      </c>
      <c r="E495" s="32" t="str">
        <f>+VLOOKUP($D495,'Tarifa compacta'!$A:$G,7,0)</f>
        <v>Depósito de inercia de 500 L con brida</v>
      </c>
      <c r="F495" s="34">
        <f>+IFERROR(VLOOKUP($D495,'Tarifa compacta'!$A$11:$O$1018,13,0),"")</f>
        <v>1235</v>
      </c>
      <c r="H495" s="217" t="str">
        <f>IFERROR(IF(VLOOKUP($D495,'Tarifa compacta'!$A$11:$O$1018,12,0)=0,"",VLOOKUP($D495,'Tarifa compacta'!$A$11:$O$1018,12,0)),"")</f>
        <v/>
      </c>
    </row>
    <row r="496" spans="2:9">
      <c r="B496" s="47"/>
      <c r="C496" s="237" t="str">
        <f>IFERROR(VLOOKUP(D496,'Tarifa compacta'!A:C,2,FALSE),"-")</f>
        <v>4010869879033</v>
      </c>
      <c r="D496" t="s">
        <v>1164</v>
      </c>
      <c r="E496" s="32" t="str">
        <f>+VLOOKUP($D496,'Tarifa compacta'!$A:$G,7,0)</f>
        <v>Depósito de inercia de 800 L con brida</v>
      </c>
      <c r="F496" s="34">
        <f>+IFERROR(VLOOKUP($D496,'Tarifa compacta'!$A$11:$O$1018,13,0),"")</f>
        <v>1393</v>
      </c>
      <c r="H496" s="217" t="str">
        <f>IFERROR(IF(VLOOKUP($D496,'Tarifa compacta'!$A$11:$O$1018,12,0)=0,"",VLOOKUP($D496,'Tarifa compacta'!$A$11:$O$1018,12,0)),"")</f>
        <v/>
      </c>
    </row>
    <row r="497" spans="2:9">
      <c r="B497" s="47"/>
      <c r="C497" s="237" t="str">
        <f>IFERROR(VLOOKUP(D497,'Tarifa compacta'!A:C,2,FALSE),"-")</f>
        <v>4010869879019</v>
      </c>
      <c r="D497" t="s">
        <v>1167</v>
      </c>
      <c r="E497" s="32" t="str">
        <f>+VLOOKUP($D497,'Tarifa compacta'!$A:$G,7,0)</f>
        <v>Depósito de amortiguador de 1000 L con brida</v>
      </c>
      <c r="F497" s="34">
        <f>+IFERROR(VLOOKUP($D497,'Tarifa compacta'!$A$11:$O$1018,13,0),"")</f>
        <v>1457</v>
      </c>
      <c r="H497" s="217" t="str">
        <f>IFERROR(IF(VLOOKUP($D497,'Tarifa compacta'!$A$11:$O$1018,12,0)=0,"",VLOOKUP($D497,'Tarifa compacta'!$A$11:$O$1018,12,0)),"")</f>
        <v/>
      </c>
    </row>
    <row r="498" spans="2:9" ht="15.75">
      <c r="B498" s="44"/>
      <c r="C498" s="238"/>
      <c r="D498" s="44" t="s">
        <v>5993</v>
      </c>
      <c r="E498" s="45"/>
      <c r="F498" s="45"/>
      <c r="G498" s="45"/>
      <c r="H498" s="222"/>
      <c r="I498" s="45"/>
    </row>
    <row r="499" spans="2:9">
      <c r="C499" s="12" t="str">
        <f>IFERROR(VLOOKUP(D499,'Tarifa compacta'!A:C,2,FALSE),"-")</f>
        <v>4010869376143</v>
      </c>
      <c r="D499" t="s">
        <v>1180</v>
      </c>
      <c r="E499" s="32" t="str">
        <f>+VLOOKUP($D499,'Tarifa compacta'!$A:$G,7,0)</f>
        <v>Depósito para ACS esmaltado de 170 L</v>
      </c>
      <c r="F499" s="34">
        <f>+IFERROR(VLOOKUP($D499,'Tarifa compacta'!$A$11:$O$1018,13,0),"")</f>
        <v>1760</v>
      </c>
      <c r="H499" s="217" t="str">
        <f>IFERROR(IF(VLOOKUP($D499,'Tarifa compacta'!$A$11:$O$1018,12,0)=0,"",VLOOKUP($D499,'Tarifa compacta'!$A$11:$O$1018,12,0)),"")</f>
        <v/>
      </c>
    </row>
    <row r="500" spans="2:9">
      <c r="C500" s="12" t="str">
        <f>IFERROR(VLOOKUP(D500,'Tarifa compacta'!A:C,2,FALSE),"-")</f>
        <v>9004464481543</v>
      </c>
      <c r="D500" t="s">
        <v>1184</v>
      </c>
      <c r="E500" s="32" t="str">
        <f>+VLOOKUP($D500,'Tarifa compacta'!$A:$G,7,0)</f>
        <v>Depósito para ACS esmaltado de 200 L</v>
      </c>
      <c r="F500" s="34">
        <f>+IFERROR(VLOOKUP($D500,'Tarifa compacta'!$A$11:$O$1018,13,0),"")</f>
        <v>1886</v>
      </c>
      <c r="H500" s="217" t="str">
        <f>IFERROR(IF(VLOOKUP($D500,'Tarifa compacta'!$A$11:$O$1018,12,0)=0,"",VLOOKUP($D500,'Tarifa compacta'!$A$11:$O$1018,12,0)),"")</f>
        <v/>
      </c>
    </row>
    <row r="501" spans="2:9">
      <c r="C501" s="12" t="str">
        <f>IFERROR(VLOOKUP(D501,'Tarifa compacta'!A:C,2,FALSE),"-")</f>
        <v>9004464481550</v>
      </c>
      <c r="D501" t="s">
        <v>1187</v>
      </c>
      <c r="E501" s="32" t="str">
        <f>+VLOOKUP($D501,'Tarifa compacta'!$A:$G,7,0)</f>
        <v>Depósito para ACS esmaltado de 290 L</v>
      </c>
      <c r="F501" s="34">
        <f>+IFERROR(VLOOKUP($D501,'Tarifa compacta'!$A$11:$O$1018,13,0),"")</f>
        <v>2294</v>
      </c>
      <c r="H501" s="217" t="str">
        <f>IFERROR(IF(VLOOKUP($D501,'Tarifa compacta'!$A$11:$O$1018,12,0)=0,"",VLOOKUP($D501,'Tarifa compacta'!$A$11:$O$1018,12,0)),"")</f>
        <v/>
      </c>
    </row>
    <row r="502" spans="2:9">
      <c r="C502" s="12" t="str">
        <f>IFERROR(VLOOKUP(D502,'Tarifa compacta'!A:C,2,FALSE),"-")</f>
        <v>9004464481796</v>
      </c>
      <c r="D502" t="s">
        <v>1190</v>
      </c>
      <c r="E502" s="32" t="str">
        <f>+VLOOKUP($D502,'Tarifa compacta'!$A:$G,7,0)</f>
        <v>Depósito para ACS esmaltado de 380 L</v>
      </c>
      <c r="F502" s="34">
        <f>+IFERROR(VLOOKUP($D502,'Tarifa compacta'!$A$11:$O$1018,13,0),"")</f>
        <v>3055</v>
      </c>
      <c r="H502" s="217" t="str">
        <f>IFERROR(IF(VLOOKUP($D502,'Tarifa compacta'!$A$11:$O$1018,12,0)=0,"",VLOOKUP($D502,'Tarifa compacta'!$A$11:$O$1018,12,0)),"")</f>
        <v/>
      </c>
    </row>
    <row r="503" spans="2:9">
      <c r="C503" s="12" t="str">
        <f>IFERROR(VLOOKUP(D503,'Tarifa compacta'!A:C,2,FALSE),"-")</f>
        <v>9004464481802</v>
      </c>
      <c r="D503" t="s">
        <v>1193</v>
      </c>
      <c r="E503" s="32" t="str">
        <f>+VLOOKUP($D503,'Tarifa compacta'!$A:$G,7,0)</f>
        <v>Depósito para ACS esmaltado de 350 L con 2 serpentines</v>
      </c>
      <c r="F503" s="34">
        <f>+IFERROR(VLOOKUP($D503,'Tarifa compacta'!$A$11:$O$1018,13,0),"")</f>
        <v>3055</v>
      </c>
      <c r="H503" s="217" t="str">
        <f>IFERROR(IF(VLOOKUP($D503,'Tarifa compacta'!$A$11:$O$1018,12,0)=0,"",VLOOKUP($D503,'Tarifa compacta'!$A$11:$O$1018,12,0)),"")</f>
        <v/>
      </c>
    </row>
    <row r="504" spans="2:9">
      <c r="B504" s="47"/>
      <c r="C504" s="237" t="str">
        <f>IFERROR(VLOOKUP(D504,'Tarifa compacta'!A:C,2,FALSE),"-")</f>
        <v>4010869879125</v>
      </c>
      <c r="D504" t="s">
        <v>1196</v>
      </c>
      <c r="E504" s="32" t="str">
        <f>+VLOOKUP($D504,'Tarifa compacta'!$A:$G,7,0)</f>
        <v>Depósito para ACS esmaltado de 500 L (incluye chaqueta)</v>
      </c>
      <c r="F504" s="34">
        <f>+IFERROR(VLOOKUP($D504,'Tarifa compacta'!$A$11:$O$1018,13,0),"")</f>
        <v>3825</v>
      </c>
      <c r="H504" s="217" t="str">
        <f>IFERROR(IF(VLOOKUP($D504,'Tarifa compacta'!$A$11:$O$1018,12,0)=0,"",VLOOKUP($D504,'Tarifa compacta'!$A$11:$O$1018,12,0)),"")</f>
        <v/>
      </c>
    </row>
    <row r="505" spans="2:9">
      <c r="B505" s="47"/>
      <c r="C505" s="237" t="str">
        <f>IFERROR(VLOOKUP(D505,'Tarifa compacta'!A:C,2,FALSE),"-")</f>
        <v>4010869879132</v>
      </c>
      <c r="D505" t="s">
        <v>1199</v>
      </c>
      <c r="E505" s="32" t="str">
        <f>+VLOOKUP($D505,'Tarifa compacta'!$A:$G,7,0)</f>
        <v>Depósito para ACS esmaltado de 750 L con ánodo electrónico</v>
      </c>
      <c r="F505" s="34">
        <f>+IFERROR(VLOOKUP($D505,'Tarifa compacta'!$A$11:$O$1018,13,0),"")</f>
        <v>4998</v>
      </c>
      <c r="H505" s="217" t="str">
        <f>IFERROR(IF(VLOOKUP($D505,'Tarifa compacta'!$A$11:$O$1018,12,0)=0,"",VLOOKUP($D505,'Tarifa compacta'!$A$11:$O$1018,12,0)),"")</f>
        <v/>
      </c>
    </row>
    <row r="506" spans="2:9">
      <c r="B506" s="47"/>
      <c r="C506" s="237" t="str">
        <f>IFERROR(VLOOKUP(D506,'Tarifa compacta'!A:C,2,FALSE),"-")</f>
        <v>4010869879149</v>
      </c>
      <c r="D506" t="s">
        <v>1202</v>
      </c>
      <c r="E506" s="32" t="str">
        <f>+VLOOKUP($D506,'Tarifa compacta'!$A:$G,7,0)</f>
        <v>Depósito para ACS esmaltado de 900 L con ánodo electrónico</v>
      </c>
      <c r="F506" s="34">
        <f>+IFERROR(VLOOKUP($D506,'Tarifa compacta'!$A$11:$O$1018,13,0),"")</f>
        <v>5814</v>
      </c>
      <c r="H506" s="217" t="str">
        <f>IFERROR(IF(VLOOKUP($D506,'Tarifa compacta'!$A$11:$O$1018,12,0)=0,"",VLOOKUP($D506,'Tarifa compacta'!$A$11:$O$1018,12,0)),"")</f>
        <v/>
      </c>
    </row>
    <row r="507" spans="2:9">
      <c r="C507" s="12" t="str">
        <f>IFERROR(VLOOKUP(D507,'Tarifa compacta'!A:C,2,FALSE),"-")</f>
        <v>4010869385589</v>
      </c>
      <c r="D507" t="s">
        <v>1217</v>
      </c>
      <c r="E507" s="32" t="str">
        <f>+VLOOKUP($D507,'Tarifa compacta'!$A:$G,7,0)</f>
        <v>Depósito para ACS de acero inoxidable de 200 L</v>
      </c>
      <c r="F507" s="34">
        <f>+IFERROR(VLOOKUP($D507,'Tarifa compacta'!$A$11:$O$1018,13,0),"")</f>
        <v>1653</v>
      </c>
      <c r="H507" s="217" t="str">
        <f>IFERROR(IF(VLOOKUP($D507,'Tarifa compacta'!$A$11:$O$1018,12,0)=0,"",VLOOKUP($D507,'Tarifa compacta'!$A$11:$O$1018,12,0)),"")</f>
        <v/>
      </c>
    </row>
    <row r="508" spans="2:9">
      <c r="C508" s="12" t="str">
        <f>IFERROR(VLOOKUP(D508,'Tarifa compacta'!A:C,2,FALSE),"-")</f>
        <v>4010869385572</v>
      </c>
      <c r="D508" t="s">
        <v>1220</v>
      </c>
      <c r="E508" s="32" t="str">
        <f>+VLOOKUP($D508,'Tarifa compacta'!$A:$G,7,0)</f>
        <v>Depósito para ACS de acero inoxidable de 300 L</v>
      </c>
      <c r="F508" s="34">
        <f>+IFERROR(VLOOKUP($D508,'Tarifa compacta'!$A$11:$O$1018,13,0),"")</f>
        <v>1887</v>
      </c>
      <c r="H508" s="217" t="str">
        <f>IFERROR(IF(VLOOKUP($D508,'Tarifa compacta'!$A$11:$O$1018,12,0)=0,"",VLOOKUP($D508,'Tarifa compacta'!$A$11:$O$1018,12,0)),"")</f>
        <v/>
      </c>
    </row>
    <row r="509" spans="2:9">
      <c r="C509" s="12" t="str">
        <f>IFERROR(VLOOKUP(D509,'Tarifa compacta'!A:C,2,FALSE),"-")</f>
        <v>4010869385596</v>
      </c>
      <c r="D509" t="s">
        <v>1223</v>
      </c>
      <c r="E509" s="32" t="str">
        <f>+VLOOKUP($D509,'Tarifa compacta'!$A:$G,7,0)</f>
        <v>Depósito para ACS de acero inoxidable de alta eficiencia de 300 L</v>
      </c>
      <c r="F509" s="34">
        <f>+IFERROR(VLOOKUP($D509,'Tarifa compacta'!$A$11:$O$1018,13,0),"")</f>
        <v>2443</v>
      </c>
      <c r="H509" s="217" t="str">
        <f>IFERROR(IF(VLOOKUP($D509,'Tarifa compacta'!$A$11:$O$1018,12,0)=0,"",VLOOKUP($D509,'Tarifa compacta'!$A$11:$O$1018,12,0)),"")</f>
        <v/>
      </c>
    </row>
    <row r="510" spans="2:9" ht="15.75">
      <c r="B510" s="44"/>
      <c r="C510" s="238"/>
      <c r="D510" s="44" t="s">
        <v>5994</v>
      </c>
      <c r="E510" s="45"/>
      <c r="F510" s="45"/>
      <c r="G510" s="45"/>
      <c r="H510" s="222"/>
      <c r="I510" s="45"/>
    </row>
    <row r="511" spans="2:9">
      <c r="B511" s="47"/>
      <c r="C511" s="237" t="str">
        <f>IFERROR(VLOOKUP(D511,'Tarifa compacta'!A:C,2,FALSE),"-")</f>
        <v>4010869879071</v>
      </c>
      <c r="D511" t="s">
        <v>1170</v>
      </c>
      <c r="E511" s="32" t="str">
        <f>+VLOOKUP($D511,'Tarifa compacta'!$A:$G,7,0)</f>
        <v>Chaqueta para tanque de inercia de 500 L (PAW-BC50FAE)</v>
      </c>
      <c r="F511" s="34">
        <f>+IFERROR(VLOOKUP($D511,'Tarifa compacta'!$A$11:$O$1018,13,0),"")</f>
        <v>633</v>
      </c>
      <c r="H511" s="217" t="str">
        <f>IFERROR(IF(VLOOKUP($D511,'Tarifa compacta'!$A$11:$O$1018,12,0)=0,"",VLOOKUP($D511,'Tarifa compacta'!$A$11:$O$1018,12,0)),"")</f>
        <v/>
      </c>
    </row>
    <row r="512" spans="2:9">
      <c r="B512" s="47"/>
      <c r="C512" s="237" t="str">
        <f>IFERROR(VLOOKUP(D512,'Tarifa compacta'!A:C,2,FALSE),"-")</f>
        <v>4010869879088</v>
      </c>
      <c r="D512" t="s">
        <v>1174</v>
      </c>
      <c r="E512" s="32" t="str">
        <f>+VLOOKUP($D512,'Tarifa compacta'!$A:$G,7,0)</f>
        <v>Chaqueta para tanque de inercia de 800 L (PAW-BC80FAE)</v>
      </c>
      <c r="F512" s="34">
        <f>+IFERROR(VLOOKUP($D512,'Tarifa compacta'!$A$11:$O$1018,13,0),"")</f>
        <v>760</v>
      </c>
      <c r="H512" s="217" t="str">
        <f>IFERROR(IF(VLOOKUP($D512,'Tarifa compacta'!$A$11:$O$1018,12,0)=0,"",VLOOKUP($D512,'Tarifa compacta'!$A$11:$O$1018,12,0)),"")</f>
        <v/>
      </c>
    </row>
    <row r="513" spans="2:9">
      <c r="B513" s="47"/>
      <c r="C513" s="237" t="str">
        <f>IFERROR(VLOOKUP(D513,'Tarifa compacta'!A:C,2,FALSE),"-")</f>
        <v>4010869879064</v>
      </c>
      <c r="D513" t="s">
        <v>1177</v>
      </c>
      <c r="E513" s="32" t="str">
        <f>+VLOOKUP($D513,'Tarifa compacta'!$A:$G,7,0)</f>
        <v>Chaqueta para tanque de inercia de 1000 L (PAW-BC100FAE)</v>
      </c>
      <c r="F513" s="34">
        <f>+IFERROR(VLOOKUP($D513,'Tarifa compacta'!$A$11:$O$1018,13,0),"")</f>
        <v>888</v>
      </c>
      <c r="H513" s="217" t="str">
        <f>IFERROR(IF(VLOOKUP($D513,'Tarifa compacta'!$A$11:$O$1018,12,0)=0,"",VLOOKUP($D513,'Tarifa compacta'!$A$11:$O$1018,12,0)),"")</f>
        <v/>
      </c>
    </row>
    <row r="514" spans="2:9">
      <c r="B514" s="47"/>
      <c r="C514" s="237" t="str">
        <f>IFERROR(VLOOKUP(D514,'Tarifa compacta'!A:C,2,FALSE),"-")</f>
        <v>4010869879101</v>
      </c>
      <c r="D514" t="s">
        <v>1205</v>
      </c>
      <c r="E514" s="32" t="str">
        <f>+VLOOKUP($D514,'Tarifa compacta'!$A:$G,7,0)</f>
        <v>Chaqueta para depósito para ACS de 750 L (PAW-TE75H1AEAN)</v>
      </c>
      <c r="F514" s="34">
        <f>+IFERROR(VLOOKUP($D514,'Tarifa compacta'!$A$11:$O$1018,13,0),"")</f>
        <v>725</v>
      </c>
      <c r="H514" s="217" t="str">
        <f>IFERROR(IF(VLOOKUP($D514,'Tarifa compacta'!$A$11:$O$1018,12,0)=0,"",VLOOKUP($D514,'Tarifa compacta'!$A$11:$O$1018,12,0)),"")</f>
        <v/>
      </c>
    </row>
    <row r="515" spans="2:9">
      <c r="B515" s="47"/>
      <c r="C515" s="237" t="str">
        <f>IFERROR(VLOOKUP(D515,'Tarifa compacta'!A:C,2,FALSE),"-")</f>
        <v>4010869879118</v>
      </c>
      <c r="D515" t="s">
        <v>1208</v>
      </c>
      <c r="E515" s="32" t="str">
        <f>+VLOOKUP($D515,'Tarifa compacta'!$A:$G,7,0)</f>
        <v>Chaqueta para depósito para ACS 900 L (PAW-TE90H1AEAN)</v>
      </c>
      <c r="F515" s="34">
        <f>+IFERROR(VLOOKUP($D515,'Tarifa compacta'!$A$11:$O$1018,13,0),"")</f>
        <v>908</v>
      </c>
      <c r="H515" s="217" t="str">
        <f>IFERROR(IF(VLOOKUP($D515,'Tarifa compacta'!$A$11:$O$1018,12,0)=0,"",VLOOKUP($D515,'Tarifa compacta'!$A$11:$O$1018,12,0)),"")</f>
        <v/>
      </c>
    </row>
    <row r="516" spans="2:9">
      <c r="B516" s="47"/>
      <c r="C516" s="237" t="str">
        <f>IFERROR(VLOOKUP(D516,'Tarifa compacta'!A:C,2,FALSE),"-")</f>
        <v>4010869879040</v>
      </c>
      <c r="D516" t="s">
        <v>1211</v>
      </c>
      <c r="E516" s="32" t="str">
        <f>+VLOOKUP($D516,'Tarifa compacta'!$A:$G,7,0)</f>
        <v>Resistencia eléctrica trifásica de 6 kW D180mm. Compatible con PAW-TE50H1AE</v>
      </c>
      <c r="F516" s="34">
        <f>+IFERROR(VLOOKUP($D516,'Tarifa compacta'!$A$11:$O$1018,13,0),"")</f>
        <v>490</v>
      </c>
      <c r="H516" s="217" t="str">
        <f>IFERROR(IF(VLOOKUP($D516,'Tarifa compacta'!$A$11:$O$1018,12,0)=0,"",VLOOKUP($D516,'Tarifa compacta'!$A$11:$O$1018,12,0)),"")</f>
        <v/>
      </c>
    </row>
    <row r="517" spans="2:9">
      <c r="B517" s="47"/>
      <c r="C517" s="237" t="str">
        <f>IFERROR(VLOOKUP(D517,'Tarifa compacta'!A:C,2,FALSE),"-")</f>
        <v>4010869879057</v>
      </c>
      <c r="D517" t="s">
        <v>1214</v>
      </c>
      <c r="E517" s="32" t="str">
        <f>+VLOOKUP($D517,'Tarifa compacta'!$A:$G,7,0)</f>
        <v>Resistencia eléctrica trifásica de 9 kW D240mm. Compatible con PAW-BC50FAE, PAW-BC80FAE, PAW-BC100FAE, PAW-TE75H1AEAN, PAW-TE90H1AEAN,</v>
      </c>
      <c r="F517" s="34">
        <f>+IFERROR(VLOOKUP($D517,'Tarifa compacta'!$A$11:$O$1018,13,0),"")</f>
        <v>939</v>
      </c>
      <c r="H517" s="217" t="str">
        <f>IFERROR(IF(VLOOKUP($D517,'Tarifa compacta'!$A$11:$O$1018,12,0)=0,"",VLOOKUP($D517,'Tarifa compacta'!$A$11:$O$1018,12,0)),"")</f>
        <v/>
      </c>
    </row>
    <row r="518" spans="2:9">
      <c r="C518" s="12" t="str">
        <f>IFERROR(VLOOKUP(D518,'Tarifa compacta'!A:C,2,FALSE),"-")</f>
        <v>4010869190282</v>
      </c>
      <c r="D518" t="s">
        <v>1226</v>
      </c>
      <c r="E518" s="32" t="str">
        <f>+VLOOKUP($D518,'Tarifa compacta'!$A:$G,7,0)</f>
        <v>Sensor de tanque con cable de 5 m</v>
      </c>
      <c r="F518" s="34">
        <f>+IFERROR(VLOOKUP($D518,'Tarifa compacta'!$A$11:$O$1018,13,0),"")</f>
        <v>56</v>
      </c>
      <c r="H518" s="217" t="str">
        <f>IFERROR(IF(VLOOKUP($D518,'Tarifa compacta'!$A$11:$O$1018,12,0)=0,"",VLOOKUP($D518,'Tarifa compacta'!$A$11:$O$1018,12,0)),"")</f>
        <v/>
      </c>
    </row>
    <row r="519" spans="2:9">
      <c r="C519" s="12" t="str">
        <f>IFERROR(VLOOKUP(D519,'Tarifa compacta'!A:C,2,FALSE),"-")</f>
        <v>4010869190299</v>
      </c>
      <c r="D519" t="s">
        <v>1230</v>
      </c>
      <c r="E519" s="32" t="str">
        <f>+VLOOKUP($D519,'Tarifa compacta'!$A:$G,7,0)</f>
        <v>Sensor de tanque con cable de 20 m</v>
      </c>
      <c r="F519" s="34">
        <f>+IFERROR(VLOOKUP($D519,'Tarifa compacta'!$A$11:$O$1018,13,0),"")</f>
        <v>78</v>
      </c>
      <c r="H519" s="217" t="str">
        <f>IFERROR(IF(VLOOKUP($D519,'Tarifa compacta'!$A$11:$O$1018,12,0)=0,"",VLOOKUP($D519,'Tarifa compacta'!$A$11:$O$1018,12,0)),"")</f>
        <v/>
      </c>
    </row>
    <row r="520" spans="2:9">
      <c r="C520" s="12" t="str">
        <f>IFERROR(VLOOKUP(D520,'Tarifa compacta'!A:C,2,FALSE),"-")</f>
        <v>4010869203258</v>
      </c>
      <c r="D520" t="s">
        <v>1233</v>
      </c>
      <c r="E520" s="32" t="str">
        <f>+VLOOKUP($D520,'Tarifa compacta'!$A:$G,7,0)</f>
        <v>Sensor de tanque con cable de 5 m de longitud y 6 mm de diámetro</v>
      </c>
      <c r="F520" s="34">
        <f>+IFERROR(VLOOKUP($D520,'Tarifa compacta'!$A$11:$O$1018,13,0),"")</f>
        <v>56</v>
      </c>
      <c r="H520" s="217" t="str">
        <f>IFERROR(IF(VLOOKUP($D520,'Tarifa compacta'!$A$11:$O$1018,12,0)=0,"",VLOOKUP($D520,'Tarifa compacta'!$A$11:$O$1018,12,0)),"")</f>
        <v/>
      </c>
    </row>
    <row r="521" spans="2:9">
      <c r="C521" s="12" t="str">
        <f>IFERROR(VLOOKUP(D521,'Tarifa compacta'!A:C,2,FALSE),"-")</f>
        <v>4010869166683</v>
      </c>
      <c r="D521" t="s">
        <v>1236</v>
      </c>
      <c r="E521" s="32" t="str">
        <f>+VLOOKUP($D521,'Tarifa compacta'!$A:$G,7,0)</f>
        <v>Kit de sensor de temperatura de tanque de terceros (con bolsa de cobre y cable sensor de 20 m)</v>
      </c>
      <c r="F521" s="34">
        <f>+IFERROR(VLOOKUP($D521,'Tarifa compacta'!$A$11:$O$1018,13,0),"")</f>
        <v>88</v>
      </c>
      <c r="H521" s="217" t="str">
        <f>IFERROR(IF(VLOOKUP($D521,'Tarifa compacta'!$A$11:$O$1018,12,0)=0,"",VLOOKUP($D521,'Tarifa compacta'!$A$11:$O$1018,12,0)),"")</f>
        <v/>
      </c>
    </row>
    <row r="522" spans="2:9">
      <c r="C522" s="12" t="str">
        <f>IFERROR(VLOOKUP(D522,'Tarifa compacta'!A:C,2,FALSE),"-")</f>
        <v>4010869387279</v>
      </c>
      <c r="D522" t="s">
        <v>1239</v>
      </c>
      <c r="E522" s="32" t="str">
        <f>+VLOOKUP($D522,'Tarifa compacta'!$A:$G,7,0)</f>
        <v>Ánodo de corriente impresa para tanques de acero inoxidable de 200 L</v>
      </c>
      <c r="F522" s="34">
        <f>+IFERROR(VLOOKUP($D522,'Tarifa compacta'!$A$11:$O$1018,13,0),"")</f>
        <v>357</v>
      </c>
      <c r="H522" s="217" t="str">
        <f>IFERROR(IF(VLOOKUP($D522,'Tarifa compacta'!$A$11:$O$1018,12,0)=0,"",VLOOKUP($D522,'Tarifa compacta'!$A$11:$O$1018,12,0)),"")</f>
        <v/>
      </c>
    </row>
    <row r="523" spans="2:9" ht="15.75" thickBot="1">
      <c r="C523" s="12" t="str">
        <f>IFERROR(VLOOKUP(D523,'Tarifa compacta'!A:C,2,FALSE),"-")</f>
        <v>4010869387262</v>
      </c>
      <c r="D523" t="s">
        <v>1243</v>
      </c>
      <c r="E523" s="32" t="str">
        <f>+VLOOKUP($D523,'Tarifa compacta'!$A:$G,7,0)</f>
        <v>Ánodo de corriente impresa para tanques de acero inoxidable de 300 L</v>
      </c>
      <c r="F523" s="34">
        <f>+IFERROR(VLOOKUP($D523,'Tarifa compacta'!$A$11:$O$1018,13,0),"")</f>
        <v>408</v>
      </c>
      <c r="H523" s="217" t="str">
        <f>IFERROR(IF(VLOOKUP($D523,'Tarifa compacta'!$A$11:$O$1018,12,0)=0,"",VLOOKUP($D523,'Tarifa compacta'!$A$11:$O$1018,12,0)),"")</f>
        <v/>
      </c>
    </row>
    <row r="524" spans="2:9" ht="24" thickBot="1">
      <c r="B524" s="288" t="s">
        <v>816</v>
      </c>
      <c r="C524" s="288"/>
      <c r="D524" s="288"/>
      <c r="E524" s="288"/>
      <c r="F524" s="288"/>
      <c r="G524" s="288"/>
      <c r="H524" s="288"/>
      <c r="I524" s="288"/>
    </row>
    <row r="525" spans="2:9" ht="15.75">
      <c r="B525" s="44"/>
      <c r="C525" s="238"/>
      <c r="D525" s="44" t="s">
        <v>816</v>
      </c>
      <c r="E525" s="45"/>
      <c r="F525" s="45"/>
      <c r="G525" s="45"/>
      <c r="H525" s="222"/>
      <c r="I525" s="45"/>
    </row>
    <row r="526" spans="2:9">
      <c r="C526" s="12" t="str">
        <f>IFERROR(VLOOKUP(D526,'Tarifa compacta'!A:C,2,FALSE),"-")</f>
        <v>4010869594318</v>
      </c>
      <c r="D526" t="s">
        <v>1103</v>
      </c>
      <c r="E526" s="32" t="str">
        <f>+VLOOKUP($D526,'Tarifa compacta'!$A:$G,7,0)</f>
        <v>Bomba de calor de circuito de agua de 1,1 kW. Pantalla Modbus.</v>
      </c>
      <c r="F526" s="34">
        <f>+IFERROR(VLOOKUP($D526,'Tarifa compacta'!$A$11:$O$1018,13,0),"")</f>
        <v>3090</v>
      </c>
      <c r="H526" s="217" t="str">
        <f>IFERROR(IF(VLOOKUP($D526,'Tarifa compacta'!$A$11:$O$1018,12,0)=0,"",VLOOKUP($D526,'Tarifa compacta'!$A$11:$O$1018,12,0)),"")</f>
        <v/>
      </c>
    </row>
    <row r="527" spans="2:9">
      <c r="C527" s="12" t="str">
        <f>IFERROR(VLOOKUP(D527,'Tarifa compacta'!A:C,2,FALSE),"-")</f>
        <v>4010869594325</v>
      </c>
      <c r="D527" t="s">
        <v>1105</v>
      </c>
      <c r="E527" s="32" t="str">
        <f>+VLOOKUP($D527,'Tarifa compacta'!$A:$G,7,0)</f>
        <v>Bomba de calor de circuito de agua de 2,0 kW. Pantalla Modbus.</v>
      </c>
      <c r="F527" s="34">
        <f>+IFERROR(VLOOKUP($D527,'Tarifa compacta'!$A$11:$O$1018,13,0),"")</f>
        <v>3248</v>
      </c>
      <c r="H527" s="217" t="str">
        <f>IFERROR(IF(VLOOKUP($D527,'Tarifa compacta'!$A$11:$O$1018,12,0)=0,"",VLOOKUP($D527,'Tarifa compacta'!$A$11:$O$1018,12,0)),"")</f>
        <v/>
      </c>
    </row>
    <row r="528" spans="2:9">
      <c r="B528" s="40"/>
      <c r="C528" s="242" t="str">
        <f>IFERROR(VLOOKUP(D528,'Tarifa compacta'!A:C,2,FALSE),"-")</f>
        <v>4010869594332</v>
      </c>
      <c r="D528" s="40" t="s">
        <v>1107</v>
      </c>
      <c r="E528" s="40" t="str">
        <f>+VLOOKUP($D528,'Tarifa compacta'!$A:$G,7,0)</f>
        <v>Bomba de calor de circuito de agua de 3,0 kW. Pantalla Modbus.</v>
      </c>
      <c r="F528" s="41">
        <f>+IFERROR(VLOOKUP($D528,'Tarifa compacta'!$A$11:$O$1018,13,0),"")</f>
        <v>3717</v>
      </c>
      <c r="G528" s="41"/>
      <c r="H528" s="224" t="str">
        <f>IFERROR(IF(VLOOKUP($D528,'Tarifa compacta'!$A$11:$O$1018,12,0)=0,"",VLOOKUP($D528,'Tarifa compacta'!$A$11:$O$1018,12,0)),"")</f>
        <v/>
      </c>
      <c r="I528" s="40"/>
    </row>
    <row r="529" spans="2:9">
      <c r="C529" s="12" t="str">
        <f>IFERROR(VLOOKUP(D529,'Tarifa compacta'!A:C,2,FALSE),"-")</f>
        <v>4010869594349</v>
      </c>
      <c r="D529" t="s">
        <v>1109</v>
      </c>
      <c r="E529" s="32" t="str">
        <f>+VLOOKUP($D529,'Tarifa compacta'!$A:$G,7,0)</f>
        <v>Bomba de calor de circuito de agua de 1,1 kW. Pantalla Wi-Fi.</v>
      </c>
      <c r="F529" s="34">
        <f>+IFERROR(VLOOKUP($D529,'Tarifa compacta'!$A$11:$O$1018,13,0),"")</f>
        <v>3126</v>
      </c>
      <c r="H529" s="217" t="str">
        <f>IFERROR(IF(VLOOKUP($D529,'Tarifa compacta'!$A$11:$O$1018,12,0)=0,"",VLOOKUP($D529,'Tarifa compacta'!$A$11:$O$1018,12,0)),"")</f>
        <v/>
      </c>
    </row>
    <row r="530" spans="2:9">
      <c r="C530" s="12" t="str">
        <f>IFERROR(VLOOKUP(D530,'Tarifa compacta'!A:C,2,FALSE),"-")</f>
        <v>4010869594356</v>
      </c>
      <c r="D530" t="s">
        <v>1111</v>
      </c>
      <c r="E530" s="32" t="str">
        <f>+VLOOKUP($D530,'Tarifa compacta'!$A:$G,7,0)</f>
        <v>Bomba de calor de circuito de agua de 2,0 kW. Pantalla Wi-Fi.</v>
      </c>
      <c r="F530" s="34">
        <f>+IFERROR(VLOOKUP($D530,'Tarifa compacta'!$A$11:$O$1018,13,0),"")</f>
        <v>3284</v>
      </c>
      <c r="H530" s="217" t="str">
        <f>IFERROR(IF(VLOOKUP($D530,'Tarifa compacta'!$A$11:$O$1018,12,0)=0,"",VLOOKUP($D530,'Tarifa compacta'!$A$11:$O$1018,12,0)),"")</f>
        <v/>
      </c>
    </row>
    <row r="531" spans="2:9">
      <c r="B531" s="40"/>
      <c r="C531" s="242" t="str">
        <f>IFERROR(VLOOKUP(D531,'Tarifa compacta'!A:C,2,FALSE),"-")</f>
        <v>4010869594363</v>
      </c>
      <c r="D531" s="40" t="s">
        <v>1113</v>
      </c>
      <c r="E531" s="40" t="str">
        <f>+VLOOKUP($D531,'Tarifa compacta'!$A:$G,7,0)</f>
        <v>Bomba de calor de circuito de agua de 3,0 kW. Pantalla Wi-Fi.</v>
      </c>
      <c r="F531" s="41">
        <f>+IFERROR(VLOOKUP($D531,'Tarifa compacta'!$A$11:$O$1018,13,0),"")</f>
        <v>3748</v>
      </c>
      <c r="G531" s="41"/>
      <c r="H531" s="224" t="str">
        <f>IFERROR(IF(VLOOKUP($D531,'Tarifa compacta'!$A$11:$O$1018,12,0)=0,"",VLOOKUP($D531,'Tarifa compacta'!$A$11:$O$1018,12,0)),"")</f>
        <v/>
      </c>
      <c r="I531" s="40"/>
    </row>
    <row r="532" spans="2:9">
      <c r="C532" s="12" t="str">
        <f>IFERROR(VLOOKUP(D532,'Tarifa compacta'!A:C,2,FALSE),"-")</f>
        <v>4010869594257</v>
      </c>
      <c r="D532" t="s">
        <v>1089</v>
      </c>
      <c r="E532" s="32" t="str">
        <f>+VLOOKUP($D532,'Tarifa compacta'!$A:$G,7,0)</f>
        <v>Bomba de calor de circuito de agua de 1,1 kW. Pantalla Modbus. válvulas de 2 y 3 vías con modulación.</v>
      </c>
      <c r="F532" s="34">
        <f>+IFERROR(VLOOKUP($D532,'Tarifa compacta'!$A$11:$O$1018,13,0),"")</f>
        <v>3148.7400000000002</v>
      </c>
      <c r="H532" s="217" t="str">
        <f>IFERROR(IF(VLOOKUP($D532,'Tarifa compacta'!$A$11:$O$1018,12,0)=0,"",VLOOKUP($D532,'Tarifa compacta'!$A$11:$O$1018,12,0)),"")</f>
        <v/>
      </c>
    </row>
    <row r="533" spans="2:9">
      <c r="C533" s="12" t="str">
        <f>IFERROR(VLOOKUP(D533,'Tarifa compacta'!A:C,2,FALSE),"-")</f>
        <v>4010869594264</v>
      </c>
      <c r="D533" t="s">
        <v>1093</v>
      </c>
      <c r="E533" s="32" t="str">
        <f>+VLOOKUP($D533,'Tarifa compacta'!$A:$G,7,0)</f>
        <v>Bomba de calor de circuito de agua de 2,0 kW. Pantalla Modbus. válvulas de 2 y 3 vías con modulación.</v>
      </c>
      <c r="F533" s="34">
        <f>+IFERROR(VLOOKUP($D533,'Tarifa compacta'!$A$11:$O$1018,13,0),"")</f>
        <v>3301.7400000000002</v>
      </c>
      <c r="H533" s="217" t="str">
        <f>IFERROR(IF(VLOOKUP($D533,'Tarifa compacta'!$A$11:$O$1018,12,0)=0,"",VLOOKUP($D533,'Tarifa compacta'!$A$11:$O$1018,12,0)),"")</f>
        <v/>
      </c>
    </row>
    <row r="534" spans="2:9">
      <c r="B534" s="40"/>
      <c r="C534" s="242" t="str">
        <f>IFERROR(VLOOKUP(D534,'Tarifa compacta'!A:C,2,FALSE),"-")</f>
        <v>4010869594271</v>
      </c>
      <c r="D534" s="40" t="s">
        <v>1095</v>
      </c>
      <c r="E534" s="40" t="str">
        <f>+VLOOKUP($D534,'Tarifa compacta'!$A:$G,7,0)</f>
        <v>Bomba de calor de circuito de agua de 3,0 kW. Pantalla Modbus. válvulas de 2 y 3 vías con modulación.</v>
      </c>
      <c r="F534" s="41">
        <f>+IFERROR(VLOOKUP($D534,'Tarifa compacta'!$A$11:$O$1018,13,0),"")</f>
        <v>3805.62</v>
      </c>
      <c r="G534" s="41"/>
      <c r="H534" s="224" t="str">
        <f>IFERROR(IF(VLOOKUP($D534,'Tarifa compacta'!$A$11:$O$1018,12,0)=0,"",VLOOKUP($D534,'Tarifa compacta'!$A$11:$O$1018,12,0)),"")</f>
        <v/>
      </c>
      <c r="I534" s="40"/>
    </row>
    <row r="535" spans="2:9">
      <c r="C535" s="12" t="str">
        <f>IFERROR(VLOOKUP(D535,'Tarifa compacta'!A:C,2,FALSE),"-")</f>
        <v>4010869594288</v>
      </c>
      <c r="D535" t="s">
        <v>1097</v>
      </c>
      <c r="E535" s="32" t="str">
        <f>+VLOOKUP($D535,'Tarifa compacta'!$A:$G,7,0)</f>
        <v>Bomba de calor de circuito de agua de 1,1 kW. Pantalla Wi-Fi. válvulas de 2 y 3 vías con modulación.</v>
      </c>
      <c r="F535" s="34">
        <f>+IFERROR(VLOOKUP($D535,'Tarifa compacta'!$A$11:$O$1018,13,0),"")</f>
        <v>3179.34</v>
      </c>
      <c r="H535" s="217" t="str">
        <f>IFERROR(IF(VLOOKUP($D535,'Tarifa compacta'!$A$11:$O$1018,12,0)=0,"",VLOOKUP($D535,'Tarifa compacta'!$A$11:$O$1018,12,0)),"")</f>
        <v/>
      </c>
    </row>
    <row r="536" spans="2:9">
      <c r="C536" s="12" t="str">
        <f>IFERROR(VLOOKUP(D536,'Tarifa compacta'!A:C,2,FALSE),"-")</f>
        <v>4010869594295</v>
      </c>
      <c r="D536" t="s">
        <v>1099</v>
      </c>
      <c r="E536" s="32" t="str">
        <f>+VLOOKUP($D536,'Tarifa compacta'!$A:$G,7,0)</f>
        <v>Bomba de calor de circuito de agua de 2,0 kW. Pantalla Wi-Fi. válvulas de 2 y 3 vías con modulación.</v>
      </c>
      <c r="F536" s="34">
        <f>+IFERROR(VLOOKUP($D536,'Tarifa compacta'!$A$11:$O$1018,13,0),"")</f>
        <v>3335.4</v>
      </c>
      <c r="H536" s="217" t="str">
        <f>IFERROR(IF(VLOOKUP($D536,'Tarifa compacta'!$A$11:$O$1018,12,0)=0,"",VLOOKUP($D536,'Tarifa compacta'!$A$11:$O$1018,12,0)),"")</f>
        <v/>
      </c>
    </row>
    <row r="537" spans="2:9">
      <c r="B537" s="40"/>
      <c r="C537" s="242" t="str">
        <f>IFERROR(VLOOKUP(D537,'Tarifa compacta'!A:C,2,FALSE),"-")</f>
        <v>4010869594301</v>
      </c>
      <c r="D537" s="40" t="s">
        <v>1101</v>
      </c>
      <c r="E537" s="40" t="str">
        <f>+VLOOKUP($D537,'Tarifa compacta'!$A:$G,7,0)</f>
        <v>Bomba de calor de circuito de agua de 3,0 kW. Pantalla Wi-Fi. válvulas de 2 y 3 vías con modulación.</v>
      </c>
      <c r="F537" s="41">
        <f>+IFERROR(VLOOKUP($D537,'Tarifa compacta'!$A$11:$O$1018,13,0),"")</f>
        <v>3837.2400000000002</v>
      </c>
      <c r="G537" s="41"/>
      <c r="H537" s="224" t="str">
        <f>IFERROR(IF(VLOOKUP($D537,'Tarifa compacta'!$A$11:$O$1018,12,0)=0,"",VLOOKUP($D537,'Tarifa compacta'!$A$11:$O$1018,12,0)),"")</f>
        <v/>
      </c>
      <c r="I537" s="40"/>
    </row>
    <row r="538" spans="2:9">
      <c r="C538" s="12" t="str">
        <f>IFERROR(VLOOKUP(D538,'Tarifa compacta'!A:C,2,FALSE),"-")</f>
        <v>4010869594431</v>
      </c>
      <c r="D538" t="s">
        <v>1127</v>
      </c>
      <c r="E538" s="32" t="str">
        <f>+VLOOKUP($D538,'Tarifa compacta'!$A:$G,7,0)</f>
        <v>Bomba de calor de circuito de agua de 1,1 kW. Pantalla Modbus. Kit de inyección.</v>
      </c>
      <c r="F538" s="34">
        <f>+IFERROR(VLOOKUP($D538,'Tarifa compacta'!$A$11:$O$1018,13,0),"")</f>
        <v>3304</v>
      </c>
      <c r="H538" s="217" t="str">
        <f>IFERROR(IF(VLOOKUP($D538,'Tarifa compacta'!$A$11:$O$1018,12,0)=0,"",VLOOKUP($D538,'Tarifa compacta'!$A$11:$O$1018,12,0)),"")</f>
        <v/>
      </c>
    </row>
    <row r="539" spans="2:9">
      <c r="C539" s="12" t="str">
        <f>IFERROR(VLOOKUP(D539,'Tarifa compacta'!A:C,2,FALSE),"-")</f>
        <v>4010869594448</v>
      </c>
      <c r="D539" t="s">
        <v>1129</v>
      </c>
      <c r="E539" s="32" t="str">
        <f>+VLOOKUP($D539,'Tarifa compacta'!$A:$G,7,0)</f>
        <v>Bomba de calor de circuito de agua de 2,0 kW. Pantalla Modbus. Kit de inyección.</v>
      </c>
      <c r="F539" s="34">
        <f>+IFERROR(VLOOKUP($D539,'Tarifa compacta'!$A$11:$O$1018,13,0),"")</f>
        <v>3462</v>
      </c>
      <c r="H539" s="217" t="str">
        <f>IFERROR(IF(VLOOKUP($D539,'Tarifa compacta'!$A$11:$O$1018,12,0)=0,"",VLOOKUP($D539,'Tarifa compacta'!$A$11:$O$1018,12,0)),"")</f>
        <v/>
      </c>
    </row>
    <row r="540" spans="2:9">
      <c r="B540" s="40"/>
      <c r="C540" s="242" t="str">
        <f>IFERROR(VLOOKUP(D540,'Tarifa compacta'!A:C,2,FALSE),"-")</f>
        <v>4010869594455</v>
      </c>
      <c r="D540" s="40" t="s">
        <v>1131</v>
      </c>
      <c r="E540" s="40" t="str">
        <f>+VLOOKUP($D540,'Tarifa compacta'!$A:$G,7,0)</f>
        <v>Bomba de calor de circuito de agua de 3,0 kW. Pantalla Modbus. Kit de inyección.</v>
      </c>
      <c r="F540" s="41">
        <f>+IFERROR(VLOOKUP($D540,'Tarifa compacta'!$A$11:$O$1018,13,0),"")</f>
        <v>3926</v>
      </c>
      <c r="G540" s="41"/>
      <c r="H540" s="224" t="str">
        <f>IFERROR(IF(VLOOKUP($D540,'Tarifa compacta'!$A$11:$O$1018,12,0)=0,"",VLOOKUP($D540,'Tarifa compacta'!$A$11:$O$1018,12,0)),"")</f>
        <v/>
      </c>
      <c r="I540" s="40"/>
    </row>
    <row r="541" spans="2:9">
      <c r="C541" s="12" t="str">
        <f>IFERROR(VLOOKUP(D541,'Tarifa compacta'!A:C,2,FALSE),"-")</f>
        <v>4010869594462</v>
      </c>
      <c r="D541" t="s">
        <v>1133</v>
      </c>
      <c r="E541" s="32" t="str">
        <f>+VLOOKUP($D541,'Tarifa compacta'!$A:$G,7,0)</f>
        <v>Bomba de calor de circuito de agua de 1,1 kW. Pantalla Wi-Fi. Kit de inyección.</v>
      </c>
      <c r="F541" s="34">
        <f>+IFERROR(VLOOKUP($D541,'Tarifa compacta'!$A$11:$O$1018,13,0),"")</f>
        <v>3335</v>
      </c>
      <c r="H541" s="217" t="str">
        <f>IFERROR(IF(VLOOKUP($D541,'Tarifa compacta'!$A$11:$O$1018,12,0)=0,"",VLOOKUP($D541,'Tarifa compacta'!$A$11:$O$1018,12,0)),"")</f>
        <v/>
      </c>
    </row>
    <row r="542" spans="2:9">
      <c r="C542" s="12" t="str">
        <f>IFERROR(VLOOKUP(D542,'Tarifa compacta'!A:C,2,FALSE),"-")</f>
        <v>4010869594479</v>
      </c>
      <c r="D542" t="s">
        <v>1135</v>
      </c>
      <c r="E542" s="32" t="str">
        <f>+VLOOKUP($D542,'Tarifa compacta'!$A:$G,7,0)</f>
        <v>Bomba de calor de circuito de agua de 2,0 kW. Pantalla Wi-Fi. Kit de inyección.</v>
      </c>
      <c r="F542" s="34">
        <f>+IFERROR(VLOOKUP($D542,'Tarifa compacta'!$A$11:$O$1018,13,0),"")</f>
        <v>3498</v>
      </c>
      <c r="H542" s="217" t="str">
        <f>IFERROR(IF(VLOOKUP($D542,'Tarifa compacta'!$A$11:$O$1018,12,0)=0,"",VLOOKUP($D542,'Tarifa compacta'!$A$11:$O$1018,12,0)),"")</f>
        <v/>
      </c>
    </row>
    <row r="543" spans="2:9">
      <c r="B543" s="40"/>
      <c r="C543" s="242" t="str">
        <f>IFERROR(VLOOKUP(D543,'Tarifa compacta'!A:C,2,FALSE),"-")</f>
        <v>4010869594486</v>
      </c>
      <c r="D543" s="40" t="s">
        <v>1137</v>
      </c>
      <c r="E543" s="40" t="str">
        <f>+VLOOKUP($D543,'Tarifa compacta'!$A:$G,7,0)</f>
        <v>Bomba de calor de circuito de agua de 3,0 kW. Pantalla Wi-Fi. Kit de inyección.</v>
      </c>
      <c r="F543" s="41">
        <f>+IFERROR(VLOOKUP($D543,'Tarifa compacta'!$A$11:$O$1018,13,0),"")</f>
        <v>3962</v>
      </c>
      <c r="G543" s="41"/>
      <c r="H543" s="224" t="str">
        <f>IFERROR(IF(VLOOKUP($D543,'Tarifa compacta'!$A$11:$O$1018,12,0)=0,"",VLOOKUP($D543,'Tarifa compacta'!$A$11:$O$1018,12,0)),"")</f>
        <v/>
      </c>
      <c r="I543" s="40"/>
    </row>
    <row r="544" spans="2:9">
      <c r="C544" s="12" t="str">
        <f>IFERROR(VLOOKUP(D544,'Tarifa compacta'!A:C,2,FALSE),"-")</f>
        <v>4010869594370</v>
      </c>
      <c r="D544" t="s">
        <v>1115</v>
      </c>
      <c r="E544" s="32" t="str">
        <f>+VLOOKUP($D544,'Tarifa compacta'!$A:$G,7,0)</f>
        <v>Bomba de calor de circuito de agua de 1,1 kW. Pantalla Modbus. válvulas de 2 y 3 vías con modulación. Kit de inyección.</v>
      </c>
      <c r="F544" s="34">
        <f>+IFERROR(VLOOKUP($D544,'Tarifa compacta'!$A$11:$O$1018,13,0),"")</f>
        <v>3352.7400000000002</v>
      </c>
      <c r="H544" s="217" t="str">
        <f>IFERROR(IF(VLOOKUP($D544,'Tarifa compacta'!$A$11:$O$1018,12,0)=0,"",VLOOKUP($D544,'Tarifa compacta'!$A$11:$O$1018,12,0)),"")</f>
        <v/>
      </c>
    </row>
    <row r="545" spans="2:9">
      <c r="C545" s="12" t="str">
        <f>IFERROR(VLOOKUP(D545,'Tarifa compacta'!A:C,2,FALSE),"-")</f>
        <v>4010869594387</v>
      </c>
      <c r="D545" t="s">
        <v>1117</v>
      </c>
      <c r="E545" s="32" t="str">
        <f>+VLOOKUP($D545,'Tarifa compacta'!$A:$G,7,0)</f>
        <v>Bomba de calor de circuito de agua de 2,0 kW. Pantalla Modbus. válvulas de 2 y 3 vías con modulación. Kit de inyección.</v>
      </c>
      <c r="F545" s="34">
        <f>+IFERROR(VLOOKUP($D545,'Tarifa compacta'!$A$11:$O$1018,13,0),"")</f>
        <v>3507.78</v>
      </c>
      <c r="H545" s="217" t="str">
        <f>IFERROR(IF(VLOOKUP($D545,'Tarifa compacta'!$A$11:$O$1018,12,0)=0,"",VLOOKUP($D545,'Tarifa compacta'!$A$11:$O$1018,12,0)),"")</f>
        <v/>
      </c>
    </row>
    <row r="546" spans="2:9">
      <c r="B546" s="40"/>
      <c r="C546" s="242" t="str">
        <f>IFERROR(VLOOKUP(D546,'Tarifa compacta'!A:C,2,FALSE),"-")</f>
        <v>4010869594394</v>
      </c>
      <c r="D546" s="40" t="s">
        <v>1119</v>
      </c>
      <c r="E546" s="40" t="str">
        <f>+VLOOKUP($D546,'Tarifa compacta'!$A:$G,7,0)</f>
        <v>Bomba de calor de circuito de agua de 3,0 kW. Pantalla Modbus. válvulas de 2 y 3 vías con modulación. Kit de inyección.</v>
      </c>
      <c r="F546" s="41">
        <f>+IFERROR(VLOOKUP($D546,'Tarifa compacta'!$A$11:$O$1018,13,0),"")</f>
        <v>4012.6800000000003</v>
      </c>
      <c r="G546" s="41"/>
      <c r="H546" s="224" t="str">
        <f>IFERROR(IF(VLOOKUP($D546,'Tarifa compacta'!$A$11:$O$1018,12,0)=0,"",VLOOKUP($D546,'Tarifa compacta'!$A$11:$O$1018,12,0)),"")</f>
        <v/>
      </c>
      <c r="I546" s="40"/>
    </row>
    <row r="547" spans="2:9">
      <c r="C547" s="12" t="str">
        <f>IFERROR(VLOOKUP(D547,'Tarifa compacta'!A:C,2,FALSE),"-")</f>
        <v>4010869594400</v>
      </c>
      <c r="D547" t="s">
        <v>1121</v>
      </c>
      <c r="E547" s="32" t="str">
        <f>+VLOOKUP($D547,'Tarifa compacta'!$A:$G,7,0)</f>
        <v>Bomba de calor de circuito de agua de 1,1 kW. Pantalla Wi-Fi. válvulas de 2 y 3 vías con modulación. Kit de inyección.</v>
      </c>
      <c r="F547" s="34">
        <f>+IFERROR(VLOOKUP($D547,'Tarifa compacta'!$A$11:$O$1018,13,0),"")</f>
        <v>3386.4</v>
      </c>
      <c r="H547" s="217" t="str">
        <f>IFERROR(IF(VLOOKUP($D547,'Tarifa compacta'!$A$11:$O$1018,12,0)=0,"",VLOOKUP($D547,'Tarifa compacta'!$A$11:$O$1018,12,0)),"")</f>
        <v/>
      </c>
    </row>
    <row r="548" spans="2:9">
      <c r="C548" s="12" t="str">
        <f>IFERROR(VLOOKUP(D548,'Tarifa compacta'!A:C,2,FALSE),"-")</f>
        <v>4010869594417</v>
      </c>
      <c r="D548" t="s">
        <v>1123</v>
      </c>
      <c r="E548" s="32" t="str">
        <f>+VLOOKUP($D548,'Tarifa compacta'!$A:$G,7,0)</f>
        <v>Bomba de calor de circuito de agua de 2,0 kW. Pantalla Wi-Fi. válvulas de 2 y 3 vías con modulación. Kit de inyección.</v>
      </c>
      <c r="F548" s="34">
        <f>+IFERROR(VLOOKUP($D548,'Tarifa compacta'!$A$11:$O$1018,13,0),"")</f>
        <v>3542.46</v>
      </c>
      <c r="H548" s="217" t="str">
        <f>IFERROR(IF(VLOOKUP($D548,'Tarifa compacta'!$A$11:$O$1018,12,0)=0,"",VLOOKUP($D548,'Tarifa compacta'!$A$11:$O$1018,12,0)),"")</f>
        <v/>
      </c>
    </row>
    <row r="549" spans="2:9" ht="15.75" thickBot="1">
      <c r="C549" s="12" t="str">
        <f>IFERROR(VLOOKUP(D549,'Tarifa compacta'!A:C,2,FALSE),"-")</f>
        <v>4010869594424</v>
      </c>
      <c r="D549" t="s">
        <v>1125</v>
      </c>
      <c r="E549" s="32" t="str">
        <f>+VLOOKUP($D549,'Tarifa compacta'!$A:$G,7,0)</f>
        <v>Bomba de calor de circuito de agua de 3,0 kW. Pantalla Wi-Fi. válvulas de 2 y 3 vías con modulación. Kit de inyección.</v>
      </c>
      <c r="F549" s="34">
        <f>+IFERROR(VLOOKUP($D549,'Tarifa compacta'!$A$11:$O$1018,13,0),"")</f>
        <v>4043.28</v>
      </c>
      <c r="H549" s="217" t="str">
        <f>IFERROR(IF(VLOOKUP($D549,'Tarifa compacta'!$A$11:$O$1018,12,0)=0,"",VLOOKUP($D549,'Tarifa compacta'!$A$11:$O$1018,12,0)),"")</f>
        <v/>
      </c>
    </row>
    <row r="550" spans="2:9" ht="24" thickBot="1">
      <c r="B550" s="288" t="s">
        <v>5995</v>
      </c>
      <c r="C550" s="288"/>
      <c r="D550" s="288"/>
      <c r="E550" s="288"/>
      <c r="F550" s="288"/>
      <c r="G550" s="288"/>
      <c r="H550" s="288"/>
      <c r="I550" s="288"/>
    </row>
    <row r="551" spans="2:9">
      <c r="B551" s="47"/>
      <c r="C551" s="237" t="str">
        <f>IFERROR(VLOOKUP(D551,'Tarifa compacta'!A:C,2,FALSE),"-")</f>
        <v>4010869648394</v>
      </c>
      <c r="D551" t="s">
        <v>1468</v>
      </c>
      <c r="E551" s="32" t="str">
        <f>+VLOOKUP($D551,'Tarifa compacta'!$A:$G,7,0)</f>
        <v>Bomba de calor DHW 100 L Montada en la pared</v>
      </c>
      <c r="F551" s="34">
        <f>+IFERROR(VLOOKUP($D551,'Tarifa compacta'!$A$11:$O$1018,13,0),"")</f>
        <v>1887</v>
      </c>
      <c r="H551" s="217" t="str">
        <f>IFERROR(IF(VLOOKUP($D551,'Tarifa compacta'!$A$11:$O$1018,12,0)=0,"",VLOOKUP($D551,'Tarifa compacta'!$A$11:$O$1018,12,0)),"")</f>
        <v/>
      </c>
    </row>
    <row r="552" spans="2:9">
      <c r="B552" s="47"/>
      <c r="C552" s="237" t="str">
        <f>IFERROR(VLOOKUP(D552,'Tarifa compacta'!A:C,2,FALSE),"-")</f>
        <v>4010869648400</v>
      </c>
      <c r="D552" t="s">
        <v>1472</v>
      </c>
      <c r="E552" s="32" t="str">
        <f>+VLOOKUP($D552,'Tarifa compacta'!$A:$G,7,0)</f>
        <v>Bomba de calor DHW 150 L Montada en la pared</v>
      </c>
      <c r="F552" s="34">
        <f>+IFERROR(VLOOKUP($D552,'Tarifa compacta'!$A$11:$O$1018,13,0),"")</f>
        <v>2040</v>
      </c>
      <c r="H552" s="217" t="str">
        <f>IFERROR(IF(VLOOKUP($D552,'Tarifa compacta'!$A$11:$O$1018,12,0)=0,"",VLOOKUP($D552,'Tarifa compacta'!$A$11:$O$1018,12,0)),"")</f>
        <v/>
      </c>
    </row>
    <row r="553" spans="2:9">
      <c r="B553" s="47"/>
      <c r="C553" s="237" t="str">
        <f>IFERROR(VLOOKUP(D553,'Tarifa compacta'!A:C,2,FALSE),"-")</f>
        <v>4010869648417</v>
      </c>
      <c r="D553" t="s">
        <v>1476</v>
      </c>
      <c r="E553" s="32" t="str">
        <f>+VLOOKUP($D553,'Tarifa compacta'!$A:$G,7,0)</f>
        <v>Bomba de calor DHW 200 L de suelo</v>
      </c>
      <c r="F553" s="34">
        <f>+IFERROR(VLOOKUP($D553,'Tarifa compacta'!$A$11:$O$1018,13,0),"")</f>
        <v>2877</v>
      </c>
      <c r="H553" s="217" t="str">
        <f>IFERROR(IF(VLOOKUP($D553,'Tarifa compacta'!$A$11:$O$1018,12,0)=0,"",VLOOKUP($D553,'Tarifa compacta'!$A$11:$O$1018,12,0)),"")</f>
        <v/>
      </c>
    </row>
    <row r="554" spans="2:9">
      <c r="B554" s="47"/>
      <c r="C554" s="237" t="str">
        <f>IFERROR(VLOOKUP(D554,'Tarifa compacta'!A:C,2,FALSE),"-")</f>
        <v>4010869648424</v>
      </c>
      <c r="D554" t="s">
        <v>1480</v>
      </c>
      <c r="E554" s="32" t="str">
        <f>+VLOOKUP($D554,'Tarifa compacta'!$A:$G,7,0)</f>
        <v>Bomba de calor DHW 200 L de suelo con bobina adicional</v>
      </c>
      <c r="F554" s="34">
        <f>+IFERROR(VLOOKUP($D554,'Tarifa compacta'!$A$11:$O$1018,13,0),"")</f>
        <v>3071</v>
      </c>
      <c r="H554" s="217" t="str">
        <f>IFERROR(IF(VLOOKUP($D554,'Tarifa compacta'!$A$11:$O$1018,12,0)=0,"",VLOOKUP($D554,'Tarifa compacta'!$A$11:$O$1018,12,0)),"")</f>
        <v/>
      </c>
    </row>
    <row r="555" spans="2:9">
      <c r="B555" s="47"/>
      <c r="C555" s="237" t="str">
        <f>IFERROR(VLOOKUP(D555,'Tarifa compacta'!A:C,2,FALSE),"-")</f>
        <v>4010869648431</v>
      </c>
      <c r="D555" t="s">
        <v>1483</v>
      </c>
      <c r="E555" s="32" t="str">
        <f>+VLOOKUP($D555,'Tarifa compacta'!$A:$G,7,0)</f>
        <v>Bomba de calor DHW 260 L de suelo</v>
      </c>
      <c r="F555" s="34">
        <f>+IFERROR(VLOOKUP($D555,'Tarifa compacta'!$A$11:$O$1018,13,0),"")</f>
        <v>3122</v>
      </c>
      <c r="H555" s="217" t="str">
        <f>IFERROR(IF(VLOOKUP($D555,'Tarifa compacta'!$A$11:$O$1018,12,0)=0,"",VLOOKUP($D555,'Tarifa compacta'!$A$11:$O$1018,12,0)),"")</f>
        <v/>
      </c>
    </row>
    <row r="556" spans="2:9">
      <c r="B556" s="40"/>
      <c r="C556" s="242" t="str">
        <f>IFERROR(VLOOKUP(D556,'Tarifa compacta'!A:C,2,FALSE),"-")</f>
        <v>4010869648448</v>
      </c>
      <c r="D556" s="40" t="s">
        <v>1487</v>
      </c>
      <c r="E556" s="40" t="str">
        <f>+VLOOKUP($D556,'Tarifa compacta'!$A:$G,7,0)</f>
        <v>Bomba de calor DHW 2260 L de suelo con bobina adicional</v>
      </c>
      <c r="F556" s="41">
        <f>+IFERROR(VLOOKUP($D556,'Tarifa compacta'!$A$11:$O$1018,13,0),"")</f>
        <v>3305</v>
      </c>
      <c r="G556" s="41"/>
      <c r="H556" s="224" t="str">
        <f>IFERROR(IF(VLOOKUP($D556,'Tarifa compacta'!$A$11:$O$1018,12,0)=0,"",VLOOKUP($D556,'Tarifa compacta'!$A$11:$O$1018,12,0)),"")</f>
        <v/>
      </c>
      <c r="I556" s="40"/>
    </row>
    <row r="557" spans="2:9">
      <c r="B557" s="47" t="s">
        <v>8074</v>
      </c>
      <c r="C557" s="237" t="str">
        <f>IFERROR(VLOOKUP(D557,'Tarifa compacta'!A:C,2,FALSE),"-")</f>
        <v>4010869940511</v>
      </c>
      <c r="D557" t="s">
        <v>8117</v>
      </c>
      <c r="E557" s="32" t="str">
        <f>+VLOOKUP($D557,'Tarifa compacta'!$A:$G,7,0)</f>
        <v>Bomba de calor DHW 100 L Montada en la pared</v>
      </c>
      <c r="F557" s="34">
        <f>+IFERROR(VLOOKUP($D557,'Tarifa compacta'!$A$11:$O$1018,13,0),"")</f>
        <v>1887</v>
      </c>
      <c r="H557" s="217">
        <f>IFERROR(IF(VLOOKUP($D557,'Tarifa compacta'!$A$11:$O$1018,12,0)=0,"",VLOOKUP($D557,'Tarifa compacta'!$A$11:$O$1018,12,0)),"")</f>
        <v>46388</v>
      </c>
      <c r="I557" t="s">
        <v>8139</v>
      </c>
    </row>
    <row r="558" spans="2:9">
      <c r="B558" s="47" t="s">
        <v>8074</v>
      </c>
      <c r="C558" s="237" t="str">
        <f>IFERROR(VLOOKUP(D558,'Tarifa compacta'!A:C,2,FALSE),"-")</f>
        <v>4010869940535</v>
      </c>
      <c r="D558" t="s">
        <v>8118</v>
      </c>
      <c r="E558" s="32" t="str">
        <f>+VLOOKUP($D558,'Tarifa compacta'!$A:$G,7,0)</f>
        <v>Bomba de calor DHW 150 L Montada en la pared</v>
      </c>
      <c r="F558" s="34">
        <f>+IFERROR(VLOOKUP($D558,'Tarifa compacta'!$A$11:$O$1018,13,0),"")</f>
        <v>2040</v>
      </c>
      <c r="H558" s="217">
        <f>IFERROR(IF(VLOOKUP($D558,'Tarifa compacta'!$A$11:$O$1018,12,0)=0,"",VLOOKUP($D558,'Tarifa compacta'!$A$11:$O$1018,12,0)),"")</f>
        <v>46388</v>
      </c>
      <c r="I558" t="s">
        <v>8139</v>
      </c>
    </row>
    <row r="559" spans="2:9">
      <c r="B559" s="47" t="s">
        <v>8074</v>
      </c>
      <c r="C559" s="237" t="str">
        <f>IFERROR(VLOOKUP(D559,'Tarifa compacta'!A:C,2,FALSE),"-")</f>
        <v>4010869938358</v>
      </c>
      <c r="D559" t="s">
        <v>8119</v>
      </c>
      <c r="E559" s="32" t="str">
        <f>+VLOOKUP($D559,'Tarifa compacta'!$A:$G,7,0)</f>
        <v>Bomba de calor DHW 200 L de suelo</v>
      </c>
      <c r="F559" s="34">
        <f>+IFERROR(VLOOKUP($D559,'Tarifa compacta'!$A$11:$O$1018,13,0),"")</f>
        <v>2877</v>
      </c>
      <c r="H559" s="217">
        <f>IFERROR(IF(VLOOKUP($D559,'Tarifa compacta'!$A$11:$O$1018,12,0)=0,"",VLOOKUP($D559,'Tarifa compacta'!$A$11:$O$1018,12,0)),"")</f>
        <v>46388</v>
      </c>
      <c r="I559" t="s">
        <v>8139</v>
      </c>
    </row>
    <row r="560" spans="2:9">
      <c r="B560" s="47" t="s">
        <v>8074</v>
      </c>
      <c r="C560" s="237" t="str">
        <f>IFERROR(VLOOKUP(D560,'Tarifa compacta'!A:C,2,FALSE),"-")</f>
        <v>4010869938389</v>
      </c>
      <c r="D560" t="s">
        <v>8120</v>
      </c>
      <c r="E560" s="32" t="str">
        <f>+VLOOKUP($D560,'Tarifa compacta'!$A:$G,7,0)</f>
        <v>Bomba de calor DHW 260 L de suelo</v>
      </c>
      <c r="F560" s="34">
        <f>+IFERROR(VLOOKUP($D560,'Tarifa compacta'!$A$11:$O$1018,13,0),"")</f>
        <v>3122</v>
      </c>
      <c r="H560" s="217">
        <f>IFERROR(IF(VLOOKUP($D560,'Tarifa compacta'!$A$11:$O$1018,12,0)=0,"",VLOOKUP($D560,'Tarifa compacta'!$A$11:$O$1018,12,0)),"")</f>
        <v>46388</v>
      </c>
      <c r="I560" t="s">
        <v>8139</v>
      </c>
    </row>
    <row r="561" spans="2:9">
      <c r="B561" s="47" t="s">
        <v>8074</v>
      </c>
      <c r="C561" s="237" t="str">
        <f>IFERROR(VLOOKUP(D561,'Tarifa compacta'!A:C,2,FALSE),"-")</f>
        <v>4010869940528</v>
      </c>
      <c r="D561" t="s">
        <v>8123</v>
      </c>
      <c r="E561" s="32" t="str">
        <f>+VLOOKUP($D561,'Tarifa compacta'!$A:$G,7,0)</f>
        <v>Bomba de calor DHW 100 L Montada en la pared ánodo electrónico y Wi-Fi</v>
      </c>
      <c r="F561" s="34">
        <f>+IFERROR(VLOOKUP($D561,'Tarifa compacta'!$A$11:$O$1018,13,0),"")</f>
        <v>2337</v>
      </c>
      <c r="H561" s="217">
        <f>IFERROR(IF(VLOOKUP($D561,'Tarifa compacta'!$A$11:$O$1018,12,0)=0,"",VLOOKUP($D561,'Tarifa compacta'!$A$11:$O$1018,12,0)),"")</f>
        <v>46447</v>
      </c>
    </row>
    <row r="562" spans="2:9">
      <c r="B562" s="47" t="s">
        <v>8074</v>
      </c>
      <c r="C562" s="237" t="str">
        <f>IFERROR(VLOOKUP(D562,'Tarifa compacta'!A:C,2,FALSE),"-")</f>
        <v>4010869940542</v>
      </c>
      <c r="D562" t="s">
        <v>8124</v>
      </c>
      <c r="E562" s="32" t="str">
        <f>+VLOOKUP($D562,'Tarifa compacta'!$A:$G,7,0)</f>
        <v>Bomba de calor DHW 150 L Montada en la pared ánodo electrónico y Wi-Fi</v>
      </c>
      <c r="F562" s="34">
        <f>+IFERROR(VLOOKUP($D562,'Tarifa compacta'!$A$11:$O$1018,13,0),"")</f>
        <v>2490</v>
      </c>
      <c r="H562" s="217">
        <f>IFERROR(IF(VLOOKUP($D562,'Tarifa compacta'!$A$11:$O$1018,12,0)=0,"",VLOOKUP($D562,'Tarifa compacta'!$A$11:$O$1018,12,0)),"")</f>
        <v>46447</v>
      </c>
    </row>
    <row r="563" spans="2:9">
      <c r="B563" s="47" t="s">
        <v>8074</v>
      </c>
      <c r="C563" s="237" t="str">
        <f>IFERROR(VLOOKUP(D563,'Tarifa compacta'!A:C,2,FALSE),"-")</f>
        <v>4010869938365</v>
      </c>
      <c r="D563" t="s">
        <v>8125</v>
      </c>
      <c r="E563" s="32" t="str">
        <f>+VLOOKUP($D563,'Tarifa compacta'!$A:$G,7,0)</f>
        <v>Bomba de calor DHW 200 L de suelo ánodo electrónico y Wi-Fi</v>
      </c>
      <c r="F563" s="34">
        <f>+IFERROR(VLOOKUP($D563,'Tarifa compacta'!$A$11:$O$1018,13,0),"")</f>
        <v>3327</v>
      </c>
      <c r="H563" s="217">
        <f>IFERROR(IF(VLOOKUP($D563,'Tarifa compacta'!$A$11:$O$1018,12,0)=0,"",VLOOKUP($D563,'Tarifa compacta'!$A$11:$O$1018,12,0)),"")</f>
        <v>46447</v>
      </c>
    </row>
    <row r="564" spans="2:9">
      <c r="B564" s="47" t="s">
        <v>8074</v>
      </c>
      <c r="C564" s="237" t="str">
        <f>IFERROR(VLOOKUP(D564,'Tarifa compacta'!A:C,2,FALSE),"-")</f>
        <v>4010869938396</v>
      </c>
      <c r="D564" t="s">
        <v>8126</v>
      </c>
      <c r="E564" s="32" t="str">
        <f>+VLOOKUP($D564,'Tarifa compacta'!$A:$G,7,0)</f>
        <v>Bomba de calor DHW 260 L de suelo ánodo electrónico y Wi-Fi</v>
      </c>
      <c r="F564" s="34">
        <f>+IFERROR(VLOOKUP($D564,'Tarifa compacta'!$A$11:$O$1018,13,0),"")</f>
        <v>3460</v>
      </c>
      <c r="H564" s="217">
        <f>IFERROR(IF(VLOOKUP($D564,'Tarifa compacta'!$A$11:$O$1018,12,0)=0,"",VLOOKUP($D564,'Tarifa compacta'!$A$11:$O$1018,12,0)),"")</f>
        <v>46447</v>
      </c>
    </row>
    <row r="565" spans="2:9">
      <c r="B565" s="47"/>
      <c r="C565" s="237" t="str">
        <f>IFERROR(VLOOKUP(D565,'Tarifa compacta'!A:C,2,FALSE),"-")</f>
        <v>4010869751001</v>
      </c>
      <c r="D565" s="32" t="s">
        <v>1461</v>
      </c>
      <c r="E565" s="32" t="str">
        <f>+VLOOKUP($D565,'Tarifa compacta'!$A:$G,7,0)</f>
        <v>Soporte para modelos montados en pared (necesarios para su instalación en paredes no portantes)</v>
      </c>
      <c r="F565" s="34">
        <f>+IFERROR(VLOOKUP($D565,'Tarifa compacta'!$A$11:$O$1018,13,0),"")</f>
        <v>255</v>
      </c>
      <c r="G565" s="34"/>
      <c r="H565" s="217" t="str">
        <f>IFERROR(IF(VLOOKUP($D565,'Tarifa compacta'!$A$11:$O$1018,12,0)=0,"",VLOOKUP($D565,'Tarifa compacta'!$A$11:$O$1018,12,0)),"")</f>
        <v/>
      </c>
      <c r="I565" s="32"/>
    </row>
    <row r="566" spans="2:9" ht="15.75" thickBot="1">
      <c r="B566" s="47"/>
      <c r="C566" s="237" t="str">
        <f>IFERROR(VLOOKUP(D566,'Tarifa compacta'!A:C,2,FALSE),"-")</f>
        <v>3800879313792</v>
      </c>
      <c r="D566" t="s">
        <v>1465</v>
      </c>
      <c r="E566" s="32" t="str">
        <f>+VLOOKUP($D566,'Tarifa compacta'!$A:$G,7,0)</f>
        <v>Kit de accesorios para conexión externa (bomba fotovoltaica o de agua para circulación)</v>
      </c>
      <c r="F566" s="34">
        <f>+IFERROR(VLOOKUP($D566,'Tarifa compacta'!$A$11:$O$1018,13,0),"")</f>
        <v>36</v>
      </c>
      <c r="H566" s="217" t="str">
        <f>IFERROR(IF(VLOOKUP($D566,'Tarifa compacta'!$A$11:$O$1018,12,0)=0,"",VLOOKUP($D566,'Tarifa compacta'!$A$11:$O$1018,12,0)),"")</f>
        <v/>
      </c>
    </row>
    <row r="567" spans="2:9" ht="24" thickBot="1">
      <c r="B567" s="288" t="s">
        <v>5996</v>
      </c>
      <c r="C567" s="288"/>
      <c r="D567" s="288"/>
      <c r="E567" s="288"/>
      <c r="F567" s="288"/>
      <c r="G567" s="288"/>
      <c r="H567" s="288"/>
      <c r="I567" s="288"/>
    </row>
    <row r="568" spans="2:9" ht="15.75">
      <c r="B568" s="44"/>
      <c r="C568" s="238"/>
      <c r="D568" s="44" t="s">
        <v>5997</v>
      </c>
      <c r="E568" s="45"/>
      <c r="F568" s="45"/>
      <c r="G568" s="45"/>
      <c r="H568" s="222"/>
      <c r="I568" s="45"/>
    </row>
    <row r="569" spans="2:9">
      <c r="C569" s="12" t="str">
        <f>IFERROR(VLOOKUP(D569,'Tarifa compacta'!A:C,2,FALSE),"-")</f>
        <v>4010869359122</v>
      </c>
      <c r="D569" t="s">
        <v>1245</v>
      </c>
      <c r="E569" s="32" t="str">
        <f>+VLOOKUP($D569,'Tarifa compacta'!$A:$G,7,0)</f>
        <v>Unidad de ventilación residencial con recuperación de calor – suministro de aire en el lado derecho</v>
      </c>
      <c r="F569" s="34">
        <f>+IFERROR(VLOOKUP($D569,'Tarifa compacta'!$A$11:$O$1018,13,0),"")</f>
        <v>3973</v>
      </c>
      <c r="H569" s="217" t="str">
        <f>IFERROR(IF(VLOOKUP($D569,'Tarifa compacta'!$A$11:$O$1018,12,0)=0,"",VLOOKUP($D569,'Tarifa compacta'!$A$11:$O$1018,12,0)),"")</f>
        <v/>
      </c>
    </row>
    <row r="570" spans="2:9">
      <c r="B570" s="40"/>
      <c r="C570" s="242" t="str">
        <f>IFERROR(VLOOKUP(D570,'Tarifa compacta'!A:C,2,FALSE),"-")</f>
        <v>4010869359115</v>
      </c>
      <c r="D570" s="40" t="s">
        <v>1250</v>
      </c>
      <c r="E570" s="40" t="str">
        <f>+VLOOKUP($D570,'Tarifa compacta'!$A:$G,7,0)</f>
        <v>Unidad de ventilación residencial con recuperación de calor – suministro de aire en el lado izquierdo</v>
      </c>
      <c r="F570" s="41">
        <f>+IFERROR(VLOOKUP($D570,'Tarifa compacta'!$A$11:$O$1018,13,0),"")</f>
        <v>3973</v>
      </c>
      <c r="G570" s="41"/>
      <c r="H570" s="224" t="str">
        <f>IFERROR(IF(VLOOKUP($D570,'Tarifa compacta'!$A$11:$O$1018,12,0)=0,"",VLOOKUP($D570,'Tarifa compacta'!$A$11:$O$1018,12,0)),"")</f>
        <v/>
      </c>
      <c r="I570" s="40"/>
    </row>
    <row r="571" spans="2:9">
      <c r="C571" s="12" t="str">
        <f>IFERROR(VLOOKUP(D571,'Tarifa compacta'!A:C,2,FALSE),"-")</f>
        <v>4010869359153</v>
      </c>
      <c r="D571" t="s">
        <v>1253</v>
      </c>
      <c r="E571" s="32" t="str">
        <f>+VLOOKUP($D571,'Tarifa compacta'!$A:$G,7,0)</f>
        <v>Panel de control táctil de HRV. Cuadro blanco (cable que se va a pedir por separado)</v>
      </c>
      <c r="F571" s="34">
        <f>+IFERROR(VLOOKUP($D571,'Tarifa compacta'!$A$11:$O$1018,13,0),"")</f>
        <v>283</v>
      </c>
      <c r="H571" s="217" t="str">
        <f>IFERROR(IF(VLOOKUP($D571,'Tarifa compacta'!$A$11:$O$1018,12,0)=0,"",VLOOKUP($D571,'Tarifa compacta'!$A$11:$O$1018,12,0)),"")</f>
        <v/>
      </c>
    </row>
    <row r="572" spans="2:9">
      <c r="C572" s="12" t="str">
        <f>IFERROR(VLOOKUP(D572,'Tarifa compacta'!A:C,2,FALSE),"-")</f>
        <v>4010869359139</v>
      </c>
      <c r="D572" t="s">
        <v>1257</v>
      </c>
      <c r="E572" s="32" t="str">
        <f>+VLOOKUP($D572,'Tarifa compacta'!$A:$G,7,0)</f>
        <v>Cable con enchufe para conexión eléctrica entre la unidad y el panel de control, tipo CE y CD (12 m)</v>
      </c>
      <c r="F572" s="34">
        <f>+IFERROR(VLOOKUP($D572,'Tarifa compacta'!$A$11:$O$1018,13,0),"")</f>
        <v>55</v>
      </c>
      <c r="H572" s="217" t="str">
        <f>IFERROR(IF(VLOOKUP($D572,'Tarifa compacta'!$A$11:$O$1018,12,0)=0,"",VLOOKUP($D572,'Tarifa compacta'!$A$11:$O$1018,12,0)),"")</f>
        <v/>
      </c>
    </row>
    <row r="573" spans="2:9">
      <c r="C573" s="12" t="str">
        <f>IFERROR(VLOOKUP(D573,'Tarifa compacta'!A:C,2,FALSE),"-")</f>
        <v>4010869359146</v>
      </c>
      <c r="D573" t="s">
        <v>1260</v>
      </c>
      <c r="E573" s="32" t="str">
        <f>+VLOOKUP($D573,'Tarifa compacta'!$A:$G,7,0)</f>
        <v>Conector doble para instalar varios paneles de control tipo CD o CE en una sola unidad</v>
      </c>
      <c r="F573" s="34">
        <f>+IFERROR(VLOOKUP($D573,'Tarifa compacta'!$A$11:$O$1018,13,0),"")</f>
        <v>13</v>
      </c>
      <c r="H573" s="217" t="str">
        <f>IFERROR(IF(VLOOKUP($D573,'Tarifa compacta'!$A$11:$O$1018,12,0)=0,"",VLOOKUP($D573,'Tarifa compacta'!$A$11:$O$1018,12,0)),"")</f>
        <v/>
      </c>
    </row>
    <row r="574" spans="2:9">
      <c r="C574" s="12" t="str">
        <f>IFERROR(VLOOKUP(D574,'Tarifa compacta'!A:C,2,FALSE),"-")</f>
        <v>4010869359191</v>
      </c>
      <c r="D574" t="s">
        <v>1263</v>
      </c>
      <c r="E574" s="32" t="str">
        <f>+VLOOKUP($D574,'Tarifa compacta'!$A:$G,7,0)</f>
        <v>Kit de montaje de pared para panel táctil HRV</v>
      </c>
      <c r="F574" s="34">
        <f>+IFERROR(VLOOKUP($D574,'Tarifa compacta'!$A$11:$O$1018,13,0),"")</f>
        <v>160</v>
      </c>
      <c r="H574" s="217" t="str">
        <f>IFERROR(IF(VLOOKUP($D574,'Tarifa compacta'!$A$11:$O$1018,12,0)=0,"",VLOOKUP($D574,'Tarifa compacta'!$A$11:$O$1018,12,0)),"")</f>
        <v/>
      </c>
    </row>
    <row r="575" spans="2:9">
      <c r="C575" s="12" t="str">
        <f>IFERROR(VLOOKUP(D575,'Tarifa compacta'!A:C,2,FALSE),"-")</f>
        <v>4010869359214</v>
      </c>
      <c r="D575" t="s">
        <v>1266</v>
      </c>
      <c r="E575" s="32" t="str">
        <f>+VLOOKUP($D575,'Tarifa compacta'!$A:$G,7,0)</f>
        <v>PCB opcional para funciones adicionales</v>
      </c>
      <c r="F575" s="34">
        <f>+IFERROR(VLOOKUP($D575,'Tarifa compacta'!$A$11:$O$1018,13,0),"")</f>
        <v>89</v>
      </c>
      <c r="H575" s="217" t="str">
        <f>IFERROR(IF(VLOOKUP($D575,'Tarifa compacta'!$A$11:$O$1018,12,0)=0,"",VLOOKUP($D575,'Tarifa compacta'!$A$11:$O$1018,12,0)),"")</f>
        <v/>
      </c>
    </row>
    <row r="576" spans="2:9">
      <c r="C576" s="12" t="str">
        <f>IFERROR(VLOOKUP(D576,'Tarifa compacta'!A:C,2,FALSE),"-")</f>
        <v>4010869359221</v>
      </c>
      <c r="D576" t="s">
        <v>1269</v>
      </c>
      <c r="E576" s="32" t="str">
        <f>+VLOOKUP($D576,'Tarifa compacta'!$A:$G,7,0)</f>
        <v>Kit de filtros de suministro y extracción</v>
      </c>
      <c r="F576" s="34">
        <f>+IFERROR(VLOOKUP($D576,'Tarifa compacta'!$A$11:$O$1018,13,0),"")</f>
        <v>108</v>
      </c>
      <c r="H576" s="217" t="str">
        <f>IFERROR(IF(VLOOKUP($D576,'Tarifa compacta'!$A$11:$O$1018,12,0)=0,"",VLOOKUP($D576,'Tarifa compacta'!$A$11:$O$1018,12,0)),"")</f>
        <v/>
      </c>
    </row>
    <row r="577" spans="2:9">
      <c r="C577" s="12" t="str">
        <f>IFERROR(VLOOKUP(D577,'Tarifa compacta'!A:C,2,FALSE),"-")</f>
        <v>4010869359177</v>
      </c>
      <c r="D577" t="s">
        <v>1272</v>
      </c>
      <c r="E577" s="32" t="str">
        <f>+VLOOKUP($D577,'Tarifa compacta'!$A:$G,7,0)</f>
        <v>Sensor de pared de CO2 HR</v>
      </c>
      <c r="F577" s="34">
        <f>+IFERROR(VLOOKUP($D577,'Tarifa compacta'!$A$11:$O$1018,13,0),"")</f>
        <v>566</v>
      </c>
      <c r="H577" s="217" t="str">
        <f>IFERROR(IF(VLOOKUP($D577,'Tarifa compacta'!$A$11:$O$1018,12,0)=0,"",VLOOKUP($D577,'Tarifa compacta'!$A$11:$O$1018,12,0)),"")</f>
        <v/>
      </c>
    </row>
    <row r="578" spans="2:9">
      <c r="C578" s="12" t="str">
        <f>IFERROR(VLOOKUP(D578,'Tarifa compacta'!A:C,2,FALSE),"-")</f>
        <v>4010869359160</v>
      </c>
      <c r="D578" t="s">
        <v>1275</v>
      </c>
      <c r="E578" s="32" t="str">
        <f>+VLOOKUP($D578,'Tarifa compacta'!$A:$G,7,0)</f>
        <v>Sensor de conductos de CO2</v>
      </c>
      <c r="F578" s="34">
        <f>+IFERROR(VLOOKUP($D578,'Tarifa compacta'!$A$11:$O$1018,13,0),"")</f>
        <v>484</v>
      </c>
      <c r="H578" s="217" t="str">
        <f>IFERROR(IF(VLOOKUP($D578,'Tarifa compacta'!$A$11:$O$1018,12,0)=0,"",VLOOKUP($D578,'Tarifa compacta'!$A$11:$O$1018,12,0)),"")</f>
        <v/>
      </c>
    </row>
    <row r="579" spans="2:9">
      <c r="C579" s="12" t="str">
        <f>IFERROR(VLOOKUP(D579,'Tarifa compacta'!A:C,2,FALSE),"-")</f>
        <v>4010869359184</v>
      </c>
      <c r="D579" t="s">
        <v>1278</v>
      </c>
      <c r="E579" s="32" t="str">
        <f>+VLOOKUP($D579,'Tarifa compacta'!$A:$G,7,0)</f>
        <v>Sensor de pared de CO2</v>
      </c>
      <c r="F579" s="34">
        <f>+IFERROR(VLOOKUP($D579,'Tarifa compacta'!$A$11:$O$1018,13,0),"")</f>
        <v>654</v>
      </c>
      <c r="H579" s="217" t="str">
        <f>IFERROR(IF(VLOOKUP($D579,'Tarifa compacta'!$A$11:$O$1018,12,0)=0,"",VLOOKUP($D579,'Tarifa compacta'!$A$11:$O$1018,12,0)),"")</f>
        <v/>
      </c>
    </row>
    <row r="580" spans="2:9">
      <c r="C580" s="12" t="str">
        <f>IFERROR(VLOOKUP(D580,'Tarifa compacta'!A:C,2,FALSE),"-")</f>
        <v>4010869359207</v>
      </c>
      <c r="D580" t="s">
        <v>1281</v>
      </c>
      <c r="E580" s="32" t="str">
        <f>+VLOOKUP($D580,'Tarifa compacta'!$A:$G,7,0)</f>
        <v>Kit de soporte para pared para montaje independiente</v>
      </c>
      <c r="F580" s="34">
        <f>+IFERROR(VLOOKUP($D580,'Tarifa compacta'!$A$11:$O$1018,13,0),"")</f>
        <v>60</v>
      </c>
      <c r="H580" s="217" t="str">
        <f>IFERROR(IF(VLOOKUP($D580,'Tarifa compacta'!$A$11:$O$1018,12,0)=0,"",VLOOKUP($D580,'Tarifa compacta'!$A$11:$O$1018,12,0)),"")</f>
        <v/>
      </c>
    </row>
    <row r="581" spans="2:9">
      <c r="C581" s="12" t="str">
        <f>IFERROR(VLOOKUP(D581,'Tarifa compacta'!A:C,2,FALSE),"-")</f>
        <v>4010869370240</v>
      </c>
      <c r="D581" t="s">
        <v>1284</v>
      </c>
      <c r="E581" s="32" t="str">
        <f>+VLOOKUP($D581,'Tarifa compacta'!$A:$G,7,0)</f>
        <v>resistencia eléctrico de conductos 0,6 kW</v>
      </c>
      <c r="F581" s="34">
        <f>+IFERROR(VLOOKUP($D581,'Tarifa compacta'!$A$11:$O$1018,13,0),"")</f>
        <v>587</v>
      </c>
      <c r="H581" s="217" t="str">
        <f>IFERROR(IF(VLOOKUP($D581,'Tarifa compacta'!$A$11:$O$1018,12,0)=0,"",VLOOKUP($D581,'Tarifa compacta'!$A$11:$O$1018,12,0)),"")</f>
        <v/>
      </c>
    </row>
    <row r="582" spans="2:9">
      <c r="C582" s="12" t="str">
        <f>IFERROR(VLOOKUP(D582,'Tarifa compacta'!A:C,2,FALSE),"-")</f>
        <v>4010869370233</v>
      </c>
      <c r="D582" t="s">
        <v>1287</v>
      </c>
      <c r="E582" s="32" t="str">
        <f>+VLOOKUP($D582,'Tarifa compacta'!$A:$G,7,0)</f>
        <v>resistencia eléctrico de conductos 1,2 kW</v>
      </c>
      <c r="F582" s="34">
        <f>+IFERROR(VLOOKUP($D582,'Tarifa compacta'!$A$11:$O$1018,13,0),"")</f>
        <v>479</v>
      </c>
      <c r="H582" s="217" t="str">
        <f>IFERROR(IF(VLOOKUP($D582,'Tarifa compacta'!$A$11:$O$1018,12,0)=0,"",VLOOKUP($D582,'Tarifa compacta'!$A$11:$O$1018,12,0)),"")</f>
        <v/>
      </c>
    </row>
    <row r="583" spans="2:9" ht="15.75">
      <c r="B583" s="44"/>
      <c r="C583" s="238"/>
      <c r="D583" s="44" t="s">
        <v>5998</v>
      </c>
      <c r="E583" s="45"/>
      <c r="F583" s="45"/>
      <c r="G583" s="45"/>
      <c r="H583" s="222"/>
      <c r="I583" s="45"/>
    </row>
    <row r="584" spans="2:9">
      <c r="B584" s="47"/>
      <c r="C584" s="237" t="str">
        <f>IFERROR(VLOOKUP(D584,'Tarifa compacta'!A:C,2,FALSE),"-")</f>
        <v>4010869660716</v>
      </c>
      <c r="D584" t="s">
        <v>1290</v>
      </c>
      <c r="E584" s="32" t="str">
        <f>+VLOOKUP($D584,'Tarifa compacta'!$A:$G,7,0)</f>
        <v>VMC flj. paralelo  130 m3/h (hori/vert)</v>
      </c>
      <c r="F584" s="34">
        <f>+IFERROR(VLOOKUP($D584,'Tarifa compacta'!$A$11:$O$1018,13,0),"")</f>
        <v>2047</v>
      </c>
      <c r="H584" s="217" t="str">
        <f>IFERROR(IF(VLOOKUP($D584,'Tarifa compacta'!$A$11:$O$1018,12,0)=0,"",VLOOKUP($D584,'Tarifa compacta'!$A$11:$O$1018,12,0)),"")</f>
        <v/>
      </c>
    </row>
    <row r="585" spans="2:9">
      <c r="B585" s="47"/>
      <c r="C585" s="237" t="str">
        <f>IFERROR(VLOOKUP(D585,'Tarifa compacta'!A:C,2,FALSE),"-")</f>
        <v>4010869660723</v>
      </c>
      <c r="D585" t="s">
        <v>1295</v>
      </c>
      <c r="E585" s="32" t="str">
        <f>+VLOOKUP($D585,'Tarifa compacta'!$A:$G,7,0)</f>
        <v>VMC flj. paralelo  210 m3/h (hori/vert)</v>
      </c>
      <c r="F585" s="34">
        <f>+IFERROR(VLOOKUP($D585,'Tarifa compacta'!$A$11:$O$1018,13,0),"")</f>
        <v>2638</v>
      </c>
      <c r="H585" s="217" t="str">
        <f>IFERROR(IF(VLOOKUP($D585,'Tarifa compacta'!$A$11:$O$1018,12,0)=0,"",VLOOKUP($D585,'Tarifa compacta'!$A$11:$O$1018,12,0)),"")</f>
        <v/>
      </c>
    </row>
    <row r="586" spans="2:9">
      <c r="B586" s="47"/>
      <c r="C586" s="237" t="str">
        <f>IFERROR(VLOOKUP(D586,'Tarifa compacta'!A:C,2,FALSE),"-")</f>
        <v>4010869660754</v>
      </c>
      <c r="D586" t="s">
        <v>1299</v>
      </c>
      <c r="E586" s="32" t="str">
        <f>+VLOOKUP($D586,'Tarifa compacta'!$A:$G,7,0)</f>
        <v>VMC flj. paralelo  320 m3/h (hori/vert)</v>
      </c>
      <c r="F586" s="34">
        <f>+IFERROR(VLOOKUP($D586,'Tarifa compacta'!$A$11:$O$1018,13,0),"")</f>
        <v>2936</v>
      </c>
      <c r="H586" s="217" t="str">
        <f>IFERROR(IF(VLOOKUP($D586,'Tarifa compacta'!$A$11:$O$1018,12,0)=0,"",VLOOKUP($D586,'Tarifa compacta'!$A$11:$O$1018,12,0)),"")</f>
        <v/>
      </c>
    </row>
    <row r="587" spans="2:9">
      <c r="B587" s="47"/>
      <c r="C587" s="237" t="str">
        <f>IFERROR(VLOOKUP(D587,'Tarifa compacta'!A:C,2,FALSE),"-")</f>
        <v>4010869660693</v>
      </c>
      <c r="D587" t="s">
        <v>1302</v>
      </c>
      <c r="E587" s="32" t="str">
        <f>+VLOOKUP($D587,'Tarifa compacta'!$A:$G,7,0)</f>
        <v>VMC flj. paralelo  155 m3/h (horizontal)</v>
      </c>
      <c r="F587" s="34">
        <f>+IFERROR(VLOOKUP($D587,'Tarifa compacta'!$A$11:$O$1018,13,0),"")</f>
        <v>2797</v>
      </c>
      <c r="H587" s="217" t="str">
        <f>IFERROR(IF(VLOOKUP($D587,'Tarifa compacta'!$A$11:$O$1018,12,0)=0,"",VLOOKUP($D587,'Tarifa compacta'!$A$11:$O$1018,12,0)),"")</f>
        <v/>
      </c>
    </row>
    <row r="588" spans="2:9">
      <c r="B588" s="47"/>
      <c r="C588" s="237" t="str">
        <f>IFERROR(VLOOKUP(D588,'Tarifa compacta'!A:C,2,FALSE),"-")</f>
        <v>4010869660730</v>
      </c>
      <c r="D588" t="s">
        <v>1310</v>
      </c>
      <c r="E588" s="32" t="str">
        <f>+VLOOKUP($D588,'Tarifa compacta'!$A:$G,7,0)</f>
        <v>VMC flj. paralelo  300 m3/h (horizontal)</v>
      </c>
      <c r="F588" s="34">
        <f>+IFERROR(VLOOKUP($D588,'Tarifa compacta'!$A$11:$O$1018,13,0),"")</f>
        <v>3100</v>
      </c>
      <c r="H588" s="217" t="str">
        <f>IFERROR(IF(VLOOKUP($D588,'Tarifa compacta'!$A$11:$O$1018,12,0)=0,"",VLOOKUP($D588,'Tarifa compacta'!$A$11:$O$1018,12,0)),"")</f>
        <v/>
      </c>
    </row>
    <row r="589" spans="2:9">
      <c r="B589" s="47"/>
      <c r="C589" s="237" t="str">
        <f>IFERROR(VLOOKUP(D589,'Tarifa compacta'!A:C,2,FALSE),"-")</f>
        <v>4010869660761</v>
      </c>
      <c r="D589" t="s">
        <v>1318</v>
      </c>
      <c r="E589" s="32" t="str">
        <f>+VLOOKUP($D589,'Tarifa compacta'!$A:$G,7,0)</f>
        <v>VMC flj. paralelo  340 m3/h (horizontal)</v>
      </c>
      <c r="F589" s="34">
        <f>+IFERROR(VLOOKUP($D589,'Tarifa compacta'!$A$11:$O$1018,13,0),"")</f>
        <v>3472</v>
      </c>
      <c r="H589" s="217" t="str">
        <f>IFERROR(IF(VLOOKUP($D589,'Tarifa compacta'!$A$11:$O$1018,12,0)=0,"",VLOOKUP($D589,'Tarifa compacta'!$A$11:$O$1018,12,0)),"")</f>
        <v/>
      </c>
    </row>
    <row r="590" spans="2:9">
      <c r="B590" s="47"/>
      <c r="C590" s="237" t="str">
        <f>IFERROR(VLOOKUP(D590,'Tarifa compacta'!A:C,2,FALSE),"-")</f>
        <v>4010869660785</v>
      </c>
      <c r="D590" t="s">
        <v>1326</v>
      </c>
      <c r="E590" s="32" t="str">
        <f>+VLOOKUP($D590,'Tarifa compacta'!$A:$G,7,0)</f>
        <v>VMC flj. paralelo  455 m3/h (horizontal)</v>
      </c>
      <c r="F590" s="34">
        <f>+IFERROR(VLOOKUP($D590,'Tarifa compacta'!$A$11:$O$1018,13,0),"")</f>
        <v>3889</v>
      </c>
      <c r="H590" s="217" t="str">
        <f>IFERROR(IF(VLOOKUP($D590,'Tarifa compacta'!$A$11:$O$1018,12,0)=0,"",VLOOKUP($D590,'Tarifa compacta'!$A$11:$O$1018,12,0)),"")</f>
        <v/>
      </c>
    </row>
    <row r="591" spans="2:9">
      <c r="B591" s="47"/>
      <c r="C591" s="237" t="str">
        <f>IFERROR(VLOOKUP(D591,'Tarifa compacta'!A:C,2,FALSE),"-")</f>
        <v>4010869660709</v>
      </c>
      <c r="D591" t="s">
        <v>1306</v>
      </c>
      <c r="E591" s="32" t="str">
        <f>+VLOOKUP($D591,'Tarifa compacta'!$A:$G,7,0)</f>
        <v>VMC flj. paralelo  170 m3/h (vertical)</v>
      </c>
      <c r="F591" s="34">
        <f>+IFERROR(VLOOKUP($D591,'Tarifa compacta'!$A$11:$O$1018,13,0),"")</f>
        <v>2968</v>
      </c>
      <c r="H591" s="217" t="str">
        <f>IFERROR(IF(VLOOKUP($D591,'Tarifa compacta'!$A$11:$O$1018,12,0)=0,"",VLOOKUP($D591,'Tarifa compacta'!$A$11:$O$1018,12,0)),"")</f>
        <v/>
      </c>
    </row>
    <row r="592" spans="2:9">
      <c r="B592" s="47"/>
      <c r="C592" s="237" t="str">
        <f>IFERROR(VLOOKUP(D592,'Tarifa compacta'!A:C,2,FALSE),"-")</f>
        <v>4010869660747</v>
      </c>
      <c r="D592" t="s">
        <v>1314</v>
      </c>
      <c r="E592" s="32" t="str">
        <f>+VLOOKUP($D592,'Tarifa compacta'!$A:$G,7,0)</f>
        <v>VMC flj. paralelo  300 m3/h (vertical)</v>
      </c>
      <c r="F592" s="34">
        <f>+IFERROR(VLOOKUP($D592,'Tarifa compacta'!$A$11:$O$1018,13,0),"")</f>
        <v>3167</v>
      </c>
      <c r="H592" s="217" t="str">
        <f>IFERROR(IF(VLOOKUP($D592,'Tarifa compacta'!$A$11:$O$1018,12,0)=0,"",VLOOKUP($D592,'Tarifa compacta'!$A$11:$O$1018,12,0)),"")</f>
        <v/>
      </c>
    </row>
    <row r="593" spans="2:9">
      <c r="B593" s="47"/>
      <c r="C593" s="237" t="str">
        <f>IFERROR(VLOOKUP(D593,'Tarifa compacta'!A:C,2,FALSE),"-")</f>
        <v>4010869660778</v>
      </c>
      <c r="D593" t="s">
        <v>1322</v>
      </c>
      <c r="E593" s="32" t="str">
        <f>+VLOOKUP($D593,'Tarifa compacta'!$A:$G,7,0)</f>
        <v>VMC flj. paralelo  380 m3/h (vertical)</v>
      </c>
      <c r="F593" s="34">
        <f>+IFERROR(VLOOKUP($D593,'Tarifa compacta'!$A$11:$O$1018,13,0),"")</f>
        <v>3546</v>
      </c>
      <c r="H593" s="217" t="str">
        <f>IFERROR(IF(VLOOKUP($D593,'Tarifa compacta'!$A$11:$O$1018,12,0)=0,"",VLOOKUP($D593,'Tarifa compacta'!$A$11:$O$1018,12,0)),"")</f>
        <v/>
      </c>
    </row>
    <row r="594" spans="2:9">
      <c r="B594" s="48"/>
      <c r="C594" s="242" t="str">
        <f>IFERROR(VLOOKUP(D594,'Tarifa compacta'!A:C,2,FALSE),"-")</f>
        <v>4010869660792</v>
      </c>
      <c r="D594" s="40" t="s">
        <v>1330</v>
      </c>
      <c r="E594" s="40" t="str">
        <f>+VLOOKUP($D594,'Tarifa compacta'!$A:$G,7,0)</f>
        <v>VMC flj. paralelo  450 m3/h (vertical)</v>
      </c>
      <c r="F594" s="41">
        <f>+IFERROR(VLOOKUP($D594,'Tarifa compacta'!$A$11:$O$1018,13,0),"")</f>
        <v>3970</v>
      </c>
      <c r="G594" s="41"/>
      <c r="H594" s="224" t="str">
        <f>IFERROR(IF(VLOOKUP($D594,'Tarifa compacta'!$A$11:$O$1018,12,0)=0,"",VLOOKUP($D594,'Tarifa compacta'!$A$11:$O$1018,12,0)),"")</f>
        <v/>
      </c>
      <c r="I594" s="40"/>
    </row>
    <row r="595" spans="2:9">
      <c r="B595" s="49"/>
      <c r="C595" s="236"/>
      <c r="D595" s="50" t="s">
        <v>5999</v>
      </c>
      <c r="E595" s="49"/>
      <c r="F595" s="51"/>
      <c r="G595" s="51"/>
      <c r="H595" s="216"/>
      <c r="I595" s="49"/>
    </row>
    <row r="596" spans="2:9">
      <c r="C596" s="12" t="str">
        <f>IFERROR(VLOOKUP(D596,'Tarifa compacta'!A:C,2,FALSE),"-")</f>
        <v>4010869677981</v>
      </c>
      <c r="D596" t="s">
        <v>1334</v>
      </c>
      <c r="E596" s="32" t="str">
        <f>+VLOOKUP($D596,'Tarifa compacta'!$A:$G,7,0)</f>
        <v>Control montado en la pared con Modbus para Aquarea Vent</v>
      </c>
      <c r="F596" s="34">
        <f>+IFERROR(VLOOKUP($D596,'Tarifa compacta'!$A$11:$O$1018,13,0),"")</f>
        <v>225</v>
      </c>
      <c r="H596" s="217" t="str">
        <f>IFERROR(IF(VLOOKUP($D596,'Tarifa compacta'!$A$11:$O$1018,12,0)=0,"",VLOOKUP($D596,'Tarifa compacta'!$A$11:$O$1018,12,0)),"")</f>
        <v/>
      </c>
    </row>
    <row r="597" spans="2:9">
      <c r="C597" s="12" t="str">
        <f>IFERROR(VLOOKUP(D597,'Tarifa compacta'!A:C,2,FALSE),"-")</f>
        <v>4010869677998</v>
      </c>
      <c r="D597" t="s">
        <v>1337</v>
      </c>
      <c r="E597" s="32" t="str">
        <f>+VLOOKUP($D597,'Tarifa compacta'!$A:$G,7,0)</f>
        <v>Control montado en la pared con Wi-Fi integrado para Aquarea Vent.</v>
      </c>
      <c r="F597" s="34">
        <f>+IFERROR(VLOOKUP($D597,'Tarifa compacta'!$A$11:$O$1018,13,0),"")</f>
        <v>276</v>
      </c>
      <c r="H597" s="217" t="str">
        <f>IFERROR(IF(VLOOKUP($D597,'Tarifa compacta'!$A$11:$O$1018,12,0)=0,"",VLOOKUP($D597,'Tarifa compacta'!$A$11:$O$1018,12,0)),"")</f>
        <v/>
      </c>
    </row>
    <row r="598" spans="2:9">
      <c r="B598" s="49"/>
      <c r="C598" s="236"/>
      <c r="D598" s="50" t="s">
        <v>6000</v>
      </c>
      <c r="E598" s="49"/>
      <c r="F598" s="51"/>
      <c r="G598" s="51"/>
      <c r="H598" s="216"/>
      <c r="I598" s="49"/>
    </row>
    <row r="599" spans="2:9">
      <c r="C599" s="12" t="str">
        <f>IFERROR(VLOOKUP(D599,'Tarifa compacta'!A:C,2,FALSE),"-")</f>
        <v>4010869660815</v>
      </c>
      <c r="D599" t="s">
        <v>1340</v>
      </c>
      <c r="E599" s="32" t="str">
        <f>+VLOOKUP($D599,'Tarifa compacta'!$A:$G,7,0)</f>
        <v>Resistencia eléctrica para conductos 0,5 kW, DN160 mm.</v>
      </c>
      <c r="F599" s="34">
        <f>+IFERROR(VLOOKUP($D599,'Tarifa compacta'!$A$11:$O$1018,13,0),"")</f>
        <v>750</v>
      </c>
      <c r="H599" s="217" t="str">
        <f>IFERROR(IF(VLOOKUP($D599,'Tarifa compacta'!$A$11:$O$1018,12,0)=0,"",VLOOKUP($D599,'Tarifa compacta'!$A$11:$O$1018,12,0)),"")</f>
        <v/>
      </c>
    </row>
    <row r="600" spans="2:9">
      <c r="C600" s="12" t="str">
        <f>IFERROR(VLOOKUP(D600,'Tarifa compacta'!A:C,2,FALSE),"-")</f>
        <v>4010869660822</v>
      </c>
      <c r="D600" t="s">
        <v>1343</v>
      </c>
      <c r="E600" s="32" t="str">
        <f>+VLOOKUP($D600,'Tarifa compacta'!$A:$G,7,0)</f>
        <v>Resistencia eléctrica para conducto 1,0 kW, DN160 mm.</v>
      </c>
      <c r="F600" s="34">
        <f>+IFERROR(VLOOKUP($D600,'Tarifa compacta'!$A$11:$O$1018,13,0),"")</f>
        <v>883</v>
      </c>
      <c r="H600" s="217" t="str">
        <f>IFERROR(IF(VLOOKUP($D600,'Tarifa compacta'!$A$11:$O$1018,12,0)=0,"",VLOOKUP($D600,'Tarifa compacta'!$A$11:$O$1018,12,0)),"")</f>
        <v/>
      </c>
    </row>
    <row r="601" spans="2:9">
      <c r="B601" s="49"/>
      <c r="C601" s="236"/>
      <c r="D601" s="50" t="s">
        <v>6001</v>
      </c>
      <c r="E601" s="49"/>
      <c r="F601" s="51"/>
      <c r="G601" s="51"/>
      <c r="H601" s="216"/>
      <c r="I601" s="49"/>
    </row>
    <row r="602" spans="2:9">
      <c r="C602" s="12" t="str">
        <f>IFERROR(VLOOKUP(D602,'Tarifa compacta'!A:C,2,FALSE),"-")</f>
        <v>4010869660839</v>
      </c>
      <c r="D602" t="s">
        <v>1346</v>
      </c>
      <c r="E602" s="32" t="str">
        <f>+VLOOKUP($D602,'Tarifa compacta'!$A:$G,7,0)</f>
        <v>Kit de filtro F7 de repuesto (2 piezas) para los modelos 15Z, 20Z, 30Z, 15H y 15V</v>
      </c>
      <c r="F602" s="34">
        <f>+IFERROR(VLOOKUP($D602,'Tarifa compacta'!$A$11:$O$1018,13,0),"")</f>
        <v>67</v>
      </c>
      <c r="H602" s="217" t="str">
        <f>IFERROR(IF(VLOOKUP($D602,'Tarifa compacta'!$A$11:$O$1018,12,0)=0,"",VLOOKUP($D602,'Tarifa compacta'!$A$11:$O$1018,12,0)),"")</f>
        <v/>
      </c>
    </row>
    <row r="603" spans="2:9">
      <c r="C603" s="12" t="str">
        <f>IFERROR(VLOOKUP(D603,'Tarifa compacta'!A:C,2,FALSE),"-")</f>
        <v>4010869660877</v>
      </c>
      <c r="D603" t="s">
        <v>1349</v>
      </c>
      <c r="E603" s="32" t="str">
        <f>+VLOOKUP($D603,'Tarifa compacta'!$A:$G,7,0)</f>
        <v>Kit de filtro F7 de repuesto (2 piezas) para modelos 30H</v>
      </c>
      <c r="F603" s="34">
        <f>+IFERROR(VLOOKUP($D603,'Tarifa compacta'!$A$11:$O$1018,13,0),"")</f>
        <v>77</v>
      </c>
      <c r="H603" s="217" t="str">
        <f>IFERROR(IF(VLOOKUP($D603,'Tarifa compacta'!$A$11:$O$1018,12,0)=0,"",VLOOKUP($D603,'Tarifa compacta'!$A$11:$O$1018,12,0)),"")</f>
        <v/>
      </c>
    </row>
    <row r="604" spans="2:9">
      <c r="C604" s="12" t="str">
        <f>IFERROR(VLOOKUP(D604,'Tarifa compacta'!A:C,2,FALSE),"-")</f>
        <v>4010869660846</v>
      </c>
      <c r="D604" t="s">
        <v>1352</v>
      </c>
      <c r="E604" s="32" t="str">
        <f>+VLOOKUP($D604,'Tarifa compacta'!$A:$G,7,0)</f>
        <v>Kit de filtro F7 de repuesto (2 piezas) para modelos de 30V</v>
      </c>
      <c r="F604" s="34">
        <f>+IFERROR(VLOOKUP($D604,'Tarifa compacta'!$A$11:$O$1018,13,0),"")</f>
        <v>77</v>
      </c>
      <c r="H604" s="217" t="str">
        <f>IFERROR(IF(VLOOKUP($D604,'Tarifa compacta'!$A$11:$O$1018,12,0)=0,"",VLOOKUP($D604,'Tarifa compacta'!$A$11:$O$1018,12,0)),"")</f>
        <v/>
      </c>
    </row>
    <row r="605" spans="2:9">
      <c r="C605" s="12" t="str">
        <f>IFERROR(VLOOKUP(D605,'Tarifa compacta'!A:C,2,FALSE),"-")</f>
        <v>4010869660853</v>
      </c>
      <c r="D605" t="s">
        <v>1355</v>
      </c>
      <c r="E605" s="32" t="str">
        <f>+VLOOKUP($D605,'Tarifa compacta'!$A:$G,7,0)</f>
        <v>Kit de filtro F7 de repuesto (2 piezas) para los modelos 35H y 45H</v>
      </c>
      <c r="F605" s="34">
        <f>+IFERROR(VLOOKUP($D605,'Tarifa compacta'!$A$11:$O$1018,13,0),"")</f>
        <v>97</v>
      </c>
      <c r="H605" s="217" t="str">
        <f>IFERROR(IF(VLOOKUP($D605,'Tarifa compacta'!$A$11:$O$1018,12,0)=0,"",VLOOKUP($D605,'Tarifa compacta'!$A$11:$O$1018,12,0)),"")</f>
        <v/>
      </c>
    </row>
    <row r="606" spans="2:9">
      <c r="C606" s="12" t="str">
        <f>IFERROR(VLOOKUP(D606,'Tarifa compacta'!A:C,2,FALSE),"-")</f>
        <v>4010869660860</v>
      </c>
      <c r="D606" t="s">
        <v>1358</v>
      </c>
      <c r="E606" s="32" t="str">
        <f>+VLOOKUP($D606,'Tarifa compacta'!$A:$G,7,0)</f>
        <v>Kit de filtro F7 de repuesto (2 piezas) para los modelos de 40V y 45V</v>
      </c>
      <c r="F606" s="34">
        <f>+IFERROR(VLOOKUP($D606,'Tarifa compacta'!$A$11:$O$1018,13,0),"")</f>
        <v>11</v>
      </c>
      <c r="H606" s="217" t="str">
        <f>IFERROR(IF(VLOOKUP($D606,'Tarifa compacta'!$A$11:$O$1018,12,0)=0,"",VLOOKUP($D606,'Tarifa compacta'!$A$11:$O$1018,12,0)),"")</f>
        <v/>
      </c>
    </row>
    <row r="607" spans="2:9">
      <c r="C607" s="12" t="str">
        <f>IFERROR(VLOOKUP(D607,'Tarifa compacta'!A:C,2,FALSE),"-")</f>
        <v>4010869660891</v>
      </c>
      <c r="D607" t="s">
        <v>1361</v>
      </c>
      <c r="E607" s="32" t="str">
        <f>+VLOOKUP($D607,'Tarifa compacta'!$A:$G,7,0)</f>
        <v>Filtro de carbón activo (1 pc) para los modelos 15Z, 20Z, 30Z, 15H y 15V</v>
      </c>
      <c r="F607" s="34">
        <f>+IFERROR(VLOOKUP($D607,'Tarifa compacta'!$A$11:$O$1018,13,0),"")</f>
        <v>41</v>
      </c>
      <c r="H607" s="217" t="str">
        <f>IFERROR(IF(VLOOKUP($D607,'Tarifa compacta'!$A$11:$O$1018,12,0)=0,"",VLOOKUP($D607,'Tarifa compacta'!$A$11:$O$1018,12,0)),"")</f>
        <v/>
      </c>
    </row>
    <row r="608" spans="2:9">
      <c r="C608" s="12" t="str">
        <f>IFERROR(VLOOKUP(D608,'Tarifa compacta'!A:C,2,FALSE),"-")</f>
        <v>4010869660884</v>
      </c>
      <c r="D608" t="s">
        <v>1364</v>
      </c>
      <c r="E608" s="32" t="str">
        <f>+VLOOKUP($D608,'Tarifa compacta'!$A:$G,7,0)</f>
        <v>Filtro de carbón activo (1 pc) para los modelos 30H</v>
      </c>
      <c r="F608" s="34">
        <f>+IFERROR(VLOOKUP($D608,'Tarifa compacta'!$A$11:$O$1018,13,0),"")</f>
        <v>51</v>
      </c>
      <c r="H608" s="217" t="str">
        <f>IFERROR(IF(VLOOKUP($D608,'Tarifa compacta'!$A$11:$O$1018,12,0)=0,"",VLOOKUP($D608,'Tarifa compacta'!$A$11:$O$1018,12,0)),"")</f>
        <v/>
      </c>
    </row>
    <row r="609" spans="2:9">
      <c r="C609" s="12" t="str">
        <f>IFERROR(VLOOKUP(D609,'Tarifa compacta'!A:C,2,FALSE),"-")</f>
        <v>4010869660907</v>
      </c>
      <c r="D609" t="s">
        <v>1367</v>
      </c>
      <c r="E609" s="32" t="str">
        <f>+VLOOKUP($D609,'Tarifa compacta'!$A:$G,7,0)</f>
        <v>Filtro de carbón activo (1 PC) para modelos de 30V</v>
      </c>
      <c r="F609" s="34">
        <f>+IFERROR(VLOOKUP($D609,'Tarifa compacta'!$A$11:$O$1018,13,0),"")</f>
        <v>51</v>
      </c>
      <c r="H609" s="217" t="str">
        <f>IFERROR(IF(VLOOKUP($D609,'Tarifa compacta'!$A$11:$O$1018,12,0)=0,"",VLOOKUP($D609,'Tarifa compacta'!$A$11:$O$1018,12,0)),"")</f>
        <v/>
      </c>
    </row>
    <row r="610" spans="2:9">
      <c r="C610" s="12" t="str">
        <f>IFERROR(VLOOKUP(D610,'Tarifa compacta'!A:C,2,FALSE),"-")</f>
        <v>4010869660914</v>
      </c>
      <c r="D610" t="s">
        <v>1370</v>
      </c>
      <c r="E610" s="32" t="str">
        <f>+VLOOKUP($D610,'Tarifa compacta'!$A:$G,7,0)</f>
        <v>Filtro de carbón activo (1 PC) para los modelos 35H y 45H.</v>
      </c>
      <c r="F610" s="34">
        <f>+IFERROR(VLOOKUP($D610,'Tarifa compacta'!$A$11:$O$1018,13,0),"")</f>
        <v>62</v>
      </c>
      <c r="H610" s="217" t="str">
        <f>IFERROR(IF(VLOOKUP($D610,'Tarifa compacta'!$A$11:$O$1018,12,0)=0,"",VLOOKUP($D610,'Tarifa compacta'!$A$11:$O$1018,12,0)),"")</f>
        <v/>
      </c>
    </row>
    <row r="611" spans="2:9">
      <c r="B611" s="158"/>
      <c r="C611" s="243" t="str">
        <f>IFERROR(VLOOKUP(D611,'Tarifa compacta'!A:C,2,FALSE),"-")</f>
        <v>4010869660921</v>
      </c>
      <c r="D611" s="158" t="s">
        <v>1373</v>
      </c>
      <c r="E611" s="38" t="str">
        <f>+VLOOKUP($D611,'Tarifa compacta'!$A:$G,7,0)</f>
        <v>Filtro de carbón activo (1 PC) para los modelos de 40V y 45V.</v>
      </c>
      <c r="F611" s="39">
        <f>+IFERROR(VLOOKUP($D611,'Tarifa compacta'!$A$11:$O$1018,13,0),"")</f>
        <v>77</v>
      </c>
      <c r="G611" s="158"/>
      <c r="H611" s="219" t="str">
        <f>IFERROR(IF(VLOOKUP($D611,'Tarifa compacta'!$A$11:$O$1018,12,0)=0,"",VLOOKUP($D611,'Tarifa compacta'!$A$11:$O$1018,12,0)),"")</f>
        <v/>
      </c>
      <c r="I611" s="158"/>
    </row>
    <row r="612" spans="2:9">
      <c r="B612" s="49"/>
      <c r="C612" s="236"/>
      <c r="D612" s="50" t="s">
        <v>6002</v>
      </c>
      <c r="E612" s="49"/>
      <c r="F612" s="51"/>
      <c r="G612" s="51"/>
      <c r="H612" s="216"/>
      <c r="I612" s="49"/>
    </row>
    <row r="613" spans="2:9">
      <c r="C613" s="12" t="str">
        <f>IFERROR(VLOOKUP(D613,'Tarifa compacta'!A:C,2,FALSE),"-")</f>
        <v>4010869596329</v>
      </c>
      <c r="D613" t="s">
        <v>1376</v>
      </c>
      <c r="E613" s="32" t="str">
        <f>+VLOOKUP($D613,'Tarifa compacta'!$A:$G,7,0)</f>
        <v>Rejilla de pared exterior con desviación de flujo. Acero inoxidable, DN 160 mm</v>
      </c>
      <c r="F613" s="34">
        <f>+IFERROR(VLOOKUP($D613,'Tarifa compacta'!$A$11:$O$1018,13,0),"")</f>
        <v>67</v>
      </c>
      <c r="H613" s="217" t="str">
        <f>IFERROR(IF(VLOOKUP($D613,'Tarifa compacta'!$A$11:$O$1018,12,0)=0,"",VLOOKUP($D613,'Tarifa compacta'!$A$11:$O$1018,12,0)),"")</f>
        <v/>
      </c>
    </row>
    <row r="614" spans="2:9">
      <c r="B614" s="49"/>
      <c r="C614" s="236"/>
      <c r="D614" s="50" t="s">
        <v>6003</v>
      </c>
      <c r="E614" s="49"/>
      <c r="F614" s="51"/>
      <c r="G614" s="51"/>
      <c r="H614" s="216"/>
      <c r="I614" s="49"/>
    </row>
    <row r="615" spans="2:9">
      <c r="C615" s="12" t="str">
        <f>IFERROR(VLOOKUP(D615,'Tarifa compacta'!A:C,2,FALSE),"-")</f>
        <v>4010869596336</v>
      </c>
      <c r="D615" t="s">
        <v>1379</v>
      </c>
      <c r="E615" s="32" t="str">
        <f>+VLOOKUP($D615,'Tarifa compacta'!$A:$G,7,0)</f>
        <v>Terminal en el tejado. Acero inoxidable, DN 160mm</v>
      </c>
      <c r="F615" s="34">
        <f>+IFERROR(VLOOKUP($D615,'Tarifa compacta'!$A$11:$O$1018,13,0),"")</f>
        <v>276</v>
      </c>
      <c r="H615" s="217" t="str">
        <f>IFERROR(IF(VLOOKUP($D615,'Tarifa compacta'!$A$11:$O$1018,12,0)=0,"",VLOOKUP($D615,'Tarifa compacta'!$A$11:$O$1018,12,0)),"")</f>
        <v/>
      </c>
    </row>
    <row r="616" spans="2:9">
      <c r="C616" s="12" t="str">
        <f>IFERROR(VLOOKUP(D616,'Tarifa compacta'!A:C,2,FALSE),"-")</f>
        <v>4010869596343</v>
      </c>
      <c r="D616" t="s">
        <v>1381</v>
      </c>
      <c r="E616" s="32" t="str">
        <f>+VLOOKUP($D616,'Tarifa compacta'!$A:$G,7,0)</f>
        <v>Paso para la terminal de tejado plano. acero inoxidable, DN 160mm</v>
      </c>
      <c r="F616" s="34">
        <f>+IFERROR(VLOOKUP($D616,'Tarifa compacta'!$A$11:$O$1018,13,0),"")</f>
        <v>424</v>
      </c>
      <c r="H616" s="217" t="str">
        <f>IFERROR(IF(VLOOKUP($D616,'Tarifa compacta'!$A$11:$O$1018,12,0)=0,"",VLOOKUP($D616,'Tarifa compacta'!$A$11:$O$1018,12,0)),"")</f>
        <v/>
      </c>
    </row>
    <row r="617" spans="2:9">
      <c r="C617" s="12" t="str">
        <f>IFERROR(VLOOKUP(D617,'Tarifa compacta'!A:C,2,FALSE),"-")</f>
        <v>4010869596350</v>
      </c>
      <c r="D617" t="s">
        <v>1383</v>
      </c>
      <c r="E617" s="32" t="str">
        <f>+VLOOKUP($D617,'Tarifa compacta'!$A:$G,7,0)</f>
        <v>Paso para un tejado terminal inclinado a 45°. Acero inoxidable, DN 160mm</v>
      </c>
      <c r="F617" s="34">
        <f>+IFERROR(VLOOKUP($D617,'Tarifa compacta'!$A$11:$O$1018,13,0),"")</f>
        <v>510</v>
      </c>
      <c r="H617" s="217" t="str">
        <f>IFERROR(IF(VLOOKUP($D617,'Tarifa compacta'!$A$11:$O$1018,12,0)=0,"",VLOOKUP($D617,'Tarifa compacta'!$A$11:$O$1018,12,0)),"")</f>
        <v/>
      </c>
    </row>
    <row r="618" spans="2:9">
      <c r="C618" s="12" t="str">
        <f>IFERROR(VLOOKUP(D618,'Tarifa compacta'!A:C,2,FALSE),"-")</f>
        <v>4010869596367</v>
      </c>
      <c r="D618" t="s">
        <v>1385</v>
      </c>
      <c r="E618" s="32" t="str">
        <f>+VLOOKUP($D618,'Tarifa compacta'!$A:$G,7,0)</f>
        <v>Collar de aislamiento a través del terminal del tejado</v>
      </c>
      <c r="F618" s="34">
        <f>+IFERROR(VLOOKUP($D618,'Tarifa compacta'!$A$11:$O$1018,13,0),"")</f>
        <v>102</v>
      </c>
      <c r="H618" s="217" t="str">
        <f>IFERROR(IF(VLOOKUP($D618,'Tarifa compacta'!$A$11:$O$1018,12,0)=0,"",VLOOKUP($D618,'Tarifa compacta'!$A$11:$O$1018,12,0)),"")</f>
        <v/>
      </c>
    </row>
    <row r="619" spans="2:9">
      <c r="B619" s="49"/>
      <c r="C619" s="236"/>
      <c r="D619" s="50" t="s">
        <v>6004</v>
      </c>
      <c r="E619" s="49"/>
      <c r="F619" s="51"/>
      <c r="G619" s="51"/>
      <c r="H619" s="216"/>
      <c r="I619" s="49"/>
    </row>
    <row r="620" spans="2:9">
      <c r="C620" s="12" t="str">
        <f>IFERROR(VLOOKUP(D620,'Tarifa compacta'!A:C,2,FALSE),"-")</f>
        <v>4010869596374</v>
      </c>
      <c r="D620" t="s">
        <v>1387</v>
      </c>
      <c r="E620" s="32" t="str">
        <f>+VLOOKUP($D620,'Tarifa compacta'!$A:$G,7,0)</f>
        <v>Articulación aislante macho/macho. DN 160 mm</v>
      </c>
      <c r="F620" s="34">
        <f>+IFERROR(VLOOKUP($D620,'Tarifa compacta'!$A$11:$O$1018,13,0),"")</f>
        <v>21</v>
      </c>
      <c r="H620" s="217" t="str">
        <f>IFERROR(IF(VLOOKUP($D620,'Tarifa compacta'!$A$11:$O$1018,12,0)=0,"",VLOOKUP($D620,'Tarifa compacta'!$A$11:$O$1018,12,0)),"")</f>
        <v/>
      </c>
    </row>
    <row r="621" spans="2:9">
      <c r="C621" s="12" t="str">
        <f>IFERROR(VLOOKUP(D621,'Tarifa compacta'!A:C,2,FALSE),"-")</f>
        <v>4010869596381</v>
      </c>
      <c r="D621" t="s">
        <v>1389</v>
      </c>
      <c r="E621" s="32" t="str">
        <f>+VLOOKUP($D621,'Tarifa compacta'!$A:$G,7,0)</f>
        <v>Funda aislante hembra/hembra. DN 160 mm</v>
      </c>
      <c r="F621" s="34">
        <f>+IFERROR(VLOOKUP($D621,'Tarifa compacta'!$A$11:$O$1018,13,0),"")</f>
        <v>26</v>
      </c>
      <c r="H621" s="217" t="str">
        <f>IFERROR(IF(VLOOKUP($D621,'Tarifa compacta'!$A$11:$O$1018,12,0)=0,"",VLOOKUP($D621,'Tarifa compacta'!$A$11:$O$1018,12,0)),"")</f>
        <v/>
      </c>
    </row>
    <row r="622" spans="2:9">
      <c r="C622" s="12" t="str">
        <f>IFERROR(VLOOKUP(D622,'Tarifa compacta'!A:C,2,FALSE),"-")</f>
        <v>4010869596398</v>
      </c>
      <c r="D622" t="s">
        <v>1391</v>
      </c>
      <c r="E622" s="32" t="str">
        <f>+VLOOKUP($D622,'Tarifa compacta'!$A:$G,7,0)</f>
        <v>Reductor aislado hembra/macho. DN 160 mm a DN 125 mm</v>
      </c>
      <c r="F622" s="34">
        <f>+IFERROR(VLOOKUP($D622,'Tarifa compacta'!$A$11:$O$1018,13,0),"")</f>
        <v>36</v>
      </c>
      <c r="H622" s="217" t="str">
        <f>IFERROR(IF(VLOOKUP($D622,'Tarifa compacta'!$A$11:$O$1018,12,0)=0,"",VLOOKUP($D622,'Tarifa compacta'!$A$11:$O$1018,12,0)),"")</f>
        <v/>
      </c>
    </row>
    <row r="623" spans="2:9">
      <c r="C623" s="12" t="str">
        <f>IFERROR(VLOOKUP(D623,'Tarifa compacta'!A:C,2,FALSE),"-")</f>
        <v>4010869596404</v>
      </c>
      <c r="D623" t="s">
        <v>1393</v>
      </c>
      <c r="E623" s="32" t="str">
        <f>+VLOOKUP($D623,'Tarifa compacta'!$A:$G,7,0)</f>
        <v>Reductor aislado hembra/macho. DN 200 mm a DN 160 mm</v>
      </c>
      <c r="F623" s="34">
        <f>+IFERROR(VLOOKUP($D623,'Tarifa compacta'!$A$11:$O$1018,13,0),"")</f>
        <v>46</v>
      </c>
      <c r="H623" s="217" t="str">
        <f>IFERROR(IF(VLOOKUP($D623,'Tarifa compacta'!$A$11:$O$1018,12,0)=0,"",VLOOKUP($D623,'Tarifa compacta'!$A$11:$O$1018,12,0)),"")</f>
        <v/>
      </c>
    </row>
    <row r="624" spans="2:9">
      <c r="B624" s="49"/>
      <c r="C624" s="236"/>
      <c r="D624" s="76" t="s">
        <v>6005</v>
      </c>
      <c r="E624" s="49"/>
      <c r="F624" s="51"/>
      <c r="G624" s="51"/>
      <c r="H624" s="216"/>
      <c r="I624" s="49"/>
    </row>
    <row r="625" spans="2:9">
      <c r="C625" s="12" t="str">
        <f>IFERROR(VLOOKUP(D625,'Tarifa compacta'!A:C,2,FALSE),"-")</f>
        <v>4010869596411</v>
      </c>
      <c r="D625" t="s">
        <v>1395</v>
      </c>
      <c r="E625" s="32" t="str">
        <f>+VLOOKUP($D625,'Tarifa compacta'!$A:$G,7,0)</f>
        <v>Tubería rígida aislada (tubería primaria de EPP).  DN 160mm, L = 1 mt, 1 articulación incluida</v>
      </c>
      <c r="F625" s="34">
        <f>+IFERROR(VLOOKUP($D625,'Tarifa compacta'!$A$11:$O$1018,13,0),"")</f>
        <v>62</v>
      </c>
      <c r="H625" s="217" t="str">
        <f>IFERROR(IF(VLOOKUP($D625,'Tarifa compacta'!$A$11:$O$1018,12,0)=0,"",VLOOKUP($D625,'Tarifa compacta'!$A$11:$O$1018,12,0)),"")</f>
        <v/>
      </c>
    </row>
    <row r="626" spans="2:9">
      <c r="C626" s="12" t="str">
        <f>IFERROR(VLOOKUP(D626,'Tarifa compacta'!A:C,2,FALSE),"-")</f>
        <v>4010869596428</v>
      </c>
      <c r="D626" t="s">
        <v>1397</v>
      </c>
      <c r="E626" s="32" t="str">
        <f>+VLOOKUP($D626,'Tarifa compacta'!$A:$G,7,0)</f>
        <v>Codo 90° (tubería primaria de EPP).  DN 160mm, 1 articulación incluida</v>
      </c>
      <c r="F626" s="34">
        <f>+IFERROR(VLOOKUP($D626,'Tarifa compacta'!$A$11:$O$1018,13,0),"")</f>
        <v>26</v>
      </c>
      <c r="H626" s="217" t="str">
        <f>IFERROR(IF(VLOOKUP($D626,'Tarifa compacta'!$A$11:$O$1018,12,0)=0,"",VLOOKUP($D626,'Tarifa compacta'!$A$11:$O$1018,12,0)),"")</f>
        <v/>
      </c>
    </row>
    <row r="627" spans="2:9">
      <c r="C627" s="12" t="str">
        <f>IFERROR(VLOOKUP(D627,'Tarifa compacta'!A:C,2,FALSE),"-")</f>
        <v>4010869596435</v>
      </c>
      <c r="D627" t="s">
        <v>1399</v>
      </c>
      <c r="E627" s="32" t="str">
        <f>+VLOOKUP($D627,'Tarifa compacta'!$A:$G,7,0)</f>
        <v>Junta de conexión (tubería primaria de EPP).  DN 160mm</v>
      </c>
      <c r="F627" s="34">
        <f>+IFERROR(VLOOKUP($D627,'Tarifa compacta'!$A$11:$O$1018,13,0),"")</f>
        <v>10</v>
      </c>
      <c r="H627" s="217" t="str">
        <f>IFERROR(IF(VLOOKUP($D627,'Tarifa compacta'!$A$11:$O$1018,12,0)=0,"",VLOOKUP($D627,'Tarifa compacta'!$A$11:$O$1018,12,0)),"")</f>
        <v/>
      </c>
    </row>
    <row r="628" spans="2:9">
      <c r="C628" s="12" t="str">
        <f>IFERROR(VLOOKUP(D628,'Tarifa compacta'!A:C,2,FALSE),"-")</f>
        <v>4010869596442</v>
      </c>
      <c r="D628" t="s">
        <v>1401</v>
      </c>
      <c r="E628" s="32" t="str">
        <f>+VLOOKUP($D628,'Tarifa compacta'!$A:$G,7,0)</f>
        <v>Reductor (tubería primaria de EPP). DN 160mm a DN 125mm</v>
      </c>
      <c r="F628" s="34">
        <f>+IFERROR(VLOOKUP($D628,'Tarifa compacta'!$A$11:$O$1018,13,0),"")</f>
        <v>11</v>
      </c>
      <c r="H628" s="217" t="str">
        <f>IFERROR(IF(VLOOKUP($D628,'Tarifa compacta'!$A$11:$O$1018,12,0)=0,"",VLOOKUP($D628,'Tarifa compacta'!$A$11:$O$1018,12,0)),"")</f>
        <v/>
      </c>
    </row>
    <row r="629" spans="2:9">
      <c r="B629" s="49"/>
      <c r="C629" s="236"/>
      <c r="D629" s="50" t="s">
        <v>6006</v>
      </c>
      <c r="E629" s="49"/>
      <c r="F629" s="51"/>
      <c r="G629" s="51"/>
      <c r="H629" s="216"/>
      <c r="I629" s="49"/>
    </row>
    <row r="630" spans="2:9">
      <c r="C630" s="12" t="str">
        <f>IFERROR(VLOOKUP(D630,'Tarifa compacta'!A:C,2,FALSE),"-")</f>
        <v>4010869596459</v>
      </c>
      <c r="D630" t="s">
        <v>1403</v>
      </c>
      <c r="E630" s="32" t="str">
        <f>+VLOOKUP($D630,'Tarifa compacta'!$A:$G,7,0)</f>
        <v>Conducto flexible primario de 10 m con manguera aislante. DH 160 mm.</v>
      </c>
      <c r="F630" s="34">
        <f>+IFERROR(VLOOKUP($D630,'Tarifa compacta'!$A$11:$O$1018,13,0),"")</f>
        <v>220</v>
      </c>
      <c r="H630" s="217" t="str">
        <f>IFERROR(IF(VLOOKUP($D630,'Tarifa compacta'!$A$11:$O$1018,12,0)=0,"",VLOOKUP($D630,'Tarifa compacta'!$A$11:$O$1018,12,0)),"")</f>
        <v/>
      </c>
    </row>
    <row r="631" spans="2:9">
      <c r="C631" s="12" t="str">
        <f>IFERROR(VLOOKUP(D631,'Tarifa compacta'!A:C,2,FALSE),"-")</f>
        <v>4010869596466</v>
      </c>
      <c r="D631" t="s">
        <v>1405</v>
      </c>
      <c r="E631" s="32" t="str">
        <f>+VLOOKUP($D631,'Tarifa compacta'!$A:$G,7,0)</f>
        <v>Conducto flexible primario de 10 m con manguera alufónica aislante. DH 160 mm.</v>
      </c>
      <c r="F631" s="34">
        <f>+IFERROR(VLOOKUP($D631,'Tarifa compacta'!$A$11:$O$1018,13,0),"")</f>
        <v>169</v>
      </c>
      <c r="H631" s="217" t="str">
        <f>IFERROR(IF(VLOOKUP($D631,'Tarifa compacta'!$A$11:$O$1018,12,0)=0,"",VLOOKUP($D631,'Tarifa compacta'!$A$11:$O$1018,12,0)),"")</f>
        <v/>
      </c>
    </row>
    <row r="632" spans="2:9">
      <c r="B632" s="49"/>
      <c r="C632" s="236"/>
      <c r="D632" s="50" t="s">
        <v>6007</v>
      </c>
      <c r="E632" s="49"/>
      <c r="F632" s="51"/>
      <c r="G632" s="51"/>
      <c r="H632" s="216"/>
      <c r="I632" s="49"/>
    </row>
    <row r="633" spans="2:9">
      <c r="C633" s="12" t="str">
        <f>IFERROR(VLOOKUP(D633,'Tarifa compacta'!A:C,2,FALSE),"-")</f>
        <v>4010869596473</v>
      </c>
      <c r="D633" t="s">
        <v>1407</v>
      </c>
      <c r="E633" s="32" t="str">
        <f>+VLOOKUP($D633,'Tarifa compacta'!$A:$G,7,0)</f>
        <v>Abrazadera para manguera. 60/325 mm.</v>
      </c>
      <c r="F633" s="34">
        <f>+IFERROR(VLOOKUP($D633,'Tarifa compacta'!$A$11:$O$1018,13,0),"")</f>
        <v>3</v>
      </c>
      <c r="H633" s="217" t="str">
        <f>IFERROR(IF(VLOOKUP($D633,'Tarifa compacta'!$A$11:$O$1018,12,0)=0,"",VLOOKUP($D633,'Tarifa compacta'!$A$11:$O$1018,12,0)),"")</f>
        <v/>
      </c>
    </row>
    <row r="634" spans="2:9">
      <c r="C634" s="12" t="str">
        <f>IFERROR(VLOOKUP(D634,'Tarifa compacta'!A:C,2,FALSE),"-")</f>
        <v>4010869596480</v>
      </c>
      <c r="D634" t="s">
        <v>1409</v>
      </c>
      <c r="E634" s="32" t="str">
        <f>+VLOOKUP($D634,'Tarifa compacta'!$A:$G,7,0)</f>
        <v>Cinta negra hermética anticondensación. 50 mm x 10 m</v>
      </c>
      <c r="F634" s="34">
        <f>+IFERROR(VLOOKUP($D634,'Tarifa compacta'!$A$11:$O$1018,13,0),"")</f>
        <v>13</v>
      </c>
      <c r="H634" s="217" t="str">
        <f>IFERROR(IF(VLOOKUP($D634,'Tarifa compacta'!$A$11:$O$1018,12,0)=0,"",VLOOKUP($D634,'Tarifa compacta'!$A$11:$O$1018,12,0)),"")</f>
        <v/>
      </c>
    </row>
    <row r="635" spans="2:9">
      <c r="C635" s="12" t="str">
        <f>IFERROR(VLOOKUP(D635,'Tarifa compacta'!A:C,2,FALSE),"-")</f>
        <v>4010869596497</v>
      </c>
      <c r="D635" t="s">
        <v>1411</v>
      </c>
      <c r="E635" s="32" t="str">
        <f>+VLOOKUP($D635,'Tarifa compacta'!$A:$G,7,0)</f>
        <v>Cinta de aluminio. 50 mm x 10 m. Sp 40 μm</v>
      </c>
      <c r="F635" s="34">
        <f>+IFERROR(VLOOKUP($D635,'Tarifa compacta'!$A$11:$O$1018,13,0),"")</f>
        <v>21</v>
      </c>
      <c r="H635" s="217" t="str">
        <f>IFERROR(IF(VLOOKUP($D635,'Tarifa compacta'!$A$11:$O$1018,12,0)=0,"",VLOOKUP($D635,'Tarifa compacta'!$A$11:$O$1018,12,0)),"")</f>
        <v/>
      </c>
    </row>
    <row r="636" spans="2:9">
      <c r="B636" s="49"/>
      <c r="C636" s="236"/>
      <c r="D636" s="50" t="s">
        <v>6008</v>
      </c>
      <c r="E636" s="49"/>
      <c r="F636" s="51"/>
      <c r="G636" s="51"/>
      <c r="H636" s="216"/>
      <c r="I636" s="49"/>
    </row>
    <row r="637" spans="2:9">
      <c r="C637" s="12" t="str">
        <f>IFERROR(VLOOKUP(D637,'Tarifa compacta'!A:C,2,FALSE),"-")</f>
        <v>4010869596503</v>
      </c>
      <c r="D637" t="s">
        <v>1413</v>
      </c>
      <c r="E637" s="32" t="str">
        <f>+VLOOKUP($D637,'Tarifa compacta'!$A:$G,7,0)</f>
        <v>Silenciador flexible macho/macho. DN 160mm, SP 25mm, L = 1000 mm</v>
      </c>
      <c r="F637" s="34">
        <f>+IFERROR(VLOOKUP($D637,'Tarifa compacta'!$A$11:$O$1018,13,0),"")</f>
        <v>123</v>
      </c>
      <c r="H637" s="217" t="str">
        <f>IFERROR(IF(VLOOKUP($D637,'Tarifa compacta'!$A$11:$O$1018,12,0)=0,"",VLOOKUP($D637,'Tarifa compacta'!$A$11:$O$1018,12,0)),"")</f>
        <v/>
      </c>
    </row>
    <row r="638" spans="2:9">
      <c r="B638" s="49"/>
      <c r="C638" s="236"/>
      <c r="D638" s="50" t="s">
        <v>6009</v>
      </c>
      <c r="E638" s="49"/>
      <c r="F638" s="51"/>
      <c r="G638" s="51"/>
      <c r="H638" s="216"/>
      <c r="I638" s="49"/>
    </row>
    <row r="639" spans="2:9">
      <c r="C639" s="12" t="str">
        <f>IFERROR(VLOOKUP(D639,'Tarifa compacta'!A:C,2,FALSE),"-")</f>
        <v>4010869596510</v>
      </c>
      <c r="D639" t="s">
        <v>1415</v>
      </c>
      <c r="E639" s="32" t="str">
        <f>+VLOOKUP($D639,'Tarifa compacta'!$A:$G,7,0)</f>
        <v>Colector de acero aislado TG1 con puerta de inspección y salidas laterales/frontales/perpendiculares. 1x DN 160mm - 4+4+4x DN 75/90mm</v>
      </c>
      <c r="F639" s="34">
        <f>+IFERROR(VLOOKUP($D639,'Tarifa compacta'!$A$11:$O$1018,13,0),"")</f>
        <v>204</v>
      </c>
      <c r="H639" s="217" t="str">
        <f>IFERROR(IF(VLOOKUP($D639,'Tarifa compacta'!$A$11:$O$1018,12,0)=0,"",VLOOKUP($D639,'Tarifa compacta'!$A$11:$O$1018,12,0)),"")</f>
        <v/>
      </c>
    </row>
    <row r="640" spans="2:9">
      <c r="C640" s="12" t="str">
        <f>IFERROR(VLOOKUP(D640,'Tarifa compacta'!A:C,2,FALSE),"-")</f>
        <v>4010869596527</v>
      </c>
      <c r="D640" t="s">
        <v>1417</v>
      </c>
      <c r="E640" s="32" t="str">
        <f>+VLOOKUP($D640,'Tarifa compacta'!$A:$G,7,0)</f>
        <v>Colector de acero aislado TG2 con puerta de inspección y salidas laterales/frontales/perpendiculares. 1x DN 160mm - 4+8+4x DN 75/90mm</v>
      </c>
      <c r="F640" s="34">
        <f>+IFERROR(VLOOKUP($D640,'Tarifa compacta'!$A$11:$O$1018,13,0),"")</f>
        <v>245</v>
      </c>
      <c r="H640" s="217" t="str">
        <f>IFERROR(IF(VLOOKUP($D640,'Tarifa compacta'!$A$11:$O$1018,12,0)=0,"",VLOOKUP($D640,'Tarifa compacta'!$A$11:$O$1018,12,0)),"")</f>
        <v/>
      </c>
    </row>
    <row r="641" spans="2:9">
      <c r="C641" s="12" t="str">
        <f>IFERROR(VLOOKUP(D641,'Tarifa compacta'!A:C,2,FALSE),"-")</f>
        <v>4010869596534</v>
      </c>
      <c r="D641" t="s">
        <v>1419</v>
      </c>
      <c r="E641" s="32" t="str">
        <f>+VLOOKUP($D641,'Tarifa compacta'!$A:$G,7,0)</f>
        <v>Colector de acero aislado TG3 con puerta de inspección y salidas laterales/frontales/perpendiculares. 1x DN160mm - 4+12+4x DN 75/90mm</v>
      </c>
      <c r="F641" s="34">
        <f>+IFERROR(VLOOKUP($D641,'Tarifa compacta'!$A$11:$O$1018,13,0),"")</f>
        <v>296</v>
      </c>
      <c r="H641" s="217" t="str">
        <f>IFERROR(IF(VLOOKUP($D641,'Tarifa compacta'!$A$11:$O$1018,12,0)=0,"",VLOOKUP($D641,'Tarifa compacta'!$A$11:$O$1018,12,0)),"")</f>
        <v/>
      </c>
    </row>
    <row r="642" spans="2:9">
      <c r="C642" s="12" t="str">
        <f>IFERROR(VLOOKUP(D642,'Tarifa compacta'!A:C,2,FALSE),"-")</f>
        <v>4010869596541</v>
      </c>
      <c r="D642" t="s">
        <v>1421</v>
      </c>
      <c r="E642" s="32" t="str">
        <f>+VLOOKUP($D642,'Tarifa compacta'!$A:$G,7,0)</f>
        <v>Acoplamiento múltiple/plenum para arranque corrugado DN75.</v>
      </c>
      <c r="F642" s="34">
        <f>+IFERROR(VLOOKUP($D642,'Tarifa compacta'!$A$11:$O$1018,13,0),"")</f>
        <v>12</v>
      </c>
      <c r="H642" s="217" t="str">
        <f>IFERROR(IF(VLOOKUP($D642,'Tarifa compacta'!$A$11:$O$1018,12,0)=0,"",VLOOKUP($D642,'Tarifa compacta'!$A$11:$O$1018,12,0)),"")</f>
        <v/>
      </c>
    </row>
    <row r="643" spans="2:9">
      <c r="C643" s="12" t="str">
        <f>IFERROR(VLOOKUP(D643,'Tarifa compacta'!A:C,2,FALSE),"-")</f>
        <v>4010869596558</v>
      </c>
      <c r="D643" t="s">
        <v>1423</v>
      </c>
      <c r="E643" s="32" t="str">
        <f>+VLOOKUP($D643,'Tarifa compacta'!$A:$G,7,0)</f>
        <v>Tapón ciego colector para el múltiple.</v>
      </c>
      <c r="F643" s="34">
        <f>+IFERROR(VLOOKUP($D643,'Tarifa compacta'!$A$11:$O$1018,13,0),"")</f>
        <v>7</v>
      </c>
      <c r="H643" s="217" t="str">
        <f>IFERROR(IF(VLOOKUP($D643,'Tarifa compacta'!$A$11:$O$1018,12,0)=0,"",VLOOKUP($D643,'Tarifa compacta'!$A$11:$O$1018,12,0)),"")</f>
        <v/>
      </c>
    </row>
    <row r="644" spans="2:9">
      <c r="C644" s="12" t="str">
        <f>IFERROR(VLOOKUP(D644,'Tarifa compacta'!A:C,2,FALSE),"-")</f>
        <v>4010869596565</v>
      </c>
      <c r="D644" t="s">
        <v>1425</v>
      </c>
      <c r="E644" s="32" t="str">
        <f>+VLOOKUP($D644,'Tarifa compacta'!$A:$G,7,0)</f>
        <v>Regulador de flujo estático. 15 =&gt; 50 m3/h, paso mínimo = 5 m3/h</v>
      </c>
      <c r="F644" s="34">
        <f>+IFERROR(VLOOKUP($D644,'Tarifa compacta'!$A$11:$O$1018,13,0),"")</f>
        <v>11</v>
      </c>
      <c r="H644" s="217" t="str">
        <f>IFERROR(IF(VLOOKUP($D644,'Tarifa compacta'!$A$11:$O$1018,12,0)=0,"",VLOOKUP($D644,'Tarifa compacta'!$A$11:$O$1018,12,0)),"")</f>
        <v/>
      </c>
    </row>
    <row r="645" spans="2:9">
      <c r="B645" s="49"/>
      <c r="C645" s="236"/>
      <c r="D645" s="50" t="s">
        <v>6010</v>
      </c>
      <c r="E645" s="49"/>
      <c r="F645" s="51"/>
      <c r="G645" s="51"/>
      <c r="H645" s="216"/>
      <c r="I645" s="49"/>
    </row>
    <row r="646" spans="2:9">
      <c r="C646" s="12" t="str">
        <f>IFERROR(VLOOKUP(D646,'Tarifa compacta'!A:C,2,FALSE),"-")</f>
        <v>4010869596572</v>
      </c>
      <c r="D646" t="s">
        <v>1427</v>
      </c>
      <c r="E646" s="32" t="str">
        <f>+VLOOKUP($D646,'Tarifa compacta'!$A:$G,7,0)</f>
        <v>Bobina de tubo corrugado de 50 m.  DN 75mm.</v>
      </c>
      <c r="F646" s="34">
        <f>+IFERROR(VLOOKUP($D646,'Tarifa compacta'!$A$11:$O$1018,13,0),"")</f>
        <v>332</v>
      </c>
      <c r="H646" s="217" t="str">
        <f>IFERROR(IF(VLOOKUP($D646,'Tarifa compacta'!$A$11:$O$1018,12,0)=0,"",VLOOKUP($D646,'Tarifa compacta'!$A$11:$O$1018,12,0)),"")</f>
        <v/>
      </c>
    </row>
    <row r="647" spans="2:9">
      <c r="C647" s="12" t="str">
        <f>IFERROR(VLOOKUP(D647,'Tarifa compacta'!A:C,2,FALSE),"-")</f>
        <v>4010869596589</v>
      </c>
      <c r="D647" t="s">
        <v>1429</v>
      </c>
      <c r="E647" s="32" t="str">
        <f>+VLOOKUP($D647,'Tarifa compacta'!$A:$G,7,0)</f>
        <v>Anillo en O.  DN 75mm</v>
      </c>
      <c r="F647" s="34">
        <f>+IFERROR(VLOOKUP($D647,'Tarifa compacta'!$A$11:$O$1018,13,0),"")</f>
        <v>6</v>
      </c>
      <c r="H647" s="217" t="str">
        <f>IFERROR(IF(VLOOKUP($D647,'Tarifa compacta'!$A$11:$O$1018,12,0)=0,"",VLOOKUP($D647,'Tarifa compacta'!$A$11:$O$1018,12,0)),"")</f>
        <v/>
      </c>
    </row>
    <row r="648" spans="2:9">
      <c r="C648" s="12" t="str">
        <f>IFERROR(VLOOKUP(D648,'Tarifa compacta'!A:C,2,FALSE),"-")</f>
        <v>4010869596596</v>
      </c>
      <c r="D648" t="s">
        <v>1431</v>
      </c>
      <c r="E648" s="32" t="str">
        <f>+VLOOKUP($D648,'Tarifa compacta'!$A:$G,7,0)</f>
        <v>Tapón ciego de tubo corrugado.  DN 75mm</v>
      </c>
      <c r="F648" s="34">
        <f>+IFERROR(VLOOKUP($D648,'Tarifa compacta'!$A$11:$O$1018,13,0),"")</f>
        <v>10</v>
      </c>
      <c r="H648" s="217" t="str">
        <f>IFERROR(IF(VLOOKUP($D648,'Tarifa compacta'!$A$11:$O$1018,12,0)=0,"",VLOOKUP($D648,'Tarifa compacta'!$A$11:$O$1018,12,0)),"")</f>
        <v/>
      </c>
    </row>
    <row r="649" spans="2:9">
      <c r="C649" s="12" t="str">
        <f>IFERROR(VLOOKUP(D649,'Tarifa compacta'!A:C,2,FALSE),"-")</f>
        <v>4010869596602</v>
      </c>
      <c r="D649" t="s">
        <v>1433</v>
      </c>
      <c r="E649" s="32" t="str">
        <f>+VLOOKUP($D649,'Tarifa compacta'!$A:$G,7,0)</f>
        <v>Articulación macho/macho. DN 75mm incluyendo dos juntas tóricas</v>
      </c>
      <c r="F649" s="34">
        <f>+IFERROR(VLOOKUP($D649,'Tarifa compacta'!$A$11:$O$1018,13,0),"")</f>
        <v>11</v>
      </c>
      <c r="H649" s="217" t="str">
        <f>IFERROR(IF(VLOOKUP($D649,'Tarifa compacta'!$A$11:$O$1018,12,0)=0,"",VLOOKUP($D649,'Tarifa compacta'!$A$11:$O$1018,12,0)),"")</f>
        <v/>
      </c>
    </row>
    <row r="650" spans="2:9">
      <c r="C650" s="12" t="str">
        <f>IFERROR(VLOOKUP(D650,'Tarifa compacta'!A:C,2,FALSE),"-")</f>
        <v>4010869596619</v>
      </c>
      <c r="D650" t="s">
        <v>1436</v>
      </c>
      <c r="E650" s="32" t="str">
        <f>+VLOOKUP($D650,'Tarifa compacta'!$A:$G,7,0)</f>
        <v>Clip de fijación  DN 75mm. Utiliza cada 1,5 - 2 m lineal y antes y después de cada curva</v>
      </c>
      <c r="F650" s="34">
        <f>+IFERROR(VLOOKUP($D650,'Tarifa compacta'!$A$11:$O$1018,13,0),"")</f>
        <v>4</v>
      </c>
      <c r="H650" s="217" t="str">
        <f>IFERROR(IF(VLOOKUP($D650,'Tarifa compacta'!$A$11:$O$1018,12,0)=0,"",VLOOKUP($D650,'Tarifa compacta'!$A$11:$O$1018,12,0)),"")</f>
        <v/>
      </c>
    </row>
    <row r="651" spans="2:9">
      <c r="C651" s="12" t="str">
        <f>IFERROR(VLOOKUP(D651,'Tarifa compacta'!A:C,2,FALSE),"-")</f>
        <v>4010869596626</v>
      </c>
      <c r="D651" t="s">
        <v>1439</v>
      </c>
      <c r="E651" s="32" t="str">
        <f>+VLOOKUP($D651,'Tarifa compacta'!$A:$G,7,0)</f>
        <v>Ángulo vertical de 90°. DN 75mm. Incluían dos juntas tóricas</v>
      </c>
      <c r="F651" s="34">
        <f>+IFERROR(VLOOKUP($D651,'Tarifa compacta'!$A$11:$O$1018,13,0),"")</f>
        <v>36</v>
      </c>
      <c r="H651" s="217" t="str">
        <f>IFERROR(IF(VLOOKUP($D651,'Tarifa compacta'!$A$11:$O$1018,12,0)=0,"",VLOOKUP($D651,'Tarifa compacta'!$A$11:$O$1018,12,0)),"")</f>
        <v/>
      </c>
    </row>
    <row r="652" spans="2:9">
      <c r="B652" s="49"/>
      <c r="C652" s="236"/>
      <c r="D652" s="50" t="s">
        <v>2225</v>
      </c>
      <c r="E652" s="49"/>
      <c r="F652" s="51"/>
      <c r="G652" s="51"/>
      <c r="H652" s="216"/>
      <c r="I652" s="49"/>
    </row>
    <row r="653" spans="2:9">
      <c r="C653" s="12" t="str">
        <f>IFERROR(VLOOKUP(D653,'Tarifa compacta'!A:C,2,FALSE),"-")</f>
        <v>4010869596633</v>
      </c>
      <c r="D653" t="s">
        <v>1441</v>
      </c>
      <c r="E653" s="32" t="str">
        <f>+VLOOKUP($D653,'Tarifa compacta'!$A:$G,7,0)</f>
        <v>Difusor de polipropileno EPP, modular y patentado con acoplamiento de 75/90 mm, acoplamiento modular para acoplamiento, filtro y soportes de instalación.</v>
      </c>
      <c r="F653" s="34">
        <f>+IFERROR(VLOOKUP($D653,'Tarifa compacta'!$A$11:$O$1018,13,0),"")</f>
        <v>82</v>
      </c>
      <c r="H653" s="217" t="str">
        <f>IFERROR(IF(VLOOKUP($D653,'Tarifa compacta'!$A$11:$O$1018,12,0)=0,"",VLOOKUP($D653,'Tarifa compacta'!$A$11:$O$1018,12,0)),"")</f>
        <v/>
      </c>
    </row>
    <row r="654" spans="2:9">
      <c r="C654" s="12" t="str">
        <f>IFERROR(VLOOKUP(D654,'Tarifa compacta'!A:C,2,FALSE),"-")</f>
        <v>4010869596640</v>
      </c>
      <c r="D654" t="s">
        <v>1443</v>
      </c>
      <c r="E654" s="32" t="str">
        <f>+VLOOKUP($D654,'Tarifa compacta'!$A:$G,7,0)</f>
        <v>Filtro de repuesto (10 piezas).</v>
      </c>
      <c r="F654" s="34">
        <f>+IFERROR(VLOOKUP($D654,'Tarifa compacta'!$A$11:$O$1018,13,0),"")</f>
        <v>102</v>
      </c>
      <c r="H654" s="217" t="str">
        <f>IFERROR(IF(VLOOKUP($D654,'Tarifa compacta'!$A$11:$O$1018,12,0)=0,"",VLOOKUP($D654,'Tarifa compacta'!$A$11:$O$1018,12,0)),"")</f>
        <v/>
      </c>
    </row>
    <row r="655" spans="2:9">
      <c r="B655" s="49"/>
      <c r="C655" s="236"/>
      <c r="D655" s="50" t="s">
        <v>6011</v>
      </c>
      <c r="E655" s="49"/>
      <c r="F655" s="51"/>
      <c r="G655" s="51"/>
      <c r="H655" s="216"/>
      <c r="I655" s="49"/>
    </row>
    <row r="656" spans="2:9">
      <c r="C656" s="12" t="str">
        <f>IFERROR(VLOOKUP(D656,'Tarifa compacta'!A:C,2,FALSE),"-")</f>
        <v>4010869596657</v>
      </c>
      <c r="D656" t="s">
        <v>1445</v>
      </c>
      <c r="E656" s="32" t="str">
        <f>+VLOOKUP($D656,'Tarifa compacta'!$A:$G,7,0)</f>
        <v>Rejilla 1x agujero redondo perforado. Acero, acabado blanco, 190x140mm</v>
      </c>
      <c r="F656" s="34">
        <f>+IFERROR(VLOOKUP($D656,'Tarifa compacta'!$A$11:$O$1018,13,0),"")</f>
        <v>57</v>
      </c>
      <c r="H656" s="217" t="str">
        <f>IFERROR(IF(VLOOKUP($D656,'Tarifa compacta'!$A$11:$O$1018,12,0)=0,"",VLOOKUP($D656,'Tarifa compacta'!$A$11:$O$1018,12,0)),"")</f>
        <v/>
      </c>
    </row>
    <row r="657" spans="2:9">
      <c r="C657" s="12" t="str">
        <f>IFERROR(VLOOKUP(D657,'Tarifa compacta'!A:C,2,FALSE),"-")</f>
        <v>4010869596664</v>
      </c>
      <c r="D657" t="s">
        <v>1447</v>
      </c>
      <c r="E657" s="32" t="str">
        <f>+VLOOKUP($D657,'Tarifa compacta'!$A:$G,7,0)</f>
        <v>Rejilla con 2 agujeros redondos perforados. Acero, acabado blanco, 360x140mm</v>
      </c>
      <c r="F657" s="34">
        <f>+IFERROR(VLOOKUP($D657,'Tarifa compacta'!$A$11:$O$1018,13,0),"")</f>
        <v>77</v>
      </c>
      <c r="H657" s="217" t="str">
        <f>IFERROR(IF(VLOOKUP($D657,'Tarifa compacta'!$A$11:$O$1018,12,0)=0,"",VLOOKUP($D657,'Tarifa compacta'!$A$11:$O$1018,12,0)),"")</f>
        <v/>
      </c>
    </row>
    <row r="658" spans="2:9">
      <c r="C658" s="12" t="str">
        <f>IFERROR(VLOOKUP(D658,'Tarifa compacta'!A:C,2,FALSE),"-")</f>
        <v>4010869596671</v>
      </c>
      <c r="D658" t="s">
        <v>1449</v>
      </c>
      <c r="E658" s="32" t="str">
        <f>+VLOOKUP($D658,'Tarifa compacta'!$A:$G,7,0)</f>
        <v>Rejilla 3x perforado de agujero redondo. Acero, acabado blanco, 540x140mm</v>
      </c>
      <c r="F658" s="34">
        <f>+IFERROR(VLOOKUP($D658,'Tarifa compacta'!$A$11:$O$1018,13,0),"")</f>
        <v>92</v>
      </c>
      <c r="H658" s="217" t="str">
        <f>IFERROR(IF(VLOOKUP($D658,'Tarifa compacta'!$A$11:$O$1018,12,0)=0,"",VLOOKUP($D658,'Tarifa compacta'!$A$11:$O$1018,12,0)),"")</f>
        <v/>
      </c>
    </row>
    <row r="659" spans="2:9">
      <c r="C659" s="12" t="str">
        <f>IFERROR(VLOOKUP(D659,'Tarifa compacta'!A:C,2,FALSE),"-")</f>
        <v>4010869596688</v>
      </c>
      <c r="D659" t="s">
        <v>1451</v>
      </c>
      <c r="E659" s="32" t="str">
        <f>+VLOOKUP($D659,'Tarifa compacta'!$A:$G,7,0)</f>
        <v>Rejilla 4x perforado con agujero redondo. Acero, acabado blanco, 360x260mm</v>
      </c>
      <c r="F659" s="34">
        <f>+IFERROR(VLOOKUP($D659,'Tarifa compacta'!$A$11:$O$1018,13,0),"")</f>
        <v>102</v>
      </c>
      <c r="H659" s="217" t="str">
        <f>IFERROR(IF(VLOOKUP($D659,'Tarifa compacta'!$A$11:$O$1018,12,0)=0,"",VLOOKUP($D659,'Tarifa compacta'!$A$11:$O$1018,12,0)),"")</f>
        <v/>
      </c>
    </row>
    <row r="660" spans="2:9">
      <c r="B660" s="49"/>
      <c r="C660" s="236"/>
      <c r="D660" s="50" t="s">
        <v>6012</v>
      </c>
      <c r="E660" s="49"/>
      <c r="F660" s="51"/>
      <c r="G660" s="51"/>
      <c r="H660" s="216"/>
      <c r="I660" s="49"/>
    </row>
    <row r="661" spans="2:9">
      <c r="C661" s="12" t="str">
        <f>IFERROR(VLOOKUP(D661,'Tarifa compacta'!A:C,2,FALSE),"-")</f>
        <v>4010869596695</v>
      </c>
      <c r="D661" t="s">
        <v>1453</v>
      </c>
      <c r="E661" s="32" t="str">
        <f>+VLOOKUP($D661,'Tarifa compacta'!$A:$G,7,0)</f>
        <v>Rejilla 1x agujero cuadrado perforado. Acero, acabado blanco, 190x140mm</v>
      </c>
      <c r="F661" s="34">
        <f>+IFERROR(VLOOKUP($D661,'Tarifa compacta'!$A$11:$O$1018,13,0),"")</f>
        <v>57</v>
      </c>
      <c r="H661" s="217" t="str">
        <f>IFERROR(IF(VLOOKUP($D661,'Tarifa compacta'!$A$11:$O$1018,12,0)=0,"",VLOOKUP($D661,'Tarifa compacta'!$A$11:$O$1018,12,0)),"")</f>
        <v/>
      </c>
    </row>
    <row r="662" spans="2:9">
      <c r="C662" s="12" t="str">
        <f>IFERROR(VLOOKUP(D662,'Tarifa compacta'!A:C,2,FALSE),"-")</f>
        <v>4010869596701</v>
      </c>
      <c r="D662" t="s">
        <v>1455</v>
      </c>
      <c r="E662" s="32" t="str">
        <f>+VLOOKUP($D662,'Tarifa compacta'!$A:$G,7,0)</f>
        <v>Rejilla de 2 agujeros cuadrados perforados. Acero, acabado blanco, 360x140mm</v>
      </c>
      <c r="F662" s="34">
        <f>+IFERROR(VLOOKUP($D662,'Tarifa compacta'!$A$11:$O$1018,13,0),"")</f>
        <v>77</v>
      </c>
      <c r="H662" s="217" t="str">
        <f>IFERROR(IF(VLOOKUP($D662,'Tarifa compacta'!$A$11:$O$1018,12,0)=0,"",VLOOKUP($D662,'Tarifa compacta'!$A$11:$O$1018,12,0)),"")</f>
        <v/>
      </c>
    </row>
    <row r="663" spans="2:9">
      <c r="C663" s="12" t="str">
        <f>IFERROR(VLOOKUP(D663,'Tarifa compacta'!A:C,2,FALSE),"-")</f>
        <v>4010869596718</v>
      </c>
      <c r="D663" t="s">
        <v>1457</v>
      </c>
      <c r="E663" s="32" t="str">
        <f>+VLOOKUP($D663,'Tarifa compacta'!$A:$G,7,0)</f>
        <v>Rejilla 3x agujero cuadrado perforado. Acero, acabado blanco, 540x140mm</v>
      </c>
      <c r="F663" s="34">
        <f>+IFERROR(VLOOKUP($D663,'Tarifa compacta'!$A$11:$O$1018,13,0),"")</f>
        <v>92</v>
      </c>
      <c r="H663" s="217" t="str">
        <f>IFERROR(IF(VLOOKUP($D663,'Tarifa compacta'!$A$11:$O$1018,12,0)=0,"",VLOOKUP($D663,'Tarifa compacta'!$A$11:$O$1018,12,0)),"")</f>
        <v/>
      </c>
    </row>
    <row r="664" spans="2:9">
      <c r="C664" s="12" t="str">
        <f>IFERROR(VLOOKUP(D664,'Tarifa compacta'!A:C,2,FALSE),"-")</f>
        <v>4010869596725</v>
      </c>
      <c r="D664" t="s">
        <v>1459</v>
      </c>
      <c r="E664" s="32" t="str">
        <f>+VLOOKUP($D664,'Tarifa compacta'!$A:$G,7,0)</f>
        <v>Rejilla 5x agujero cuadrado perforado. Acero, acabado blanco, 360x260mm</v>
      </c>
      <c r="F664" s="34">
        <f>+IFERROR(VLOOKUP($D664,'Tarifa compacta'!$A$11:$O$1018,13,0),"")</f>
        <v>102</v>
      </c>
      <c r="H664" s="217" t="str">
        <f>IFERROR(IF(VLOOKUP($D664,'Tarifa compacta'!$A$11:$O$1018,12,0)=0,"",VLOOKUP($D664,'Tarifa compacta'!$A$11:$O$1018,12,0)),"")</f>
        <v/>
      </c>
    </row>
  </sheetData>
  <sheetProtection algorithmName="SHA-512" hashValue="3Up7ScuIe1Etd+KFQwjgohF7rVDM+QySllavpsoge3fW3Ado1fhKL4CmZrVClMebCAjIREVh2kWrKyHxSe4fAw==" saltValue="9w1XAvxC59+hflzOAIB/1A==" spinCount="100000" sheet="1" objects="1" scenarios="1"/>
  <autoFilter ref="B9:J664" xr:uid="{F0439118-713C-40BB-BC9A-1A2776BA4886}">
    <filterColumn colId="0" showButton="0"/>
    <filterColumn colId="1" showButton="0"/>
  </autoFilter>
  <mergeCells count="44">
    <mergeCell ref="B524:I524"/>
    <mergeCell ref="B550:I550"/>
    <mergeCell ref="B567:I567"/>
    <mergeCell ref="B10:I10"/>
    <mergeCell ref="B100:I100"/>
    <mergeCell ref="B125:I125"/>
    <mergeCell ref="B414:I414"/>
    <mergeCell ref="B486:I486"/>
    <mergeCell ref="I102:I104"/>
    <mergeCell ref="I127:I130"/>
    <mergeCell ref="I131:I134"/>
    <mergeCell ref="I135:I138"/>
    <mergeCell ref="I139:I142"/>
    <mergeCell ref="I143:I146"/>
    <mergeCell ref="I147:I150"/>
    <mergeCell ref="I152:I155"/>
    <mergeCell ref="I156:I159"/>
    <mergeCell ref="I160:I163"/>
    <mergeCell ref="I164:I167"/>
    <mergeCell ref="I195:I198"/>
    <mergeCell ref="I199:I202"/>
    <mergeCell ref="I203:I206"/>
    <mergeCell ref="I207:I210"/>
    <mergeCell ref="I212:I215"/>
    <mergeCell ref="I225:I228"/>
    <mergeCell ref="I238:I241"/>
    <mergeCell ref="I251:I254"/>
    <mergeCell ref="I264:I267"/>
    <mergeCell ref="I268:I271"/>
    <mergeCell ref="I272:I275"/>
    <mergeCell ref="I276:I279"/>
    <mergeCell ref="I289:I292"/>
    <mergeCell ref="I293:I296"/>
    <mergeCell ref="I306:I309"/>
    <mergeCell ref="I314:I317"/>
    <mergeCell ref="I327:I330"/>
    <mergeCell ref="I390:I393"/>
    <mergeCell ref="I398:I401"/>
    <mergeCell ref="I402:I405"/>
    <mergeCell ref="I335:I338"/>
    <mergeCell ref="I348:I351"/>
    <mergeCell ref="I356:I359"/>
    <mergeCell ref="I369:I372"/>
    <mergeCell ref="I377:I380"/>
  </mergeCells>
  <conditionalFormatting sqref="B9 D9:H9">
    <cfRule type="duplicateValues" dxfId="107" priority="5"/>
    <cfRule type="duplicateValues" dxfId="106" priority="6"/>
  </conditionalFormatting>
  <conditionalFormatting sqref="B10:C10">
    <cfRule type="duplicateValues" dxfId="105" priority="23"/>
    <cfRule type="duplicateValues" dxfId="104" priority="24"/>
  </conditionalFormatting>
  <conditionalFormatting sqref="B100:C100">
    <cfRule type="duplicateValues" dxfId="103" priority="21"/>
    <cfRule type="duplicateValues" dxfId="102" priority="22"/>
  </conditionalFormatting>
  <conditionalFormatting sqref="B125:C125">
    <cfRule type="duplicateValues" dxfId="101" priority="7"/>
    <cfRule type="duplicateValues" dxfId="100" priority="8"/>
  </conditionalFormatting>
  <conditionalFormatting sqref="B414:C414">
    <cfRule type="duplicateValues" dxfId="99" priority="13"/>
    <cfRule type="duplicateValues" dxfId="98" priority="14"/>
  </conditionalFormatting>
  <conditionalFormatting sqref="B486:C486">
    <cfRule type="duplicateValues" dxfId="97" priority="17"/>
    <cfRule type="duplicateValues" dxfId="96" priority="18"/>
  </conditionalFormatting>
  <conditionalFormatting sqref="B524:C524">
    <cfRule type="duplicateValues" dxfId="95" priority="9"/>
    <cfRule type="duplicateValues" dxfId="94" priority="10"/>
  </conditionalFormatting>
  <conditionalFormatting sqref="B550:C550">
    <cfRule type="duplicateValues" dxfId="93" priority="19"/>
    <cfRule type="duplicateValues" dxfId="92" priority="20"/>
  </conditionalFormatting>
  <conditionalFormatting sqref="B567:C567">
    <cfRule type="duplicateValues" dxfId="91" priority="15"/>
    <cfRule type="duplicateValues" dxfId="90" priority="16"/>
  </conditionalFormatting>
  <conditionalFormatting sqref="I9">
    <cfRule type="duplicateValues" dxfId="89" priority="3"/>
    <cfRule type="duplicateValues" dxfId="88" priority="4"/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39" fitToHeight="0" orientation="portrait" r:id="rId1"/>
  <rowBreaks count="8" manualBreakCount="8">
    <brk id="93" min="1" max="7" man="1"/>
    <brk id="175" min="1" max="7" man="1"/>
    <brk id="262" min="1" max="7" man="1"/>
    <brk id="367" min="1" max="7" man="1"/>
    <brk id="413" min="1" max="7" man="1"/>
    <brk id="485" min="1" max="7" man="1"/>
    <brk id="523" min="1" max="7" man="1"/>
    <brk id="623" min="1" max="7" man="1"/>
  </rowBreaks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80138-1BAF-4B67-872A-7801DF13C39B}">
  <sheetPr>
    <tabColor theme="9" tint="-0.249977111117893"/>
    <pageSetUpPr fitToPage="1"/>
  </sheetPr>
  <dimension ref="B1:I780"/>
  <sheetViews>
    <sheetView view="pageBreakPreview" zoomScale="85" zoomScaleNormal="85" zoomScaleSheetLayoutView="85" workbookViewId="0">
      <pane xSplit="1" ySplit="9" topLeftCell="B10" activePane="bottomRight" state="frozen"/>
      <selection activeCell="D37" sqref="D37"/>
      <selection pane="topRight" activeCell="D37" sqref="D37"/>
      <selection pane="bottomLeft" activeCell="D37" sqref="D37"/>
      <selection pane="bottomRight" activeCell="B1" sqref="B1"/>
    </sheetView>
  </sheetViews>
  <sheetFormatPr baseColWidth="10" defaultColWidth="8.85546875" defaultRowHeight="15"/>
  <cols>
    <col min="2" max="2" width="7.85546875" customWidth="1"/>
    <col min="3" max="3" width="17.140625" style="246" customWidth="1"/>
    <col min="4" max="4" width="31.5703125" customWidth="1"/>
    <col min="5" max="5" width="90.85546875" customWidth="1"/>
    <col min="6" max="6" width="12.85546875" customWidth="1"/>
    <col min="7" max="7" width="9.140625" customWidth="1"/>
    <col min="8" max="8" width="15" style="213" bestFit="1" customWidth="1"/>
    <col min="9" max="9" width="30.85546875" customWidth="1"/>
  </cols>
  <sheetData>
    <row r="1" spans="2:9" ht="26.25">
      <c r="B1" s="225" t="s">
        <v>6013</v>
      </c>
      <c r="C1" s="249"/>
      <c r="D1" s="7"/>
    </row>
    <row r="2" spans="2:9">
      <c r="B2" s="4"/>
      <c r="C2" s="245"/>
      <c r="D2" s="4"/>
    </row>
    <row r="3" spans="2:9">
      <c r="B3" s="31" t="s">
        <v>1</v>
      </c>
      <c r="C3" s="245"/>
      <c r="D3" s="66" t="s">
        <v>2</v>
      </c>
      <c r="F3" s="30"/>
    </row>
    <row r="4" spans="2:9">
      <c r="B4" s="31" t="s">
        <v>3</v>
      </c>
      <c r="C4" s="245"/>
      <c r="D4" s="67" t="s">
        <v>4</v>
      </c>
      <c r="F4" s="30"/>
    </row>
    <row r="5" spans="2:9">
      <c r="B5" s="31" t="s">
        <v>5</v>
      </c>
      <c r="C5" s="245"/>
      <c r="D5" s="206" cm="1">
        <f t="array" ref="D5:E5">+'Tarifa compacta'!B6:C6</f>
        <v>46296</v>
      </c>
      <c r="E5" s="75">
        <v>0</v>
      </c>
      <c r="F5" s="30"/>
    </row>
    <row r="6" spans="2:9">
      <c r="B6" s="4"/>
      <c r="C6" s="245"/>
      <c r="D6" s="4"/>
    </row>
    <row r="7" spans="2:9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50"/>
      <c r="D7" s="5"/>
    </row>
    <row r="9" spans="2:9" ht="16.5" customHeight="1" thickBot="1">
      <c r="B9" s="228"/>
      <c r="C9" s="244" t="s">
        <v>5874</v>
      </c>
      <c r="D9" s="212" t="s">
        <v>11</v>
      </c>
      <c r="E9" s="37" t="s">
        <v>17</v>
      </c>
      <c r="F9" s="37" t="s">
        <v>5875</v>
      </c>
      <c r="G9" s="37" t="s">
        <v>24</v>
      </c>
      <c r="H9" s="214" t="s">
        <v>22</v>
      </c>
      <c r="I9" s="37" t="s">
        <v>5876</v>
      </c>
    </row>
    <row r="10" spans="2:9" ht="24" thickBot="1">
      <c r="B10" s="288" t="s">
        <v>6014</v>
      </c>
      <c r="C10" s="288"/>
      <c r="D10" s="288"/>
      <c r="E10" s="288"/>
      <c r="F10" s="288"/>
      <c r="G10" s="288"/>
      <c r="H10" s="288"/>
      <c r="I10" s="288"/>
    </row>
    <row r="11" spans="2:9" ht="15.75">
      <c r="B11" s="44"/>
      <c r="C11" s="251"/>
      <c r="D11" s="226" t="s">
        <v>6015</v>
      </c>
      <c r="E11" s="45"/>
      <c r="F11" s="45"/>
      <c r="G11" s="45"/>
      <c r="H11" s="222"/>
      <c r="I11" s="45"/>
    </row>
    <row r="12" spans="2:9">
      <c r="C12" s="246" t="str">
        <f>IFERROR(VLOOKUP(D12,'Tarifa compacta'!A:C,2,FALSE),"-")</f>
        <v>4010869593144</v>
      </c>
      <c r="D12" t="s">
        <v>562</v>
      </c>
      <c r="E12" s="32" t="str">
        <f>+VLOOKUP($D12,'Tarifa compacta'!$A:$G,7,0)</f>
        <v>Fan coil de suelo. Pantalla a bordo. Tubería izquierda. Válvula integrada de 3 vías</v>
      </c>
      <c r="F12" s="34">
        <f>+IFERROR(VLOOKUP($D12,'Tarifa compacta'!$A$11:$O$1018,13,0),"")</f>
        <v>1222</v>
      </c>
      <c r="H12" s="217" t="str">
        <f>IFERROR(IF(VLOOKUP($D12,'Tarifa compacta'!$A$11:$O$1018,12,0)=0,"",VLOOKUP($D12,'Tarifa compacta'!$A$11:$O$1018,12,0)),"")</f>
        <v/>
      </c>
    </row>
    <row r="13" spans="2:9">
      <c r="C13" s="246" t="str">
        <f>IFERROR(VLOOKUP(D13,'Tarifa compacta'!A:C,2,FALSE),"-")</f>
        <v>4010869593168</v>
      </c>
      <c r="D13" t="s">
        <v>569</v>
      </c>
      <c r="E13" s="32" t="str">
        <f>+VLOOKUP($D13,'Tarifa compacta'!$A:$G,7,0)</f>
        <v>Fan coil de suelo. Pantalla a bordo. Tubería izquierda. Válvula integrada de 3 vías</v>
      </c>
      <c r="F13" s="34">
        <f>+IFERROR(VLOOKUP($D13,'Tarifa compacta'!$A$11:$O$1018,13,0),"")</f>
        <v>1288</v>
      </c>
      <c r="H13" s="217" t="str">
        <f>IFERROR(IF(VLOOKUP($D13,'Tarifa compacta'!$A$11:$O$1018,12,0)=0,"",VLOOKUP($D13,'Tarifa compacta'!$A$11:$O$1018,12,0)),"")</f>
        <v/>
      </c>
    </row>
    <row r="14" spans="2:9">
      <c r="C14" s="246" t="str">
        <f>IFERROR(VLOOKUP(D14,'Tarifa compacta'!A:C,2,FALSE),"-")</f>
        <v>4010869593182</v>
      </c>
      <c r="D14" t="s">
        <v>573</v>
      </c>
      <c r="E14" s="32" t="str">
        <f>+VLOOKUP($D14,'Tarifa compacta'!$A:$G,7,0)</f>
        <v>Fan coil de suelo. Pantalla a bordo. Tubería izquierda. Válvula integrada de 3 vías</v>
      </c>
      <c r="F14" s="34">
        <f>+IFERROR(VLOOKUP($D14,'Tarifa compacta'!$A$11:$O$1018,13,0),"")</f>
        <v>1417</v>
      </c>
      <c r="H14" s="217" t="str">
        <f>IFERROR(IF(VLOOKUP($D14,'Tarifa compacta'!$A$11:$O$1018,12,0)=0,"",VLOOKUP($D14,'Tarifa compacta'!$A$11:$O$1018,12,0)),"")</f>
        <v/>
      </c>
    </row>
    <row r="15" spans="2:9">
      <c r="C15" s="246" t="str">
        <f>IFERROR(VLOOKUP(D15,'Tarifa compacta'!A:C,2,FALSE),"-")</f>
        <v>4010869593205</v>
      </c>
      <c r="D15" t="s">
        <v>577</v>
      </c>
      <c r="E15" s="32" t="str">
        <f>+VLOOKUP($D15,'Tarifa compacta'!$A:$G,7,0)</f>
        <v>Fan coil de suelo. Pantalla a bordo. Tubería izquierda. Válvula integrada de 3 vías</v>
      </c>
      <c r="F15" s="34">
        <f>+IFERROR(VLOOKUP($D15,'Tarifa compacta'!$A$11:$O$1018,13,0),"")</f>
        <v>1585</v>
      </c>
      <c r="H15" s="217" t="str">
        <f>IFERROR(IF(VLOOKUP($D15,'Tarifa compacta'!$A$11:$O$1018,12,0)=0,"",VLOOKUP($D15,'Tarifa compacta'!$A$11:$O$1018,12,0)),"")</f>
        <v/>
      </c>
    </row>
    <row r="16" spans="2:9">
      <c r="B16" s="40"/>
      <c r="C16" s="247" t="str">
        <f>IFERROR(VLOOKUP(D16,'Tarifa compacta'!A:C,2,FALSE),"-")</f>
        <v>4010869593229</v>
      </c>
      <c r="D16" s="40" t="s">
        <v>581</v>
      </c>
      <c r="E16" s="40" t="str">
        <f>+VLOOKUP($D16,'Tarifa compacta'!$A:$G,7,0)</f>
        <v>Fan coil de suelo. Pantalla a bordo. Tubería izquierda. Válvula integrada de 3 vías</v>
      </c>
      <c r="F16" s="41">
        <f>+IFERROR(VLOOKUP($D16,'Tarifa compacta'!$A$11:$O$1018,13,0),"")</f>
        <v>1715</v>
      </c>
      <c r="G16" s="41"/>
      <c r="H16" s="224" t="str">
        <f>IFERROR(IF(VLOOKUP($D16,'Tarifa compacta'!$A$11:$O$1018,12,0)=0,"",VLOOKUP($D16,'Tarifa compacta'!$A$11:$O$1018,12,0)),"")</f>
        <v/>
      </c>
      <c r="I16" s="40"/>
    </row>
    <row r="17" spans="2:9">
      <c r="C17" s="246" t="str">
        <f>IFERROR(VLOOKUP(D17,'Tarifa compacta'!A:C,2,FALSE),"-")</f>
        <v>4010869593151</v>
      </c>
      <c r="D17" t="s">
        <v>567</v>
      </c>
      <c r="E17" s="32" t="str">
        <f>+VLOOKUP($D17,'Tarifa compacta'!$A:$G,7,0)</f>
        <v>Fan coil de suelo. Con PCB para control montado en la pared. Tubería izquierda. Válvula integrada de 3 vías</v>
      </c>
      <c r="F17" s="34">
        <f>+IFERROR(VLOOKUP($D17,'Tarifa compacta'!$A$11:$O$1018,13,0),"")</f>
        <v>1160</v>
      </c>
      <c r="H17" s="217" t="str">
        <f>IFERROR(IF(VLOOKUP($D17,'Tarifa compacta'!$A$11:$O$1018,12,0)=0,"",VLOOKUP($D17,'Tarifa compacta'!$A$11:$O$1018,12,0)),"")</f>
        <v/>
      </c>
    </row>
    <row r="18" spans="2:9">
      <c r="C18" s="246" t="str">
        <f>IFERROR(VLOOKUP(D18,'Tarifa compacta'!A:C,2,FALSE),"-")</f>
        <v>4010869593175</v>
      </c>
      <c r="D18" t="s">
        <v>571</v>
      </c>
      <c r="E18" s="32" t="str">
        <f>+VLOOKUP($D18,'Tarifa compacta'!$A:$G,7,0)</f>
        <v>Fan coil de suelo. Con PCB para control montado en la pared. Tubería izquierda. Válvula integrada de 3 vías</v>
      </c>
      <c r="F18" s="34">
        <f>+IFERROR(VLOOKUP($D18,'Tarifa compacta'!$A$11:$O$1018,13,0),"")</f>
        <v>1222</v>
      </c>
      <c r="H18" s="217" t="str">
        <f>IFERROR(IF(VLOOKUP($D18,'Tarifa compacta'!$A$11:$O$1018,12,0)=0,"",VLOOKUP($D18,'Tarifa compacta'!$A$11:$O$1018,12,0)),"")</f>
        <v/>
      </c>
    </row>
    <row r="19" spans="2:9">
      <c r="C19" s="246" t="str">
        <f>IFERROR(VLOOKUP(D19,'Tarifa compacta'!A:C,2,FALSE),"-")</f>
        <v>4010869593199</v>
      </c>
      <c r="D19" t="s">
        <v>575</v>
      </c>
      <c r="E19" s="32" t="str">
        <f>+VLOOKUP($D19,'Tarifa compacta'!$A:$G,7,0)</f>
        <v>Fan coil de suelo. Con PCB para control montado en la pared. Tubería izquierda. Válvula integrada de 3 vías</v>
      </c>
      <c r="F19" s="34">
        <f>+IFERROR(VLOOKUP($D19,'Tarifa compacta'!$A$11:$O$1018,13,0),"")</f>
        <v>1352</v>
      </c>
      <c r="H19" s="217" t="str">
        <f>IFERROR(IF(VLOOKUP($D19,'Tarifa compacta'!$A$11:$O$1018,12,0)=0,"",VLOOKUP($D19,'Tarifa compacta'!$A$11:$O$1018,12,0)),"")</f>
        <v/>
      </c>
    </row>
    <row r="20" spans="2:9">
      <c r="C20" s="246" t="str">
        <f>IFERROR(VLOOKUP(D20,'Tarifa compacta'!A:C,2,FALSE),"-")</f>
        <v>4010869593212</v>
      </c>
      <c r="D20" t="s">
        <v>579</v>
      </c>
      <c r="E20" s="32" t="str">
        <f>+VLOOKUP($D20,'Tarifa compacta'!$A:$G,7,0)</f>
        <v>Fan coil de suelo. Con PCB para control montado en la pared. Tubería izquierda. Válvula integrada de 3 vías</v>
      </c>
      <c r="F20" s="34">
        <f>+IFERROR(VLOOKUP($D20,'Tarifa compacta'!$A$11:$O$1018,13,0),"")</f>
        <v>1519</v>
      </c>
      <c r="H20" s="217" t="str">
        <f>IFERROR(IF(VLOOKUP($D20,'Tarifa compacta'!$A$11:$O$1018,12,0)=0,"",VLOOKUP($D20,'Tarifa compacta'!$A$11:$O$1018,12,0)),"")</f>
        <v/>
      </c>
    </row>
    <row r="21" spans="2:9">
      <c r="B21" s="40"/>
      <c r="C21" s="247" t="str">
        <f>IFERROR(VLOOKUP(D21,'Tarifa compacta'!A:C,2,FALSE),"-")</f>
        <v>4010869593236</v>
      </c>
      <c r="D21" s="40" t="s">
        <v>583</v>
      </c>
      <c r="E21" s="40" t="str">
        <f>+VLOOKUP($D21,'Tarifa compacta'!$A:$G,7,0)</f>
        <v>Fan coil de suelo. Con PCB para control montado en la pared. Tubería izquierda. Válvula integrada de 3 vías</v>
      </c>
      <c r="F21" s="41">
        <f>+IFERROR(VLOOKUP($D21,'Tarifa compacta'!$A$11:$O$1018,13,0),"")</f>
        <v>1650</v>
      </c>
      <c r="G21" s="41"/>
      <c r="H21" s="224" t="str">
        <f>IFERROR(IF(VLOOKUP($D21,'Tarifa compacta'!$A$11:$O$1018,12,0)=0,"",VLOOKUP($D21,'Tarifa compacta'!$A$11:$O$1018,12,0)),"")</f>
        <v/>
      </c>
      <c r="I21" s="40"/>
    </row>
    <row r="22" spans="2:9">
      <c r="C22" s="246" t="str">
        <f>IFERROR(VLOOKUP(D22,'Tarifa compacta'!A:C,2,FALSE),"-")</f>
        <v>4010869593243</v>
      </c>
      <c r="D22" t="s">
        <v>585</v>
      </c>
      <c r="E22" s="32" t="str">
        <f>+VLOOKUP($D22,'Tarifa compacta'!$A:$G,7,0)</f>
        <v>Fan coil de suelo. Tubería izquierda.</v>
      </c>
      <c r="F22" s="34">
        <f>+IFERROR(VLOOKUP($D22,'Tarifa compacta'!$A$11:$O$1018,13,0),"")</f>
        <v>692</v>
      </c>
      <c r="H22" s="217" t="str">
        <f>IFERROR(IF(VLOOKUP($D22,'Tarifa compacta'!$A$11:$O$1018,12,0)=0,"",VLOOKUP($D22,'Tarifa compacta'!$A$11:$O$1018,12,0)),"")</f>
        <v/>
      </c>
    </row>
    <row r="23" spans="2:9">
      <c r="C23" s="246" t="str">
        <f>IFERROR(VLOOKUP(D23,'Tarifa compacta'!A:C,2,FALSE),"-")</f>
        <v>4010869593267</v>
      </c>
      <c r="D23" t="s">
        <v>589</v>
      </c>
      <c r="E23" s="32" t="str">
        <f>+VLOOKUP($D23,'Tarifa compacta'!$A:$G,7,0)</f>
        <v>Fan coil de suelo. Tubería izquierda.</v>
      </c>
      <c r="F23" s="34">
        <f>+IFERROR(VLOOKUP($D23,'Tarifa compacta'!$A$11:$O$1018,13,0),"")</f>
        <v>757</v>
      </c>
      <c r="H23" s="217" t="str">
        <f>IFERROR(IF(VLOOKUP($D23,'Tarifa compacta'!$A$11:$O$1018,12,0)=0,"",VLOOKUP($D23,'Tarifa compacta'!$A$11:$O$1018,12,0)),"")</f>
        <v/>
      </c>
    </row>
    <row r="24" spans="2:9">
      <c r="C24" s="246" t="str">
        <f>IFERROR(VLOOKUP(D24,'Tarifa compacta'!A:C,2,FALSE),"-")</f>
        <v>4010869593281</v>
      </c>
      <c r="D24" t="s">
        <v>593</v>
      </c>
      <c r="E24" s="32" t="str">
        <f>+VLOOKUP($D24,'Tarifa compacta'!$A:$G,7,0)</f>
        <v>Fan coil de suelo. Tubería izquierda.</v>
      </c>
      <c r="F24" s="34">
        <f>+IFERROR(VLOOKUP($D24,'Tarifa compacta'!$A$11:$O$1018,13,0),"")</f>
        <v>888</v>
      </c>
      <c r="H24" s="217" t="str">
        <f>IFERROR(IF(VLOOKUP($D24,'Tarifa compacta'!$A$11:$O$1018,12,0)=0,"",VLOOKUP($D24,'Tarifa compacta'!$A$11:$O$1018,12,0)),"")</f>
        <v/>
      </c>
    </row>
    <row r="25" spans="2:9">
      <c r="C25" s="246" t="str">
        <f>IFERROR(VLOOKUP(D25,'Tarifa compacta'!A:C,2,FALSE),"-")</f>
        <v>4010869593304</v>
      </c>
      <c r="D25" t="s">
        <v>597</v>
      </c>
      <c r="E25" s="32" t="str">
        <f>+VLOOKUP($D25,'Tarifa compacta'!$A:$G,7,0)</f>
        <v>Fan coil de suelo. Tubería izquierda.</v>
      </c>
      <c r="F25" s="34">
        <f>+IFERROR(VLOOKUP($D25,'Tarifa compacta'!$A$11:$O$1018,13,0),"")</f>
        <v>1055</v>
      </c>
      <c r="H25" s="217" t="str">
        <f>IFERROR(IF(VLOOKUP($D25,'Tarifa compacta'!$A$11:$O$1018,12,0)=0,"",VLOOKUP($D25,'Tarifa compacta'!$A$11:$O$1018,12,0)),"")</f>
        <v/>
      </c>
    </row>
    <row r="26" spans="2:9">
      <c r="B26" s="40"/>
      <c r="C26" s="247" t="str">
        <f>IFERROR(VLOOKUP(D26,'Tarifa compacta'!A:C,2,FALSE),"-")</f>
        <v>4010869593328</v>
      </c>
      <c r="D26" s="40" t="s">
        <v>601</v>
      </c>
      <c r="E26" s="40" t="str">
        <f>+VLOOKUP($D26,'Tarifa compacta'!$A:$G,7,0)</f>
        <v>Fan coil de suelo. Tubería izquierda.</v>
      </c>
      <c r="F26" s="41">
        <f>+IFERROR(VLOOKUP($D26,'Tarifa compacta'!$A$11:$O$1018,13,0),"")</f>
        <v>1186</v>
      </c>
      <c r="G26" s="41"/>
      <c r="H26" s="224" t="str">
        <f>IFERROR(IF(VLOOKUP($D26,'Tarifa compacta'!$A$11:$O$1018,12,0)=0,"",VLOOKUP($D26,'Tarifa compacta'!$A$11:$O$1018,12,0)),"")</f>
        <v/>
      </c>
      <c r="I26" s="40"/>
    </row>
    <row r="27" spans="2:9">
      <c r="C27" s="246" t="str">
        <f>IFERROR(VLOOKUP(D27,'Tarifa compacta'!A:C,2,FALSE),"-")</f>
        <v>4010869593250</v>
      </c>
      <c r="D27" t="s">
        <v>587</v>
      </c>
      <c r="E27" s="32" t="str">
        <f>+VLOOKUP($D27,'Tarifa compacta'!$A:$G,7,0)</f>
        <v>Fan coil de suelo. Tubería derecha.</v>
      </c>
      <c r="F27" s="34">
        <f>+IFERROR(VLOOKUP($D27,'Tarifa compacta'!$A$11:$O$1018,13,0),"")</f>
        <v>740</v>
      </c>
      <c r="H27" s="217" t="str">
        <f>IFERROR(IF(VLOOKUP($D27,'Tarifa compacta'!$A$11:$O$1018,12,0)=0,"",VLOOKUP($D27,'Tarifa compacta'!$A$11:$O$1018,12,0)),"")</f>
        <v/>
      </c>
    </row>
    <row r="28" spans="2:9">
      <c r="C28" s="246" t="str">
        <f>IFERROR(VLOOKUP(D28,'Tarifa compacta'!A:C,2,FALSE),"-")</f>
        <v>4010869593274</v>
      </c>
      <c r="D28" t="s">
        <v>591</v>
      </c>
      <c r="E28" s="32" t="str">
        <f>+VLOOKUP($D28,'Tarifa compacta'!$A:$G,7,0)</f>
        <v>Fan coil de suelo. Tubería derecha.</v>
      </c>
      <c r="F28" s="34">
        <f>+IFERROR(VLOOKUP($D28,'Tarifa compacta'!$A$11:$O$1018,13,0),"")</f>
        <v>805</v>
      </c>
      <c r="H28" s="217" t="str">
        <f>IFERROR(IF(VLOOKUP($D28,'Tarifa compacta'!$A$11:$O$1018,12,0)=0,"",VLOOKUP($D28,'Tarifa compacta'!$A$11:$O$1018,12,0)),"")</f>
        <v/>
      </c>
    </row>
    <row r="29" spans="2:9">
      <c r="C29" s="246" t="str">
        <f>IFERROR(VLOOKUP(D29,'Tarifa compacta'!A:C,2,FALSE),"-")</f>
        <v>4010869593298</v>
      </c>
      <c r="D29" t="s">
        <v>595</v>
      </c>
      <c r="E29" s="32" t="str">
        <f>+VLOOKUP($D29,'Tarifa compacta'!$A:$G,7,0)</f>
        <v>Fan coil de suelo. Tubería derecha.</v>
      </c>
      <c r="F29" s="34">
        <f>+IFERROR(VLOOKUP($D29,'Tarifa compacta'!$A$11:$O$1018,13,0),"")</f>
        <v>933</v>
      </c>
      <c r="H29" s="217" t="str">
        <f>IFERROR(IF(VLOOKUP($D29,'Tarifa compacta'!$A$11:$O$1018,12,0)=0,"",VLOOKUP($D29,'Tarifa compacta'!$A$11:$O$1018,12,0)),"")</f>
        <v/>
      </c>
    </row>
    <row r="30" spans="2:9">
      <c r="C30" s="246" t="str">
        <f>IFERROR(VLOOKUP(D30,'Tarifa compacta'!A:C,2,FALSE),"-")</f>
        <v>4010869593311</v>
      </c>
      <c r="D30" t="s">
        <v>599</v>
      </c>
      <c r="E30" s="32" t="str">
        <f>+VLOOKUP($D30,'Tarifa compacta'!$A:$G,7,0)</f>
        <v>Fan coil de suelo. Tubería derecha.</v>
      </c>
      <c r="F30" s="34">
        <f>+IFERROR(VLOOKUP($D30,'Tarifa compacta'!$A$11:$O$1018,13,0),"")</f>
        <v>1100</v>
      </c>
      <c r="H30" s="217" t="str">
        <f>IFERROR(IF(VLOOKUP($D30,'Tarifa compacta'!$A$11:$O$1018,12,0)=0,"",VLOOKUP($D30,'Tarifa compacta'!$A$11:$O$1018,12,0)),"")</f>
        <v/>
      </c>
    </row>
    <row r="31" spans="2:9">
      <c r="C31" s="246" t="str">
        <f>IFERROR(VLOOKUP(D31,'Tarifa compacta'!A:C,2,FALSE),"-")</f>
        <v>4010869593335</v>
      </c>
      <c r="D31" t="s">
        <v>603</v>
      </c>
      <c r="E31" s="32" t="str">
        <f>+VLOOKUP($D31,'Tarifa compacta'!$A:$G,7,0)</f>
        <v>Fan coil de suelo. Tubería derecha.</v>
      </c>
      <c r="F31" s="34">
        <f>+IFERROR(VLOOKUP($D31,'Tarifa compacta'!$A$11:$O$1018,13,0),"")</f>
        <v>1231</v>
      </c>
      <c r="H31" s="217" t="str">
        <f>IFERROR(IF(VLOOKUP($D31,'Tarifa compacta'!$A$11:$O$1018,12,0)=0,"",VLOOKUP($D31,'Tarifa compacta'!$A$11:$O$1018,12,0)),"")</f>
        <v/>
      </c>
    </row>
    <row r="32" spans="2:9" ht="15.75">
      <c r="B32" s="44"/>
      <c r="C32" s="251"/>
      <c r="D32" s="226" t="s">
        <v>6016</v>
      </c>
      <c r="E32" s="45"/>
      <c r="F32" s="45"/>
      <c r="G32" s="45"/>
      <c r="H32" s="222"/>
      <c r="I32" s="45"/>
    </row>
    <row r="33" spans="2:9">
      <c r="C33" s="246" t="str">
        <f>IFERROR(VLOOKUP(D33,'Tarifa compacta'!A:C,2,FALSE),"-")</f>
        <v>4010869594585</v>
      </c>
      <c r="D33" t="s">
        <v>818</v>
      </c>
      <c r="E33" s="32" t="str">
        <f>+VLOOKUP($D33,'Tarifa compacta'!$A:$G,7,0)</f>
        <v>Control montado en la pared con Modbus para Aquarea Air Smart Fan Coils y conducto multizona PACi NX</v>
      </c>
      <c r="F33" s="34">
        <f>+IFERROR(VLOOKUP($D33,'Tarifa compacta'!$A$11:$O$1018,13,0),"")</f>
        <v>217</v>
      </c>
      <c r="H33" s="217" t="str">
        <f>IFERROR(IF(VLOOKUP($D33,'Tarifa compacta'!$A$11:$O$1018,12,0)=0,"",VLOOKUP($D33,'Tarifa compacta'!$A$11:$O$1018,12,0)),"")</f>
        <v/>
      </c>
    </row>
    <row r="34" spans="2:9">
      <c r="C34" s="246" t="str">
        <f>IFERROR(VLOOKUP(D34,'Tarifa compacta'!A:C,2,FALSE),"-")</f>
        <v>4010869594592</v>
      </c>
      <c r="D34" t="s">
        <v>821</v>
      </c>
      <c r="E34" s="32" t="str">
        <f>+VLOOKUP($D34,'Tarifa compacta'!$A:$G,7,0)</f>
        <v>Control montado en la pared con Wi-Fi integrado para fan coils Aquarea Air Smart y conducto multizona PACi NX</v>
      </c>
      <c r="F34" s="34">
        <f>+IFERROR(VLOOKUP($D34,'Tarifa compacta'!$A$11:$O$1018,13,0),"")</f>
        <v>262</v>
      </c>
      <c r="H34" s="217" t="str">
        <f>IFERROR(IF(VLOOKUP($D34,'Tarifa compacta'!$A$11:$O$1018,12,0)=0,"",VLOOKUP($D34,'Tarifa compacta'!$A$11:$O$1018,12,0)),"")</f>
        <v/>
      </c>
    </row>
    <row r="35" spans="2:9">
      <c r="C35" s="246" t="str">
        <f>IFERROR(VLOOKUP(D35,'Tarifa compacta'!A:C,2,FALSE),"-")</f>
        <v>4010869594684</v>
      </c>
      <c r="D35" t="s">
        <v>831</v>
      </c>
      <c r="E35" s="32" t="str">
        <f>+VLOOKUP($D35,'Tarifa compacta'!$A:$G,7,0)</f>
        <v>PCB de control montada en la pared para fan coil Aquarea Air Smart Pie en el suelo</v>
      </c>
      <c r="F35" s="34">
        <f>+IFERROR(VLOOKUP($D35,'Tarifa compacta'!$A$11:$O$1018,13,0),"")</f>
        <v>217</v>
      </c>
      <c r="H35" s="217" t="str">
        <f>IFERROR(IF(VLOOKUP($D35,'Tarifa compacta'!$A$11:$O$1018,12,0)=0,"",VLOOKUP($D35,'Tarifa compacta'!$A$11:$O$1018,12,0)),"")</f>
        <v/>
      </c>
    </row>
    <row r="36" spans="2:9">
      <c r="C36" s="246" t="str">
        <f>IFERROR(VLOOKUP(D36,'Tarifa compacta'!A:C,2,FALSE),"-")</f>
        <v>4010869594677</v>
      </c>
      <c r="D36" t="s">
        <v>826</v>
      </c>
      <c r="E36" s="32" t="str">
        <f>+VLOOKUP($D36,'Tarifa compacta'!$A:$G,7,0)</f>
        <v>Pantalla integrada con Modbus para Aquarea Air Smart Fan coil Soporte de pie</v>
      </c>
      <c r="F36" s="34">
        <f>+IFERROR(VLOOKUP($D36,'Tarifa compacta'!$A$11:$O$1018,13,0),"")</f>
        <v>281</v>
      </c>
      <c r="H36" s="217" t="str">
        <f>IFERROR(IF(VLOOKUP($D36,'Tarifa compacta'!$A$11:$O$1018,12,0)=0,"",VLOOKUP($D36,'Tarifa compacta'!$A$11:$O$1018,12,0)),"")</f>
        <v/>
      </c>
    </row>
    <row r="37" spans="2:9">
      <c r="C37" s="246" t="str">
        <f>IFERROR(VLOOKUP(D37,'Tarifa compacta'!A:C,2,FALSE),"-")</f>
        <v>4010869594691</v>
      </c>
      <c r="D37" t="s">
        <v>829</v>
      </c>
      <c r="E37" s="32" t="str">
        <f>+VLOOKUP($D37,'Tarifa compacta'!$A:$G,7,0)</f>
        <v>Pantalla integrada con Wi-Fi integrado para Aquarea Air Smart Fan Coil Soporte de pie</v>
      </c>
      <c r="F37" s="34">
        <f>+IFERROR(VLOOKUP($D37,'Tarifa compacta'!$A$11:$O$1018,13,0),"")</f>
        <v>313</v>
      </c>
      <c r="H37" s="217" t="str">
        <f>IFERROR(IF(VLOOKUP($D37,'Tarifa compacta'!$A$11:$O$1018,12,0)=0,"",VLOOKUP($D37,'Tarifa compacta'!$A$11:$O$1018,12,0)),"")</f>
        <v/>
      </c>
    </row>
    <row r="38" spans="2:9">
      <c r="B38" s="40"/>
      <c r="C38" s="247" t="str">
        <f>IFERROR(VLOOKUP(D38,'Tarifa compacta'!A:C,2,FALSE),"-")</f>
        <v>4010869594707</v>
      </c>
      <c r="D38" s="40" t="s">
        <v>833</v>
      </c>
      <c r="E38" s="40" t="str">
        <f>+VLOOKUP($D38,'Tarifa compacta'!$A:$G,7,0)</f>
        <v>PCB para control analógico (0-10V) para bobinas ventiladoras Aquarea Air Smart Soporte de suelo</v>
      </c>
      <c r="F38" s="41">
        <f>+IFERROR(VLOOKUP($D38,'Tarifa compacta'!$A$11:$O$1018,13,0),"")</f>
        <v>151</v>
      </c>
      <c r="G38" s="41"/>
      <c r="H38" s="224" t="str">
        <f>IFERROR(IF(VLOOKUP($D38,'Tarifa compacta'!$A$11:$O$1018,12,0)=0,"",VLOOKUP($D38,'Tarifa compacta'!$A$11:$O$1018,12,0)),"")</f>
        <v/>
      </c>
      <c r="I38" s="40"/>
    </row>
    <row r="39" spans="2:9">
      <c r="C39" s="246" t="str">
        <f>IFERROR(VLOOKUP(D39,'Tarifa compacta'!A:C,2,FALSE),"-")</f>
        <v>4010869594714</v>
      </c>
      <c r="D39" t="s">
        <v>835</v>
      </c>
      <c r="E39" s="32" t="str">
        <f>+VLOOKUP($D39,'Tarifa compacta'!$A:$G,7,0)</f>
        <v>Válvula motorizada de 3 vías para Aquarea Air de suelo</v>
      </c>
      <c r="F39" s="34">
        <f>+IFERROR(VLOOKUP($D39,'Tarifa compacta'!$A$11:$O$1018,13,0),"")</f>
        <v>253</v>
      </c>
      <c r="H39" s="217" t="str">
        <f>IFERROR(IF(VLOOKUP($D39,'Tarifa compacta'!$A$11:$O$1018,12,0)=0,"",VLOOKUP($D39,'Tarifa compacta'!$A$11:$O$1018,12,0)),"")</f>
        <v/>
      </c>
    </row>
    <row r="40" spans="2:9">
      <c r="B40" s="40"/>
      <c r="C40" s="247" t="str">
        <f>IFERROR(VLOOKUP(D40,'Tarifa compacta'!A:C,2,FALSE),"-")</f>
        <v>4010869594721</v>
      </c>
      <c r="D40" s="40" t="s">
        <v>837</v>
      </c>
      <c r="E40" s="40" t="str">
        <f>+VLOOKUP($D40,'Tarifa compacta'!$A:$G,7,0)</f>
        <v>Válvula motorizada de 2 vías para Aquarea Air Floor de suelo, de pared 40 y de conductos</v>
      </c>
      <c r="F40" s="41">
        <f>+IFERROR(VLOOKUP($D40,'Tarifa compacta'!$A$11:$O$1018,13,0),"")</f>
        <v>208</v>
      </c>
      <c r="G40" s="41"/>
      <c r="H40" s="224" t="str">
        <f>IFERROR(IF(VLOOKUP($D40,'Tarifa compacta'!$A$11:$O$1018,12,0)=0,"",VLOOKUP($D40,'Tarifa compacta'!$A$11:$O$1018,12,0)),"")</f>
        <v/>
      </c>
      <c r="I40" s="40"/>
    </row>
    <row r="41" spans="2:9">
      <c r="C41" s="246" t="str">
        <f>IFERROR(VLOOKUP(D41,'Tarifa compacta'!A:C,2,FALSE),"-")</f>
        <v>4010869594769</v>
      </c>
      <c r="D41" t="s">
        <v>847</v>
      </c>
      <c r="E41" s="32" t="str">
        <f>+VLOOKUP($D41,'Tarifa compacta'!$A:$G,7,0)</f>
        <v>Bandeja de condensados para instalación horizontal del ventilador Aquarea Air de suelo 10</v>
      </c>
      <c r="F41" s="34">
        <f>+IFERROR(VLOOKUP($D41,'Tarifa compacta'!$A$11:$O$1018,13,0),"")</f>
        <v>86</v>
      </c>
      <c r="H41" s="217" t="str">
        <f>IFERROR(IF(VLOOKUP($D41,'Tarifa compacta'!$A$11:$O$1018,12,0)=0,"",VLOOKUP($D41,'Tarifa compacta'!$A$11:$O$1018,12,0)),"")</f>
        <v/>
      </c>
    </row>
    <row r="42" spans="2:9">
      <c r="C42" s="246" t="str">
        <f>IFERROR(VLOOKUP(D42,'Tarifa compacta'!A:C,2,FALSE),"-")</f>
        <v>4010869594776</v>
      </c>
      <c r="D42" t="s">
        <v>849</v>
      </c>
      <c r="E42" s="32" t="str">
        <f>+VLOOKUP($D42,'Tarifa compacta'!$A:$G,7,0)</f>
        <v>Bandeja de condensados para la instalación horizontal del fan coil Aquarea Air Smart de suelo 20</v>
      </c>
      <c r="F42" s="34">
        <f>+IFERROR(VLOOKUP($D42,'Tarifa compacta'!$A$11:$O$1018,13,0),"")</f>
        <v>100</v>
      </c>
      <c r="H42" s="217" t="str">
        <f>IFERROR(IF(VLOOKUP($D42,'Tarifa compacta'!$A$11:$O$1018,12,0)=0,"",VLOOKUP($D42,'Tarifa compacta'!$A$11:$O$1018,12,0)),"")</f>
        <v/>
      </c>
    </row>
    <row r="43" spans="2:9">
      <c r="C43" s="246" t="str">
        <f>IFERROR(VLOOKUP(D43,'Tarifa compacta'!A:C,2,FALSE),"-")</f>
        <v>4010869594783</v>
      </c>
      <c r="D43" t="s">
        <v>851</v>
      </c>
      <c r="E43" s="32" t="str">
        <f>+VLOOKUP($D43,'Tarifa compacta'!$A:$G,7,0)</f>
        <v>Bandeja de condensados para instalación horizontal del fan coil Aquarea Air Smart. de suelo 30</v>
      </c>
      <c r="F43" s="34">
        <f>+IFERROR(VLOOKUP($D43,'Tarifa compacta'!$A$11:$O$1018,13,0),"")</f>
        <v>106</v>
      </c>
      <c r="H43" s="217" t="str">
        <f>IFERROR(IF(VLOOKUP($D43,'Tarifa compacta'!$A$11:$O$1018,12,0)=0,"",VLOOKUP($D43,'Tarifa compacta'!$A$11:$O$1018,12,0)),"")</f>
        <v/>
      </c>
    </row>
    <row r="44" spans="2:9">
      <c r="C44" s="246" t="str">
        <f>IFERROR(VLOOKUP(D44,'Tarifa compacta'!A:C,2,FALSE),"-")</f>
        <v>4010869594790</v>
      </c>
      <c r="D44" t="s">
        <v>853</v>
      </c>
      <c r="E44" s="32" t="str">
        <f>+VLOOKUP($D44,'Tarifa compacta'!$A:$G,7,0)</f>
        <v>Bandeja de condensados para la instalación horizontal del fan coil Aquarea Air Smart de suelo 35</v>
      </c>
      <c r="F44" s="34">
        <f>+IFERROR(VLOOKUP($D44,'Tarifa compacta'!$A$11:$O$1018,13,0),"")</f>
        <v>131</v>
      </c>
      <c r="H44" s="217" t="str">
        <f>IFERROR(IF(VLOOKUP($D44,'Tarifa compacta'!$A$11:$O$1018,12,0)=0,"",VLOOKUP($D44,'Tarifa compacta'!$A$11:$O$1018,12,0)),"")</f>
        <v/>
      </c>
    </row>
    <row r="45" spans="2:9">
      <c r="B45" s="40"/>
      <c r="C45" s="247" t="str">
        <f>IFERROR(VLOOKUP(D45,'Tarifa compacta'!A:C,2,FALSE),"-")</f>
        <v>4010869594806</v>
      </c>
      <c r="D45" s="40" t="s">
        <v>855</v>
      </c>
      <c r="E45" s="40" t="str">
        <f>+VLOOKUP($D45,'Tarifa compacta'!$A:$G,7,0)</f>
        <v>Bandeja de condensados para instalación horizontal del ventilador Aquarea Air Smart de suelo 40</v>
      </c>
      <c r="F45" s="41">
        <f>+IFERROR(VLOOKUP($D45,'Tarifa compacta'!$A$11:$O$1018,13,0),"")</f>
        <v>137</v>
      </c>
      <c r="G45" s="41"/>
      <c r="H45" s="224" t="str">
        <f>IFERROR(IF(VLOOKUP($D45,'Tarifa compacta'!$A$11:$O$1018,12,0)=0,"",VLOOKUP($D45,'Tarifa compacta'!$A$11:$O$1018,12,0)),"")</f>
        <v/>
      </c>
      <c r="I45" s="40"/>
    </row>
    <row r="46" spans="2:9">
      <c r="C46" s="246" t="str">
        <f>IFERROR(VLOOKUP(D46,'Tarifa compacta'!A:C,2,FALSE),"-")</f>
        <v>4010869594868</v>
      </c>
      <c r="D46" t="s">
        <v>857</v>
      </c>
      <c r="E46" s="32" t="str">
        <f>+VLOOKUP($D46,'Tarifa compacta'!$A:$G,7,0)</f>
        <v>Conjunto de 2 patas para proteger las tuberías de agua para Aquarea Air de suelo</v>
      </c>
      <c r="F46" s="34">
        <f>+IFERROR(VLOOKUP($D46,'Tarifa compacta'!$A$11:$O$1018,13,0),"")</f>
        <v>80</v>
      </c>
      <c r="H46" s="217" t="str">
        <f>IFERROR(IF(VLOOKUP($D46,'Tarifa compacta'!$A$11:$O$1018,12,0)=0,"",VLOOKUP($D46,'Tarifa compacta'!$A$11:$O$1018,12,0)),"")</f>
        <v/>
      </c>
    </row>
    <row r="47" spans="2:9">
      <c r="B47" s="40"/>
      <c r="C47" s="247" t="str">
        <f>IFERROR(VLOOKUP(D47,'Tarifa compacta'!A:C,2,FALSE),"-")</f>
        <v>4010869594875</v>
      </c>
      <c r="D47" s="40" t="s">
        <v>859</v>
      </c>
      <c r="E47" s="40" t="str">
        <f>+VLOOKUP($D47,'Tarifa compacta'!$A:$G,7,0)</f>
        <v>Un conjunto de dos patas para anclar Aquarea Air de suelo</v>
      </c>
      <c r="F47" s="41">
        <f>+IFERROR(VLOOKUP($D47,'Tarifa compacta'!$A$11:$O$1018,13,0),"")</f>
        <v>131</v>
      </c>
      <c r="G47" s="41"/>
      <c r="H47" s="224" t="str">
        <f>IFERROR(IF(VLOOKUP($D47,'Tarifa compacta'!$A$11:$O$1018,12,0)=0,"",VLOOKUP($D47,'Tarifa compacta'!$A$11:$O$1018,12,0)),"")</f>
        <v/>
      </c>
      <c r="I47" s="40"/>
    </row>
    <row r="48" spans="2:9" ht="15.75">
      <c r="B48" s="44"/>
      <c r="C48" s="251" t="str">
        <f>IFERROR(VLOOKUP(D48,'Tarifa compacta'!A:C,2,FALSE),"-")</f>
        <v>-</v>
      </c>
      <c r="D48" s="226" t="s">
        <v>6017</v>
      </c>
      <c r="E48" s="45"/>
      <c r="F48" s="45"/>
      <c r="G48" s="45"/>
      <c r="H48" s="222"/>
      <c r="I48" s="45"/>
    </row>
    <row r="49" spans="2:9">
      <c r="C49" s="246" t="str">
        <f>IFERROR(VLOOKUP(D49,'Tarifa compacta'!A:C,2,FALSE),"-")</f>
        <v>4010869593373</v>
      </c>
      <c r="D49" t="s">
        <v>613</v>
      </c>
      <c r="E49" s="32" t="str">
        <f>+VLOOKUP($D49,'Tarifa compacta'!$A:$G,7,0)</f>
        <v>Fan coil de pared. Pantalla integrada y control IR. Tubería derecha. Válvula integrada de 3 vías</v>
      </c>
      <c r="F49" s="34">
        <f>+IFERROR(VLOOKUP($D49,'Tarifa compacta'!$A$11:$O$1018,13,0),"")</f>
        <v>1275</v>
      </c>
      <c r="H49" s="217" t="str">
        <f>IFERROR(IF(VLOOKUP($D49,'Tarifa compacta'!$A$11:$O$1018,12,0)=0,"",VLOOKUP($D49,'Tarifa compacta'!$A$11:$O$1018,12,0)),"")</f>
        <v/>
      </c>
    </row>
    <row r="50" spans="2:9">
      <c r="C50" s="246" t="str">
        <f>IFERROR(VLOOKUP(D50,'Tarifa compacta'!A:C,2,FALSE),"-")</f>
        <v>4010869593380</v>
      </c>
      <c r="D50" t="s">
        <v>615</v>
      </c>
      <c r="E50" s="32" t="str">
        <f>+VLOOKUP($D50,'Tarifa compacta'!$A:$G,7,0)</f>
        <v>Fan coil de pared. Pantalla integrada y control IR. Tubería derecha. Válvula integrada de 3 vías</v>
      </c>
      <c r="F50" s="34">
        <f>+IFERROR(VLOOKUP($D50,'Tarifa compacta'!$A$11:$O$1018,13,0),"")</f>
        <v>1377</v>
      </c>
      <c r="H50" s="217" t="str">
        <f>IFERROR(IF(VLOOKUP($D50,'Tarifa compacta'!$A$11:$O$1018,12,0)=0,"",VLOOKUP($D50,'Tarifa compacta'!$A$11:$O$1018,12,0)),"")</f>
        <v/>
      </c>
    </row>
    <row r="51" spans="2:9">
      <c r="C51" s="246" t="str">
        <f>IFERROR(VLOOKUP(D51,'Tarifa compacta'!A:C,2,FALSE),"-")</f>
        <v>4010869593397</v>
      </c>
      <c r="D51" t="s">
        <v>617</v>
      </c>
      <c r="E51" s="32" t="str">
        <f>+VLOOKUP($D51,'Tarifa compacta'!$A:$G,7,0)</f>
        <v>Fan coil de pared. Pantalla integrada y control IR. Tubería derecha. Válvula integrada de 3 vías</v>
      </c>
      <c r="F51" s="34">
        <f>+IFERROR(VLOOKUP($D51,'Tarifa compacta'!$A$11:$O$1018,13,0),"")</f>
        <v>1494</v>
      </c>
      <c r="H51" s="217" t="str">
        <f>IFERROR(IF(VLOOKUP($D51,'Tarifa compacta'!$A$11:$O$1018,12,0)=0,"",VLOOKUP($D51,'Tarifa compacta'!$A$11:$O$1018,12,0)),"")</f>
        <v/>
      </c>
    </row>
    <row r="52" spans="2:9">
      <c r="B52" s="40"/>
      <c r="C52" s="247" t="str">
        <f>IFERROR(VLOOKUP(D52,'Tarifa compacta'!A:C,2,FALSE),"-")</f>
        <v>4010869593595</v>
      </c>
      <c r="D52" s="40" t="s">
        <v>657</v>
      </c>
      <c r="E52" s="40" t="str">
        <f>+VLOOKUP($D52,'Tarifa compacta'!$A:$G,7,0)</f>
        <v>Fan coil de pared. Pantalla integrada y control IR. Tubería derecha. Válvula integrada de 3 vías</v>
      </c>
      <c r="F52" s="41">
        <f>+IFERROR(VLOOKUP($D52,'Tarifa compacta'!$A$11:$O$1018,13,0),"")</f>
        <v>1656</v>
      </c>
      <c r="G52" s="41"/>
      <c r="H52" s="224" t="str">
        <f>IFERROR(IF(VLOOKUP($D52,'Tarifa compacta'!$A$11:$O$1018,12,0)=0,"",VLOOKUP($D52,'Tarifa compacta'!$A$11:$O$1018,12,0)),"")</f>
        <v/>
      </c>
      <c r="I52" s="40"/>
    </row>
    <row r="53" spans="2:9">
      <c r="C53" s="246" t="str">
        <f>IFERROR(VLOOKUP(D53,'Tarifa compacta'!A:C,2,FALSE),"-")</f>
        <v>4010869593342</v>
      </c>
      <c r="D53" t="s">
        <v>605</v>
      </c>
      <c r="E53" s="32" t="str">
        <f>+VLOOKUP($D53,'Tarifa compacta'!$A:$G,7,0)</f>
        <v>Fan coil de pared. Con PCB para control de pared. Tubería derecha. Válvula integrada de 3 vías</v>
      </c>
      <c r="F53" s="34">
        <f>+IFERROR(VLOOKUP($D53,'Tarifa compacta'!$A$11:$O$1018,13,0),"")</f>
        <v>1301</v>
      </c>
      <c r="H53" s="217" t="str">
        <f>IFERROR(IF(VLOOKUP($D53,'Tarifa compacta'!$A$11:$O$1018,12,0)=0,"",VLOOKUP($D53,'Tarifa compacta'!$A$11:$O$1018,12,0)),"")</f>
        <v/>
      </c>
    </row>
    <row r="54" spans="2:9">
      <c r="C54" s="246" t="str">
        <f>IFERROR(VLOOKUP(D54,'Tarifa compacta'!A:C,2,FALSE),"-")</f>
        <v>4010869593359</v>
      </c>
      <c r="D54" t="s">
        <v>609</v>
      </c>
      <c r="E54" s="32" t="str">
        <f>+VLOOKUP($D54,'Tarifa compacta'!$A:$G,7,0)</f>
        <v>Fan coil de pared. Con PCB para control de pared. Tubería derecha. Válvula integrada de 3 vías</v>
      </c>
      <c r="F54" s="34">
        <f>+IFERROR(VLOOKUP($D54,'Tarifa compacta'!$A$11:$O$1018,13,0),"")</f>
        <v>1403</v>
      </c>
      <c r="H54" s="217" t="str">
        <f>IFERROR(IF(VLOOKUP($D54,'Tarifa compacta'!$A$11:$O$1018,12,0)=0,"",VLOOKUP($D54,'Tarifa compacta'!$A$11:$O$1018,12,0)),"")</f>
        <v/>
      </c>
    </row>
    <row r="55" spans="2:9">
      <c r="C55" s="246" t="str">
        <f>IFERROR(VLOOKUP(D55,'Tarifa compacta'!A:C,2,FALSE),"-")</f>
        <v>4010869593366</v>
      </c>
      <c r="D55" t="s">
        <v>611</v>
      </c>
      <c r="E55" s="32" t="str">
        <f>+VLOOKUP($D55,'Tarifa compacta'!$A:$G,7,0)</f>
        <v>Fan coil de pared. Con PCB para control de pared. Tubería derecha. Válvula integrada de 3 vías</v>
      </c>
      <c r="F55" s="34">
        <f>+IFERROR(VLOOKUP($D55,'Tarifa compacta'!$A$11:$O$1018,13,0),"")</f>
        <v>1519</v>
      </c>
      <c r="H55" s="217" t="str">
        <f>IFERROR(IF(VLOOKUP($D55,'Tarifa compacta'!$A$11:$O$1018,12,0)=0,"",VLOOKUP($D55,'Tarifa compacta'!$A$11:$O$1018,12,0)),"")</f>
        <v/>
      </c>
    </row>
    <row r="56" spans="2:9">
      <c r="B56" s="40"/>
      <c r="C56" s="247" t="str">
        <f>IFERROR(VLOOKUP(D56,'Tarifa compacta'!A:C,2,FALSE),"-")</f>
        <v>4010869593588</v>
      </c>
      <c r="D56" s="40" t="s">
        <v>655</v>
      </c>
      <c r="E56" s="40" t="str">
        <f>+VLOOKUP($D56,'Tarifa compacta'!$A:$G,7,0)</f>
        <v>Fan coil de pared. Con PCB para control de pared. Tubería derecha. Válvula integrada de 3 vías</v>
      </c>
      <c r="F56" s="41">
        <f>+IFERROR(VLOOKUP($D56,'Tarifa compacta'!$A$11:$O$1018,13,0),"")</f>
        <v>1785</v>
      </c>
      <c r="G56" s="41"/>
      <c r="H56" s="224" t="str">
        <f>IFERROR(IF(VLOOKUP($D56,'Tarifa compacta'!$A$11:$O$1018,12,0)=0,"",VLOOKUP($D56,'Tarifa compacta'!$A$11:$O$1018,12,0)),"")</f>
        <v/>
      </c>
      <c r="I56" s="40"/>
    </row>
    <row r="57" spans="2:9">
      <c r="C57" s="246" t="str">
        <f>IFERROR(VLOOKUP(D57,'Tarifa compacta'!A:C,2,FALSE),"-")</f>
        <v>4010869593434</v>
      </c>
      <c r="D57" t="s">
        <v>625</v>
      </c>
      <c r="E57" s="32" t="str">
        <f>+VLOOKUP($D57,'Tarifa compacta'!$A:$G,7,0)</f>
        <v>Fan coil de pared. Pantalla integrada y control IR. Tubería derecha.</v>
      </c>
      <c r="F57" s="34">
        <f>+IFERROR(VLOOKUP($D57,'Tarifa compacta'!$A$11:$O$1018,13,0),"")</f>
        <v>1009</v>
      </c>
      <c r="H57" s="217" t="str">
        <f>IFERROR(IF(VLOOKUP($D57,'Tarifa compacta'!$A$11:$O$1018,12,0)=0,"",VLOOKUP($D57,'Tarifa compacta'!$A$11:$O$1018,12,0)),"")</f>
        <v/>
      </c>
    </row>
    <row r="58" spans="2:9">
      <c r="C58" s="246" t="str">
        <f>IFERROR(VLOOKUP(D58,'Tarifa compacta'!A:C,2,FALSE),"-")</f>
        <v>4010869593441</v>
      </c>
      <c r="D58" t="s">
        <v>627</v>
      </c>
      <c r="E58" s="32" t="str">
        <f>+VLOOKUP($D58,'Tarifa compacta'!$A:$G,7,0)</f>
        <v>Fan coil de pared. Pantalla integrada y control IR. Tubería derecha.</v>
      </c>
      <c r="F58" s="34">
        <f>+IFERROR(VLOOKUP($D58,'Tarifa compacta'!$A$11:$O$1018,13,0),"")</f>
        <v>1114</v>
      </c>
      <c r="H58" s="217" t="str">
        <f>IFERROR(IF(VLOOKUP($D58,'Tarifa compacta'!$A$11:$O$1018,12,0)=0,"",VLOOKUP($D58,'Tarifa compacta'!$A$11:$O$1018,12,0)),"")</f>
        <v/>
      </c>
    </row>
    <row r="59" spans="2:9">
      <c r="C59" s="246" t="str">
        <f>IFERROR(VLOOKUP(D59,'Tarifa compacta'!A:C,2,FALSE),"-")</f>
        <v>4010869593458</v>
      </c>
      <c r="D59" t="s">
        <v>629</v>
      </c>
      <c r="E59" s="32" t="str">
        <f>+VLOOKUP($D59,'Tarifa compacta'!$A:$G,7,0)</f>
        <v>Fan coil de pared. Pantalla integrada y control IR. Tubería derecha.</v>
      </c>
      <c r="F59" s="34">
        <f>+IFERROR(VLOOKUP($D59,'Tarifa compacta'!$A$11:$O$1018,13,0),"")</f>
        <v>1231</v>
      </c>
      <c r="H59" s="217" t="str">
        <f>IFERROR(IF(VLOOKUP($D59,'Tarifa compacta'!$A$11:$O$1018,12,0)=0,"",VLOOKUP($D59,'Tarifa compacta'!$A$11:$O$1018,12,0)),"")</f>
        <v/>
      </c>
    </row>
    <row r="60" spans="2:9">
      <c r="B60" s="40"/>
      <c r="C60" s="247" t="str">
        <f>IFERROR(VLOOKUP(D60,'Tarifa compacta'!A:C,2,FALSE),"-")</f>
        <v>4010869593618</v>
      </c>
      <c r="D60" s="40" t="s">
        <v>661</v>
      </c>
      <c r="E60" s="40" t="str">
        <f>+VLOOKUP($D60,'Tarifa compacta'!$A:$G,7,0)</f>
        <v>Fan coil de pared. Pantalla integrada y control IR. Tubería derecha.</v>
      </c>
      <c r="F60" s="41">
        <f>+IFERROR(VLOOKUP($D60,'Tarifa compacta'!$A$11:$O$1018,13,0),"")</f>
        <v>1423</v>
      </c>
      <c r="G60" s="41"/>
      <c r="H60" s="224" t="str">
        <f>IFERROR(IF(VLOOKUP($D60,'Tarifa compacta'!$A$11:$O$1018,12,0)=0,"",VLOOKUP($D60,'Tarifa compacta'!$A$11:$O$1018,12,0)),"")</f>
        <v/>
      </c>
      <c r="I60" s="40"/>
    </row>
    <row r="61" spans="2:9">
      <c r="C61" s="246" t="str">
        <f>IFERROR(VLOOKUP(D61,'Tarifa compacta'!A:C,2,FALSE),"-")</f>
        <v>4010869593403</v>
      </c>
      <c r="D61" t="s">
        <v>619</v>
      </c>
      <c r="E61" s="32" t="str">
        <f>+VLOOKUP($D61,'Tarifa compacta'!$A:$G,7,0)</f>
        <v>Fan coil de pared. Con PCB para control de pared. Tubería derecha.</v>
      </c>
      <c r="F61" s="34">
        <f>+IFERROR(VLOOKUP($D61,'Tarifa compacta'!$A$11:$O$1018,13,0),"")</f>
        <v>1035</v>
      </c>
      <c r="H61" s="217" t="str">
        <f>IFERROR(IF(VLOOKUP($D61,'Tarifa compacta'!$A$11:$O$1018,12,0)=0,"",VLOOKUP($D61,'Tarifa compacta'!$A$11:$O$1018,12,0)),"")</f>
        <v/>
      </c>
    </row>
    <row r="62" spans="2:9">
      <c r="C62" s="246" t="str">
        <f>IFERROR(VLOOKUP(D62,'Tarifa compacta'!A:C,2,FALSE),"-")</f>
        <v>4010869593410</v>
      </c>
      <c r="D62" t="s">
        <v>621</v>
      </c>
      <c r="E62" s="32" t="str">
        <f>+VLOOKUP($D62,'Tarifa compacta'!$A:$G,7,0)</f>
        <v>Fan coil de pared. Con PCB para control de pared. Tubería derecha.</v>
      </c>
      <c r="F62" s="34">
        <f>+IFERROR(VLOOKUP($D62,'Tarifa compacta'!$A$11:$O$1018,13,0),"")</f>
        <v>1140</v>
      </c>
      <c r="H62" s="217" t="str">
        <f>IFERROR(IF(VLOOKUP($D62,'Tarifa compacta'!$A$11:$O$1018,12,0)=0,"",VLOOKUP($D62,'Tarifa compacta'!$A$11:$O$1018,12,0)),"")</f>
        <v/>
      </c>
    </row>
    <row r="63" spans="2:9">
      <c r="C63" s="246" t="str">
        <f>IFERROR(VLOOKUP(D63,'Tarifa compacta'!A:C,2,FALSE),"-")</f>
        <v>4010869593427</v>
      </c>
      <c r="D63" t="s">
        <v>623</v>
      </c>
      <c r="E63" s="32" t="str">
        <f>+VLOOKUP($D63,'Tarifa compacta'!$A:$G,7,0)</f>
        <v>Fan coil de pared. Con PCB para control de pared. Tubería derecha.</v>
      </c>
      <c r="F63" s="34">
        <f>+IFERROR(VLOOKUP($D63,'Tarifa compacta'!$A$11:$O$1018,13,0),"")</f>
        <v>1256</v>
      </c>
      <c r="H63" s="217" t="str">
        <f>IFERROR(IF(VLOOKUP($D63,'Tarifa compacta'!$A$11:$O$1018,12,0)=0,"",VLOOKUP($D63,'Tarifa compacta'!$A$11:$O$1018,12,0)),"")</f>
        <v/>
      </c>
    </row>
    <row r="64" spans="2:9">
      <c r="B64" s="40"/>
      <c r="C64" s="247" t="str">
        <f>IFERROR(VLOOKUP(D64,'Tarifa compacta'!A:C,2,FALSE),"-")</f>
        <v>4010869593601</v>
      </c>
      <c r="D64" s="40" t="s">
        <v>659</v>
      </c>
      <c r="E64" s="40" t="str">
        <f>+VLOOKUP($D64,'Tarifa compacta'!$A:$G,7,0)</f>
        <v>Fan coil de pared. Con PCB para control de pared. Tubería derecha.</v>
      </c>
      <c r="F64" s="41">
        <f>+IFERROR(VLOOKUP($D64,'Tarifa compacta'!$A$11:$O$1018,13,0),"")</f>
        <v>1554</v>
      </c>
      <c r="G64" s="41"/>
      <c r="H64" s="224" t="str">
        <f>IFERROR(IF(VLOOKUP($D64,'Tarifa compacta'!$A$11:$O$1018,12,0)=0,"",VLOOKUP($D64,'Tarifa compacta'!$A$11:$O$1018,12,0)),"")</f>
        <v/>
      </c>
      <c r="I64" s="40"/>
    </row>
    <row r="65" spans="2:9">
      <c r="C65" s="246" t="str">
        <f>IFERROR(VLOOKUP(D65,'Tarifa compacta'!A:C,2,FALSE),"-")</f>
        <v>4010869593465</v>
      </c>
      <c r="D65" t="s">
        <v>631</v>
      </c>
      <c r="E65" s="32" t="str">
        <f>+VLOOKUP($D65,'Tarifa compacta'!$A:$G,7,0)</f>
        <v>Fan coil de pared. Con PCB para control analógico (0-10V). Tubería derecha.</v>
      </c>
      <c r="F65" s="34">
        <f>+IFERROR(VLOOKUP($D65,'Tarifa compacta'!$A$11:$O$1018,13,0),"")</f>
        <v>1009</v>
      </c>
      <c r="H65" s="217" t="str">
        <f>IFERROR(IF(VLOOKUP($D65,'Tarifa compacta'!$A$11:$O$1018,12,0)=0,"",VLOOKUP($D65,'Tarifa compacta'!$A$11:$O$1018,12,0)),"")</f>
        <v/>
      </c>
    </row>
    <row r="66" spans="2:9">
      <c r="C66" s="246" t="str">
        <f>IFERROR(VLOOKUP(D66,'Tarifa compacta'!A:C,2,FALSE),"-")</f>
        <v>4010869593472</v>
      </c>
      <c r="D66" t="s">
        <v>633</v>
      </c>
      <c r="E66" s="32" t="str">
        <f>+VLOOKUP($D66,'Tarifa compacta'!$A:$G,7,0)</f>
        <v>Fan coil de pared. Con PCB para control analógico (0-10V). Tubería derecha.</v>
      </c>
      <c r="F66" s="34">
        <f>+IFERROR(VLOOKUP($D66,'Tarifa compacta'!$A$11:$O$1018,13,0),"")</f>
        <v>1114</v>
      </c>
      <c r="H66" s="217" t="str">
        <f>IFERROR(IF(VLOOKUP($D66,'Tarifa compacta'!$A$11:$O$1018,12,0)=0,"",VLOOKUP($D66,'Tarifa compacta'!$A$11:$O$1018,12,0)),"")</f>
        <v/>
      </c>
    </row>
    <row r="67" spans="2:9">
      <c r="C67" s="246" t="str">
        <f>IFERROR(VLOOKUP(D67,'Tarifa compacta'!A:C,2,FALSE),"-")</f>
        <v>4010869593489</v>
      </c>
      <c r="D67" t="s">
        <v>635</v>
      </c>
      <c r="E67" s="32" t="str">
        <f>+VLOOKUP($D67,'Tarifa compacta'!$A:$G,7,0)</f>
        <v>Fan coil de pared. Con PCB para control analógico (0-10V). Tubería derecha.</v>
      </c>
      <c r="F67" s="34">
        <f>+IFERROR(VLOOKUP($D67,'Tarifa compacta'!$A$11:$O$1018,13,0),"")</f>
        <v>1231</v>
      </c>
      <c r="H67" s="217" t="str">
        <f>IFERROR(IF(VLOOKUP($D67,'Tarifa compacta'!$A$11:$O$1018,12,0)=0,"",VLOOKUP($D67,'Tarifa compacta'!$A$11:$O$1018,12,0)),"")</f>
        <v/>
      </c>
    </row>
    <row r="68" spans="2:9">
      <c r="B68" s="40"/>
      <c r="C68" s="247" t="str">
        <f>IFERROR(VLOOKUP(D68,'Tarifa compacta'!A:C,2,FALSE),"-")</f>
        <v>4010869593625</v>
      </c>
      <c r="D68" s="40" t="s">
        <v>663</v>
      </c>
      <c r="E68" s="40" t="str">
        <f>+VLOOKUP($D68,'Tarifa compacta'!$A:$G,7,0)</f>
        <v>Fan coil de pared. Con PCB para control analógico (0-10V). Tubería derecha.</v>
      </c>
      <c r="F68" s="41">
        <f>+IFERROR(VLOOKUP($D68,'Tarifa compacta'!$A$11:$O$1018,13,0),"")</f>
        <v>1423</v>
      </c>
      <c r="G68" s="41"/>
      <c r="H68" s="224" t="str">
        <f>IFERROR(IF(VLOOKUP($D68,'Tarifa compacta'!$A$11:$O$1018,12,0)=0,"",VLOOKUP($D68,'Tarifa compacta'!$A$11:$O$1018,12,0)),"")</f>
        <v/>
      </c>
      <c r="I68" s="40"/>
    </row>
    <row r="69" spans="2:9">
      <c r="C69" s="246" t="str">
        <f>IFERROR(VLOOKUP(D69,'Tarifa compacta'!A:C,2,FALSE),"-")</f>
        <v>4010869593496</v>
      </c>
      <c r="D69" t="s">
        <v>637</v>
      </c>
      <c r="E69" s="32" t="str">
        <f>+VLOOKUP($D69,'Tarifa compacta'!$A:$G,7,0)</f>
        <v>Fan coil de pared. Pantalla integrada y control IR. Tubería izquierda.</v>
      </c>
      <c r="F69" s="34">
        <f>+IFERROR(VLOOKUP($D69,'Tarifa compacta'!$A$11:$O$1018,13,0),"")</f>
        <v>1084</v>
      </c>
      <c r="H69" s="217" t="str">
        <f>IFERROR(IF(VLOOKUP($D69,'Tarifa compacta'!$A$11:$O$1018,12,0)=0,"",VLOOKUP($D69,'Tarifa compacta'!$A$11:$O$1018,12,0)),"")</f>
        <v/>
      </c>
    </row>
    <row r="70" spans="2:9">
      <c r="C70" s="246" t="str">
        <f>IFERROR(VLOOKUP(D70,'Tarifa compacta'!A:C,2,FALSE),"-")</f>
        <v>4010869593502</v>
      </c>
      <c r="D70" t="s">
        <v>639</v>
      </c>
      <c r="E70" s="32" t="str">
        <f>+VLOOKUP($D70,'Tarifa compacta'!$A:$G,7,0)</f>
        <v>Fan coil de pared. Pantalla integrada y control IR. Tubería izquierda.</v>
      </c>
      <c r="F70" s="34">
        <f>+IFERROR(VLOOKUP($D70,'Tarifa compacta'!$A$11:$O$1018,13,0),"")</f>
        <v>1186</v>
      </c>
      <c r="H70" s="217" t="str">
        <f>IFERROR(IF(VLOOKUP($D70,'Tarifa compacta'!$A$11:$O$1018,12,0)=0,"",VLOOKUP($D70,'Tarifa compacta'!$A$11:$O$1018,12,0)),"")</f>
        <v/>
      </c>
    </row>
    <row r="71" spans="2:9">
      <c r="B71" s="40"/>
      <c r="C71" s="247" t="str">
        <f>IFERROR(VLOOKUP(D71,'Tarifa compacta'!A:C,2,FALSE),"-")</f>
        <v>4010869593519</v>
      </c>
      <c r="D71" s="40" t="s">
        <v>641</v>
      </c>
      <c r="E71" s="40" t="str">
        <f>+VLOOKUP($D71,'Tarifa compacta'!$A:$G,7,0)</f>
        <v>Fan coil de pared. Pantalla integrada y control IR. Tubería izquierda.</v>
      </c>
      <c r="F71" s="41">
        <f>+IFERROR(VLOOKUP($D71,'Tarifa compacta'!$A$11:$O$1018,13,0),"")</f>
        <v>1301</v>
      </c>
      <c r="G71" s="41"/>
      <c r="H71" s="224" t="str">
        <f>IFERROR(IF(VLOOKUP($D71,'Tarifa compacta'!$A$11:$O$1018,12,0)=0,"",VLOOKUP($D71,'Tarifa compacta'!$A$11:$O$1018,12,0)),"")</f>
        <v/>
      </c>
      <c r="I71" s="40"/>
    </row>
    <row r="72" spans="2:9">
      <c r="C72" s="246" t="str">
        <f>IFERROR(VLOOKUP(D72,'Tarifa compacta'!A:C,2,FALSE),"-")</f>
        <v>4010869593526</v>
      </c>
      <c r="D72" t="s">
        <v>643</v>
      </c>
      <c r="E72" s="32" t="str">
        <f>+VLOOKUP($D72,'Tarifa compacta'!$A:$G,7,0)</f>
        <v>Fan coil de pared. Con PCB para control de pared. Tubería izquierda.</v>
      </c>
      <c r="F72" s="34">
        <f>+IFERROR(VLOOKUP($D72,'Tarifa compacta'!$A$11:$O$1018,13,0),"")</f>
        <v>1055</v>
      </c>
      <c r="H72" s="217" t="str">
        <f>IFERROR(IF(VLOOKUP($D72,'Tarifa compacta'!$A$11:$O$1018,12,0)=0,"",VLOOKUP($D72,'Tarifa compacta'!$A$11:$O$1018,12,0)),"")</f>
        <v/>
      </c>
    </row>
    <row r="73" spans="2:9">
      <c r="C73" s="246" t="str">
        <f>IFERROR(VLOOKUP(D73,'Tarifa compacta'!A:C,2,FALSE),"-")</f>
        <v>4010869593533</v>
      </c>
      <c r="D73" t="s">
        <v>645</v>
      </c>
      <c r="E73" s="32" t="str">
        <f>+VLOOKUP($D73,'Tarifa compacta'!$A:$G,7,0)</f>
        <v>Fan coil de pared. Con PCB para control de pared. Tubería izquierda.</v>
      </c>
      <c r="F73" s="34">
        <f>+IFERROR(VLOOKUP($D73,'Tarifa compacta'!$A$11:$O$1018,13,0),"")</f>
        <v>1160</v>
      </c>
      <c r="H73" s="217" t="str">
        <f>IFERROR(IF(VLOOKUP($D73,'Tarifa compacta'!$A$11:$O$1018,12,0)=0,"",VLOOKUP($D73,'Tarifa compacta'!$A$11:$O$1018,12,0)),"")</f>
        <v/>
      </c>
    </row>
    <row r="74" spans="2:9">
      <c r="B74" s="40"/>
      <c r="C74" s="247" t="str">
        <f>IFERROR(VLOOKUP(D74,'Tarifa compacta'!A:C,2,FALSE),"-")</f>
        <v>4010869593540</v>
      </c>
      <c r="D74" s="40" t="s">
        <v>647</v>
      </c>
      <c r="E74" s="40" t="str">
        <f>+VLOOKUP($D74,'Tarifa compacta'!$A:$G,7,0)</f>
        <v>Fan coil de pared. Con PCB para control de pared. Tubería izquierda.</v>
      </c>
      <c r="F74" s="41">
        <f>+IFERROR(VLOOKUP($D74,'Tarifa compacta'!$A$11:$O$1018,13,0),"")</f>
        <v>1275</v>
      </c>
      <c r="G74" s="41"/>
      <c r="H74" s="224" t="str">
        <f>IFERROR(IF(VLOOKUP($D74,'Tarifa compacta'!$A$11:$O$1018,12,0)=0,"",VLOOKUP($D74,'Tarifa compacta'!$A$11:$O$1018,12,0)),"")</f>
        <v/>
      </c>
      <c r="I74" s="40"/>
    </row>
    <row r="75" spans="2:9">
      <c r="C75" s="246" t="str">
        <f>IFERROR(VLOOKUP(D75,'Tarifa compacta'!A:C,2,FALSE),"-")</f>
        <v>4010869593557</v>
      </c>
      <c r="D75" t="s">
        <v>649</v>
      </c>
      <c r="E75" s="32" t="str">
        <f>+VLOOKUP($D75,'Tarifa compacta'!$A:$G,7,0)</f>
        <v>Fan coil de pared. Con PCB para control analógico (0-10V). Tubería izquierda.</v>
      </c>
      <c r="F75" s="34">
        <f>+IFERROR(VLOOKUP($D75,'Tarifa compacta'!$A$11:$O$1018,13,0),"")</f>
        <v>1055</v>
      </c>
      <c r="H75" s="217" t="str">
        <f>IFERROR(IF(VLOOKUP($D75,'Tarifa compacta'!$A$11:$O$1018,12,0)=0,"",VLOOKUP($D75,'Tarifa compacta'!$A$11:$O$1018,12,0)),"")</f>
        <v/>
      </c>
    </row>
    <row r="76" spans="2:9">
      <c r="C76" s="246" t="str">
        <f>IFERROR(VLOOKUP(D76,'Tarifa compacta'!A:C,2,FALSE),"-")</f>
        <v>4010869593564</v>
      </c>
      <c r="D76" t="s">
        <v>651</v>
      </c>
      <c r="E76" s="32" t="str">
        <f>+VLOOKUP($D76,'Tarifa compacta'!$A:$G,7,0)</f>
        <v>Fan coil de pared. Con PCB para control analógico (0-10V). Tubería izquierda.</v>
      </c>
      <c r="F76" s="34">
        <f>+IFERROR(VLOOKUP($D76,'Tarifa compacta'!$A$11:$O$1018,13,0),"")</f>
        <v>1160</v>
      </c>
      <c r="H76" s="217" t="str">
        <f>IFERROR(IF(VLOOKUP($D76,'Tarifa compacta'!$A$11:$O$1018,12,0)=0,"",VLOOKUP($D76,'Tarifa compacta'!$A$11:$O$1018,12,0)),"")</f>
        <v/>
      </c>
    </row>
    <row r="77" spans="2:9">
      <c r="C77" s="246" t="str">
        <f>IFERROR(VLOOKUP(D77,'Tarifa compacta'!A:C,2,FALSE),"-")</f>
        <v>4010869593571</v>
      </c>
      <c r="D77" t="s">
        <v>653</v>
      </c>
      <c r="E77" s="32" t="str">
        <f>+VLOOKUP($D77,'Tarifa compacta'!$A:$G,7,0)</f>
        <v>Fan coil de pared. Con PCB para control analógico (0-10V). Tubería izquierda.</v>
      </c>
      <c r="F77" s="34">
        <f>+IFERROR(VLOOKUP($D77,'Tarifa compacta'!$A$11:$O$1018,13,0),"")</f>
        <v>1275</v>
      </c>
      <c r="H77" s="217" t="str">
        <f>IFERROR(IF(VLOOKUP($D77,'Tarifa compacta'!$A$11:$O$1018,12,0)=0,"",VLOOKUP($D77,'Tarifa compacta'!$A$11:$O$1018,12,0)),"")</f>
        <v/>
      </c>
    </row>
    <row r="78" spans="2:9" ht="15.75">
      <c r="B78" s="44"/>
      <c r="C78" s="251" t="str">
        <f>IFERROR(VLOOKUP(D78,'Tarifa compacta'!A:C,2,FALSE),"-")</f>
        <v>-</v>
      </c>
      <c r="D78" s="226" t="s">
        <v>6018</v>
      </c>
      <c r="E78" s="45"/>
      <c r="F78" s="45"/>
      <c r="G78" s="45"/>
      <c r="H78" s="222"/>
      <c r="I78" s="45"/>
    </row>
    <row r="79" spans="2:9">
      <c r="C79" s="246" t="str">
        <f>IFERROR(VLOOKUP(D79,'Tarifa compacta'!A:C,2,FALSE),"-")</f>
        <v>4010869594585</v>
      </c>
      <c r="D79" t="s">
        <v>818</v>
      </c>
      <c r="E79" s="32" t="str">
        <f>+VLOOKUP($D79,'Tarifa compacta'!$A:$G,7,0)</f>
        <v>Control montado en la pared con Modbus para Aquarea Air Smart Fan Coils y conducto multizona PACi NX</v>
      </c>
      <c r="F79" s="34">
        <f>+IFERROR(VLOOKUP($D79,'Tarifa compacta'!$A$11:$O$1018,13,0),"")</f>
        <v>217</v>
      </c>
      <c r="H79" s="217" t="str">
        <f>IFERROR(IF(VLOOKUP($D79,'Tarifa compacta'!$A$11:$O$1018,12,0)=0,"",VLOOKUP($D79,'Tarifa compacta'!$A$11:$O$1018,12,0)),"")</f>
        <v/>
      </c>
    </row>
    <row r="80" spans="2:9">
      <c r="B80" s="40"/>
      <c r="C80" s="247" t="str">
        <f>IFERROR(VLOOKUP(D80,'Tarifa compacta'!A:C,2,FALSE),"-")</f>
        <v>4010869594592</v>
      </c>
      <c r="D80" s="40" t="s">
        <v>821</v>
      </c>
      <c r="E80" s="40" t="str">
        <f>+VLOOKUP($D80,'Tarifa compacta'!$A:$G,7,0)</f>
        <v>Control montado en la pared con Wi-Fi integrado para fan coils Aquarea Air Smart y conducto multizona PACi NX</v>
      </c>
      <c r="F80" s="41">
        <f>+IFERROR(VLOOKUP($D80,'Tarifa compacta'!$A$11:$O$1018,13,0),"")</f>
        <v>262</v>
      </c>
      <c r="G80" s="41"/>
      <c r="H80" s="224" t="str">
        <f>IFERROR(IF(VLOOKUP($D80,'Tarifa compacta'!$A$11:$O$1018,12,0)=0,"",VLOOKUP($D80,'Tarifa compacta'!$A$11:$O$1018,12,0)),"")</f>
        <v/>
      </c>
      <c r="I80" s="40"/>
    </row>
    <row r="81" spans="2:9">
      <c r="C81" s="246" t="str">
        <f>IFERROR(VLOOKUP(D81,'Tarifa compacta'!A:C,2,FALSE),"-")</f>
        <v>4010869594738</v>
      </c>
      <c r="D81" t="s">
        <v>839</v>
      </c>
      <c r="E81" s="32" t="str">
        <f>+VLOOKUP($D81,'Tarifa compacta'!$A:$G,7,0)</f>
        <v>Válvula motorizada de 3 vías para Aquarea Air de pared 10, 15, 20</v>
      </c>
      <c r="F81" s="34">
        <f>+IFERROR(VLOOKUP($D81,'Tarifa compacta'!$A$11:$O$1018,13,0),"")</f>
        <v>268</v>
      </c>
      <c r="H81" s="217" t="str">
        <f>IFERROR(IF(VLOOKUP($D81,'Tarifa compacta'!$A$11:$O$1018,12,0)=0,"",VLOOKUP($D81,'Tarifa compacta'!$A$11:$O$1018,12,0)),"")</f>
        <v/>
      </c>
    </row>
    <row r="82" spans="2:9">
      <c r="C82" s="246" t="str">
        <f>IFERROR(VLOOKUP(D82,'Tarifa compacta'!A:C,2,FALSE),"-")</f>
        <v>4010869594752</v>
      </c>
      <c r="D82" t="s">
        <v>843</v>
      </c>
      <c r="E82" s="32" t="str">
        <f>+VLOOKUP($D82,'Tarifa compacta'!$A:$G,7,0)</f>
        <v>Válvula motorizada de 3 vías para Aquarea Air de pared 40</v>
      </c>
      <c r="F82" s="34">
        <f>+IFERROR(VLOOKUP($D82,'Tarifa compacta'!$A$11:$O$1018,13,0),"")</f>
        <v>236</v>
      </c>
      <c r="H82" s="217" t="str">
        <f>IFERROR(IF(VLOOKUP($D82,'Tarifa compacta'!$A$11:$O$1018,12,0)=0,"",VLOOKUP($D82,'Tarifa compacta'!$A$11:$O$1018,12,0)),"")</f>
        <v/>
      </c>
    </row>
    <row r="83" spans="2:9">
      <c r="C83" s="246" t="str">
        <f>IFERROR(VLOOKUP(D83,'Tarifa compacta'!A:C,2,FALSE),"-")</f>
        <v>4010869594745</v>
      </c>
      <c r="D83" t="s">
        <v>841</v>
      </c>
      <c r="E83" s="32" t="str">
        <f>+VLOOKUP($D83,'Tarifa compacta'!$A:$G,7,0)</f>
        <v>Válvula motorizada de 2 vías para Aquarea Air de pared 10, 15, 20</v>
      </c>
      <c r="F83" s="34">
        <f>+IFERROR(VLOOKUP($D83,'Tarifa compacta'!$A$11:$O$1018,13,0),"")</f>
        <v>222</v>
      </c>
      <c r="H83" s="217" t="str">
        <f>IFERROR(IF(VLOOKUP($D83,'Tarifa compacta'!$A$11:$O$1018,12,0)=0,"",VLOOKUP($D83,'Tarifa compacta'!$A$11:$O$1018,12,0)),"")</f>
        <v/>
      </c>
    </row>
    <row r="84" spans="2:9">
      <c r="C84" s="246" t="str">
        <f>IFERROR(VLOOKUP(D84,'Tarifa compacta'!A:C,2,FALSE),"-")</f>
        <v>4010869594721</v>
      </c>
      <c r="D84" t="s">
        <v>837</v>
      </c>
      <c r="E84" s="32" t="str">
        <f>+VLOOKUP($D84,'Tarifa compacta'!$A:$G,7,0)</f>
        <v>Válvula motorizada de 2 vías para Aquarea Air Floor de suelo, de pared 40 y de conductos</v>
      </c>
      <c r="F84" s="34">
        <f>+IFERROR(VLOOKUP($D84,'Tarifa compacta'!$A$11:$O$1018,13,0),"")</f>
        <v>208</v>
      </c>
      <c r="H84" s="217" t="str">
        <f>IFERROR(IF(VLOOKUP($D84,'Tarifa compacta'!$A$11:$O$1018,12,0)=0,"",VLOOKUP($D84,'Tarifa compacta'!$A$11:$O$1018,12,0)),"")</f>
        <v/>
      </c>
    </row>
    <row r="85" spans="2:9" ht="15.75">
      <c r="B85" s="44"/>
      <c r="C85" s="251" t="str">
        <f>IFERROR(VLOOKUP(D85,'Tarifa compacta'!A:C,2,FALSE),"-")</f>
        <v>-</v>
      </c>
      <c r="D85" s="226" t="s">
        <v>6019</v>
      </c>
      <c r="E85" s="45"/>
      <c r="F85" s="45"/>
      <c r="G85" s="45"/>
      <c r="H85" s="222"/>
      <c r="I85" s="45"/>
    </row>
    <row r="86" spans="2:9">
      <c r="C86" s="246" t="str">
        <f>IFERROR(VLOOKUP(D86,'Tarifa compacta'!A:C,2,FALSE),"-")</f>
        <v>4010869593779</v>
      </c>
      <c r="D86" t="s">
        <v>687</v>
      </c>
      <c r="E86" s="32" t="str">
        <f>+VLOOKUP($D86,'Tarifa compacta'!$A:$G,7,0)</f>
        <v>Fan coil delgado de conductos. Con PCB para control montado en la pared. Tubería izquierda.</v>
      </c>
      <c r="F86" s="34">
        <f>+IFERROR(VLOOKUP($D86,'Tarifa compacta'!$A$11:$O$1018,13,0),"")</f>
        <v>1275</v>
      </c>
      <c r="H86" s="217" t="str">
        <f>IFERROR(IF(VLOOKUP($D86,'Tarifa compacta'!$A$11:$O$1018,12,0)=0,"",VLOOKUP($D86,'Tarifa compacta'!$A$11:$O$1018,12,0)),"")</f>
        <v/>
      </c>
    </row>
    <row r="87" spans="2:9">
      <c r="C87" s="246" t="str">
        <f>IFERROR(VLOOKUP(D87,'Tarifa compacta'!A:C,2,FALSE),"-")</f>
        <v>4010869593786</v>
      </c>
      <c r="D87" t="s">
        <v>689</v>
      </c>
      <c r="E87" s="32" t="str">
        <f>+VLOOKUP($D87,'Tarifa compacta'!$A:$G,7,0)</f>
        <v>Fan coil delgado de conductos. Con PCB para control montado en la pared. Tubería izquierda.</v>
      </c>
      <c r="F87" s="34">
        <f>+IFERROR(VLOOKUP($D87,'Tarifa compacta'!$A$11:$O$1018,13,0),"")</f>
        <v>1432</v>
      </c>
      <c r="H87" s="217" t="str">
        <f>IFERROR(IF(VLOOKUP($D87,'Tarifa compacta'!$A$11:$O$1018,12,0)=0,"",VLOOKUP($D87,'Tarifa compacta'!$A$11:$O$1018,12,0)),"")</f>
        <v/>
      </c>
    </row>
    <row r="88" spans="2:9">
      <c r="C88" s="246" t="str">
        <f>IFERROR(VLOOKUP(D88,'Tarifa compacta'!A:C,2,FALSE),"-")</f>
        <v>4010869593793</v>
      </c>
      <c r="D88" t="s">
        <v>691</v>
      </c>
      <c r="E88" s="32" t="str">
        <f>+VLOOKUP($D88,'Tarifa compacta'!$A:$G,7,0)</f>
        <v>Fan coil delgado de conductos. Con PCB para control montado en la pared. Tubería izquierda.</v>
      </c>
      <c r="F88" s="34">
        <f>+IFERROR(VLOOKUP($D88,'Tarifa compacta'!$A$11:$O$1018,13,0),"")</f>
        <v>1831</v>
      </c>
      <c r="H88" s="217" t="str">
        <f>IFERROR(IF(VLOOKUP($D88,'Tarifa compacta'!$A$11:$O$1018,12,0)=0,"",VLOOKUP($D88,'Tarifa compacta'!$A$11:$O$1018,12,0)),"")</f>
        <v/>
      </c>
    </row>
    <row r="89" spans="2:9">
      <c r="C89" s="246" t="str">
        <f>IFERROR(VLOOKUP(D89,'Tarifa compacta'!A:C,2,FALSE),"-")</f>
        <v>4010869593809</v>
      </c>
      <c r="D89" t="s">
        <v>693</v>
      </c>
      <c r="E89" s="32" t="str">
        <f>+VLOOKUP($D89,'Tarifa compacta'!$A:$G,7,0)</f>
        <v>Fan coil delgado de conductos. Con PCB para control montado en la pared. Tubería izquierda.</v>
      </c>
      <c r="F89" s="34">
        <f>+IFERROR(VLOOKUP($D89,'Tarifa compacta'!$A$11:$O$1018,13,0),"")</f>
        <v>1962</v>
      </c>
      <c r="H89" s="217" t="str">
        <f>IFERROR(IF(VLOOKUP($D89,'Tarifa compacta'!$A$11:$O$1018,12,0)=0,"",VLOOKUP($D89,'Tarifa compacta'!$A$11:$O$1018,12,0)),"")</f>
        <v/>
      </c>
    </row>
    <row r="90" spans="2:9">
      <c r="B90" s="40"/>
      <c r="C90" s="247" t="str">
        <f>IFERROR(VLOOKUP(D90,'Tarifa compacta'!A:C,2,FALSE),"-")</f>
        <v>4010869593816</v>
      </c>
      <c r="D90" s="40" t="s">
        <v>696</v>
      </c>
      <c r="E90" s="40" t="str">
        <f>+VLOOKUP($D90,'Tarifa compacta'!$A:$G,7,0)</f>
        <v>Fan coil delgado de conductos. Con PCB para control montado en la pared. Tubería izquierda.</v>
      </c>
      <c r="F90" s="41">
        <f>+IFERROR(VLOOKUP($D90,'Tarifa compacta'!$A$11:$O$1018,13,0),"")</f>
        <v>2503</v>
      </c>
      <c r="G90" s="41"/>
      <c r="H90" s="224" t="str">
        <f>IFERROR(IF(VLOOKUP($D90,'Tarifa compacta'!$A$11:$O$1018,12,0)=0,"",VLOOKUP($D90,'Tarifa compacta'!$A$11:$O$1018,12,0)),"")</f>
        <v/>
      </c>
      <c r="I90" s="40"/>
    </row>
    <row r="91" spans="2:9">
      <c r="C91" s="246" t="str">
        <f>IFERROR(VLOOKUP(D91,'Tarifa compacta'!A:C,2,FALSE),"-")</f>
        <v>4010869593823</v>
      </c>
      <c r="D91" t="s">
        <v>698</v>
      </c>
      <c r="E91" s="32" t="str">
        <f>+VLOOKUP($D91,'Tarifa compacta'!$A:$G,7,0)</f>
        <v>Fan coil delgado de conductos. Con PCB para control analógico (0-10V). Tubería izquierda.</v>
      </c>
      <c r="F91" s="34">
        <f>+IFERROR(VLOOKUP($D91,'Tarifa compacta'!$A$11:$O$1018,13,0),"")</f>
        <v>1173</v>
      </c>
      <c r="H91" s="217" t="str">
        <f>IFERROR(IF(VLOOKUP($D91,'Tarifa compacta'!$A$11:$O$1018,12,0)=0,"",VLOOKUP($D91,'Tarifa compacta'!$A$11:$O$1018,12,0)),"")</f>
        <v/>
      </c>
    </row>
    <row r="92" spans="2:9">
      <c r="C92" s="246" t="str">
        <f>IFERROR(VLOOKUP(D92,'Tarifa compacta'!A:C,2,FALSE),"-")</f>
        <v>4010869593830</v>
      </c>
      <c r="D92" t="s">
        <v>700</v>
      </c>
      <c r="E92" s="32" t="str">
        <f>+VLOOKUP($D92,'Tarifa compacta'!$A:$G,7,0)</f>
        <v>Fan coil delgado de conductos. Con PCB para control analógico (0-10V). Tubería izquierda.</v>
      </c>
      <c r="F92" s="34">
        <f>+IFERROR(VLOOKUP($D92,'Tarifa compacta'!$A$11:$O$1018,13,0),"")</f>
        <v>1315</v>
      </c>
      <c r="H92" s="217" t="str">
        <f>IFERROR(IF(VLOOKUP($D92,'Tarifa compacta'!$A$11:$O$1018,12,0)=0,"",VLOOKUP($D92,'Tarifa compacta'!$A$11:$O$1018,12,0)),"")</f>
        <v/>
      </c>
    </row>
    <row r="93" spans="2:9">
      <c r="C93" s="246" t="str">
        <f>IFERROR(VLOOKUP(D93,'Tarifa compacta'!A:C,2,FALSE),"-")</f>
        <v>4010869593847</v>
      </c>
      <c r="D93" t="s">
        <v>702</v>
      </c>
      <c r="E93" s="32" t="str">
        <f>+VLOOKUP($D93,'Tarifa compacta'!$A:$G,7,0)</f>
        <v>Fan coil delgado de conductos. Con PCB para control analógico (0-10V). Tubería izquierda.</v>
      </c>
      <c r="F93" s="34">
        <f>+IFERROR(VLOOKUP($D93,'Tarifa compacta'!$A$11:$O$1018,13,0),"")</f>
        <v>1755</v>
      </c>
      <c r="H93" s="217" t="str">
        <f>IFERROR(IF(VLOOKUP($D93,'Tarifa compacta'!$A$11:$O$1018,12,0)=0,"",VLOOKUP($D93,'Tarifa compacta'!$A$11:$O$1018,12,0)),"")</f>
        <v/>
      </c>
    </row>
    <row r="94" spans="2:9">
      <c r="C94" s="246" t="str">
        <f>IFERROR(VLOOKUP(D94,'Tarifa compacta'!A:C,2,FALSE),"-")</f>
        <v>4010869593854</v>
      </c>
      <c r="D94" t="s">
        <v>704</v>
      </c>
      <c r="E94" s="32" t="str">
        <f>+VLOOKUP($D94,'Tarifa compacta'!$A:$G,7,0)</f>
        <v>Fan coil delgado de conductos. Con PCB para control analógico (0-10V). Tubería izquierda.</v>
      </c>
      <c r="F94" s="34">
        <f>+IFERROR(VLOOKUP($D94,'Tarifa compacta'!$A$11:$O$1018,13,0),"")</f>
        <v>1908</v>
      </c>
      <c r="H94" s="217" t="str">
        <f>IFERROR(IF(VLOOKUP($D94,'Tarifa compacta'!$A$11:$O$1018,12,0)=0,"",VLOOKUP($D94,'Tarifa compacta'!$A$11:$O$1018,12,0)),"")</f>
        <v/>
      </c>
    </row>
    <row r="95" spans="2:9">
      <c r="B95" s="40"/>
      <c r="C95" s="247" t="str">
        <f>IFERROR(VLOOKUP(D95,'Tarifa compacta'!A:C,2,FALSE),"-")</f>
        <v>4010869593861</v>
      </c>
      <c r="D95" s="40" t="s">
        <v>706</v>
      </c>
      <c r="E95" s="40" t="str">
        <f>+VLOOKUP($D95,'Tarifa compacta'!$A:$G,7,0)</f>
        <v>Fan coil delgado de conductos. Con PCB para control analógico (0-10V). Tubería izquierda.</v>
      </c>
      <c r="F95" s="41">
        <f>+IFERROR(VLOOKUP($D95,'Tarifa compacta'!$A$11:$O$1018,13,0),"")</f>
        <v>2452</v>
      </c>
      <c r="G95" s="41"/>
      <c r="H95" s="224" t="str">
        <f>IFERROR(IF(VLOOKUP($D95,'Tarifa compacta'!$A$11:$O$1018,12,0)=0,"",VLOOKUP($D95,'Tarifa compacta'!$A$11:$O$1018,12,0)),"")</f>
        <v/>
      </c>
      <c r="I95" s="40"/>
    </row>
    <row r="96" spans="2:9">
      <c r="C96" s="246" t="str">
        <f>IFERROR(VLOOKUP(D96,'Tarifa compacta'!A:C,2,FALSE),"-")</f>
        <v>4010869593656</v>
      </c>
      <c r="D96" t="s">
        <v>665</v>
      </c>
      <c r="E96" s="32" t="str">
        <f>+VLOOKUP($D96,'Tarifa compacta'!$A:$G,7,0)</f>
        <v>Fan coil delgado de conductos. Con PCB para control montado en la pared. Tubería derecha.</v>
      </c>
      <c r="F96" s="34">
        <f>+IFERROR(VLOOKUP($D96,'Tarifa compacta'!$A$11:$O$1018,13,0),"")</f>
        <v>1231</v>
      </c>
      <c r="H96" s="217" t="str">
        <f>IFERROR(IF(VLOOKUP($D96,'Tarifa compacta'!$A$11:$O$1018,12,0)=0,"",VLOOKUP($D96,'Tarifa compacta'!$A$11:$O$1018,12,0)),"")</f>
        <v/>
      </c>
    </row>
    <row r="97" spans="2:9">
      <c r="C97" s="246" t="str">
        <f>IFERROR(VLOOKUP(D97,'Tarifa compacta'!A:C,2,FALSE),"-")</f>
        <v>4010869593663</v>
      </c>
      <c r="D97" t="s">
        <v>669</v>
      </c>
      <c r="E97" s="32" t="str">
        <f>+VLOOKUP($D97,'Tarifa compacta'!$A:$G,7,0)</f>
        <v>Fan coil delgado de conductos. Con PCB para control montado en la pared. Tubería derecha.</v>
      </c>
      <c r="F97" s="34">
        <f>+IFERROR(VLOOKUP($D97,'Tarifa compacta'!$A$11:$O$1018,13,0),"")</f>
        <v>1384</v>
      </c>
      <c r="H97" s="217" t="str">
        <f>IFERROR(IF(VLOOKUP($D97,'Tarifa compacta'!$A$11:$O$1018,12,0)=0,"",VLOOKUP($D97,'Tarifa compacta'!$A$11:$O$1018,12,0)),"")</f>
        <v/>
      </c>
    </row>
    <row r="98" spans="2:9">
      <c r="C98" s="246" t="str">
        <f>IFERROR(VLOOKUP(D98,'Tarifa compacta'!A:C,2,FALSE),"-")</f>
        <v>4010869593670</v>
      </c>
      <c r="D98" t="s">
        <v>671</v>
      </c>
      <c r="E98" s="32" t="str">
        <f>+VLOOKUP($D98,'Tarifa compacta'!$A:$G,7,0)</f>
        <v>Fan coil delgado de conductos. Con PCB para control montado en la pared. Tubería derecha.</v>
      </c>
      <c r="F98" s="34">
        <f>+IFERROR(VLOOKUP($D98,'Tarifa compacta'!$A$11:$O$1018,13,0),"")</f>
        <v>1785</v>
      </c>
      <c r="H98" s="217" t="str">
        <f>IFERROR(IF(VLOOKUP($D98,'Tarifa compacta'!$A$11:$O$1018,12,0)=0,"",VLOOKUP($D98,'Tarifa compacta'!$A$11:$O$1018,12,0)),"")</f>
        <v/>
      </c>
    </row>
    <row r="99" spans="2:9">
      <c r="C99" s="246" t="str">
        <f>IFERROR(VLOOKUP(D99,'Tarifa compacta'!A:C,2,FALSE),"-")</f>
        <v>4010869593687</v>
      </c>
      <c r="D99" t="s">
        <v>673</v>
      </c>
      <c r="E99" s="32" t="str">
        <f>+VLOOKUP($D99,'Tarifa compacta'!$A:$G,7,0)</f>
        <v>Fan coil delgado de conductos. Con PCB para control montado en la pared. Tubería derecha.</v>
      </c>
      <c r="F99" s="34">
        <f>+IFERROR(VLOOKUP($D99,'Tarifa compacta'!$A$11:$O$1018,13,0),"")</f>
        <v>1913</v>
      </c>
      <c r="H99" s="217" t="str">
        <f>IFERROR(IF(VLOOKUP($D99,'Tarifa compacta'!$A$11:$O$1018,12,0)=0,"",VLOOKUP($D99,'Tarifa compacta'!$A$11:$O$1018,12,0)),"")</f>
        <v/>
      </c>
    </row>
    <row r="100" spans="2:9">
      <c r="B100" s="40"/>
      <c r="C100" s="247" t="str">
        <f>IFERROR(VLOOKUP(D100,'Tarifa compacta'!A:C,2,FALSE),"-")</f>
        <v>4010869593694</v>
      </c>
      <c r="D100" s="40" t="s">
        <v>675</v>
      </c>
      <c r="E100" s="40" t="str">
        <f>+VLOOKUP($D100,'Tarifa compacta'!$A:$G,7,0)</f>
        <v>Fan coil delgado de conductos. Con PCB para control montado en la pared. Tubería derecha.</v>
      </c>
      <c r="F100" s="41">
        <f>+IFERROR(VLOOKUP($D100,'Tarifa compacta'!$A$11:$O$1018,13,0),"")</f>
        <v>2458</v>
      </c>
      <c r="G100" s="41"/>
      <c r="H100" s="224" t="str">
        <f>IFERROR(IF(VLOOKUP($D100,'Tarifa compacta'!$A$11:$O$1018,12,0)=0,"",VLOOKUP($D100,'Tarifa compacta'!$A$11:$O$1018,12,0)),"")</f>
        <v/>
      </c>
      <c r="I100" s="40"/>
    </row>
    <row r="101" spans="2:9">
      <c r="C101" s="246" t="str">
        <f>IFERROR(VLOOKUP(D101,'Tarifa compacta'!A:C,2,FALSE),"-")</f>
        <v>4010869593700</v>
      </c>
      <c r="D101" t="s">
        <v>677</v>
      </c>
      <c r="E101" s="32" t="str">
        <f>+VLOOKUP($D101,'Tarifa compacta'!$A:$G,7,0)</f>
        <v>Fan coil delgado de conductos. Con PCB para control analógico (0-10V). Tubería derecha.</v>
      </c>
      <c r="F101" s="34">
        <f>+IFERROR(VLOOKUP($D101,'Tarifa compacta'!$A$11:$O$1018,13,0),"")</f>
        <v>1126</v>
      </c>
      <c r="H101" s="217" t="str">
        <f>IFERROR(IF(VLOOKUP($D101,'Tarifa compacta'!$A$11:$O$1018,12,0)=0,"",VLOOKUP($D101,'Tarifa compacta'!$A$11:$O$1018,12,0)),"")</f>
        <v/>
      </c>
    </row>
    <row r="102" spans="2:9">
      <c r="C102" s="246" t="str">
        <f>IFERROR(VLOOKUP(D102,'Tarifa compacta'!A:C,2,FALSE),"-")</f>
        <v>4010869593717</v>
      </c>
      <c r="D102" t="s">
        <v>679</v>
      </c>
      <c r="E102" s="32" t="str">
        <f>+VLOOKUP($D102,'Tarifa compacta'!$A:$G,7,0)</f>
        <v>Fan coil delgado de conductos. Con PCB para control analógico (0-10V). Tubería derecha.</v>
      </c>
      <c r="F102" s="34">
        <f>+IFERROR(VLOOKUP($D102,'Tarifa compacta'!$A$11:$O$1018,13,0),"")</f>
        <v>1267</v>
      </c>
      <c r="H102" s="217" t="str">
        <f>IFERROR(IF(VLOOKUP($D102,'Tarifa compacta'!$A$11:$O$1018,12,0)=0,"",VLOOKUP($D102,'Tarifa compacta'!$A$11:$O$1018,12,0)),"")</f>
        <v/>
      </c>
    </row>
    <row r="103" spans="2:9">
      <c r="C103" s="246" t="str">
        <f>IFERROR(VLOOKUP(D103,'Tarifa compacta'!A:C,2,FALSE),"-")</f>
        <v>4010869593724</v>
      </c>
      <c r="D103" t="s">
        <v>681</v>
      </c>
      <c r="E103" s="32" t="str">
        <f>+VLOOKUP($D103,'Tarifa compacta'!$A:$G,7,0)</f>
        <v>Fan coil delgado de conductos. Con PCB para control analógico (0-10V). Tubería derecha.</v>
      </c>
      <c r="F103" s="34">
        <f>+IFERROR(VLOOKUP($D103,'Tarifa compacta'!$A$11:$O$1018,13,0),"")</f>
        <v>1707</v>
      </c>
      <c r="H103" s="217" t="str">
        <f>IFERROR(IF(VLOOKUP($D103,'Tarifa compacta'!$A$11:$O$1018,12,0)=0,"",VLOOKUP($D103,'Tarifa compacta'!$A$11:$O$1018,12,0)),"")</f>
        <v/>
      </c>
    </row>
    <row r="104" spans="2:9">
      <c r="C104" s="246" t="str">
        <f>IFERROR(VLOOKUP(D104,'Tarifa compacta'!A:C,2,FALSE),"-")</f>
        <v>4010869593731</v>
      </c>
      <c r="D104" t="s">
        <v>683</v>
      </c>
      <c r="E104" s="32" t="str">
        <f>+VLOOKUP($D104,'Tarifa compacta'!$A:$G,7,0)</f>
        <v>Fan coil delgado de conductos. Con PCB para control analógico (0-10V). Tubería derecha.</v>
      </c>
      <c r="F104" s="34">
        <f>+IFERROR(VLOOKUP($D104,'Tarifa compacta'!$A$11:$O$1018,13,0),"")</f>
        <v>1862</v>
      </c>
      <c r="H104" s="217" t="str">
        <f>IFERROR(IF(VLOOKUP($D104,'Tarifa compacta'!$A$11:$O$1018,12,0)=0,"",VLOOKUP($D104,'Tarifa compacta'!$A$11:$O$1018,12,0)),"")</f>
        <v/>
      </c>
    </row>
    <row r="105" spans="2:9">
      <c r="B105" s="40"/>
      <c r="C105" s="247" t="str">
        <f>IFERROR(VLOOKUP(D105,'Tarifa compacta'!A:C,2,FALSE),"-")</f>
        <v>4010869593748</v>
      </c>
      <c r="D105" s="40" t="s">
        <v>685</v>
      </c>
      <c r="E105" s="40" t="str">
        <f>+VLOOKUP($D105,'Tarifa compacta'!$A:$G,7,0)</f>
        <v>Fan coil delgado de conductos. Con PCB para control analógico (0-10V). Tubería derecha.</v>
      </c>
      <c r="F105" s="41">
        <f>+IFERROR(VLOOKUP($D105,'Tarifa compacta'!$A$11:$O$1018,13,0),"")</f>
        <v>2404</v>
      </c>
      <c r="G105" s="41"/>
      <c r="H105" s="224" t="str">
        <f>IFERROR(IF(VLOOKUP($D105,'Tarifa compacta'!$A$11:$O$1018,12,0)=0,"",VLOOKUP($D105,'Tarifa compacta'!$A$11:$O$1018,12,0)),"")</f>
        <v/>
      </c>
      <c r="I105" s="40"/>
    </row>
    <row r="106" spans="2:9" ht="15.75">
      <c r="B106" s="44"/>
      <c r="C106" s="251" t="str">
        <f>IFERROR(VLOOKUP(D106,'Tarifa compacta'!A:C,2,FALSE),"-")</f>
        <v>-</v>
      </c>
      <c r="D106" s="226" t="s">
        <v>6020</v>
      </c>
      <c r="E106" s="45"/>
      <c r="F106" s="45"/>
      <c r="G106" s="45"/>
      <c r="H106" s="222"/>
      <c r="I106" s="45"/>
    </row>
    <row r="107" spans="2:9">
      <c r="B107" s="49"/>
      <c r="C107" s="248"/>
      <c r="D107" s="50" t="s">
        <v>6021</v>
      </c>
      <c r="E107" s="49"/>
      <c r="F107" s="51"/>
      <c r="G107" s="51"/>
      <c r="H107" s="216"/>
      <c r="I107" s="49"/>
    </row>
    <row r="108" spans="2:9">
      <c r="C108" s="246" t="str">
        <f>IFERROR(VLOOKUP(D108,'Tarifa compacta'!A:C,2,FALSE),"-")</f>
        <v>4010869594585</v>
      </c>
      <c r="D108" t="s">
        <v>818</v>
      </c>
      <c r="E108" s="32" t="str">
        <f>+VLOOKUP($D108,'Tarifa compacta'!$A:$G,7,0)</f>
        <v>Control montado en la pared con Modbus para Aquarea Air Smart Fan Coils y conducto multizona PACi NX</v>
      </c>
      <c r="F108" s="34">
        <f>+IFERROR(VLOOKUP($D108,'Tarifa compacta'!$A$11:$O$1018,13,0),"")</f>
        <v>217</v>
      </c>
      <c r="H108" s="217" t="str">
        <f>IFERROR(IF(VLOOKUP($D108,'Tarifa compacta'!$A$11:$O$1018,12,0)=0,"",VLOOKUP($D108,'Tarifa compacta'!$A$11:$O$1018,12,0)),"")</f>
        <v/>
      </c>
    </row>
    <row r="109" spans="2:9">
      <c r="B109" s="40"/>
      <c r="C109" s="247" t="str">
        <f>IFERROR(VLOOKUP(D109,'Tarifa compacta'!A:C,2,FALSE),"-")</f>
        <v>4010869594592</v>
      </c>
      <c r="D109" s="40" t="s">
        <v>821</v>
      </c>
      <c r="E109" s="40" t="str">
        <f>+VLOOKUP($D109,'Tarifa compacta'!$A:$G,7,0)</f>
        <v>Control montado en la pared con Wi-Fi integrado para fan coils Aquarea Air Smart y conducto multizona PACi NX</v>
      </c>
      <c r="F109" s="41">
        <f>+IFERROR(VLOOKUP($D109,'Tarifa compacta'!$A$11:$O$1018,13,0),"")</f>
        <v>262</v>
      </c>
      <c r="G109" s="41"/>
      <c r="H109" s="224" t="str">
        <f>IFERROR(IF(VLOOKUP($D109,'Tarifa compacta'!$A$11:$O$1018,12,0)=0,"",VLOOKUP($D109,'Tarifa compacta'!$A$11:$O$1018,12,0)),"")</f>
        <v/>
      </c>
      <c r="I109" s="40"/>
    </row>
    <row r="110" spans="2:9">
      <c r="B110" s="49"/>
      <c r="C110" s="248"/>
      <c r="D110" s="50" t="s">
        <v>5989</v>
      </c>
      <c r="E110" s="49"/>
      <c r="F110" s="51"/>
      <c r="G110" s="51"/>
      <c r="H110" s="216"/>
      <c r="I110" s="49"/>
    </row>
    <row r="111" spans="2:9">
      <c r="C111" s="246" t="str">
        <f>IFERROR(VLOOKUP(D111,'Tarifa compacta'!A:C,2,FALSE),"-")</f>
        <v>4010869594912</v>
      </c>
      <c r="D111" t="s">
        <v>845</v>
      </c>
      <c r="E111" s="32" t="str">
        <f>+VLOOKUP($D111,'Tarifa compacta'!$A:$G,7,0)</f>
        <v>Válvula motorizada de 3 vías para Aquarea Air de conductos</v>
      </c>
      <c r="F111" s="34">
        <f>+IFERROR(VLOOKUP($D111,'Tarifa compacta'!$A$11:$O$1018,13,0),"")</f>
        <v>253</v>
      </c>
      <c r="H111" s="217" t="str">
        <f>IFERROR(IF(VLOOKUP($D111,'Tarifa compacta'!$A$11:$O$1018,12,0)=0,"",VLOOKUP($D111,'Tarifa compacta'!$A$11:$O$1018,12,0)),"")</f>
        <v/>
      </c>
    </row>
    <row r="112" spans="2:9">
      <c r="C112" s="246" t="str">
        <f>IFERROR(VLOOKUP(D112,'Tarifa compacta'!A:C,2,FALSE),"-")</f>
        <v>4010869594721</v>
      </c>
      <c r="D112" t="s">
        <v>837</v>
      </c>
      <c r="E112" s="32" t="str">
        <f>+VLOOKUP($D112,'Tarifa compacta'!$A:$G,7,0)</f>
        <v>Válvula motorizada de 2 vías para Aquarea Air Floor de suelo, de pared 40 y de conductos</v>
      </c>
      <c r="F112" s="34">
        <f>+IFERROR(VLOOKUP($D112,'Tarifa compacta'!$A$11:$O$1018,13,0),"")</f>
        <v>208</v>
      </c>
      <c r="H112" s="217" t="str">
        <f>IFERROR(IF(VLOOKUP($D112,'Tarifa compacta'!$A$11:$O$1018,12,0)=0,"",VLOOKUP($D112,'Tarifa compacta'!$A$11:$O$1018,12,0)),"")</f>
        <v/>
      </c>
    </row>
    <row r="113" spans="2:9">
      <c r="B113" s="227"/>
      <c r="C113" s="252" t="str">
        <f>IFERROR(VLOOKUP(D113,'Tarifa compacta'!A:C,2,FALSE),"-")</f>
        <v>4010869594899</v>
      </c>
      <c r="D113" t="s">
        <v>823</v>
      </c>
      <c r="E113" s="32" t="str">
        <f>+VLOOKUP($D113,'Tarifa compacta'!$A:$G,7,0)</f>
        <v>PCB para control de válvulas de calefacción por suelo radiante</v>
      </c>
      <c r="F113" s="34">
        <f>+IFERROR(VLOOKUP($D113,'Tarifa compacta'!$A$11:$O$1018,13,0),"")</f>
        <v>104</v>
      </c>
      <c r="H113" s="217" t="str">
        <f>IFERROR(IF(VLOOKUP($D113,'Tarifa compacta'!$A$11:$O$1018,12,0)=0,"",VLOOKUP($D113,'Tarifa compacta'!$A$11:$O$1018,12,0)),"")</f>
        <v/>
      </c>
    </row>
    <row r="114" spans="2:9">
      <c r="B114" s="49"/>
      <c r="C114" s="248"/>
      <c r="D114" s="76" t="s">
        <v>6022</v>
      </c>
      <c r="E114" s="49"/>
      <c r="F114" s="51"/>
      <c r="G114" s="51"/>
      <c r="H114" s="216"/>
      <c r="I114" s="49"/>
    </row>
    <row r="115" spans="2:9">
      <c r="C115" s="246" t="str">
        <f>IFERROR(VLOOKUP(D115,'Tarifa compacta'!A:C,2,FALSE),"-")</f>
        <v>4010869595209</v>
      </c>
      <c r="D115" t="s">
        <v>917</v>
      </c>
      <c r="E115" s="32" t="str">
        <f>+VLOOKUP($D115,'Tarifa compacta'!$A:$G,7,0)</f>
        <v>Kit de filtro de recirculación de repuesto. Para P-FSN20 y P-FTN15</v>
      </c>
      <c r="F115" s="34">
        <f>+IFERROR(VLOOKUP($D115,'Tarifa compacta'!$A$11:$O$1018,13,0),"")</f>
        <v>41</v>
      </c>
      <c r="H115" s="217" t="str">
        <f>IFERROR(IF(VLOOKUP($D115,'Tarifa compacta'!$A$11:$O$1018,12,0)=0,"",VLOOKUP($D115,'Tarifa compacta'!$A$11:$O$1018,12,0)),"")</f>
        <v/>
      </c>
    </row>
    <row r="116" spans="2:9">
      <c r="C116" s="246" t="str">
        <f>IFERROR(VLOOKUP(D116,'Tarifa compacta'!A:C,2,FALSE),"-")</f>
        <v>4010869595216</v>
      </c>
      <c r="D116" t="s">
        <v>919</v>
      </c>
      <c r="E116" s="32" t="str">
        <f>+VLOOKUP($D116,'Tarifa compacta'!$A:$G,7,0)</f>
        <v>Kit de filtro de recirculación de repuesto. Para P-FSN25, P-FTN20, P-FSQ30 y P-FTQ30</v>
      </c>
      <c r="F116" s="34">
        <f>+IFERROR(VLOOKUP($D116,'Tarifa compacta'!$A$11:$O$1018,13,0),"")</f>
        <v>53</v>
      </c>
      <c r="H116" s="217" t="str">
        <f>IFERROR(IF(VLOOKUP($D116,'Tarifa compacta'!$A$11:$O$1018,12,0)=0,"",VLOOKUP($D116,'Tarifa compacta'!$A$11:$O$1018,12,0)),"")</f>
        <v/>
      </c>
    </row>
    <row r="117" spans="2:9">
      <c r="C117" s="246" t="str">
        <f>IFERROR(VLOOKUP(D117,'Tarifa compacta'!A:C,2,FALSE),"-")</f>
        <v>4010869595223</v>
      </c>
      <c r="D117" t="s">
        <v>921</v>
      </c>
      <c r="E117" s="32" t="str">
        <f>+VLOOKUP($D117,'Tarifa compacta'!$A:$G,7,0)</f>
        <v>Kit de filtro de recirculación de repuesto. Para P-FSN35, P-FTN25, P-FSQ45 y P-FTQ45</v>
      </c>
      <c r="F117" s="34">
        <f>+IFERROR(VLOOKUP($D117,'Tarifa compacta'!$A$11:$O$1018,13,0),"")</f>
        <v>69</v>
      </c>
      <c r="H117" s="217" t="str">
        <f>IFERROR(IF(VLOOKUP($D117,'Tarifa compacta'!$A$11:$O$1018,12,0)=0,"",VLOOKUP($D117,'Tarifa compacta'!$A$11:$O$1018,12,0)),"")</f>
        <v/>
      </c>
    </row>
    <row r="118" spans="2:9">
      <c r="C118" s="246" t="str">
        <f>IFERROR(VLOOKUP(D118,'Tarifa compacta'!A:C,2,FALSE),"-")</f>
        <v>4010869595230</v>
      </c>
      <c r="D118" t="s">
        <v>923</v>
      </c>
      <c r="E118" s="32" t="str">
        <f>+VLOOKUP($D118,'Tarifa compacta'!$A:$G,7,0)</f>
        <v>Kit de filtro de recirculación de repuesto. Para P-FSN45, P-FTN35, P-FSQ60 y P-FTQ60</v>
      </c>
      <c r="F118" s="34">
        <f>+IFERROR(VLOOKUP($D118,'Tarifa compacta'!$A$11:$O$1018,13,0),"")</f>
        <v>86</v>
      </c>
      <c r="H118" s="217" t="str">
        <f>IFERROR(IF(VLOOKUP($D118,'Tarifa compacta'!$A$11:$O$1018,12,0)=0,"",VLOOKUP($D118,'Tarifa compacta'!$A$11:$O$1018,12,0)),"")</f>
        <v/>
      </c>
    </row>
    <row r="119" spans="2:9">
      <c r="C119" s="246" t="str">
        <f>IFERROR(VLOOKUP(D119,'Tarifa compacta'!A:C,2,FALSE),"-")</f>
        <v>4010869595247</v>
      </c>
      <c r="D119" t="s">
        <v>925</v>
      </c>
      <c r="E119" s="32" t="str">
        <f>+VLOOKUP($D119,'Tarifa compacta'!$A:$G,7,0)</f>
        <v>Kit de filtro de recirculación de repuesto. Para P-FSN55, P-FTN45, P-FSQ75 y P-FTQ65</v>
      </c>
      <c r="F119" s="34">
        <f>+IFERROR(VLOOKUP($D119,'Tarifa compacta'!$A$11:$O$1018,13,0),"")</f>
        <v>92</v>
      </c>
      <c r="H119" s="217" t="str">
        <f>IFERROR(IF(VLOOKUP($D119,'Tarifa compacta'!$A$11:$O$1018,12,0)=0,"",VLOOKUP($D119,'Tarifa compacta'!$A$11:$O$1018,12,0)),"")</f>
        <v/>
      </c>
    </row>
    <row r="120" spans="2:9">
      <c r="B120" s="49"/>
      <c r="C120" s="248"/>
      <c r="D120" s="50" t="s">
        <v>6023</v>
      </c>
      <c r="E120" s="49"/>
      <c r="F120" s="51"/>
      <c r="G120" s="51"/>
      <c r="H120" s="216"/>
      <c r="I120" s="49"/>
    </row>
    <row r="121" spans="2:9">
      <c r="C121" s="246" t="str">
        <f>IFERROR(VLOOKUP(D121,'Tarifa compacta'!A:C,2,FALSE),"-")</f>
        <v>4010869595025</v>
      </c>
      <c r="D121" t="s">
        <v>871</v>
      </c>
      <c r="E121" s="32" t="str">
        <f>+VLOOKUP($D121,'Tarifa compacta'!$A:$G,7,0)</f>
        <v>Plenum de impulsión con 2 entradas circulares DN 160 mm. Para P-FTN15</v>
      </c>
      <c r="F121" s="34">
        <f>+IFERROR(VLOOKUP($D121,'Tarifa compacta'!$A$11:$O$1018,13,0),"")</f>
        <v>58</v>
      </c>
      <c r="H121" s="217" t="str">
        <f>IFERROR(IF(VLOOKUP($D121,'Tarifa compacta'!$A$11:$O$1018,12,0)=0,"",VLOOKUP($D121,'Tarifa compacta'!$A$11:$O$1018,12,0)),"")</f>
        <v/>
      </c>
    </row>
    <row r="122" spans="2:9">
      <c r="C122" s="246" t="str">
        <f>IFERROR(VLOOKUP(D122,'Tarifa compacta'!A:C,2,FALSE),"-")</f>
        <v>4010869595032</v>
      </c>
      <c r="D122" t="s">
        <v>873</v>
      </c>
      <c r="E122" s="32" t="str">
        <f>+VLOOKUP($D122,'Tarifa compacta'!$A:$G,7,0)</f>
        <v>Plenum de impulsión con 3 entradas circulares DN 160 mm. Para P-FTN20</v>
      </c>
      <c r="F122" s="34">
        <f>+IFERROR(VLOOKUP($D122,'Tarifa compacta'!$A$11:$O$1018,13,0),"")</f>
        <v>81</v>
      </c>
      <c r="H122" s="217" t="str">
        <f>IFERROR(IF(VLOOKUP($D122,'Tarifa compacta'!$A$11:$O$1018,12,0)=0,"",VLOOKUP($D122,'Tarifa compacta'!$A$11:$O$1018,12,0)),"")</f>
        <v/>
      </c>
    </row>
    <row r="123" spans="2:9">
      <c r="C123" s="246" t="str">
        <f>IFERROR(VLOOKUP(D123,'Tarifa compacta'!A:C,2,FALSE),"-")</f>
        <v>4010869595049</v>
      </c>
      <c r="D123" t="s">
        <v>875</v>
      </c>
      <c r="E123" s="32" t="str">
        <f>+VLOOKUP($D123,'Tarifa compacta'!$A:$G,7,0)</f>
        <v>Plenum de impulsión con 4 entradas circulares DN 160 mm. Para P-FTN25</v>
      </c>
      <c r="F123" s="34">
        <f>+IFERROR(VLOOKUP($D123,'Tarifa compacta'!$A$11:$O$1018,13,0),"")</f>
        <v>104</v>
      </c>
      <c r="H123" s="217" t="str">
        <f>IFERROR(IF(VLOOKUP($D123,'Tarifa compacta'!$A$11:$O$1018,12,0)=0,"",VLOOKUP($D123,'Tarifa compacta'!$A$11:$O$1018,12,0)),"")</f>
        <v/>
      </c>
    </row>
    <row r="124" spans="2:9">
      <c r="C124" s="246" t="str">
        <f>IFERROR(VLOOKUP(D124,'Tarifa compacta'!A:C,2,FALSE),"-")</f>
        <v>4010869595056</v>
      </c>
      <c r="D124" t="s">
        <v>877</v>
      </c>
      <c r="E124" s="32" t="str">
        <f>+VLOOKUP($D124,'Tarifa compacta'!$A:$G,7,0)</f>
        <v>Plenum de impulsión con 6 entradas circulares DN 160 mm. Para P-FTN35</v>
      </c>
      <c r="F124" s="34">
        <f>+IFERROR(VLOOKUP($D124,'Tarifa compacta'!$A$11:$O$1018,13,0),"")</f>
        <v>126</v>
      </c>
      <c r="H124" s="217" t="str">
        <f>IFERROR(IF(VLOOKUP($D124,'Tarifa compacta'!$A$11:$O$1018,12,0)=0,"",VLOOKUP($D124,'Tarifa compacta'!$A$11:$O$1018,12,0)),"")</f>
        <v/>
      </c>
    </row>
    <row r="125" spans="2:9">
      <c r="C125" s="246" t="str">
        <f>IFERROR(VLOOKUP(D125,'Tarifa compacta'!A:C,2,FALSE),"-")</f>
        <v>4010869595063</v>
      </c>
      <c r="D125" t="s">
        <v>879</v>
      </c>
      <c r="E125" s="32" t="str">
        <f>+VLOOKUP($D125,'Tarifa compacta'!$A:$G,7,0)</f>
        <v>Plenum de impulsión con 7 entradas circulares DN 160 mm. Para P-FTN45</v>
      </c>
      <c r="F125" s="34">
        <f>+IFERROR(VLOOKUP($D125,'Tarifa compacta'!$A$11:$O$1018,13,0),"")</f>
        <v>149</v>
      </c>
      <c r="H125" s="217" t="str">
        <f>IFERROR(IF(VLOOKUP($D125,'Tarifa compacta'!$A$11:$O$1018,12,0)=0,"",VLOOKUP($D125,'Tarifa compacta'!$A$11:$O$1018,12,0)),"")</f>
        <v/>
      </c>
    </row>
    <row r="126" spans="2:9">
      <c r="B126" s="49"/>
      <c r="C126" s="248"/>
      <c r="D126" s="50" t="s">
        <v>6024</v>
      </c>
      <c r="E126" s="49"/>
      <c r="F126" s="51"/>
      <c r="G126" s="51"/>
      <c r="H126" s="216"/>
      <c r="I126" s="49"/>
    </row>
    <row r="127" spans="2:9">
      <c r="C127" s="246" t="str">
        <f>IFERROR(VLOOKUP(D127,'Tarifa compacta'!A:C,2,FALSE),"-")</f>
        <v>4010869595070</v>
      </c>
      <c r="D127" t="s">
        <v>891</v>
      </c>
      <c r="E127" s="32" t="str">
        <f>+VLOOKUP($D127,'Tarifa compacta'!$A:$G,7,0)</f>
        <v>Plenum de retorno con 2 entradas circulares DN 160 mm. Para P-FTN15</v>
      </c>
      <c r="F127" s="34">
        <f>+IFERROR(VLOOKUP($D127,'Tarifa compacta'!$A$11:$O$1018,13,0),"")</f>
        <v>172</v>
      </c>
      <c r="H127" s="217" t="str">
        <f>IFERROR(IF(VLOOKUP($D127,'Tarifa compacta'!$A$11:$O$1018,12,0)=0,"",VLOOKUP($D127,'Tarifa compacta'!$A$11:$O$1018,12,0)),"")</f>
        <v/>
      </c>
    </row>
    <row r="128" spans="2:9">
      <c r="C128" s="246" t="str">
        <f>IFERROR(VLOOKUP(D128,'Tarifa compacta'!A:C,2,FALSE),"-")</f>
        <v>4010869595087</v>
      </c>
      <c r="D128" t="s">
        <v>893</v>
      </c>
      <c r="E128" s="32" t="str">
        <f>+VLOOKUP($D128,'Tarifa compacta'!$A:$G,7,0)</f>
        <v>Plenum de retorno con 3 entradas circulares DN 160 mm. Para P-FTN20</v>
      </c>
      <c r="F128" s="34">
        <f>+IFERROR(VLOOKUP($D128,'Tarifa compacta'!$A$11:$O$1018,13,0),"")</f>
        <v>183</v>
      </c>
      <c r="H128" s="217" t="str">
        <f>IFERROR(IF(VLOOKUP($D128,'Tarifa compacta'!$A$11:$O$1018,12,0)=0,"",VLOOKUP($D128,'Tarifa compacta'!$A$11:$O$1018,12,0)),"")</f>
        <v/>
      </c>
    </row>
    <row r="129" spans="2:9">
      <c r="C129" s="246" t="str">
        <f>IFERROR(VLOOKUP(D129,'Tarifa compacta'!A:C,2,FALSE),"-")</f>
        <v>4010869595094</v>
      </c>
      <c r="D129" t="s">
        <v>895</v>
      </c>
      <c r="E129" s="32" t="str">
        <f>+VLOOKUP($D129,'Tarifa compacta'!$A:$G,7,0)</f>
        <v>Plenum de retorno con 4 entradas circulares DN 160 mm. Para P-FTN25</v>
      </c>
      <c r="F129" s="34">
        <f>+IFERROR(VLOOKUP($D129,'Tarifa compacta'!$A$11:$O$1018,13,0),"")</f>
        <v>229</v>
      </c>
      <c r="H129" s="217" t="str">
        <f>IFERROR(IF(VLOOKUP($D129,'Tarifa compacta'!$A$11:$O$1018,12,0)=0,"",VLOOKUP($D129,'Tarifa compacta'!$A$11:$O$1018,12,0)),"")</f>
        <v/>
      </c>
    </row>
    <row r="130" spans="2:9">
      <c r="C130" s="246" t="str">
        <f>IFERROR(VLOOKUP(D130,'Tarifa compacta'!A:C,2,FALSE),"-")</f>
        <v>4010869595100</v>
      </c>
      <c r="D130" t="s">
        <v>897</v>
      </c>
      <c r="E130" s="32" t="str">
        <f>+VLOOKUP($D130,'Tarifa compacta'!$A:$G,7,0)</f>
        <v>Plenum de retorno con 6 entradas circulares DN 160 mm. Para P-FTN35</v>
      </c>
      <c r="F130" s="34">
        <f>+IFERROR(VLOOKUP($D130,'Tarifa compacta'!$A$11:$O$1018,13,0),"")</f>
        <v>240</v>
      </c>
      <c r="H130" s="217" t="str">
        <f>IFERROR(IF(VLOOKUP($D130,'Tarifa compacta'!$A$11:$O$1018,12,0)=0,"",VLOOKUP($D130,'Tarifa compacta'!$A$11:$O$1018,12,0)),"")</f>
        <v/>
      </c>
    </row>
    <row r="131" spans="2:9">
      <c r="C131" s="246" t="str">
        <f>IFERROR(VLOOKUP(D131,'Tarifa compacta'!A:C,2,FALSE),"-")</f>
        <v>4010869595117</v>
      </c>
      <c r="D131" t="s">
        <v>899</v>
      </c>
      <c r="E131" s="32" t="str">
        <f>+VLOOKUP($D131,'Tarifa compacta'!$A:$G,7,0)</f>
        <v>Plenum de retorno con 7 entradas circulares DN 160 mm. Para P-FTN45</v>
      </c>
      <c r="F131" s="34">
        <f>+IFERROR(VLOOKUP($D131,'Tarifa compacta'!$A$11:$O$1018,13,0),"")</f>
        <v>274</v>
      </c>
      <c r="H131" s="217" t="str">
        <f>IFERROR(IF(VLOOKUP($D131,'Tarifa compacta'!$A$11:$O$1018,12,0)=0,"",VLOOKUP($D131,'Tarifa compacta'!$A$11:$O$1018,12,0)),"")</f>
        <v/>
      </c>
    </row>
    <row r="132" spans="2:9">
      <c r="B132" s="49"/>
      <c r="C132" s="248"/>
      <c r="D132" s="50" t="s">
        <v>6025</v>
      </c>
      <c r="E132" s="49"/>
      <c r="F132" s="51"/>
      <c r="G132" s="51"/>
      <c r="H132" s="216"/>
      <c r="I132" s="49"/>
    </row>
    <row r="133" spans="2:9">
      <c r="C133" s="246" t="str">
        <f>IFERROR(VLOOKUP(D133,'Tarifa compacta'!A:C,2,FALSE),"-")</f>
        <v>4010869595308</v>
      </c>
      <c r="D133" t="s">
        <v>937</v>
      </c>
      <c r="E133" s="32" t="str">
        <f>+VLOOKUP($D133,'Tarifa compacta'!$A:$G,7,0)</f>
        <v>Plenum de impulsión 90º. Para P-FTN15</v>
      </c>
      <c r="F133" s="34">
        <f>+IFERROR(VLOOKUP($D133,'Tarifa compacta'!$A$11:$O$1018,13,0),"")</f>
        <v>92</v>
      </c>
      <c r="H133" s="217" t="str">
        <f>IFERROR(IF(VLOOKUP($D133,'Tarifa compacta'!$A$11:$O$1018,12,0)=0,"",VLOOKUP($D133,'Tarifa compacta'!$A$11:$O$1018,12,0)),"")</f>
        <v/>
      </c>
    </row>
    <row r="134" spans="2:9">
      <c r="C134" s="246" t="str">
        <f>IFERROR(VLOOKUP(D134,'Tarifa compacta'!A:C,2,FALSE),"-")</f>
        <v>4010869595315</v>
      </c>
      <c r="D134" t="s">
        <v>939</v>
      </c>
      <c r="E134" s="32" t="str">
        <f>+VLOOKUP($D134,'Tarifa compacta'!$A:$G,7,0)</f>
        <v>Plenum de impulsión 90º. Para P-FTN20 y P-FTQ30</v>
      </c>
      <c r="F134" s="34">
        <f>+IFERROR(VLOOKUP($D134,'Tarifa compacta'!$A$11:$O$1018,13,0),"")</f>
        <v>115</v>
      </c>
      <c r="H134" s="217" t="str">
        <f>IFERROR(IF(VLOOKUP($D134,'Tarifa compacta'!$A$11:$O$1018,12,0)=0,"",VLOOKUP($D134,'Tarifa compacta'!$A$11:$O$1018,12,0)),"")</f>
        <v/>
      </c>
    </row>
    <row r="135" spans="2:9">
      <c r="C135" s="246" t="str">
        <f>IFERROR(VLOOKUP(D135,'Tarifa compacta'!A:C,2,FALSE),"-")</f>
        <v>4010869595322</v>
      </c>
      <c r="D135" t="s">
        <v>941</v>
      </c>
      <c r="E135" s="32" t="str">
        <f>+VLOOKUP($D135,'Tarifa compacta'!$A:$G,7,0)</f>
        <v>Plenum de impulsión 90º. Para P-FTN25 y P-FTQ45</v>
      </c>
      <c r="F135" s="34">
        <f>+IFERROR(VLOOKUP($D135,'Tarifa compacta'!$A$11:$O$1018,13,0),"")</f>
        <v>132</v>
      </c>
      <c r="H135" s="217" t="str">
        <f>IFERROR(IF(VLOOKUP($D135,'Tarifa compacta'!$A$11:$O$1018,12,0)=0,"",VLOOKUP($D135,'Tarifa compacta'!$A$11:$O$1018,12,0)),"")</f>
        <v/>
      </c>
    </row>
    <row r="136" spans="2:9">
      <c r="C136" s="246" t="str">
        <f>IFERROR(VLOOKUP(D136,'Tarifa compacta'!A:C,2,FALSE),"-")</f>
        <v>4010869595339</v>
      </c>
      <c r="D136" t="s">
        <v>943</v>
      </c>
      <c r="E136" s="32" t="str">
        <f>+VLOOKUP($D136,'Tarifa compacta'!$A:$G,7,0)</f>
        <v>Plenum de impulsión 90º. Para P-FTN35 y P-FTQ60</v>
      </c>
      <c r="F136" s="34">
        <f>+IFERROR(VLOOKUP($D136,'Tarifa compacta'!$A$11:$O$1018,13,0),"")</f>
        <v>155</v>
      </c>
      <c r="H136" s="217" t="str">
        <f>IFERROR(IF(VLOOKUP($D136,'Tarifa compacta'!$A$11:$O$1018,12,0)=0,"",VLOOKUP($D136,'Tarifa compacta'!$A$11:$O$1018,12,0)),"")</f>
        <v/>
      </c>
    </row>
    <row r="137" spans="2:9">
      <c r="C137" s="246" t="str">
        <f>IFERROR(VLOOKUP(D137,'Tarifa compacta'!A:C,2,FALSE),"-")</f>
        <v>4010869595346</v>
      </c>
      <c r="D137" t="s">
        <v>945</v>
      </c>
      <c r="E137" s="32" t="str">
        <f>+VLOOKUP($D137,'Tarifa compacta'!$A:$G,7,0)</f>
        <v>Plenum de impulsión 90º. Para P-FTN45 y P-FTQ65</v>
      </c>
      <c r="F137" s="34">
        <f>+IFERROR(VLOOKUP($D137,'Tarifa compacta'!$A$11:$O$1018,13,0),"")</f>
        <v>178</v>
      </c>
      <c r="H137" s="217" t="str">
        <f>IFERROR(IF(VLOOKUP($D137,'Tarifa compacta'!$A$11:$O$1018,12,0)=0,"",VLOOKUP($D137,'Tarifa compacta'!$A$11:$O$1018,12,0)),"")</f>
        <v/>
      </c>
    </row>
    <row r="138" spans="2:9">
      <c r="B138" s="49"/>
      <c r="C138" s="248"/>
      <c r="D138" s="50" t="s">
        <v>6026</v>
      </c>
      <c r="E138" s="49"/>
      <c r="F138" s="51"/>
      <c r="G138" s="51"/>
      <c r="H138" s="216"/>
      <c r="I138" s="49"/>
    </row>
    <row r="139" spans="2:9">
      <c r="C139" s="246" t="str">
        <f>IFERROR(VLOOKUP(D139,'Tarifa compacta'!A:C,2,FALSE),"-")</f>
        <v>4010869595407</v>
      </c>
      <c r="D139" t="s">
        <v>957</v>
      </c>
      <c r="E139" s="32" t="str">
        <f>+VLOOKUP($D139,'Tarifa compacta'!$A:$G,7,0)</f>
        <v>Kit telescópico para aspiración trasera o acoplada directamente. 153 mm - 270 mm. Para P-FTN15</v>
      </c>
      <c r="F139" s="34">
        <f>+IFERROR(VLOOKUP($D139,'Tarifa compacta'!$A$11:$O$1018,13,0),"")</f>
        <v>166</v>
      </c>
      <c r="H139" s="217" t="str">
        <f>IFERROR(IF(VLOOKUP($D139,'Tarifa compacta'!$A$11:$O$1018,12,0)=0,"",VLOOKUP($D139,'Tarifa compacta'!$A$11:$O$1018,12,0)),"")</f>
        <v/>
      </c>
    </row>
    <row r="140" spans="2:9">
      <c r="C140" s="246" t="str">
        <f>IFERROR(VLOOKUP(D140,'Tarifa compacta'!A:C,2,FALSE),"-")</f>
        <v>4010869595414</v>
      </c>
      <c r="D140" t="s">
        <v>959</v>
      </c>
      <c r="E140" s="32" t="str">
        <f>+VLOOKUP($D140,'Tarifa compacta'!$A:$G,7,0)</f>
        <v>Kit telescópico para aspiración trasera o acoplada directamente. 153 mm - 270 mm. Para P-FTN20</v>
      </c>
      <c r="F140" s="34">
        <f>+IFERROR(VLOOKUP($D140,'Tarifa compacta'!$A$11:$O$1018,13,0),"")</f>
        <v>178</v>
      </c>
      <c r="H140" s="217" t="str">
        <f>IFERROR(IF(VLOOKUP($D140,'Tarifa compacta'!$A$11:$O$1018,12,0)=0,"",VLOOKUP($D140,'Tarifa compacta'!$A$11:$O$1018,12,0)),"")</f>
        <v/>
      </c>
    </row>
    <row r="141" spans="2:9">
      <c r="C141" s="246" t="str">
        <f>IFERROR(VLOOKUP(D141,'Tarifa compacta'!A:C,2,FALSE),"-")</f>
        <v>4010869595421</v>
      </c>
      <c r="D141" t="s">
        <v>961</v>
      </c>
      <c r="E141" s="32" t="str">
        <f>+VLOOKUP($D141,'Tarifa compacta'!$A:$G,7,0)</f>
        <v>Kit telescópico para aspiración trasera o acoplada directamente. 153 mm - 270 mm. Para P-FTN25</v>
      </c>
      <c r="F141" s="34">
        <f>+IFERROR(VLOOKUP($D141,'Tarifa compacta'!$A$11:$O$1018,13,0),"")</f>
        <v>212</v>
      </c>
      <c r="H141" s="217" t="str">
        <f>IFERROR(IF(VLOOKUP($D141,'Tarifa compacta'!$A$11:$O$1018,12,0)=0,"",VLOOKUP($D141,'Tarifa compacta'!$A$11:$O$1018,12,0)),"")</f>
        <v/>
      </c>
    </row>
    <row r="142" spans="2:9">
      <c r="C142" s="246" t="str">
        <f>IFERROR(VLOOKUP(D142,'Tarifa compacta'!A:C,2,FALSE),"-")</f>
        <v>4010869595438</v>
      </c>
      <c r="D142" t="s">
        <v>963</v>
      </c>
      <c r="E142" s="32" t="str">
        <f>+VLOOKUP($D142,'Tarifa compacta'!$A:$G,7,0)</f>
        <v>Kit telescópico para aspiración trasera o acoplada directamente. 153 mm - 270 mm. Para P-FTN35</v>
      </c>
      <c r="F142" s="34">
        <f>+IFERROR(VLOOKUP($D142,'Tarifa compacta'!$A$11:$O$1018,13,0),"")</f>
        <v>229</v>
      </c>
      <c r="H142" s="217" t="str">
        <f>IFERROR(IF(VLOOKUP($D142,'Tarifa compacta'!$A$11:$O$1018,12,0)=0,"",VLOOKUP($D142,'Tarifa compacta'!$A$11:$O$1018,12,0)),"")</f>
        <v/>
      </c>
    </row>
    <row r="143" spans="2:9">
      <c r="C143" s="246" t="str">
        <f>IFERROR(VLOOKUP(D143,'Tarifa compacta'!A:C,2,FALSE),"-")</f>
        <v>4010869595445</v>
      </c>
      <c r="D143" t="s">
        <v>965</v>
      </c>
      <c r="E143" s="32" t="str">
        <f>+VLOOKUP($D143,'Tarifa compacta'!$A:$G,7,0)</f>
        <v>Kit telescópico para aspiración trasera o acoplada directamente. 153 mm - 270 mm. Para P-FTN45</v>
      </c>
      <c r="F143" s="34">
        <f>+IFERROR(VLOOKUP($D143,'Tarifa compacta'!$A$11:$O$1018,13,0),"")</f>
        <v>245</v>
      </c>
      <c r="H143" s="217" t="str">
        <f>IFERROR(IF(VLOOKUP($D143,'Tarifa compacta'!$A$11:$O$1018,12,0)=0,"",VLOOKUP($D143,'Tarifa compacta'!$A$11:$O$1018,12,0)),"")</f>
        <v/>
      </c>
    </row>
    <row r="144" spans="2:9">
      <c r="B144" s="49"/>
      <c r="C144" s="248"/>
      <c r="D144" s="50" t="s">
        <v>6027</v>
      </c>
      <c r="E144" s="49"/>
      <c r="F144" s="51"/>
      <c r="G144" s="51"/>
      <c r="H144" s="216"/>
      <c r="I144" s="49"/>
    </row>
    <row r="145" spans="2:9">
      <c r="C145" s="246" t="str">
        <f>IFERROR(VLOOKUP(D145,'Tarifa compacta'!A:C,2,FALSE),"-")</f>
        <v>4010869595506</v>
      </c>
      <c r="D145" t="s">
        <v>977</v>
      </c>
      <c r="E145" s="32" t="str">
        <f>+VLOOKUP($D145,'Tarifa compacta'!$A:$G,7,0)</f>
        <v>Rejilla para el kit telescópico de aspiración trasera. Para P-FTN15</v>
      </c>
      <c r="F145" s="34">
        <f>+IFERROR(VLOOKUP($D145,'Tarifa compacta'!$A$11:$O$1018,13,0),"")</f>
        <v>178</v>
      </c>
      <c r="H145" s="217" t="str">
        <f>IFERROR(IF(VLOOKUP($D145,'Tarifa compacta'!$A$11:$O$1018,12,0)=0,"",VLOOKUP($D145,'Tarifa compacta'!$A$11:$O$1018,12,0)),"")</f>
        <v/>
      </c>
    </row>
    <row r="146" spans="2:9">
      <c r="C146" s="246" t="str">
        <f>IFERROR(VLOOKUP(D146,'Tarifa compacta'!A:C,2,FALSE),"-")</f>
        <v>4010869595513</v>
      </c>
      <c r="D146" t="s">
        <v>979</v>
      </c>
      <c r="E146" s="32" t="str">
        <f>+VLOOKUP($D146,'Tarifa compacta'!$A:$G,7,0)</f>
        <v>Rejilla para el kit telescópico de aspiración trasera. Para P-FTN20</v>
      </c>
      <c r="F146" s="34">
        <f>+IFERROR(VLOOKUP($D146,'Tarifa compacta'!$A$11:$O$1018,13,0),"")</f>
        <v>212</v>
      </c>
      <c r="H146" s="217" t="str">
        <f>IFERROR(IF(VLOOKUP($D146,'Tarifa compacta'!$A$11:$O$1018,12,0)=0,"",VLOOKUP($D146,'Tarifa compacta'!$A$11:$O$1018,12,0)),"")</f>
        <v/>
      </c>
    </row>
    <row r="147" spans="2:9">
      <c r="C147" s="246" t="str">
        <f>IFERROR(VLOOKUP(D147,'Tarifa compacta'!A:C,2,FALSE),"-")</f>
        <v>4010869595520</v>
      </c>
      <c r="D147" t="s">
        <v>981</v>
      </c>
      <c r="E147" s="32" t="str">
        <f>+VLOOKUP($D147,'Tarifa compacta'!$A:$G,7,0)</f>
        <v>Rejilla para el kit telescópico de aspiración trasera. Para P-FTN25</v>
      </c>
      <c r="F147" s="34">
        <f>+IFERROR(VLOOKUP($D147,'Tarifa compacta'!$A$11:$O$1018,13,0),"")</f>
        <v>234</v>
      </c>
      <c r="H147" s="217" t="str">
        <f>IFERROR(IF(VLOOKUP($D147,'Tarifa compacta'!$A$11:$O$1018,12,0)=0,"",VLOOKUP($D147,'Tarifa compacta'!$A$11:$O$1018,12,0)),"")</f>
        <v/>
      </c>
    </row>
    <row r="148" spans="2:9">
      <c r="C148" s="246" t="str">
        <f>IFERROR(VLOOKUP(D148,'Tarifa compacta'!A:C,2,FALSE),"-")</f>
        <v>4010869595537</v>
      </c>
      <c r="D148" t="s">
        <v>983</v>
      </c>
      <c r="E148" s="32" t="str">
        <f>+VLOOKUP($D148,'Tarifa compacta'!$A:$G,7,0)</f>
        <v>Rejilla para el kit telescópico de aspiración trasera. Para P-FTN35</v>
      </c>
      <c r="F148" s="34">
        <f>+IFERROR(VLOOKUP($D148,'Tarifa compacta'!$A$11:$O$1018,13,0),"")</f>
        <v>258</v>
      </c>
      <c r="H148" s="217" t="str">
        <f>IFERROR(IF(VLOOKUP($D148,'Tarifa compacta'!$A$11:$O$1018,12,0)=0,"",VLOOKUP($D148,'Tarifa compacta'!$A$11:$O$1018,12,0)),"")</f>
        <v/>
      </c>
    </row>
    <row r="149" spans="2:9">
      <c r="C149" s="246" t="str">
        <f>IFERROR(VLOOKUP(D149,'Tarifa compacta'!A:C,2,FALSE),"-")</f>
        <v>4010869595544</v>
      </c>
      <c r="D149" t="s">
        <v>985</v>
      </c>
      <c r="E149" s="32" t="str">
        <f>+VLOOKUP($D149,'Tarifa compacta'!$A:$G,7,0)</f>
        <v>Rejilla para el kit telescópico de aspiración trasera. Para P-FTN45</v>
      </c>
      <c r="F149" s="34">
        <f>+IFERROR(VLOOKUP($D149,'Tarifa compacta'!$A$11:$O$1018,13,0),"")</f>
        <v>286</v>
      </c>
      <c r="H149" s="217" t="str">
        <f>IFERROR(IF(VLOOKUP($D149,'Tarifa compacta'!$A$11:$O$1018,12,0)=0,"",VLOOKUP($D149,'Tarifa compacta'!$A$11:$O$1018,12,0)),"")</f>
        <v/>
      </c>
    </row>
    <row r="150" spans="2:9">
      <c r="B150" s="49"/>
      <c r="C150" s="248"/>
      <c r="D150" s="50" t="s">
        <v>6028</v>
      </c>
      <c r="E150" s="49"/>
      <c r="F150" s="51"/>
      <c r="G150" s="51"/>
      <c r="H150" s="216"/>
      <c r="I150" s="49"/>
    </row>
    <row r="151" spans="2:9">
      <c r="C151" s="246" t="str">
        <f>IFERROR(VLOOKUP(D151,'Tarifa compacta'!A:C,2,FALSE),"-")</f>
        <v>4010869595605</v>
      </c>
      <c r="D151" t="s">
        <v>997</v>
      </c>
      <c r="E151" s="32" t="str">
        <f>+VLOOKUP($D151,'Tarifa compacta'!$A:$G,7,0)</f>
        <v>Kit de plenum para conexión de aire exterior con compuerta para recirculación de la habitación. Para P-FTN15</v>
      </c>
      <c r="F151" s="34">
        <f>+IFERROR(VLOOKUP($D151,'Tarifa compacta'!$A$11:$O$1018,13,0),"")</f>
        <v>456</v>
      </c>
      <c r="H151" s="217" t="str">
        <f>IFERROR(IF(VLOOKUP($D151,'Tarifa compacta'!$A$11:$O$1018,12,0)=0,"",VLOOKUP($D151,'Tarifa compacta'!$A$11:$O$1018,12,0)),"")</f>
        <v/>
      </c>
    </row>
    <row r="152" spans="2:9">
      <c r="C152" s="246" t="str">
        <f>IFERROR(VLOOKUP(D152,'Tarifa compacta'!A:C,2,FALSE),"-")</f>
        <v>4010869595612</v>
      </c>
      <c r="D152" t="s">
        <v>999</v>
      </c>
      <c r="E152" s="32" t="str">
        <f>+VLOOKUP($D152,'Tarifa compacta'!$A:$G,7,0)</f>
        <v>Kit de plenum para conexión de aire exterior con compuerta para recirculación de la habitación. Para P-FTN20 y P-FTQ30</v>
      </c>
      <c r="F152" s="34">
        <f>+IFERROR(VLOOKUP($D152,'Tarifa compacta'!$A$11:$O$1018,13,0),"")</f>
        <v>502</v>
      </c>
      <c r="H152" s="217" t="str">
        <f>IFERROR(IF(VLOOKUP($D152,'Tarifa compacta'!$A$11:$O$1018,12,0)=0,"",VLOOKUP($D152,'Tarifa compacta'!$A$11:$O$1018,12,0)),"")</f>
        <v/>
      </c>
    </row>
    <row r="153" spans="2:9">
      <c r="C153" s="246" t="str">
        <f>IFERROR(VLOOKUP(D153,'Tarifa compacta'!A:C,2,FALSE),"-")</f>
        <v>4010869595629</v>
      </c>
      <c r="D153" t="s">
        <v>1001</v>
      </c>
      <c r="E153" s="32" t="str">
        <f>+VLOOKUP($D153,'Tarifa compacta'!$A:$G,7,0)</f>
        <v>Kit de plenum para conexión de aire exterior con compuerta para recirculación de la habitación. Para P-FTN25 y P-FTQ45</v>
      </c>
      <c r="F153" s="34">
        <f>+IFERROR(VLOOKUP($D153,'Tarifa compacta'!$A$11:$O$1018,13,0),"")</f>
        <v>593</v>
      </c>
      <c r="H153" s="217" t="str">
        <f>IFERROR(IF(VLOOKUP($D153,'Tarifa compacta'!$A$11:$O$1018,12,0)=0,"",VLOOKUP($D153,'Tarifa compacta'!$A$11:$O$1018,12,0)),"")</f>
        <v/>
      </c>
    </row>
    <row r="154" spans="2:9">
      <c r="C154" s="246" t="str">
        <f>IFERROR(VLOOKUP(D154,'Tarifa compacta'!A:C,2,FALSE),"-")</f>
        <v>4010869595636</v>
      </c>
      <c r="D154" t="s">
        <v>1003</v>
      </c>
      <c r="E154" s="32" t="str">
        <f>+VLOOKUP($D154,'Tarifa compacta'!$A:$G,7,0)</f>
        <v>Kit de plenum para conexión de aire exterior con compuerta para recirculación de la habitación. Para P-FTN35 y P-FTQ60</v>
      </c>
      <c r="F154" s="34">
        <f>+IFERROR(VLOOKUP($D154,'Tarifa compacta'!$A$11:$O$1018,13,0),"")</f>
        <v>661</v>
      </c>
      <c r="H154" s="217" t="str">
        <f>IFERROR(IF(VLOOKUP($D154,'Tarifa compacta'!$A$11:$O$1018,12,0)=0,"",VLOOKUP($D154,'Tarifa compacta'!$A$11:$O$1018,12,0)),"")</f>
        <v/>
      </c>
    </row>
    <row r="155" spans="2:9">
      <c r="C155" s="246" t="str">
        <f>IFERROR(VLOOKUP(D155,'Tarifa compacta'!A:C,2,FALSE),"-")</f>
        <v>4010869595643</v>
      </c>
      <c r="D155" t="s">
        <v>1005</v>
      </c>
      <c r="E155" s="32" t="str">
        <f>+VLOOKUP($D155,'Tarifa compacta'!$A:$G,7,0)</f>
        <v>Kit de plenum para conexión de aire exterior con compuerta para recirculación de la habitación. Para P-FTN45 y P-FTQ65</v>
      </c>
      <c r="F155" s="34">
        <f>+IFERROR(VLOOKUP($D155,'Tarifa compacta'!$A$11:$O$1018,13,0),"")</f>
        <v>763</v>
      </c>
      <c r="H155" s="217" t="str">
        <f>IFERROR(IF(VLOOKUP($D155,'Tarifa compacta'!$A$11:$O$1018,12,0)=0,"",VLOOKUP($D155,'Tarifa compacta'!$A$11:$O$1018,12,0)),"")</f>
        <v/>
      </c>
    </row>
    <row r="156" spans="2:9">
      <c r="B156" s="49"/>
      <c r="C156" s="248"/>
      <c r="D156" s="50" t="s">
        <v>6028</v>
      </c>
      <c r="E156" s="49"/>
      <c r="F156" s="51"/>
      <c r="G156" s="51"/>
      <c r="H156" s="216"/>
      <c r="I156" s="49"/>
    </row>
    <row r="157" spans="2:9">
      <c r="C157" s="246" t="str">
        <f>IFERROR(VLOOKUP(D157,'Tarifa compacta'!A:C,2,FALSE),"-")</f>
        <v>4010869595704</v>
      </c>
      <c r="D157" t="s">
        <v>1017</v>
      </c>
      <c r="E157" s="32" t="str">
        <f>+VLOOKUP($D157,'Tarifa compacta'!$A:$G,7,0)</f>
        <v>Kit de plenum de placa de conductos para conexión de aire exterior con compuerta. Para P-FTN15</v>
      </c>
      <c r="F157" s="34">
        <f>+IFERROR(VLOOKUP($D157,'Tarifa compacta'!$A$11:$O$1018,13,0),"")</f>
        <v>58</v>
      </c>
      <c r="H157" s="217" t="str">
        <f>IFERROR(IF(VLOOKUP($D157,'Tarifa compacta'!$A$11:$O$1018,12,0)=0,"",VLOOKUP($D157,'Tarifa compacta'!$A$11:$O$1018,12,0)),"")</f>
        <v/>
      </c>
    </row>
    <row r="158" spans="2:9">
      <c r="C158" s="246" t="str">
        <f>IFERROR(VLOOKUP(D158,'Tarifa compacta'!A:C,2,FALSE),"-")</f>
        <v>4010869595711</v>
      </c>
      <c r="D158" t="s">
        <v>1019</v>
      </c>
      <c r="E158" s="32" t="str">
        <f>+VLOOKUP($D158,'Tarifa compacta'!$A:$G,7,0)</f>
        <v>Kit de plenum de placa de conductos para conexión de aire exterior con compuerta. Para P-FTN20 y P-FTQ30</v>
      </c>
      <c r="F158" s="34">
        <f>+IFERROR(VLOOKUP($D158,'Tarifa compacta'!$A$11:$O$1018,13,0),"")</f>
        <v>81</v>
      </c>
      <c r="H158" s="217" t="str">
        <f>IFERROR(IF(VLOOKUP($D158,'Tarifa compacta'!$A$11:$O$1018,12,0)=0,"",VLOOKUP($D158,'Tarifa compacta'!$A$11:$O$1018,12,0)),"")</f>
        <v/>
      </c>
    </row>
    <row r="159" spans="2:9">
      <c r="C159" s="246" t="str">
        <f>IFERROR(VLOOKUP(D159,'Tarifa compacta'!A:C,2,FALSE),"-")</f>
        <v>4010869595728</v>
      </c>
      <c r="D159" t="s">
        <v>1021</v>
      </c>
      <c r="E159" s="32" t="str">
        <f>+VLOOKUP($D159,'Tarifa compacta'!$A:$G,7,0)</f>
        <v>Kit de plenum de placa de conductos para conexión de aire exterior con compuerta. Para P-FTN25 y P-FTQ45</v>
      </c>
      <c r="F159" s="34">
        <f>+IFERROR(VLOOKUP($D159,'Tarifa compacta'!$A$11:$O$1018,13,0),"")</f>
        <v>104</v>
      </c>
      <c r="H159" s="217" t="str">
        <f>IFERROR(IF(VLOOKUP($D159,'Tarifa compacta'!$A$11:$O$1018,12,0)=0,"",VLOOKUP($D159,'Tarifa compacta'!$A$11:$O$1018,12,0)),"")</f>
        <v/>
      </c>
    </row>
    <row r="160" spans="2:9">
      <c r="C160" s="246" t="str">
        <f>IFERROR(VLOOKUP(D160,'Tarifa compacta'!A:C,2,FALSE),"-")</f>
        <v>4010869595735</v>
      </c>
      <c r="D160" t="s">
        <v>1023</v>
      </c>
      <c r="E160" s="32" t="str">
        <f>+VLOOKUP($D160,'Tarifa compacta'!$A:$G,7,0)</f>
        <v>Kit de plenum de placa de conductos para conexión de aire exterior con compuerta. Para P-FTN35 y P-FTQ60</v>
      </c>
      <c r="F160" s="34">
        <f>+IFERROR(VLOOKUP($D160,'Tarifa compacta'!$A$11:$O$1018,13,0),"")</f>
        <v>126</v>
      </c>
      <c r="H160" s="217" t="str">
        <f>IFERROR(IF(VLOOKUP($D160,'Tarifa compacta'!$A$11:$O$1018,12,0)=0,"",VLOOKUP($D160,'Tarifa compacta'!$A$11:$O$1018,12,0)),"")</f>
        <v/>
      </c>
    </row>
    <row r="161" spans="2:9">
      <c r="C161" s="246" t="str">
        <f>IFERROR(VLOOKUP(D161,'Tarifa compacta'!A:C,2,FALSE),"-")</f>
        <v>4010869595742</v>
      </c>
      <c r="D161" t="s">
        <v>1025</v>
      </c>
      <c r="E161" s="32" t="str">
        <f>+VLOOKUP($D161,'Tarifa compacta'!$A:$G,7,0)</f>
        <v>Kit de plenum de placa de conductos para conexión de aire exterior con compuerta. Para P-FTN45 y P-FTQ65</v>
      </c>
      <c r="F161" s="34">
        <f>+IFERROR(VLOOKUP($D161,'Tarifa compacta'!$A$11:$O$1018,13,0),"")</f>
        <v>149</v>
      </c>
      <c r="H161" s="217" t="str">
        <f>IFERROR(IF(VLOOKUP($D161,'Tarifa compacta'!$A$11:$O$1018,12,0)=0,"",VLOOKUP($D161,'Tarifa compacta'!$A$11:$O$1018,12,0)),"")</f>
        <v/>
      </c>
    </row>
    <row r="162" spans="2:9">
      <c r="B162" s="49"/>
      <c r="C162" s="248"/>
      <c r="D162" s="50" t="s">
        <v>6029</v>
      </c>
      <c r="E162" s="49"/>
      <c r="F162" s="51"/>
      <c r="G162" s="51"/>
      <c r="H162" s="216"/>
      <c r="I162" s="49"/>
    </row>
    <row r="163" spans="2:9">
      <c r="C163" s="246" t="str">
        <f>IFERROR(VLOOKUP(D163,'Tarifa compacta'!A:C,2,FALSE),"-")</f>
        <v>4010869595803</v>
      </c>
      <c r="D163" t="s">
        <v>1037</v>
      </c>
      <c r="E163" s="32" t="str">
        <f>+VLOOKUP($D163,'Tarifa compacta'!$A:$G,7,0)</f>
        <v>90º plenum para el kit de aire exterior con amortiguador. Para P-FTN15</v>
      </c>
      <c r="F163" s="34">
        <f>+IFERROR(VLOOKUP($D163,'Tarifa compacta'!$A$11:$O$1018,13,0),"")</f>
        <v>92</v>
      </c>
      <c r="H163" s="217" t="str">
        <f>IFERROR(IF(VLOOKUP($D163,'Tarifa compacta'!$A$11:$O$1018,12,0)=0,"",VLOOKUP($D163,'Tarifa compacta'!$A$11:$O$1018,12,0)),"")</f>
        <v/>
      </c>
    </row>
    <row r="164" spans="2:9">
      <c r="C164" s="246" t="str">
        <f>IFERROR(VLOOKUP(D164,'Tarifa compacta'!A:C,2,FALSE),"-")</f>
        <v>4010869595810</v>
      </c>
      <c r="D164" t="s">
        <v>1039</v>
      </c>
      <c r="E164" s="32" t="str">
        <f>+VLOOKUP($D164,'Tarifa compacta'!$A:$G,7,0)</f>
        <v>90º plenum para el kit de aire exterior con amortiguador. Para P-FTN20 y P-FTQ30</v>
      </c>
      <c r="F164" s="34">
        <f>+IFERROR(VLOOKUP($D164,'Tarifa compacta'!$A$11:$O$1018,13,0),"")</f>
        <v>115</v>
      </c>
      <c r="H164" s="217" t="str">
        <f>IFERROR(IF(VLOOKUP($D164,'Tarifa compacta'!$A$11:$O$1018,12,0)=0,"",VLOOKUP($D164,'Tarifa compacta'!$A$11:$O$1018,12,0)),"")</f>
        <v/>
      </c>
    </row>
    <row r="165" spans="2:9">
      <c r="C165" s="246" t="str">
        <f>IFERROR(VLOOKUP(D165,'Tarifa compacta'!A:C,2,FALSE),"-")</f>
        <v>4010869595827</v>
      </c>
      <c r="D165" t="s">
        <v>1041</v>
      </c>
      <c r="E165" s="32" t="str">
        <f>+VLOOKUP($D165,'Tarifa compacta'!$A:$G,7,0)</f>
        <v>90º plenum para el kit de aire exterior con amortiguador. Para P-FTN25 y P-FTQ45</v>
      </c>
      <c r="F165" s="34">
        <f>+IFERROR(VLOOKUP($D165,'Tarifa compacta'!$A$11:$O$1018,13,0),"")</f>
        <v>137</v>
      </c>
      <c r="H165" s="217" t="str">
        <f>IFERROR(IF(VLOOKUP($D165,'Tarifa compacta'!$A$11:$O$1018,12,0)=0,"",VLOOKUP($D165,'Tarifa compacta'!$A$11:$O$1018,12,0)),"")</f>
        <v/>
      </c>
    </row>
    <row r="166" spans="2:9">
      <c r="C166" s="246" t="str">
        <f>IFERROR(VLOOKUP(D166,'Tarifa compacta'!A:C,2,FALSE),"-")</f>
        <v>4010869595834</v>
      </c>
      <c r="D166" t="s">
        <v>1043</v>
      </c>
      <c r="E166" s="32" t="str">
        <f>+VLOOKUP($D166,'Tarifa compacta'!$A:$G,7,0)</f>
        <v>90º plenum para el kit de aire exterior con amortiguador. Para P-FTN35 y P-FTQ60</v>
      </c>
      <c r="F166" s="34">
        <f>+IFERROR(VLOOKUP($D166,'Tarifa compacta'!$A$11:$O$1018,13,0),"")</f>
        <v>161</v>
      </c>
      <c r="H166" s="217" t="str">
        <f>IFERROR(IF(VLOOKUP($D166,'Tarifa compacta'!$A$11:$O$1018,12,0)=0,"",VLOOKUP($D166,'Tarifa compacta'!$A$11:$O$1018,12,0)),"")</f>
        <v/>
      </c>
    </row>
    <row r="167" spans="2:9">
      <c r="C167" s="246" t="str">
        <f>IFERROR(VLOOKUP(D167,'Tarifa compacta'!A:C,2,FALSE),"-")</f>
        <v>4010869595841</v>
      </c>
      <c r="D167" t="s">
        <v>1045</v>
      </c>
      <c r="E167" s="32" t="str">
        <f>+VLOOKUP($D167,'Tarifa compacta'!$A:$G,7,0)</f>
        <v>90º plenum para el kit de aire exterior con amortiguador. Para P-FTN45 y P-FTQ65</v>
      </c>
      <c r="F167" s="34">
        <f>+IFERROR(VLOOKUP($D167,'Tarifa compacta'!$A$11:$O$1018,13,0),"")</f>
        <v>183</v>
      </c>
      <c r="H167" s="217" t="str">
        <f>IFERROR(IF(VLOOKUP($D167,'Tarifa compacta'!$A$11:$O$1018,12,0)=0,"",VLOOKUP($D167,'Tarifa compacta'!$A$11:$O$1018,12,0)),"")</f>
        <v/>
      </c>
    </row>
    <row r="168" spans="2:9">
      <c r="B168" s="49"/>
      <c r="C168" s="248"/>
      <c r="D168" s="50" t="s">
        <v>6030</v>
      </c>
      <c r="E168" s="49"/>
      <c r="F168" s="51"/>
      <c r="G168" s="51"/>
      <c r="H168" s="216"/>
      <c r="I168" s="49"/>
    </row>
    <row r="169" spans="2:9">
      <c r="C169" s="246" t="str">
        <f>IFERROR(VLOOKUP(D169,'Tarifa compacta'!A:C,2,FALSE),"-")</f>
        <v>4010869595902</v>
      </c>
      <c r="D169" t="s">
        <v>1057</v>
      </c>
      <c r="E169" s="32" t="str">
        <f>+VLOOKUP($D169,'Tarifa compacta'!$A:$G,7,0)</f>
        <v>Kit telescópico. Para el Plenum para el kit de aire exterior con amortiguador. Para P-FTN15</v>
      </c>
      <c r="F169" s="34">
        <f>+IFERROR(VLOOKUP($D169,'Tarifa compacta'!$A$11:$O$1018,13,0),"")</f>
        <v>172</v>
      </c>
      <c r="H169" s="217" t="str">
        <f>IFERROR(IF(VLOOKUP($D169,'Tarifa compacta'!$A$11:$O$1018,12,0)=0,"",VLOOKUP($D169,'Tarifa compacta'!$A$11:$O$1018,12,0)),"")</f>
        <v/>
      </c>
    </row>
    <row r="170" spans="2:9">
      <c r="C170" s="246" t="str">
        <f>IFERROR(VLOOKUP(D170,'Tarifa compacta'!A:C,2,FALSE),"-")</f>
        <v>4010869595919</v>
      </c>
      <c r="D170" t="s">
        <v>1059</v>
      </c>
      <c r="E170" s="32" t="str">
        <f>+VLOOKUP($D170,'Tarifa compacta'!$A:$G,7,0)</f>
        <v>Kit telescópico. Para el Plenum para el kit de aire exterior con amortiguador. Para P-FTN20 y P-FTQ30</v>
      </c>
      <c r="F170" s="34">
        <f>+IFERROR(VLOOKUP($D170,'Tarifa compacta'!$A$11:$O$1018,13,0),"")</f>
        <v>183</v>
      </c>
      <c r="H170" s="217" t="str">
        <f>IFERROR(IF(VLOOKUP($D170,'Tarifa compacta'!$A$11:$O$1018,12,0)=0,"",VLOOKUP($D170,'Tarifa compacta'!$A$11:$O$1018,12,0)),"")</f>
        <v/>
      </c>
    </row>
    <row r="171" spans="2:9">
      <c r="C171" s="246" t="str">
        <f>IFERROR(VLOOKUP(D171,'Tarifa compacta'!A:C,2,FALSE),"-")</f>
        <v>4010869595926</v>
      </c>
      <c r="D171" t="s">
        <v>1061</v>
      </c>
      <c r="E171" s="32" t="str">
        <f>+VLOOKUP($D171,'Tarifa compacta'!$A:$G,7,0)</f>
        <v>Kit telescópico. Para el Plenum para el kit de aire exterior con amortiguador. Para P-FTN25 y P-FTQ45</v>
      </c>
      <c r="F171" s="34">
        <f>+IFERROR(VLOOKUP($D171,'Tarifa compacta'!$A$11:$O$1018,13,0),"")</f>
        <v>218</v>
      </c>
      <c r="H171" s="217" t="str">
        <f>IFERROR(IF(VLOOKUP($D171,'Tarifa compacta'!$A$11:$O$1018,12,0)=0,"",VLOOKUP($D171,'Tarifa compacta'!$A$11:$O$1018,12,0)),"")</f>
        <v/>
      </c>
    </row>
    <row r="172" spans="2:9">
      <c r="C172" s="246" t="str">
        <f>IFERROR(VLOOKUP(D172,'Tarifa compacta'!A:C,2,FALSE),"-")</f>
        <v>4010869595933</v>
      </c>
      <c r="D172" t="s">
        <v>1063</v>
      </c>
      <c r="E172" s="32" t="str">
        <f>+VLOOKUP($D172,'Tarifa compacta'!$A:$G,7,0)</f>
        <v>Kit telescópico. Para el Plenum para el kit de aire exterior con amortiguador. Para P-FTN35 y P-FTQ60</v>
      </c>
      <c r="F172" s="34">
        <f>+IFERROR(VLOOKUP($D172,'Tarifa compacta'!$A$11:$O$1018,13,0),"")</f>
        <v>240</v>
      </c>
      <c r="H172" s="217" t="str">
        <f>IFERROR(IF(VLOOKUP($D172,'Tarifa compacta'!$A$11:$O$1018,12,0)=0,"",VLOOKUP($D172,'Tarifa compacta'!$A$11:$O$1018,12,0)),"")</f>
        <v/>
      </c>
    </row>
    <row r="173" spans="2:9">
      <c r="C173" s="246" t="str">
        <f>IFERROR(VLOOKUP(D173,'Tarifa compacta'!A:C,2,FALSE),"-")</f>
        <v>4010869595940</v>
      </c>
      <c r="D173" t="s">
        <v>1065</v>
      </c>
      <c r="E173" s="32" t="str">
        <f>+VLOOKUP($D173,'Tarifa compacta'!$A:$G,7,0)</f>
        <v>Kit telescópico. Para el Plenum para el kit de aire exterior con amortiguador. Para P-FTN45 y P-FTQ65</v>
      </c>
      <c r="F173" s="34">
        <f>+IFERROR(VLOOKUP($D173,'Tarifa compacta'!$A$11:$O$1018,13,0),"")</f>
        <v>251</v>
      </c>
      <c r="H173" s="217" t="str">
        <f>IFERROR(IF(VLOOKUP($D173,'Tarifa compacta'!$A$11:$O$1018,12,0)=0,"",VLOOKUP($D173,'Tarifa compacta'!$A$11:$O$1018,12,0)),"")</f>
        <v/>
      </c>
    </row>
    <row r="174" spans="2:9">
      <c r="B174" s="49"/>
      <c r="C174" s="248"/>
      <c r="D174" s="50" t="s">
        <v>6031</v>
      </c>
      <c r="E174" s="49"/>
      <c r="F174" s="51"/>
      <c r="G174" s="51"/>
      <c r="H174" s="216"/>
      <c r="I174" s="49"/>
    </row>
    <row r="175" spans="2:9">
      <c r="C175" s="246" t="str">
        <f>IFERROR(VLOOKUP(D175,'Tarifa compacta'!A:C,2,FALSE),"-")</f>
        <v>4010869596008</v>
      </c>
      <c r="D175" t="s">
        <v>1077</v>
      </c>
      <c r="E175" s="32" t="str">
        <f>+VLOOKUP($D175,'Tarifa compacta'!$A:$G,7,0)</f>
        <v>Rejilla para el equipo telescópico. Para el Plenum para el kit de aire exterior con amortiguador. Para P-FTN15</v>
      </c>
      <c r="F175" s="34">
        <f>+IFERROR(VLOOKUP($D175,'Tarifa compacta'!$A$11:$O$1018,13,0),"")</f>
        <v>183</v>
      </c>
      <c r="H175" s="217" t="str">
        <f>IFERROR(IF(VLOOKUP($D175,'Tarifa compacta'!$A$11:$O$1018,12,0)=0,"",VLOOKUP($D175,'Tarifa compacta'!$A$11:$O$1018,12,0)),"")</f>
        <v/>
      </c>
    </row>
    <row r="176" spans="2:9">
      <c r="C176" s="246" t="str">
        <f>IFERROR(VLOOKUP(D176,'Tarifa compacta'!A:C,2,FALSE),"-")</f>
        <v>4010869596015</v>
      </c>
      <c r="D176" t="s">
        <v>1079</v>
      </c>
      <c r="E176" s="32" t="str">
        <f>+VLOOKUP($D176,'Tarifa compacta'!$A:$G,7,0)</f>
        <v>Rejilla para el equipo telescópico. Para el Plenum para el kit de aire exterior con amortiguador. Para P-FTN20 y P-FTQ30</v>
      </c>
      <c r="F176" s="34">
        <f>+IFERROR(VLOOKUP($D176,'Tarifa compacta'!$A$11:$O$1018,13,0),"")</f>
        <v>218</v>
      </c>
      <c r="H176" s="217" t="str">
        <f>IFERROR(IF(VLOOKUP($D176,'Tarifa compacta'!$A$11:$O$1018,12,0)=0,"",VLOOKUP($D176,'Tarifa compacta'!$A$11:$O$1018,12,0)),"")</f>
        <v/>
      </c>
    </row>
    <row r="177" spans="2:9">
      <c r="C177" s="246" t="str">
        <f>IFERROR(VLOOKUP(D177,'Tarifa compacta'!A:C,2,FALSE),"-")</f>
        <v>4010869596022</v>
      </c>
      <c r="D177" t="s">
        <v>1081</v>
      </c>
      <c r="E177" s="32" t="str">
        <f>+VLOOKUP($D177,'Tarifa compacta'!$A:$G,7,0)</f>
        <v>Rejilla para el equipo telescópico. Para el Plenum para el kit de aire exterior con amortiguador. Para P-FTN25 y P-FTQ45</v>
      </c>
      <c r="F177" s="34">
        <f>+IFERROR(VLOOKUP($D177,'Tarifa compacta'!$A$11:$O$1018,13,0),"")</f>
        <v>240</v>
      </c>
      <c r="H177" s="217" t="str">
        <f>IFERROR(IF(VLOOKUP($D177,'Tarifa compacta'!$A$11:$O$1018,12,0)=0,"",VLOOKUP($D177,'Tarifa compacta'!$A$11:$O$1018,12,0)),"")</f>
        <v/>
      </c>
    </row>
    <row r="178" spans="2:9">
      <c r="C178" s="246" t="str">
        <f>IFERROR(VLOOKUP(D178,'Tarifa compacta'!A:C,2,FALSE),"-")</f>
        <v>4010869596039</v>
      </c>
      <c r="D178" t="s">
        <v>1083</v>
      </c>
      <c r="E178" s="32" t="str">
        <f>+VLOOKUP($D178,'Tarifa compacta'!$A:$G,7,0)</f>
        <v>Rejilla para el equipo telescópico. Para el Plenum para el kit de aire exterior con amortiguador. Para P-FTN35 y P-FTQ60</v>
      </c>
      <c r="F178" s="34">
        <f>+IFERROR(VLOOKUP($D178,'Tarifa compacta'!$A$11:$O$1018,13,0),"")</f>
        <v>263</v>
      </c>
      <c r="H178" s="217" t="str">
        <f>IFERROR(IF(VLOOKUP($D178,'Tarifa compacta'!$A$11:$O$1018,12,0)=0,"",VLOOKUP($D178,'Tarifa compacta'!$A$11:$O$1018,12,0)),"")</f>
        <v/>
      </c>
    </row>
    <row r="179" spans="2:9">
      <c r="C179" s="246" t="str">
        <f>IFERROR(VLOOKUP(D179,'Tarifa compacta'!A:C,2,FALSE),"-")</f>
        <v>4010869596046</v>
      </c>
      <c r="D179" t="s">
        <v>1085</v>
      </c>
      <c r="E179" s="32" t="str">
        <f>+VLOOKUP($D179,'Tarifa compacta'!$A:$G,7,0)</f>
        <v>Rejilla para el equipo telescópico. Para el Plenum para el kit de aire exterior con amortiguador. Para P-FTN45 y P-FTQ65</v>
      </c>
      <c r="F179" s="34">
        <f>+IFERROR(VLOOKUP($D179,'Tarifa compacta'!$A$11:$O$1018,13,0),"")</f>
        <v>297</v>
      </c>
      <c r="H179" s="217" t="str">
        <f>IFERROR(IF(VLOOKUP($D179,'Tarifa compacta'!$A$11:$O$1018,12,0)=0,"",VLOOKUP($D179,'Tarifa compacta'!$A$11:$O$1018,12,0)),"")</f>
        <v/>
      </c>
    </row>
    <row r="180" spans="2:9" ht="15.75">
      <c r="B180" s="44"/>
      <c r="C180" s="251" t="str">
        <f>IFERROR(VLOOKUP(D180,'Tarifa compacta'!A:C,2,FALSE),"-")</f>
        <v>-</v>
      </c>
      <c r="D180" s="226" t="s">
        <v>6032</v>
      </c>
      <c r="E180" s="45"/>
      <c r="F180" s="45"/>
      <c r="G180" s="45"/>
      <c r="H180" s="222"/>
      <c r="I180" s="45"/>
    </row>
    <row r="181" spans="2:9">
      <c r="B181" s="40"/>
      <c r="C181" s="247" t="str">
        <f>IFERROR(VLOOKUP(D181,'Tarifa compacta'!A:C,2,FALSE),"-")</f>
        <v>4010869593755</v>
      </c>
      <c r="D181" s="40" t="s">
        <v>737</v>
      </c>
      <c r="E181" s="40" t="str">
        <f>+VLOOKUP($D181,'Tarifa compacta'!$A:$G,7,0)</f>
        <v>Fan coil de conductos. Con PCB para control montado en la pared. Tubería izquierda.</v>
      </c>
      <c r="F181" s="41">
        <f>+IFERROR(VLOOKUP($D181,'Tarifa compacta'!$A$11:$O$1018,13,0),"")</f>
        <v>2568</v>
      </c>
      <c r="G181" s="41"/>
      <c r="H181" s="224" t="str">
        <f>IFERROR(IF(VLOOKUP($D181,'Tarifa compacta'!$A$11:$O$1018,12,0)=0,"",VLOOKUP($D181,'Tarifa compacta'!$A$11:$O$1018,12,0)),"")</f>
        <v/>
      </c>
      <c r="I181" s="40"/>
    </row>
    <row r="182" spans="2:9">
      <c r="B182" s="40"/>
      <c r="C182" s="247" t="str">
        <f>IFERROR(VLOOKUP(D182,'Tarifa compacta'!A:C,2,FALSE),"-")</f>
        <v>4010869593762</v>
      </c>
      <c r="D182" s="40" t="s">
        <v>747</v>
      </c>
      <c r="E182" s="40" t="str">
        <f>+VLOOKUP($D182,'Tarifa compacta'!$A:$G,7,0)</f>
        <v>Fan coil de conductos. Con PCB para control analógico (0-10V). Tubería izquierda.</v>
      </c>
      <c r="F182" s="41">
        <f>+IFERROR(VLOOKUP($D182,'Tarifa compacta'!$A$11:$O$1018,13,0),"")</f>
        <v>2463</v>
      </c>
      <c r="G182" s="41"/>
      <c r="H182" s="224" t="str">
        <f>IFERROR(IF(VLOOKUP($D182,'Tarifa compacta'!$A$11:$O$1018,12,0)=0,"",VLOOKUP($D182,'Tarifa compacta'!$A$11:$O$1018,12,0)),"")</f>
        <v/>
      </c>
      <c r="I182" s="40"/>
    </row>
    <row r="183" spans="2:9">
      <c r="B183" s="40"/>
      <c r="C183" s="247" t="str">
        <f>IFERROR(VLOOKUP(D183,'Tarifa compacta'!A:C,2,FALSE),"-")</f>
        <v>4010869593632</v>
      </c>
      <c r="D183" s="40" t="s">
        <v>717</v>
      </c>
      <c r="E183" s="40" t="str">
        <f>+VLOOKUP($D183,'Tarifa compacta'!$A:$G,7,0)</f>
        <v>Fan coil de conductos. Con PCB para control montado en la pared. Tubería derecha.</v>
      </c>
      <c r="F183" s="41">
        <f>+IFERROR(VLOOKUP($D183,'Tarifa compacta'!$A$11:$O$1018,13,0),"")</f>
        <v>2520</v>
      </c>
      <c r="G183" s="41"/>
      <c r="H183" s="224" t="str">
        <f>IFERROR(IF(VLOOKUP($D183,'Tarifa compacta'!$A$11:$O$1018,12,0)=0,"",VLOOKUP($D183,'Tarifa compacta'!$A$11:$O$1018,12,0)),"")</f>
        <v/>
      </c>
      <c r="I183" s="40"/>
    </row>
    <row r="184" spans="2:9">
      <c r="C184" s="246" t="str">
        <f>IFERROR(VLOOKUP(D184,'Tarifa compacta'!A:C,2,FALSE),"-")</f>
        <v>4010869593649</v>
      </c>
      <c r="D184" t="s">
        <v>727</v>
      </c>
      <c r="E184" s="32" t="str">
        <f>+VLOOKUP($D184,'Tarifa compacta'!$A:$G,7,0)</f>
        <v>Fan coil de conductos. Con PCB para control analógico (0-10V). Tubería derecha.</v>
      </c>
      <c r="F184" s="34">
        <f>+IFERROR(VLOOKUP($D184,'Tarifa compacta'!$A$11:$O$1018,13,0),"")</f>
        <v>2418</v>
      </c>
      <c r="H184" s="217" t="str">
        <f>IFERROR(IF(VLOOKUP($D184,'Tarifa compacta'!$A$11:$O$1018,12,0)=0,"",VLOOKUP($D184,'Tarifa compacta'!$A$11:$O$1018,12,0)),"")</f>
        <v/>
      </c>
    </row>
    <row r="185" spans="2:9" ht="15.75">
      <c r="B185" s="44"/>
      <c r="C185" s="251" t="str">
        <f>IFERROR(VLOOKUP(D185,'Tarifa compacta'!A:C,2,FALSE),"-")</f>
        <v>-</v>
      </c>
      <c r="D185" s="226" t="s">
        <v>6033</v>
      </c>
      <c r="E185" s="45"/>
      <c r="F185" s="45"/>
      <c r="G185" s="45"/>
      <c r="H185" s="222"/>
      <c r="I185" s="45"/>
    </row>
    <row r="186" spans="2:9">
      <c r="B186" s="49"/>
      <c r="C186" s="248"/>
      <c r="D186" s="50" t="s">
        <v>6021</v>
      </c>
      <c r="E186" s="49"/>
      <c r="F186" s="51"/>
      <c r="G186" s="51"/>
      <c r="H186" s="216"/>
      <c r="I186" s="49"/>
    </row>
    <row r="187" spans="2:9">
      <c r="C187" s="246" t="str">
        <f>IFERROR(VLOOKUP(D187,'Tarifa compacta'!A:C,2,FALSE),"-")</f>
        <v>4010869594585</v>
      </c>
      <c r="D187" t="s">
        <v>818</v>
      </c>
      <c r="E187" s="32" t="str">
        <f>+VLOOKUP($D187,'Tarifa compacta'!$A:$G,7,0)</f>
        <v>Control montado en la pared con Modbus para Aquarea Air Smart Fan Coils y conducto multizona PACi NX</v>
      </c>
      <c r="F187" s="34">
        <f>+IFERROR(VLOOKUP($D187,'Tarifa compacta'!$A$11:$O$1018,13,0),"")</f>
        <v>217</v>
      </c>
      <c r="H187" s="217" t="str">
        <f>IFERROR(IF(VLOOKUP($D187,'Tarifa compacta'!$A$11:$O$1018,12,0)=0,"",VLOOKUP($D187,'Tarifa compacta'!$A$11:$O$1018,12,0)),"")</f>
        <v/>
      </c>
    </row>
    <row r="188" spans="2:9">
      <c r="B188" s="40"/>
      <c r="C188" s="247" t="str">
        <f>IFERROR(VLOOKUP(D188,'Tarifa compacta'!A:C,2,FALSE),"-")</f>
        <v>4010869594592</v>
      </c>
      <c r="D188" s="40" t="s">
        <v>821</v>
      </c>
      <c r="E188" s="40" t="str">
        <f>+VLOOKUP($D188,'Tarifa compacta'!$A:$G,7,0)</f>
        <v>Control montado en la pared con Wi-Fi integrado para fan coils Aquarea Air Smart y conducto multizona PACi NX</v>
      </c>
      <c r="F188" s="41">
        <f>+IFERROR(VLOOKUP($D188,'Tarifa compacta'!$A$11:$O$1018,13,0),"")</f>
        <v>262</v>
      </c>
      <c r="G188" s="41"/>
      <c r="H188" s="224" t="str">
        <f>IFERROR(IF(VLOOKUP($D188,'Tarifa compacta'!$A$11:$O$1018,12,0)=0,"",VLOOKUP($D188,'Tarifa compacta'!$A$11:$O$1018,12,0)),"")</f>
        <v/>
      </c>
      <c r="I188" s="40"/>
    </row>
    <row r="189" spans="2:9">
      <c r="B189" s="49"/>
      <c r="C189" s="248"/>
      <c r="D189" s="50" t="s">
        <v>5989</v>
      </c>
      <c r="E189" s="49"/>
      <c r="F189" s="51"/>
      <c r="G189" s="51"/>
      <c r="H189" s="216"/>
      <c r="I189" s="49"/>
    </row>
    <row r="190" spans="2:9">
      <c r="C190" s="246" t="str">
        <f>IFERROR(VLOOKUP(D190,'Tarifa compacta'!A:C,2,FALSE),"-")</f>
        <v>4010869594912</v>
      </c>
      <c r="D190" t="s">
        <v>845</v>
      </c>
      <c r="E190" s="32" t="str">
        <f>+VLOOKUP($D190,'Tarifa compacta'!$A:$G,7,0)</f>
        <v>Válvula motorizada de 3 vías para Aquarea Air de conductos</v>
      </c>
      <c r="F190" s="34">
        <f>+IFERROR(VLOOKUP($D190,'Tarifa compacta'!$A$11:$O$1018,13,0),"")</f>
        <v>253</v>
      </c>
      <c r="H190" s="217" t="str">
        <f>IFERROR(IF(VLOOKUP($D190,'Tarifa compacta'!$A$11:$O$1018,12,0)=0,"",VLOOKUP($D190,'Tarifa compacta'!$A$11:$O$1018,12,0)),"")</f>
        <v/>
      </c>
    </row>
    <row r="191" spans="2:9">
      <c r="C191" s="246" t="str">
        <f>IFERROR(VLOOKUP(D191,'Tarifa compacta'!A:C,2,FALSE),"-")</f>
        <v>4010869594721</v>
      </c>
      <c r="D191" t="s">
        <v>837</v>
      </c>
      <c r="E191" s="32" t="str">
        <f>+VLOOKUP($D191,'Tarifa compacta'!$A:$G,7,0)</f>
        <v>Válvula motorizada de 2 vías para Aquarea Air Floor de suelo, de pared 40 y de conductos</v>
      </c>
      <c r="F191" s="34">
        <f>+IFERROR(VLOOKUP($D191,'Tarifa compacta'!$A$11:$O$1018,13,0),"")</f>
        <v>208</v>
      </c>
      <c r="H191" s="217" t="str">
        <f>IFERROR(IF(VLOOKUP($D191,'Tarifa compacta'!$A$11:$O$1018,12,0)=0,"",VLOOKUP($D191,'Tarifa compacta'!$A$11:$O$1018,12,0)),"")</f>
        <v/>
      </c>
    </row>
    <row r="192" spans="2:9">
      <c r="B192" s="227"/>
      <c r="C192" s="252" t="str">
        <f>IFERROR(VLOOKUP(D192,'Tarifa compacta'!A:C,2,FALSE),"-")</f>
        <v>4010869594899</v>
      </c>
      <c r="D192" t="s">
        <v>823</v>
      </c>
      <c r="E192" s="32" t="str">
        <f>+VLOOKUP($D192,'Tarifa compacta'!$A:$G,7,0)</f>
        <v>PCB para control de válvulas de calefacción por suelo radiante</v>
      </c>
      <c r="F192" s="34">
        <f>+IFERROR(VLOOKUP($D192,'Tarifa compacta'!$A$11:$O$1018,13,0),"")</f>
        <v>104</v>
      </c>
      <c r="H192" s="217" t="str">
        <f>IFERROR(IF(VLOOKUP($D192,'Tarifa compacta'!$A$11:$O$1018,12,0)=0,"",VLOOKUP($D192,'Tarifa compacta'!$A$11:$O$1018,12,0)),"")</f>
        <v/>
      </c>
    </row>
    <row r="193" spans="2:9">
      <c r="B193" s="49"/>
      <c r="C193" s="248"/>
      <c r="D193" s="76" t="s">
        <v>6022</v>
      </c>
      <c r="E193" s="49"/>
      <c r="F193" s="51"/>
      <c r="G193" s="51"/>
      <c r="H193" s="216"/>
      <c r="I193" s="49"/>
    </row>
    <row r="194" spans="2:9">
      <c r="C194" s="246" t="str">
        <f>IFERROR(VLOOKUP(D194,'Tarifa compacta'!A:C,2,FALSE),"-")</f>
        <v>4010869595209</v>
      </c>
      <c r="D194" t="s">
        <v>917</v>
      </c>
      <c r="E194" s="32" t="str">
        <f>+VLOOKUP($D194,'Tarifa compacta'!$A:$G,7,0)</f>
        <v>Kit de filtro de recirculación de repuesto. Para P-FSN20 y P-FTN15</v>
      </c>
      <c r="F194" s="34">
        <f>+IFERROR(VLOOKUP($D194,'Tarifa compacta'!$A$11:$O$1018,13,0),"")</f>
        <v>41</v>
      </c>
      <c r="H194" s="217" t="str">
        <f>IFERROR(IF(VLOOKUP($D194,'Tarifa compacta'!$A$11:$O$1018,12,0)=0,"",VLOOKUP($D194,'Tarifa compacta'!$A$11:$O$1018,12,0)),"")</f>
        <v/>
      </c>
    </row>
    <row r="195" spans="2:9">
      <c r="C195" s="246" t="str">
        <f>IFERROR(VLOOKUP(D195,'Tarifa compacta'!A:C,2,FALSE),"-")</f>
        <v>4010869595216</v>
      </c>
      <c r="D195" t="s">
        <v>919</v>
      </c>
      <c r="E195" s="32" t="str">
        <f>+VLOOKUP($D195,'Tarifa compacta'!$A:$G,7,0)</f>
        <v>Kit de filtro de recirculación de repuesto. Para P-FSN25, P-FTN20, P-FSQ30 y P-FTQ30</v>
      </c>
      <c r="F195" s="34">
        <f>+IFERROR(VLOOKUP($D195,'Tarifa compacta'!$A$11:$O$1018,13,0),"")</f>
        <v>53</v>
      </c>
      <c r="H195" s="217" t="str">
        <f>IFERROR(IF(VLOOKUP($D195,'Tarifa compacta'!$A$11:$O$1018,12,0)=0,"",VLOOKUP($D195,'Tarifa compacta'!$A$11:$O$1018,12,0)),"")</f>
        <v/>
      </c>
    </row>
    <row r="196" spans="2:9">
      <c r="C196" s="246" t="str">
        <f>IFERROR(VLOOKUP(D196,'Tarifa compacta'!A:C,2,FALSE),"-")</f>
        <v>4010869595223</v>
      </c>
      <c r="D196" t="s">
        <v>921</v>
      </c>
      <c r="E196" s="32" t="str">
        <f>+VLOOKUP($D196,'Tarifa compacta'!$A:$G,7,0)</f>
        <v>Kit de filtro de recirculación de repuesto. Para P-FSN35, P-FTN25, P-FSQ45 y P-FTQ45</v>
      </c>
      <c r="F196" s="34">
        <f>+IFERROR(VLOOKUP($D196,'Tarifa compacta'!$A$11:$O$1018,13,0),"")</f>
        <v>69</v>
      </c>
      <c r="H196" s="217" t="str">
        <f>IFERROR(IF(VLOOKUP($D196,'Tarifa compacta'!$A$11:$O$1018,12,0)=0,"",VLOOKUP($D196,'Tarifa compacta'!$A$11:$O$1018,12,0)),"")</f>
        <v/>
      </c>
    </row>
    <row r="197" spans="2:9">
      <c r="C197" s="246" t="str">
        <f>IFERROR(VLOOKUP(D197,'Tarifa compacta'!A:C,2,FALSE),"-")</f>
        <v>4010869595230</v>
      </c>
      <c r="D197" t="s">
        <v>923</v>
      </c>
      <c r="E197" s="32" t="str">
        <f>+VLOOKUP($D197,'Tarifa compacta'!$A:$G,7,0)</f>
        <v>Kit de filtro de recirculación de repuesto. Para P-FSN45, P-FTN35, P-FSQ60 y P-FTQ60</v>
      </c>
      <c r="F197" s="34">
        <f>+IFERROR(VLOOKUP($D197,'Tarifa compacta'!$A$11:$O$1018,13,0),"")</f>
        <v>86</v>
      </c>
      <c r="H197" s="217" t="str">
        <f>IFERROR(IF(VLOOKUP($D197,'Tarifa compacta'!$A$11:$O$1018,12,0)=0,"",VLOOKUP($D197,'Tarifa compacta'!$A$11:$O$1018,12,0)),"")</f>
        <v/>
      </c>
    </row>
    <row r="198" spans="2:9">
      <c r="C198" s="246" t="str">
        <f>IFERROR(VLOOKUP(D198,'Tarifa compacta'!A:C,2,FALSE),"-")</f>
        <v>4010869595247</v>
      </c>
      <c r="D198" t="s">
        <v>925</v>
      </c>
      <c r="E198" s="32" t="str">
        <f>+VLOOKUP($D198,'Tarifa compacta'!$A:$G,7,0)</f>
        <v>Kit de filtro de recirculación de repuesto. Para P-FSN55, P-FTN45, P-FSQ75 y P-FTQ65</v>
      </c>
      <c r="F198" s="34">
        <f>+IFERROR(VLOOKUP($D198,'Tarifa compacta'!$A$11:$O$1018,13,0),"")</f>
        <v>92</v>
      </c>
      <c r="H198" s="217" t="str">
        <f>IFERROR(IF(VLOOKUP($D198,'Tarifa compacta'!$A$11:$O$1018,12,0)=0,"",VLOOKUP($D198,'Tarifa compacta'!$A$11:$O$1018,12,0)),"")</f>
        <v/>
      </c>
    </row>
    <row r="199" spans="2:9">
      <c r="B199" s="49"/>
      <c r="C199" s="248"/>
      <c r="D199" s="50" t="s">
        <v>6023</v>
      </c>
      <c r="E199" s="49"/>
      <c r="F199" s="51"/>
      <c r="G199" s="51"/>
      <c r="H199" s="216"/>
      <c r="I199" s="49"/>
    </row>
    <row r="200" spans="2:9">
      <c r="C200" s="246" t="str">
        <f>IFERROR(VLOOKUP(D200,'Tarifa compacta'!A:C,2,FALSE),"-")</f>
        <v>4010869594929</v>
      </c>
      <c r="D200" t="s">
        <v>861</v>
      </c>
      <c r="E200" s="32" t="str">
        <f>+VLOOKUP($D200,'Tarifa compacta'!$A:$G,7,0)</f>
        <v>Plenum de impulsión con 2 entradas circulares DN 160 mm. Para P-FSN20</v>
      </c>
      <c r="F200" s="34">
        <f>+IFERROR(VLOOKUP($D200,'Tarifa compacta'!$A$11:$O$1018,13,0),"")</f>
        <v>65</v>
      </c>
      <c r="H200" s="217" t="str">
        <f>IFERROR(IF(VLOOKUP($D200,'Tarifa compacta'!$A$11:$O$1018,12,0)=0,"",VLOOKUP($D200,'Tarifa compacta'!$A$11:$O$1018,12,0)),"")</f>
        <v/>
      </c>
    </row>
    <row r="201" spans="2:9">
      <c r="C201" s="246" t="str">
        <f>IFERROR(VLOOKUP(D201,'Tarifa compacta'!A:C,2,FALSE),"-")</f>
        <v>4010869594936</v>
      </c>
      <c r="D201" t="s">
        <v>863</v>
      </c>
      <c r="E201" s="32" t="str">
        <f>+VLOOKUP($D201,'Tarifa compacta'!$A:$G,7,0)</f>
        <v>Plenum de impulsión con 3 entradas circulares DN 160 mm. Para P-FSN25</v>
      </c>
      <c r="F201" s="34">
        <f>+IFERROR(VLOOKUP($D201,'Tarifa compacta'!$A$11:$O$1018,13,0),"")</f>
        <v>86</v>
      </c>
      <c r="H201" s="217" t="str">
        <f>IFERROR(IF(VLOOKUP($D201,'Tarifa compacta'!$A$11:$O$1018,12,0)=0,"",VLOOKUP($D201,'Tarifa compacta'!$A$11:$O$1018,12,0)),"")</f>
        <v/>
      </c>
    </row>
    <row r="202" spans="2:9">
      <c r="C202" s="246" t="str">
        <f>IFERROR(VLOOKUP(D202,'Tarifa compacta'!A:C,2,FALSE),"-")</f>
        <v>4010869594943</v>
      </c>
      <c r="D202" t="s">
        <v>865</v>
      </c>
      <c r="E202" s="32" t="str">
        <f>+VLOOKUP($D202,'Tarifa compacta'!$A:$G,7,0)</f>
        <v>Plenum de impulsión con 4 entradas circulares DN 160 mm. Para P-FSN35</v>
      </c>
      <c r="F202" s="34">
        <f>+IFERROR(VLOOKUP($D202,'Tarifa compacta'!$A$11:$O$1018,13,0),"")</f>
        <v>110</v>
      </c>
      <c r="H202" s="217" t="str">
        <f>IFERROR(IF(VLOOKUP($D202,'Tarifa compacta'!$A$11:$O$1018,12,0)=0,"",VLOOKUP($D202,'Tarifa compacta'!$A$11:$O$1018,12,0)),"")</f>
        <v/>
      </c>
    </row>
    <row r="203" spans="2:9">
      <c r="C203" s="246" t="str">
        <f>IFERROR(VLOOKUP(D203,'Tarifa compacta'!A:C,2,FALSE),"-")</f>
        <v>4010869594950</v>
      </c>
      <c r="D203" t="s">
        <v>867</v>
      </c>
      <c r="E203" s="32" t="str">
        <f>+VLOOKUP($D203,'Tarifa compacta'!$A:$G,7,0)</f>
        <v>Plenum de impulsión con 6 entradas circulares DN 160 mm. Para P-FSN45</v>
      </c>
      <c r="F203" s="34">
        <f>+IFERROR(VLOOKUP($D203,'Tarifa compacta'!$A$11:$O$1018,13,0),"")</f>
        <v>137</v>
      </c>
      <c r="H203" s="217" t="str">
        <f>IFERROR(IF(VLOOKUP($D203,'Tarifa compacta'!$A$11:$O$1018,12,0)=0,"",VLOOKUP($D203,'Tarifa compacta'!$A$11:$O$1018,12,0)),"")</f>
        <v/>
      </c>
    </row>
    <row r="204" spans="2:9">
      <c r="C204" s="246" t="str">
        <f>IFERROR(VLOOKUP(D204,'Tarifa compacta'!A:C,2,FALSE),"-")</f>
        <v>4010869594967</v>
      </c>
      <c r="D204" t="s">
        <v>869</v>
      </c>
      <c r="E204" s="32" t="str">
        <f>+VLOOKUP($D204,'Tarifa compacta'!$A:$G,7,0)</f>
        <v>Plenum de impulsión con 7 entradas circulares DN 160 mm. Para P-FSN55</v>
      </c>
      <c r="F204" s="34">
        <f>+IFERROR(VLOOKUP($D204,'Tarifa compacta'!$A$11:$O$1018,13,0),"")</f>
        <v>161</v>
      </c>
      <c r="H204" s="217" t="str">
        <f>IFERROR(IF(VLOOKUP($D204,'Tarifa compacta'!$A$11:$O$1018,12,0)=0,"",VLOOKUP($D204,'Tarifa compacta'!$A$11:$O$1018,12,0)),"")</f>
        <v/>
      </c>
    </row>
    <row r="205" spans="2:9">
      <c r="B205" s="49"/>
      <c r="C205" s="248"/>
      <c r="D205" s="50" t="s">
        <v>6024</v>
      </c>
      <c r="E205" s="49"/>
      <c r="F205" s="51"/>
      <c r="G205" s="51"/>
      <c r="H205" s="216"/>
      <c r="I205" s="49"/>
    </row>
    <row r="206" spans="2:9">
      <c r="C206" s="246" t="str">
        <f>IFERROR(VLOOKUP(D206,'Tarifa compacta'!A:C,2,FALSE),"-")</f>
        <v>4010869594974</v>
      </c>
      <c r="D206" t="s">
        <v>881</v>
      </c>
      <c r="E206" s="32" t="str">
        <f>+VLOOKUP($D206,'Tarifa compacta'!$A:$G,7,0)</f>
        <v>Plenum de retorno con 2 entradas circulares DN 160 mm. Para P-FSN20</v>
      </c>
      <c r="F206" s="34">
        <f>+IFERROR(VLOOKUP($D206,'Tarifa compacta'!$A$11:$O$1018,13,0),"")</f>
        <v>189</v>
      </c>
      <c r="H206" s="217" t="str">
        <f>IFERROR(IF(VLOOKUP($D206,'Tarifa compacta'!$A$11:$O$1018,12,0)=0,"",VLOOKUP($D206,'Tarifa compacta'!$A$11:$O$1018,12,0)),"")</f>
        <v/>
      </c>
    </row>
    <row r="207" spans="2:9">
      <c r="C207" s="246" t="str">
        <f>IFERROR(VLOOKUP(D207,'Tarifa compacta'!A:C,2,FALSE),"-")</f>
        <v>4010869594981</v>
      </c>
      <c r="D207" t="s">
        <v>883</v>
      </c>
      <c r="E207" s="32" t="str">
        <f>+VLOOKUP($D207,'Tarifa compacta'!$A:$G,7,0)</f>
        <v>Plenum de retorno con 3 entradas circulares DN 160 mm. Para P-FSN25</v>
      </c>
      <c r="F207" s="34">
        <f>+IFERROR(VLOOKUP($D207,'Tarifa compacta'!$A$11:$O$1018,13,0),"")</f>
        <v>194</v>
      </c>
      <c r="H207" s="217" t="str">
        <f>IFERROR(IF(VLOOKUP($D207,'Tarifa compacta'!$A$11:$O$1018,12,0)=0,"",VLOOKUP($D207,'Tarifa compacta'!$A$11:$O$1018,12,0)),"")</f>
        <v/>
      </c>
    </row>
    <row r="208" spans="2:9">
      <c r="C208" s="246" t="str">
        <f>IFERROR(VLOOKUP(D208,'Tarifa compacta'!A:C,2,FALSE),"-")</f>
        <v>4010869594998</v>
      </c>
      <c r="D208" t="s">
        <v>885</v>
      </c>
      <c r="E208" s="32" t="str">
        <f>+VLOOKUP($D208,'Tarifa compacta'!$A:$G,7,0)</f>
        <v>Plenum de retorno con 4 entradas circulares DN 160 mm. Para P-FSN35</v>
      </c>
      <c r="F208" s="34">
        <f>+IFERROR(VLOOKUP($D208,'Tarifa compacta'!$A$11:$O$1018,13,0),"")</f>
        <v>245</v>
      </c>
      <c r="H208" s="217" t="str">
        <f>IFERROR(IF(VLOOKUP($D208,'Tarifa compacta'!$A$11:$O$1018,12,0)=0,"",VLOOKUP($D208,'Tarifa compacta'!$A$11:$O$1018,12,0)),"")</f>
        <v/>
      </c>
    </row>
    <row r="209" spans="2:9">
      <c r="C209" s="246" t="str">
        <f>IFERROR(VLOOKUP(D209,'Tarifa compacta'!A:C,2,FALSE),"-")</f>
        <v>4010869595001</v>
      </c>
      <c r="D209" t="s">
        <v>887</v>
      </c>
      <c r="E209" s="32" t="str">
        <f>+VLOOKUP($D209,'Tarifa compacta'!$A:$G,7,0)</f>
        <v>Plenum de retorno con 6 entradas circulares DN 160 mm. Para P-FSN45</v>
      </c>
      <c r="F209" s="34">
        <f>+IFERROR(VLOOKUP($D209,'Tarifa compacta'!$A$11:$O$1018,13,0),"")</f>
        <v>258</v>
      </c>
      <c r="H209" s="217" t="str">
        <f>IFERROR(IF(VLOOKUP($D209,'Tarifa compacta'!$A$11:$O$1018,12,0)=0,"",VLOOKUP($D209,'Tarifa compacta'!$A$11:$O$1018,12,0)),"")</f>
        <v/>
      </c>
    </row>
    <row r="210" spans="2:9">
      <c r="C210" s="246" t="str">
        <f>IFERROR(VLOOKUP(D210,'Tarifa compacta'!A:C,2,FALSE),"-")</f>
        <v>4010869595018</v>
      </c>
      <c r="D210" t="s">
        <v>889</v>
      </c>
      <c r="E210" s="32" t="str">
        <f>+VLOOKUP($D210,'Tarifa compacta'!$A:$G,7,0)</f>
        <v>Plenum de retorno con 7 entradas circulares DN 160 mm. Para P-FSN55</v>
      </c>
      <c r="F210" s="34">
        <f>+IFERROR(VLOOKUP($D210,'Tarifa compacta'!$A$11:$O$1018,13,0),"")</f>
        <v>297</v>
      </c>
      <c r="H210" s="217" t="str">
        <f>IFERROR(IF(VLOOKUP($D210,'Tarifa compacta'!$A$11:$O$1018,12,0)=0,"",VLOOKUP($D210,'Tarifa compacta'!$A$11:$O$1018,12,0)),"")</f>
        <v/>
      </c>
    </row>
    <row r="211" spans="2:9">
      <c r="B211" s="49"/>
      <c r="C211" s="248"/>
      <c r="D211" s="50" t="s">
        <v>6025</v>
      </c>
      <c r="E211" s="49"/>
      <c r="F211" s="51"/>
      <c r="G211" s="51"/>
      <c r="H211" s="216"/>
      <c r="I211" s="49"/>
    </row>
    <row r="212" spans="2:9">
      <c r="C212" s="246" t="str">
        <f>IFERROR(VLOOKUP(D212,'Tarifa compacta'!A:C,2,FALSE),"-")</f>
        <v>4010869595254</v>
      </c>
      <c r="D212" t="s">
        <v>927</v>
      </c>
      <c r="E212" s="32" t="str">
        <f>+VLOOKUP($D212,'Tarifa compacta'!$A:$G,7,0)</f>
        <v>Plenum de impulsión 90º. Para P-FSN20</v>
      </c>
      <c r="F212" s="34">
        <f>+IFERROR(VLOOKUP($D212,'Tarifa compacta'!$A$11:$O$1018,13,0),"")</f>
        <v>97</v>
      </c>
      <c r="H212" s="217" t="str">
        <f>IFERROR(IF(VLOOKUP($D212,'Tarifa compacta'!$A$11:$O$1018,12,0)=0,"",VLOOKUP($D212,'Tarifa compacta'!$A$11:$O$1018,12,0)),"")</f>
        <v/>
      </c>
    </row>
    <row r="213" spans="2:9">
      <c r="C213" s="246" t="str">
        <f>IFERROR(VLOOKUP(D213,'Tarifa compacta'!A:C,2,FALSE),"-")</f>
        <v>4010869595261</v>
      </c>
      <c r="D213" t="s">
        <v>929</v>
      </c>
      <c r="E213" s="32" t="str">
        <f>+VLOOKUP($D213,'Tarifa compacta'!$A:$G,7,0)</f>
        <v>Plenum de impulsión 90º. Para P-FSN25 y P-FSQ30</v>
      </c>
      <c r="F213" s="34">
        <f>+IFERROR(VLOOKUP($D213,'Tarifa compacta'!$A$11:$O$1018,13,0),"")</f>
        <v>115</v>
      </c>
      <c r="H213" s="217" t="str">
        <f>IFERROR(IF(VLOOKUP($D213,'Tarifa compacta'!$A$11:$O$1018,12,0)=0,"",VLOOKUP($D213,'Tarifa compacta'!$A$11:$O$1018,12,0)),"")</f>
        <v/>
      </c>
    </row>
    <row r="214" spans="2:9">
      <c r="C214" s="246" t="str">
        <f>IFERROR(VLOOKUP(D214,'Tarifa compacta'!A:C,2,FALSE),"-")</f>
        <v>4010869595278</v>
      </c>
      <c r="D214" t="s">
        <v>931</v>
      </c>
      <c r="E214" s="32" t="str">
        <f>+VLOOKUP($D214,'Tarifa compacta'!$A:$G,7,0)</f>
        <v>Plenum de impulsión 90º. Para P-FSN35 y P-FSQ45</v>
      </c>
      <c r="F214" s="34">
        <f>+IFERROR(VLOOKUP($D214,'Tarifa compacta'!$A$11:$O$1018,13,0),"")</f>
        <v>132</v>
      </c>
      <c r="H214" s="217" t="str">
        <f>IFERROR(IF(VLOOKUP($D214,'Tarifa compacta'!$A$11:$O$1018,12,0)=0,"",VLOOKUP($D214,'Tarifa compacta'!$A$11:$O$1018,12,0)),"")</f>
        <v/>
      </c>
    </row>
    <row r="215" spans="2:9">
      <c r="C215" s="246" t="str">
        <f>IFERROR(VLOOKUP(D215,'Tarifa compacta'!A:C,2,FALSE),"-")</f>
        <v>4010869595285</v>
      </c>
      <c r="D215" t="s">
        <v>933</v>
      </c>
      <c r="E215" s="32" t="str">
        <f>+VLOOKUP($D215,'Tarifa compacta'!$A:$G,7,0)</f>
        <v>Plenum de impulsión 90º. Para P-FSN45 y P-FSQ60</v>
      </c>
      <c r="F215" s="34">
        <f>+IFERROR(VLOOKUP($D215,'Tarifa compacta'!$A$11:$O$1018,13,0),"")</f>
        <v>155</v>
      </c>
      <c r="H215" s="217" t="str">
        <f>IFERROR(IF(VLOOKUP($D215,'Tarifa compacta'!$A$11:$O$1018,12,0)=0,"",VLOOKUP($D215,'Tarifa compacta'!$A$11:$O$1018,12,0)),"")</f>
        <v/>
      </c>
    </row>
    <row r="216" spans="2:9">
      <c r="C216" s="246" t="str">
        <f>IFERROR(VLOOKUP(D216,'Tarifa compacta'!A:C,2,FALSE),"-")</f>
        <v>4010869595292</v>
      </c>
      <c r="D216" t="s">
        <v>935</v>
      </c>
      <c r="E216" s="32" t="str">
        <f>+VLOOKUP($D216,'Tarifa compacta'!$A:$G,7,0)</f>
        <v>Plenum de impulsión 90º. Para P-FSN55 y P-FSQ75</v>
      </c>
      <c r="F216" s="34">
        <f>+IFERROR(VLOOKUP($D216,'Tarifa compacta'!$A$11:$O$1018,13,0),"")</f>
        <v>178</v>
      </c>
      <c r="H216" s="217" t="str">
        <f>IFERROR(IF(VLOOKUP($D216,'Tarifa compacta'!$A$11:$O$1018,12,0)=0,"",VLOOKUP($D216,'Tarifa compacta'!$A$11:$O$1018,12,0)),"")</f>
        <v/>
      </c>
    </row>
    <row r="217" spans="2:9">
      <c r="B217" s="49"/>
      <c r="C217" s="248"/>
      <c r="D217" s="50" t="s">
        <v>6026</v>
      </c>
      <c r="E217" s="49"/>
      <c r="F217" s="51"/>
      <c r="G217" s="51"/>
      <c r="H217" s="216"/>
      <c r="I217" s="49"/>
    </row>
    <row r="218" spans="2:9">
      <c r="C218" s="246" t="str">
        <f>IFERROR(VLOOKUP(D218,'Tarifa compacta'!A:C,2,FALSE),"-")</f>
        <v>4010869595353</v>
      </c>
      <c r="D218" t="s">
        <v>947</v>
      </c>
      <c r="E218" s="32" t="str">
        <f>+VLOOKUP($D218,'Tarifa compacta'!$A:$G,7,0)</f>
        <v>Kit telescópico para aspiración trasera o acoplada directamente. 153 mm - 270 mm. Para P-FSN20</v>
      </c>
      <c r="F218" s="34">
        <f>+IFERROR(VLOOKUP($D218,'Tarifa compacta'!$A$11:$O$1018,13,0),"")</f>
        <v>166</v>
      </c>
      <c r="H218" s="217" t="str">
        <f>IFERROR(IF(VLOOKUP($D218,'Tarifa compacta'!$A$11:$O$1018,12,0)=0,"",VLOOKUP($D218,'Tarifa compacta'!$A$11:$O$1018,12,0)),"")</f>
        <v/>
      </c>
    </row>
    <row r="219" spans="2:9">
      <c r="C219" s="246" t="str">
        <f>IFERROR(VLOOKUP(D219,'Tarifa compacta'!A:C,2,FALSE),"-")</f>
        <v>4010869595360</v>
      </c>
      <c r="D219" t="s">
        <v>949</v>
      </c>
      <c r="E219" s="32" t="str">
        <f>+VLOOKUP($D219,'Tarifa compacta'!$A:$G,7,0)</f>
        <v>Kit telescópico para aspiración trasera o acoplada directamente. 153 mm - 270 mm. Para P-FSN25</v>
      </c>
      <c r="F219" s="34">
        <f>+IFERROR(VLOOKUP($D219,'Tarifa compacta'!$A$11:$O$1018,13,0),"")</f>
        <v>178</v>
      </c>
      <c r="H219" s="217" t="str">
        <f>IFERROR(IF(VLOOKUP($D219,'Tarifa compacta'!$A$11:$O$1018,12,0)=0,"",VLOOKUP($D219,'Tarifa compacta'!$A$11:$O$1018,12,0)),"")</f>
        <v/>
      </c>
    </row>
    <row r="220" spans="2:9">
      <c r="C220" s="246" t="str">
        <f>IFERROR(VLOOKUP(D220,'Tarifa compacta'!A:C,2,FALSE),"-")</f>
        <v>4010869595377</v>
      </c>
      <c r="D220" t="s">
        <v>951</v>
      </c>
      <c r="E220" s="32" t="str">
        <f>+VLOOKUP($D220,'Tarifa compacta'!$A:$G,7,0)</f>
        <v>Kit telescópico para aspiración trasera o acoplada directamente. 153 mm - 270 mm. Para P-FSN35</v>
      </c>
      <c r="F220" s="34">
        <f>+IFERROR(VLOOKUP($D220,'Tarifa compacta'!$A$11:$O$1018,13,0),"")</f>
        <v>212</v>
      </c>
      <c r="H220" s="217" t="str">
        <f>IFERROR(IF(VLOOKUP($D220,'Tarifa compacta'!$A$11:$O$1018,12,0)=0,"",VLOOKUP($D220,'Tarifa compacta'!$A$11:$O$1018,12,0)),"")</f>
        <v/>
      </c>
    </row>
    <row r="221" spans="2:9">
      <c r="C221" s="246" t="str">
        <f>IFERROR(VLOOKUP(D221,'Tarifa compacta'!A:C,2,FALSE),"-")</f>
        <v>4010869595384</v>
      </c>
      <c r="D221" t="s">
        <v>953</v>
      </c>
      <c r="E221" s="32" t="str">
        <f>+VLOOKUP($D221,'Tarifa compacta'!$A:$G,7,0)</f>
        <v>Kit telescópico para aspiración trasera o acoplada directamente. 153 mm - 270 mm. Para P-FSN45</v>
      </c>
      <c r="F221" s="34">
        <f>+IFERROR(VLOOKUP($D221,'Tarifa compacta'!$A$11:$O$1018,13,0),"")</f>
        <v>229</v>
      </c>
      <c r="H221" s="217" t="str">
        <f>IFERROR(IF(VLOOKUP($D221,'Tarifa compacta'!$A$11:$O$1018,12,0)=0,"",VLOOKUP($D221,'Tarifa compacta'!$A$11:$O$1018,12,0)),"")</f>
        <v/>
      </c>
    </row>
    <row r="222" spans="2:9">
      <c r="C222" s="246" t="str">
        <f>IFERROR(VLOOKUP(D222,'Tarifa compacta'!A:C,2,FALSE),"-")</f>
        <v>4010869595391</v>
      </c>
      <c r="D222" t="s">
        <v>955</v>
      </c>
      <c r="E222" s="32" t="str">
        <f>+VLOOKUP($D222,'Tarifa compacta'!$A:$G,7,0)</f>
        <v>Kit telescópico para aspiración trasera o acoplada directamente. 153 mm - 270 mm. Para P-FSN55</v>
      </c>
      <c r="F222" s="34">
        <f>+IFERROR(VLOOKUP($D222,'Tarifa compacta'!$A$11:$O$1018,13,0),"")</f>
        <v>245</v>
      </c>
      <c r="H222" s="217" t="str">
        <f>IFERROR(IF(VLOOKUP($D222,'Tarifa compacta'!$A$11:$O$1018,12,0)=0,"",VLOOKUP($D222,'Tarifa compacta'!$A$11:$O$1018,12,0)),"")</f>
        <v/>
      </c>
    </row>
    <row r="223" spans="2:9">
      <c r="B223" s="49"/>
      <c r="C223" s="248"/>
      <c r="D223" s="50" t="s">
        <v>6027</v>
      </c>
      <c r="E223" s="49"/>
      <c r="F223" s="51"/>
      <c r="G223" s="51"/>
      <c r="H223" s="216"/>
      <c r="I223" s="49"/>
    </row>
    <row r="224" spans="2:9">
      <c r="C224" s="246" t="str">
        <f>IFERROR(VLOOKUP(D224,'Tarifa compacta'!A:C,2,FALSE),"-")</f>
        <v>4010869595452</v>
      </c>
      <c r="D224" t="s">
        <v>967</v>
      </c>
      <c r="E224" s="32" t="str">
        <f>+VLOOKUP($D224,'Tarifa compacta'!$A:$G,7,0)</f>
        <v>Rejilla para el kit telescópico de aspiración trasera. Para P-FSN20</v>
      </c>
      <c r="F224" s="34">
        <f>+IFERROR(VLOOKUP($D224,'Tarifa compacta'!$A$11:$O$1018,13,0),"")</f>
        <v>178</v>
      </c>
      <c r="H224" s="217" t="str">
        <f>IFERROR(IF(VLOOKUP($D224,'Tarifa compacta'!$A$11:$O$1018,12,0)=0,"",VLOOKUP($D224,'Tarifa compacta'!$A$11:$O$1018,12,0)),"")</f>
        <v/>
      </c>
    </row>
    <row r="225" spans="2:9">
      <c r="C225" s="246" t="str">
        <f>IFERROR(VLOOKUP(D225,'Tarifa compacta'!A:C,2,FALSE),"-")</f>
        <v>4010869595469</v>
      </c>
      <c r="D225" t="s">
        <v>969</v>
      </c>
      <c r="E225" s="32" t="str">
        <f>+VLOOKUP($D225,'Tarifa compacta'!$A:$G,7,0)</f>
        <v>Rejilla para el kit telescópico de aspiración trasera. Para P-FSN25</v>
      </c>
      <c r="F225" s="34">
        <f>+IFERROR(VLOOKUP($D225,'Tarifa compacta'!$A$11:$O$1018,13,0),"")</f>
        <v>212</v>
      </c>
      <c r="H225" s="217" t="str">
        <f>IFERROR(IF(VLOOKUP($D225,'Tarifa compacta'!$A$11:$O$1018,12,0)=0,"",VLOOKUP($D225,'Tarifa compacta'!$A$11:$O$1018,12,0)),"")</f>
        <v/>
      </c>
    </row>
    <row r="226" spans="2:9">
      <c r="C226" s="246" t="str">
        <f>IFERROR(VLOOKUP(D226,'Tarifa compacta'!A:C,2,FALSE),"-")</f>
        <v>4010869595476</v>
      </c>
      <c r="D226" t="s">
        <v>971</v>
      </c>
      <c r="E226" s="32" t="str">
        <f>+VLOOKUP($D226,'Tarifa compacta'!$A:$G,7,0)</f>
        <v>Rejilla para el kit telescópico de aspiración trasera. Para P-FSN35</v>
      </c>
      <c r="F226" s="34">
        <f>+IFERROR(VLOOKUP($D226,'Tarifa compacta'!$A$11:$O$1018,13,0),"")</f>
        <v>234</v>
      </c>
      <c r="H226" s="217" t="str">
        <f>IFERROR(IF(VLOOKUP($D226,'Tarifa compacta'!$A$11:$O$1018,12,0)=0,"",VLOOKUP($D226,'Tarifa compacta'!$A$11:$O$1018,12,0)),"")</f>
        <v/>
      </c>
    </row>
    <row r="227" spans="2:9">
      <c r="C227" s="246" t="str">
        <f>IFERROR(VLOOKUP(D227,'Tarifa compacta'!A:C,2,FALSE),"-")</f>
        <v>4010869595483</v>
      </c>
      <c r="D227" t="s">
        <v>973</v>
      </c>
      <c r="E227" s="32" t="str">
        <f>+VLOOKUP($D227,'Tarifa compacta'!$A:$G,7,0)</f>
        <v>Rejilla para el kit telescópico de aspiración trasera. Para P-FSN45</v>
      </c>
      <c r="F227" s="34">
        <f>+IFERROR(VLOOKUP($D227,'Tarifa compacta'!$A$11:$O$1018,13,0),"")</f>
        <v>258</v>
      </c>
      <c r="H227" s="217" t="str">
        <f>IFERROR(IF(VLOOKUP($D227,'Tarifa compacta'!$A$11:$O$1018,12,0)=0,"",VLOOKUP($D227,'Tarifa compacta'!$A$11:$O$1018,12,0)),"")</f>
        <v/>
      </c>
    </row>
    <row r="228" spans="2:9">
      <c r="C228" s="246" t="str">
        <f>IFERROR(VLOOKUP(D228,'Tarifa compacta'!A:C,2,FALSE),"-")</f>
        <v>4010869595490</v>
      </c>
      <c r="D228" t="s">
        <v>975</v>
      </c>
      <c r="E228" s="32" t="str">
        <f>+VLOOKUP($D228,'Tarifa compacta'!$A:$G,7,0)</f>
        <v>Rejilla para el kit telescópico de aspiración trasera. Para P-FSN55</v>
      </c>
      <c r="F228" s="34">
        <f>+IFERROR(VLOOKUP($D228,'Tarifa compacta'!$A$11:$O$1018,13,0),"")</f>
        <v>286</v>
      </c>
      <c r="H228" s="217" t="str">
        <f>IFERROR(IF(VLOOKUP($D228,'Tarifa compacta'!$A$11:$O$1018,12,0)=0,"",VLOOKUP($D228,'Tarifa compacta'!$A$11:$O$1018,12,0)),"")</f>
        <v/>
      </c>
    </row>
    <row r="229" spans="2:9">
      <c r="B229" s="49"/>
      <c r="C229" s="248"/>
      <c r="D229" s="50" t="s">
        <v>6028</v>
      </c>
      <c r="E229" s="49"/>
      <c r="F229" s="51"/>
      <c r="G229" s="51"/>
      <c r="H229" s="216"/>
      <c r="I229" s="49"/>
    </row>
    <row r="230" spans="2:9">
      <c r="C230" s="246" t="str">
        <f>IFERROR(VLOOKUP(D230,'Tarifa compacta'!A:C,2,FALSE),"-")</f>
        <v>4010869595551</v>
      </c>
      <c r="D230" t="s">
        <v>987</v>
      </c>
      <c r="E230" s="32" t="str">
        <f>+VLOOKUP($D230,'Tarifa compacta'!$A:$G,7,0)</f>
        <v>Kit de plenum para conexión de aire exterior con compuerta para recirculación de la habitación. Para P-FSN20</v>
      </c>
      <c r="F230" s="34">
        <f>+IFERROR(VLOOKUP($D230,'Tarifa compacta'!$A$11:$O$1018,13,0),"")</f>
        <v>479</v>
      </c>
      <c r="H230" s="217" t="str">
        <f>IFERROR(IF(VLOOKUP($D230,'Tarifa compacta'!$A$11:$O$1018,12,0)=0,"",VLOOKUP($D230,'Tarifa compacta'!$A$11:$O$1018,12,0)),"")</f>
        <v/>
      </c>
    </row>
    <row r="231" spans="2:9">
      <c r="C231" s="246" t="str">
        <f>IFERROR(VLOOKUP(D231,'Tarifa compacta'!A:C,2,FALSE),"-")</f>
        <v>4010869595568</v>
      </c>
      <c r="D231" t="s">
        <v>989</v>
      </c>
      <c r="E231" s="32" t="str">
        <f>+VLOOKUP($D231,'Tarifa compacta'!$A:$G,7,0)</f>
        <v>Kit de plenum para conexión de aire exterior con compuerta para recirculación de la habitación. Para P-FSN25 y P-FSQ30</v>
      </c>
      <c r="F231" s="34">
        <f>+IFERROR(VLOOKUP($D231,'Tarifa compacta'!$A$11:$O$1018,13,0),"")</f>
        <v>536</v>
      </c>
      <c r="H231" s="217" t="str">
        <f>IFERROR(IF(VLOOKUP($D231,'Tarifa compacta'!$A$11:$O$1018,12,0)=0,"",VLOOKUP($D231,'Tarifa compacta'!$A$11:$O$1018,12,0)),"")</f>
        <v/>
      </c>
    </row>
    <row r="232" spans="2:9">
      <c r="C232" s="246" t="str">
        <f>IFERROR(VLOOKUP(D232,'Tarifa compacta'!A:C,2,FALSE),"-")</f>
        <v>4010869595575</v>
      </c>
      <c r="D232" t="s">
        <v>991</v>
      </c>
      <c r="E232" s="32" t="str">
        <f>+VLOOKUP($D232,'Tarifa compacta'!$A:$G,7,0)</f>
        <v>Kit de plenum para conexión de aire exterior con compuerta para recirculación de la habitación. Para P-FSN35 y P-FSQ45</v>
      </c>
      <c r="F232" s="34">
        <f>+IFERROR(VLOOKUP($D232,'Tarifa compacta'!$A$11:$O$1018,13,0),"")</f>
        <v>616</v>
      </c>
      <c r="H232" s="217" t="str">
        <f>IFERROR(IF(VLOOKUP($D232,'Tarifa compacta'!$A$11:$O$1018,12,0)=0,"",VLOOKUP($D232,'Tarifa compacta'!$A$11:$O$1018,12,0)),"")</f>
        <v/>
      </c>
    </row>
    <row r="233" spans="2:9">
      <c r="C233" s="246" t="str">
        <f>IFERROR(VLOOKUP(D233,'Tarifa compacta'!A:C,2,FALSE),"-")</f>
        <v>4010869595582</v>
      </c>
      <c r="D233" t="s">
        <v>993</v>
      </c>
      <c r="E233" s="32" t="str">
        <f>+VLOOKUP($D233,'Tarifa compacta'!$A:$G,7,0)</f>
        <v>Kit de plenum para conexión de aire exterior con compuerta para recirculación de la habitación. Para P-FSN45 y P-FSQ60</v>
      </c>
      <c r="F233" s="34">
        <f>+IFERROR(VLOOKUP($D233,'Tarifa compacta'!$A$11:$O$1018,13,0),"")</f>
        <v>695</v>
      </c>
      <c r="H233" s="217" t="str">
        <f>IFERROR(IF(VLOOKUP($D233,'Tarifa compacta'!$A$11:$O$1018,12,0)=0,"",VLOOKUP($D233,'Tarifa compacta'!$A$11:$O$1018,12,0)),"")</f>
        <v/>
      </c>
    </row>
    <row r="234" spans="2:9">
      <c r="C234" s="246" t="str">
        <f>IFERROR(VLOOKUP(D234,'Tarifa compacta'!A:C,2,FALSE),"-")</f>
        <v>4010869595599</v>
      </c>
      <c r="D234" t="s">
        <v>995</v>
      </c>
      <c r="E234" s="32" t="str">
        <f>+VLOOKUP($D234,'Tarifa compacta'!$A:$G,7,0)</f>
        <v>Kit de plenum para conexión de aire exterior con compuerta para recirculación de la habitación. Para P-FSN55 y P-FSQ75</v>
      </c>
      <c r="F234" s="34">
        <f>+IFERROR(VLOOKUP($D234,'Tarifa compacta'!$A$11:$O$1018,13,0),"")</f>
        <v>798</v>
      </c>
      <c r="H234" s="217" t="str">
        <f>IFERROR(IF(VLOOKUP($D234,'Tarifa compacta'!$A$11:$O$1018,12,0)=0,"",VLOOKUP($D234,'Tarifa compacta'!$A$11:$O$1018,12,0)),"")</f>
        <v/>
      </c>
    </row>
    <row r="235" spans="2:9">
      <c r="B235" s="49"/>
      <c r="C235" s="248"/>
      <c r="D235" s="50" t="s">
        <v>6028</v>
      </c>
      <c r="E235" s="49"/>
      <c r="F235" s="51"/>
      <c r="G235" s="51"/>
      <c r="H235" s="216"/>
      <c r="I235" s="49"/>
    </row>
    <row r="236" spans="2:9">
      <c r="C236" s="246" t="str">
        <f>IFERROR(VLOOKUP(D236,'Tarifa compacta'!A:C,2,FALSE),"-")</f>
        <v>4010869595650</v>
      </c>
      <c r="D236" t="s">
        <v>1007</v>
      </c>
      <c r="E236" s="32" t="str">
        <f>+VLOOKUP($D236,'Tarifa compacta'!$A:$G,7,0)</f>
        <v>Kit de plenum de placa de conductos para conexión de aire exterior con compuerta. Para P-FSN20</v>
      </c>
      <c r="F236" s="34">
        <f>+IFERROR(VLOOKUP($D236,'Tarifa compacta'!$A$11:$O$1018,13,0),"")</f>
        <v>58</v>
      </c>
      <c r="H236" s="217" t="str">
        <f>IFERROR(IF(VLOOKUP($D236,'Tarifa compacta'!$A$11:$O$1018,12,0)=0,"",VLOOKUP($D236,'Tarifa compacta'!$A$11:$O$1018,12,0)),"")</f>
        <v/>
      </c>
    </row>
    <row r="237" spans="2:9">
      <c r="C237" s="246" t="str">
        <f>IFERROR(VLOOKUP(D237,'Tarifa compacta'!A:C,2,FALSE),"-")</f>
        <v>4010869595667</v>
      </c>
      <c r="D237" t="s">
        <v>1009</v>
      </c>
      <c r="E237" s="32" t="str">
        <f>+VLOOKUP($D237,'Tarifa compacta'!$A:$G,7,0)</f>
        <v>Kit de plenum de placa de conductos para conexión de aire exterior con compuerta. Para P-FSN25 y P-FSQ30</v>
      </c>
      <c r="F237" s="34">
        <f>+IFERROR(VLOOKUP($D237,'Tarifa compacta'!$A$11:$O$1018,13,0),"")</f>
        <v>81</v>
      </c>
      <c r="H237" s="217" t="str">
        <f>IFERROR(IF(VLOOKUP($D237,'Tarifa compacta'!$A$11:$O$1018,12,0)=0,"",VLOOKUP($D237,'Tarifa compacta'!$A$11:$O$1018,12,0)),"")</f>
        <v/>
      </c>
    </row>
    <row r="238" spans="2:9">
      <c r="C238" s="246" t="str">
        <f>IFERROR(VLOOKUP(D238,'Tarifa compacta'!A:C,2,FALSE),"-")</f>
        <v>4010869595674</v>
      </c>
      <c r="D238" t="s">
        <v>1011</v>
      </c>
      <c r="E238" s="32" t="str">
        <f>+VLOOKUP($D238,'Tarifa compacta'!$A:$G,7,0)</f>
        <v>Kit de plenum de placa de conductos para conexión de aire exterior con compuerta. Para P-FSN35 y P-FSQ45</v>
      </c>
      <c r="F238" s="34">
        <f>+IFERROR(VLOOKUP($D238,'Tarifa compacta'!$A$11:$O$1018,13,0),"")</f>
        <v>104</v>
      </c>
      <c r="H238" s="217" t="str">
        <f>IFERROR(IF(VLOOKUP($D238,'Tarifa compacta'!$A$11:$O$1018,12,0)=0,"",VLOOKUP($D238,'Tarifa compacta'!$A$11:$O$1018,12,0)),"")</f>
        <v/>
      </c>
    </row>
    <row r="239" spans="2:9">
      <c r="C239" s="246" t="str">
        <f>IFERROR(VLOOKUP(D239,'Tarifa compacta'!A:C,2,FALSE),"-")</f>
        <v>4010869595681</v>
      </c>
      <c r="D239" t="s">
        <v>1013</v>
      </c>
      <c r="E239" s="32" t="str">
        <f>+VLOOKUP($D239,'Tarifa compacta'!$A:$G,7,0)</f>
        <v>Kit de plenum de placa de conductos para conexión de aire exterior con compuerta. Para P-FSN45 y P-FSQ60</v>
      </c>
      <c r="F239" s="34">
        <f>+IFERROR(VLOOKUP($D239,'Tarifa compacta'!$A$11:$O$1018,13,0),"")</f>
        <v>126</v>
      </c>
      <c r="H239" s="217" t="str">
        <f>IFERROR(IF(VLOOKUP($D239,'Tarifa compacta'!$A$11:$O$1018,12,0)=0,"",VLOOKUP($D239,'Tarifa compacta'!$A$11:$O$1018,12,0)),"")</f>
        <v/>
      </c>
    </row>
    <row r="240" spans="2:9">
      <c r="C240" s="246" t="str">
        <f>IFERROR(VLOOKUP(D240,'Tarifa compacta'!A:C,2,FALSE),"-")</f>
        <v>4010869595698</v>
      </c>
      <c r="D240" t="s">
        <v>1015</v>
      </c>
      <c r="E240" s="32" t="str">
        <f>+VLOOKUP($D240,'Tarifa compacta'!$A:$G,7,0)</f>
        <v>Kit de plenum de placa de conductos para conexión de aire exterior con compuerta. Para P-FSN55 y P-FSQ75</v>
      </c>
      <c r="F240" s="34">
        <f>+IFERROR(VLOOKUP($D240,'Tarifa compacta'!$A$11:$O$1018,13,0),"")</f>
        <v>149</v>
      </c>
      <c r="H240" s="217" t="str">
        <f>IFERROR(IF(VLOOKUP($D240,'Tarifa compacta'!$A$11:$O$1018,12,0)=0,"",VLOOKUP($D240,'Tarifa compacta'!$A$11:$O$1018,12,0)),"")</f>
        <v/>
      </c>
    </row>
    <row r="241" spans="2:9">
      <c r="B241" s="49"/>
      <c r="C241" s="248"/>
      <c r="D241" s="50" t="s">
        <v>6029</v>
      </c>
      <c r="E241" s="49"/>
      <c r="F241" s="51"/>
      <c r="G241" s="51"/>
      <c r="H241" s="216"/>
      <c r="I241" s="49"/>
    </row>
    <row r="242" spans="2:9">
      <c r="C242" s="246" t="str">
        <f>IFERROR(VLOOKUP(D242,'Tarifa compacta'!A:C,2,FALSE),"-")</f>
        <v>4010869595759</v>
      </c>
      <c r="D242" t="s">
        <v>1027</v>
      </c>
      <c r="E242" s="32" t="str">
        <f>+VLOOKUP($D242,'Tarifa compacta'!$A:$G,7,0)</f>
        <v>90º plenum para el kit de aire exterior con amortiguador. Para P-FSN20</v>
      </c>
      <c r="F242" s="34">
        <f>+IFERROR(VLOOKUP($D242,'Tarifa compacta'!$A$11:$O$1018,13,0),"")</f>
        <v>104</v>
      </c>
      <c r="H242" s="217" t="str">
        <f>IFERROR(IF(VLOOKUP($D242,'Tarifa compacta'!$A$11:$O$1018,12,0)=0,"",VLOOKUP($D242,'Tarifa compacta'!$A$11:$O$1018,12,0)),"")</f>
        <v/>
      </c>
    </row>
    <row r="243" spans="2:9">
      <c r="C243" s="246" t="str">
        <f>IFERROR(VLOOKUP(D243,'Tarifa compacta'!A:C,2,FALSE),"-")</f>
        <v>4010869595766</v>
      </c>
      <c r="D243" t="s">
        <v>1029</v>
      </c>
      <c r="E243" s="32" t="str">
        <f>+VLOOKUP($D243,'Tarifa compacta'!$A:$G,7,0)</f>
        <v>90º plenum para el kit de aire exterior con amortiguador. Para P-FSN25 y P-FSQ30</v>
      </c>
      <c r="F243" s="34">
        <f>+IFERROR(VLOOKUP($D243,'Tarifa compacta'!$A$11:$O$1018,13,0),"")</f>
        <v>126</v>
      </c>
      <c r="H243" s="217" t="str">
        <f>IFERROR(IF(VLOOKUP($D243,'Tarifa compacta'!$A$11:$O$1018,12,0)=0,"",VLOOKUP($D243,'Tarifa compacta'!$A$11:$O$1018,12,0)),"")</f>
        <v/>
      </c>
    </row>
    <row r="244" spans="2:9">
      <c r="C244" s="246" t="str">
        <f>IFERROR(VLOOKUP(D244,'Tarifa compacta'!A:C,2,FALSE),"-")</f>
        <v>4010869595773</v>
      </c>
      <c r="D244" t="s">
        <v>1031</v>
      </c>
      <c r="E244" s="32" t="str">
        <f>+VLOOKUP($D244,'Tarifa compacta'!$A:$G,7,0)</f>
        <v>90º plenum para el kit de aire exterior con amortiguador. Para P-FSN35 y P-FSQ45</v>
      </c>
      <c r="F244" s="34">
        <f>+IFERROR(VLOOKUP($D244,'Tarifa compacta'!$A$11:$O$1018,13,0),"")</f>
        <v>137</v>
      </c>
      <c r="H244" s="217" t="str">
        <f>IFERROR(IF(VLOOKUP($D244,'Tarifa compacta'!$A$11:$O$1018,12,0)=0,"",VLOOKUP($D244,'Tarifa compacta'!$A$11:$O$1018,12,0)),"")</f>
        <v/>
      </c>
    </row>
    <row r="245" spans="2:9">
      <c r="C245" s="246" t="str">
        <f>IFERROR(VLOOKUP(D245,'Tarifa compacta'!A:C,2,FALSE),"-")</f>
        <v>4010869595780</v>
      </c>
      <c r="D245" t="s">
        <v>1033</v>
      </c>
      <c r="E245" s="32" t="str">
        <f>+VLOOKUP($D245,'Tarifa compacta'!$A:$G,7,0)</f>
        <v>90º plenum para el kit de aire exterior con amortiguador. Para P-FSN45 y P-FSQ60</v>
      </c>
      <c r="F245" s="34">
        <f>+IFERROR(VLOOKUP($D245,'Tarifa compacta'!$A$11:$O$1018,13,0),"")</f>
        <v>161</v>
      </c>
      <c r="H245" s="217" t="str">
        <f>IFERROR(IF(VLOOKUP($D245,'Tarifa compacta'!$A$11:$O$1018,12,0)=0,"",VLOOKUP($D245,'Tarifa compacta'!$A$11:$O$1018,12,0)),"")</f>
        <v/>
      </c>
    </row>
    <row r="246" spans="2:9">
      <c r="C246" s="246" t="str">
        <f>IFERROR(VLOOKUP(D246,'Tarifa compacta'!A:C,2,FALSE),"-")</f>
        <v>4010869595797</v>
      </c>
      <c r="D246" t="s">
        <v>1035</v>
      </c>
      <c r="E246" s="32" t="str">
        <f>+VLOOKUP($D246,'Tarifa compacta'!$A:$G,7,0)</f>
        <v>90º plenum para el kit de aire exterior con amortiguador. Para P-FSN55 y P-FSQ75</v>
      </c>
      <c r="F246" s="34">
        <f>+IFERROR(VLOOKUP($D246,'Tarifa compacta'!$A$11:$O$1018,13,0),"")</f>
        <v>194</v>
      </c>
      <c r="H246" s="217" t="str">
        <f>IFERROR(IF(VLOOKUP($D246,'Tarifa compacta'!$A$11:$O$1018,12,0)=0,"",VLOOKUP($D246,'Tarifa compacta'!$A$11:$O$1018,12,0)),"")</f>
        <v/>
      </c>
    </row>
    <row r="247" spans="2:9">
      <c r="B247" s="49"/>
      <c r="C247" s="248"/>
      <c r="D247" s="50" t="s">
        <v>6030</v>
      </c>
      <c r="E247" s="49"/>
      <c r="F247" s="51"/>
      <c r="G247" s="51"/>
      <c r="H247" s="216"/>
      <c r="I247" s="49"/>
    </row>
    <row r="248" spans="2:9">
      <c r="C248" s="246" t="str">
        <f>IFERROR(VLOOKUP(D248,'Tarifa compacta'!A:C,2,FALSE),"-")</f>
        <v>4010869595858</v>
      </c>
      <c r="D248" t="s">
        <v>1047</v>
      </c>
      <c r="E248" s="32" t="str">
        <f>+VLOOKUP($D248,'Tarifa compacta'!$A:$G,7,0)</f>
        <v>Kit telescópico. Para el Plenum para el kit de aire exterior con amortiguador. Para P-FSN20</v>
      </c>
      <c r="F248" s="34">
        <f>+IFERROR(VLOOKUP($D248,'Tarifa compacta'!$A$11:$O$1018,13,0),"")</f>
        <v>183</v>
      </c>
      <c r="H248" s="217" t="str">
        <f>IFERROR(IF(VLOOKUP($D248,'Tarifa compacta'!$A$11:$O$1018,12,0)=0,"",VLOOKUP($D248,'Tarifa compacta'!$A$11:$O$1018,12,0)),"")</f>
        <v/>
      </c>
    </row>
    <row r="249" spans="2:9">
      <c r="C249" s="246" t="str">
        <f>IFERROR(VLOOKUP(D249,'Tarifa compacta'!A:C,2,FALSE),"-")</f>
        <v>4010869595865</v>
      </c>
      <c r="D249" t="s">
        <v>1049</v>
      </c>
      <c r="E249" s="32" t="str">
        <f>+VLOOKUP($D249,'Tarifa compacta'!$A:$G,7,0)</f>
        <v>Kit telescópico. Para el Plenum para el kit de aire exterior con amortiguador. Para P-FSN25 y P-FSQ30</v>
      </c>
      <c r="F249" s="34">
        <f>+IFERROR(VLOOKUP($D249,'Tarifa compacta'!$A$11:$O$1018,13,0),"")</f>
        <v>194</v>
      </c>
      <c r="H249" s="217" t="str">
        <f>IFERROR(IF(VLOOKUP($D249,'Tarifa compacta'!$A$11:$O$1018,12,0)=0,"",VLOOKUP($D249,'Tarifa compacta'!$A$11:$O$1018,12,0)),"")</f>
        <v/>
      </c>
    </row>
    <row r="250" spans="2:9">
      <c r="C250" s="246" t="str">
        <f>IFERROR(VLOOKUP(D250,'Tarifa compacta'!A:C,2,FALSE),"-")</f>
        <v>4010869595872</v>
      </c>
      <c r="D250" t="s">
        <v>1051</v>
      </c>
      <c r="E250" s="32" t="str">
        <f>+VLOOKUP($D250,'Tarifa compacta'!$A:$G,7,0)</f>
        <v>Kit telescópico. Para el Plenum para el kit de aire exterior con amortiguador. Para P-FSN35 y P-FSQ45</v>
      </c>
      <c r="F250" s="34">
        <f>+IFERROR(VLOOKUP($D250,'Tarifa compacta'!$A$11:$O$1018,13,0),"")</f>
        <v>229</v>
      </c>
      <c r="H250" s="217" t="str">
        <f>IFERROR(IF(VLOOKUP($D250,'Tarifa compacta'!$A$11:$O$1018,12,0)=0,"",VLOOKUP($D250,'Tarifa compacta'!$A$11:$O$1018,12,0)),"")</f>
        <v/>
      </c>
    </row>
    <row r="251" spans="2:9">
      <c r="C251" s="246" t="str">
        <f>IFERROR(VLOOKUP(D251,'Tarifa compacta'!A:C,2,FALSE),"-")</f>
        <v>4010869595889</v>
      </c>
      <c r="D251" t="s">
        <v>1053</v>
      </c>
      <c r="E251" s="32" t="str">
        <f>+VLOOKUP($D251,'Tarifa compacta'!$A:$G,7,0)</f>
        <v>Kit telescópico. Para el Plenum para el kit de aire exterior con amortiguador. Para P-FSN45 y P-FSQ60</v>
      </c>
      <c r="F251" s="34">
        <f>+IFERROR(VLOOKUP($D251,'Tarifa compacta'!$A$11:$O$1018,13,0),"")</f>
        <v>251</v>
      </c>
      <c r="H251" s="217" t="str">
        <f>IFERROR(IF(VLOOKUP($D251,'Tarifa compacta'!$A$11:$O$1018,12,0)=0,"",VLOOKUP($D251,'Tarifa compacta'!$A$11:$O$1018,12,0)),"")</f>
        <v/>
      </c>
    </row>
    <row r="252" spans="2:9">
      <c r="C252" s="246" t="str">
        <f>IFERROR(VLOOKUP(D252,'Tarifa compacta'!A:C,2,FALSE),"-")</f>
        <v>4010869595896</v>
      </c>
      <c r="D252" t="s">
        <v>1055</v>
      </c>
      <c r="E252" s="32" t="str">
        <f>+VLOOKUP($D252,'Tarifa compacta'!$A:$G,7,0)</f>
        <v>Kit telescópico. Para el Plenum para el kit de aire exterior con amortiguador. Para P-FSN55 y P-FSQ75</v>
      </c>
      <c r="F252" s="34">
        <f>+IFERROR(VLOOKUP($D252,'Tarifa compacta'!$A$11:$O$1018,13,0),"")</f>
        <v>263</v>
      </c>
      <c r="H252" s="217" t="str">
        <f>IFERROR(IF(VLOOKUP($D252,'Tarifa compacta'!$A$11:$O$1018,12,0)=0,"",VLOOKUP($D252,'Tarifa compacta'!$A$11:$O$1018,12,0)),"")</f>
        <v/>
      </c>
    </row>
    <row r="253" spans="2:9">
      <c r="B253" s="49"/>
      <c r="C253" s="248"/>
      <c r="D253" s="50" t="s">
        <v>6031</v>
      </c>
      <c r="E253" s="49"/>
      <c r="F253" s="51"/>
      <c r="G253" s="51"/>
      <c r="H253" s="216"/>
      <c r="I253" s="49"/>
    </row>
    <row r="254" spans="2:9">
      <c r="C254" s="246" t="str">
        <f>IFERROR(VLOOKUP(D254,'Tarifa compacta'!A:C,2,FALSE),"-")</f>
        <v>4010869595957</v>
      </c>
      <c r="D254" t="s">
        <v>1067</v>
      </c>
      <c r="E254" s="32" t="str">
        <f>+VLOOKUP($D254,'Tarifa compacta'!$A:$G,7,0)</f>
        <v>Rejilla para el equipo telescópico. Para el Plenum para el kit de aire exterior con amortiguador. Para P-FSN20</v>
      </c>
      <c r="F254" s="34">
        <f>+IFERROR(VLOOKUP($D254,'Tarifa compacta'!$A$11:$O$1018,13,0),"")</f>
        <v>194</v>
      </c>
      <c r="H254" s="217" t="str">
        <f>IFERROR(IF(VLOOKUP($D254,'Tarifa compacta'!$A$11:$O$1018,12,0)=0,"",VLOOKUP($D254,'Tarifa compacta'!$A$11:$O$1018,12,0)),"")</f>
        <v/>
      </c>
    </row>
    <row r="255" spans="2:9">
      <c r="C255" s="246" t="str">
        <f>IFERROR(VLOOKUP(D255,'Tarifa compacta'!A:C,2,FALSE),"-")</f>
        <v>4010869595964</v>
      </c>
      <c r="D255" t="s">
        <v>1069</v>
      </c>
      <c r="E255" s="32" t="str">
        <f>+VLOOKUP($D255,'Tarifa compacta'!$A:$G,7,0)</f>
        <v>Rejilla para el equipo telescópico. Para el Plenum para el kit de aire exterior con amortiguador. Para P-FSN25 y P-FSQ30</v>
      </c>
      <c r="F255" s="34">
        <f>+IFERROR(VLOOKUP($D255,'Tarifa compacta'!$A$11:$O$1018,13,0),"")</f>
        <v>229</v>
      </c>
      <c r="H255" s="217" t="str">
        <f>IFERROR(IF(VLOOKUP($D255,'Tarifa compacta'!$A$11:$O$1018,12,0)=0,"",VLOOKUP($D255,'Tarifa compacta'!$A$11:$O$1018,12,0)),"")</f>
        <v/>
      </c>
    </row>
    <row r="256" spans="2:9">
      <c r="C256" s="246" t="str">
        <f>IFERROR(VLOOKUP(D256,'Tarifa compacta'!A:C,2,FALSE),"-")</f>
        <v>4010869595971</v>
      </c>
      <c r="D256" t="s">
        <v>1071</v>
      </c>
      <c r="E256" s="32" t="str">
        <f>+VLOOKUP($D256,'Tarifa compacta'!$A:$G,7,0)</f>
        <v>Rejilla para el equipo telescópico. Para el Plenum para el kit de aire exterior con amortiguador. Para P-FSN35 y P-FSQ45</v>
      </c>
      <c r="F256" s="34">
        <f>+IFERROR(VLOOKUP($D256,'Tarifa compacta'!$A$11:$O$1018,13,0),"")</f>
        <v>251</v>
      </c>
      <c r="H256" s="217" t="str">
        <f>IFERROR(IF(VLOOKUP($D256,'Tarifa compacta'!$A$11:$O$1018,12,0)=0,"",VLOOKUP($D256,'Tarifa compacta'!$A$11:$O$1018,12,0)),"")</f>
        <v/>
      </c>
    </row>
    <row r="257" spans="2:9">
      <c r="C257" s="246" t="str">
        <f>IFERROR(VLOOKUP(D257,'Tarifa compacta'!A:C,2,FALSE),"-")</f>
        <v>4010869595988</v>
      </c>
      <c r="D257" t="s">
        <v>1073</v>
      </c>
      <c r="E257" s="32" t="str">
        <f>+VLOOKUP($D257,'Tarifa compacta'!$A:$G,7,0)</f>
        <v>Rejilla para el equipo telescópico. Para el Plenum para el kit de aire exterior con amortiguador. Para P-FSN45 y P-FSQ60</v>
      </c>
      <c r="F257" s="34">
        <f>+IFERROR(VLOOKUP($D257,'Tarifa compacta'!$A$11:$O$1018,13,0),"")</f>
        <v>274</v>
      </c>
      <c r="H257" s="217" t="str">
        <f>IFERROR(IF(VLOOKUP($D257,'Tarifa compacta'!$A$11:$O$1018,12,0)=0,"",VLOOKUP($D257,'Tarifa compacta'!$A$11:$O$1018,12,0)),"")</f>
        <v/>
      </c>
    </row>
    <row r="258" spans="2:9">
      <c r="C258" s="246" t="str">
        <f>IFERROR(VLOOKUP(D258,'Tarifa compacta'!A:C,2,FALSE),"-")</f>
        <v>4010869595995</v>
      </c>
      <c r="D258" t="s">
        <v>1075</v>
      </c>
      <c r="E258" s="32" t="str">
        <f>+VLOOKUP($D258,'Tarifa compacta'!$A:$G,7,0)</f>
        <v>Rejilla para el equipo telescópico. Para el Plenum para el kit de aire exterior con amortiguador. Para P-FSN55 y P-FSQ75</v>
      </c>
      <c r="F258" s="34">
        <f>+IFERROR(VLOOKUP($D258,'Tarifa compacta'!$A$11:$O$1018,13,0),"")</f>
        <v>309</v>
      </c>
      <c r="H258" s="217" t="str">
        <f>IFERROR(IF(VLOOKUP($D258,'Tarifa compacta'!$A$11:$O$1018,12,0)=0,"",VLOOKUP($D258,'Tarifa compacta'!$A$11:$O$1018,12,0)),"")</f>
        <v/>
      </c>
    </row>
    <row r="259" spans="2:9" ht="15.75">
      <c r="B259" s="44"/>
      <c r="C259" s="251" t="str">
        <f>IFERROR(VLOOKUP(D259,'Tarifa compacta'!A:C,2,FALSE),"-")</f>
        <v>-</v>
      </c>
      <c r="D259" s="226" t="s">
        <v>6034</v>
      </c>
      <c r="E259" s="45"/>
      <c r="F259" s="45"/>
      <c r="G259" s="45"/>
      <c r="H259" s="222"/>
      <c r="I259" s="45"/>
    </row>
    <row r="260" spans="2:9">
      <c r="C260" s="246" t="str">
        <f>IFERROR(VLOOKUP(D260,'Tarifa compacta'!A:C,2,FALSE),"-")</f>
        <v>4010869594110</v>
      </c>
      <c r="D260" t="s">
        <v>798</v>
      </c>
      <c r="E260" s="32" t="str">
        <f>+VLOOKUP($D260,'Tarifa compacta'!$A:$G,7,0)</f>
        <v>Fan coil multizona delgado de conductos. Con PCB para control montado en la pared. Tubería izquierda.</v>
      </c>
      <c r="F260" s="34">
        <f>+IFERROR(VLOOKUP($D260,'Tarifa compacta'!$A$11:$O$1018,13,0),"")</f>
        <v>2013</v>
      </c>
      <c r="H260" s="217" t="str">
        <f>IFERROR(IF(VLOOKUP($D260,'Tarifa compacta'!$A$11:$O$1018,12,0)=0,"",VLOOKUP($D260,'Tarifa compacta'!$A$11:$O$1018,12,0)),"")</f>
        <v/>
      </c>
    </row>
    <row r="261" spans="2:9">
      <c r="C261" s="246" t="str">
        <f>IFERROR(VLOOKUP(D261,'Tarifa compacta'!A:C,2,FALSE),"-")</f>
        <v>4010869594127</v>
      </c>
      <c r="D261" t="s">
        <v>800</v>
      </c>
      <c r="E261" s="32" t="str">
        <f>+VLOOKUP($D261,'Tarifa compacta'!$A:$G,7,0)</f>
        <v>Fan coil multizona delgado de conductos. Con PCB para control montado en la pared. Tubería izquierda.</v>
      </c>
      <c r="F261" s="34">
        <f>+IFERROR(VLOOKUP($D261,'Tarifa compacta'!$A$11:$O$1018,13,0),"")</f>
        <v>3033</v>
      </c>
      <c r="H261" s="217" t="str">
        <f>IFERROR(IF(VLOOKUP($D261,'Tarifa compacta'!$A$11:$O$1018,12,0)=0,"",VLOOKUP($D261,'Tarifa compacta'!$A$11:$O$1018,12,0)),"")</f>
        <v/>
      </c>
    </row>
    <row r="262" spans="2:9">
      <c r="C262" s="246" t="str">
        <f>IFERROR(VLOOKUP(D262,'Tarifa compacta'!A:C,2,FALSE),"-")</f>
        <v>4010869594134</v>
      </c>
      <c r="D262" t="s">
        <v>802</v>
      </c>
      <c r="E262" s="32" t="str">
        <f>+VLOOKUP($D262,'Tarifa compacta'!$A:$G,7,0)</f>
        <v>Fan coil multizona delgado de conductos. Con PCB para control montado en la pared. Tubería izquierda.</v>
      </c>
      <c r="F262" s="34">
        <f>+IFERROR(VLOOKUP($D262,'Tarifa compacta'!$A$11:$O$1018,13,0),"")</f>
        <v>3406</v>
      </c>
      <c r="H262" s="217" t="str">
        <f>IFERROR(IF(VLOOKUP($D262,'Tarifa compacta'!$A$11:$O$1018,12,0)=0,"",VLOOKUP($D262,'Tarifa compacta'!$A$11:$O$1018,12,0)),"")</f>
        <v/>
      </c>
    </row>
    <row r="263" spans="2:9">
      <c r="B263" s="40"/>
      <c r="C263" s="247" t="str">
        <f>IFERROR(VLOOKUP(D263,'Tarifa compacta'!A:C,2,FALSE),"-")</f>
        <v>4010869594141</v>
      </c>
      <c r="D263" s="40" t="s">
        <v>804</v>
      </c>
      <c r="E263" s="40" t="str">
        <f>+VLOOKUP($D263,'Tarifa compacta'!$A:$G,7,0)</f>
        <v>Fan coil multizona delgado de conductos. Con PCB para control montado en la pared. Tubería izquierda.</v>
      </c>
      <c r="F263" s="41">
        <f>+IFERROR(VLOOKUP($D263,'Tarifa compacta'!$A$11:$O$1018,13,0),"")</f>
        <v>4699</v>
      </c>
      <c r="G263" s="41"/>
      <c r="H263" s="224" t="str">
        <f>IFERROR(IF(VLOOKUP($D263,'Tarifa compacta'!$A$11:$O$1018,12,0)=0,"",VLOOKUP($D263,'Tarifa compacta'!$A$11:$O$1018,12,0)),"")</f>
        <v/>
      </c>
      <c r="I263" s="40"/>
    </row>
    <row r="264" spans="2:9">
      <c r="C264" s="246" t="str">
        <f>IFERROR(VLOOKUP(D264,'Tarifa compacta'!A:C,2,FALSE),"-")</f>
        <v>4010869594158</v>
      </c>
      <c r="D264" t="s">
        <v>806</v>
      </c>
      <c r="E264" s="32" t="str">
        <f>+VLOOKUP($D264,'Tarifa compacta'!$A:$G,7,0)</f>
        <v>Fan coil multizona delgado de conductos. Con PCB para control analógico (0-10V). Tubería izquierda.</v>
      </c>
      <c r="F264" s="34">
        <f>+IFERROR(VLOOKUP($D264,'Tarifa compacta'!$A$11:$O$1018,13,0),"")</f>
        <v>1715</v>
      </c>
      <c r="H264" s="217" t="str">
        <f>IFERROR(IF(VLOOKUP($D264,'Tarifa compacta'!$A$11:$O$1018,12,0)=0,"",VLOOKUP($D264,'Tarifa compacta'!$A$11:$O$1018,12,0)),"")</f>
        <v/>
      </c>
    </row>
    <row r="265" spans="2:9">
      <c r="C265" s="246" t="str">
        <f>IFERROR(VLOOKUP(D265,'Tarifa compacta'!A:C,2,FALSE),"-")</f>
        <v>4010869594165</v>
      </c>
      <c r="D265" t="s">
        <v>808</v>
      </c>
      <c r="E265" s="32" t="str">
        <f>+VLOOKUP($D265,'Tarifa compacta'!$A:$G,7,0)</f>
        <v>Fan coil multizona delgado de conductos. Con PCB para control analógico (0-10V). Tubería izquierda.</v>
      </c>
      <c r="F265" s="34">
        <f>+IFERROR(VLOOKUP($D265,'Tarifa compacta'!$A$11:$O$1018,13,0),"")</f>
        <v>2568</v>
      </c>
      <c r="H265" s="217" t="str">
        <f>IFERROR(IF(VLOOKUP($D265,'Tarifa compacta'!$A$11:$O$1018,12,0)=0,"",VLOOKUP($D265,'Tarifa compacta'!$A$11:$O$1018,12,0)),"")</f>
        <v/>
      </c>
    </row>
    <row r="266" spans="2:9">
      <c r="C266" s="246" t="str">
        <f>IFERROR(VLOOKUP(D266,'Tarifa compacta'!A:C,2,FALSE),"-")</f>
        <v>4010869594172</v>
      </c>
      <c r="D266" t="s">
        <v>810</v>
      </c>
      <c r="E266" s="32" t="str">
        <f>+VLOOKUP($D266,'Tarifa compacta'!$A:$G,7,0)</f>
        <v>Fan coil multizona delgado de conductos. Con PCB para control analógico (0-10V). Tubería izquierda.</v>
      </c>
      <c r="F266" s="34">
        <f>+IFERROR(VLOOKUP($D266,'Tarifa compacta'!$A$11:$O$1018,13,0),"")</f>
        <v>2851</v>
      </c>
      <c r="H266" s="217" t="str">
        <f>IFERROR(IF(VLOOKUP($D266,'Tarifa compacta'!$A$11:$O$1018,12,0)=0,"",VLOOKUP($D266,'Tarifa compacta'!$A$11:$O$1018,12,0)),"")</f>
        <v/>
      </c>
    </row>
    <row r="267" spans="2:9">
      <c r="B267" s="40"/>
      <c r="C267" s="247" t="str">
        <f>IFERROR(VLOOKUP(D267,'Tarifa compacta'!A:C,2,FALSE),"-")</f>
        <v>4010869594189</v>
      </c>
      <c r="D267" s="40" t="s">
        <v>812</v>
      </c>
      <c r="E267" s="40" t="str">
        <f>+VLOOKUP($D267,'Tarifa compacta'!$A:$G,7,0)</f>
        <v>Fan coil multizona delgado de conductos. Con PCB para control analógico (0-10V). Tubería izquierda.</v>
      </c>
      <c r="F267" s="41">
        <f>+IFERROR(VLOOKUP($D267,'Tarifa compacta'!$A$11:$O$1018,13,0),"")</f>
        <v>4053</v>
      </c>
      <c r="G267" s="41"/>
      <c r="H267" s="224" t="str">
        <f>IFERROR(IF(VLOOKUP($D267,'Tarifa compacta'!$A$11:$O$1018,12,0)=0,"",VLOOKUP($D267,'Tarifa compacta'!$A$11:$O$1018,12,0)),"")</f>
        <v/>
      </c>
      <c r="I267" s="40"/>
    </row>
    <row r="268" spans="2:9">
      <c r="C268" s="246" t="str">
        <f>IFERROR(VLOOKUP(D268,'Tarifa compacta'!A:C,2,FALSE),"-")</f>
        <v>4010869593953</v>
      </c>
      <c r="D268" t="s">
        <v>766</v>
      </c>
      <c r="E268" s="32" t="str">
        <f>+VLOOKUP($D268,'Tarifa compacta'!$A:$G,7,0)</f>
        <v>Fan coil multizona delgado de conductos. Con PCB para control montado en la pared. Tubería derecha.</v>
      </c>
      <c r="F268" s="34">
        <f>+IFERROR(VLOOKUP($D268,'Tarifa compacta'!$A$11:$O$1018,13,0),"")</f>
        <v>1964</v>
      </c>
      <c r="H268" s="217" t="str">
        <f>IFERROR(IF(VLOOKUP($D268,'Tarifa compacta'!$A$11:$O$1018,12,0)=0,"",VLOOKUP($D268,'Tarifa compacta'!$A$11:$O$1018,12,0)),"")</f>
        <v/>
      </c>
    </row>
    <row r="269" spans="2:9">
      <c r="C269" s="246" t="str">
        <f>IFERROR(VLOOKUP(D269,'Tarifa compacta'!A:C,2,FALSE),"-")</f>
        <v>4010869593960</v>
      </c>
      <c r="D269" t="s">
        <v>768</v>
      </c>
      <c r="E269" s="32" t="str">
        <f>+VLOOKUP($D269,'Tarifa compacta'!$A:$G,7,0)</f>
        <v>Fan coil multizona delgado de conductos. Con PCB para control montado en la pared. Tubería derecha.</v>
      </c>
      <c r="F269" s="34">
        <f>+IFERROR(VLOOKUP($D269,'Tarifa compacta'!$A$11:$O$1018,13,0),"")</f>
        <v>2987</v>
      </c>
      <c r="H269" s="217" t="str">
        <f>IFERROR(IF(VLOOKUP($D269,'Tarifa compacta'!$A$11:$O$1018,12,0)=0,"",VLOOKUP($D269,'Tarifa compacta'!$A$11:$O$1018,12,0)),"")</f>
        <v/>
      </c>
    </row>
    <row r="270" spans="2:9">
      <c r="C270" s="246" t="str">
        <f>IFERROR(VLOOKUP(D270,'Tarifa compacta'!A:C,2,FALSE),"-")</f>
        <v>4010869593977</v>
      </c>
      <c r="D270" t="s">
        <v>770</v>
      </c>
      <c r="E270" s="32" t="str">
        <f>+VLOOKUP($D270,'Tarifa compacta'!$A:$G,7,0)</f>
        <v>Fan coil multizona delgado de conductos. Con PCB para control montado en la pared. Tubería derecha.</v>
      </c>
      <c r="F270" s="34">
        <f>+IFERROR(VLOOKUP($D270,'Tarifa compacta'!$A$11:$O$1018,13,0),"")</f>
        <v>3361</v>
      </c>
      <c r="H270" s="217" t="str">
        <f>IFERROR(IF(VLOOKUP($D270,'Tarifa compacta'!$A$11:$O$1018,12,0)=0,"",VLOOKUP($D270,'Tarifa compacta'!$A$11:$O$1018,12,0)),"")</f>
        <v/>
      </c>
    </row>
    <row r="271" spans="2:9">
      <c r="B271" s="40"/>
      <c r="C271" s="247" t="str">
        <f>IFERROR(VLOOKUP(D271,'Tarifa compacta'!A:C,2,FALSE),"-")</f>
        <v>4010869593984</v>
      </c>
      <c r="D271" s="40" t="s">
        <v>772</v>
      </c>
      <c r="E271" s="40" t="str">
        <f>+VLOOKUP($D271,'Tarifa compacta'!$A:$G,7,0)</f>
        <v>Fan coil multizona delgado de conductos. Con PCB para control montado en la pared. Tubería derecha.</v>
      </c>
      <c r="F271" s="41">
        <f>+IFERROR(VLOOKUP($D271,'Tarifa compacta'!$A$11:$O$1018,13,0),"")</f>
        <v>4654</v>
      </c>
      <c r="G271" s="41"/>
      <c r="H271" s="224" t="str">
        <f>IFERROR(IF(VLOOKUP($D271,'Tarifa compacta'!$A$11:$O$1018,12,0)=0,"",VLOOKUP($D271,'Tarifa compacta'!$A$11:$O$1018,12,0)),"")</f>
        <v/>
      </c>
      <c r="I271" s="40"/>
    </row>
    <row r="272" spans="2:9">
      <c r="C272" s="246" t="str">
        <f>IFERROR(VLOOKUP(D272,'Tarifa compacta'!A:C,2,FALSE),"-")</f>
        <v>4010869593991</v>
      </c>
      <c r="D272" t="s">
        <v>774</v>
      </c>
      <c r="E272" s="32" t="str">
        <f>+VLOOKUP($D272,'Tarifa compacta'!$A:$G,7,0)</f>
        <v>Fan coil multizona delgado de conductos. Con PCB para control analógico (0-10V). Tubería derecha.</v>
      </c>
      <c r="F272" s="34">
        <f>+IFERROR(VLOOKUP($D272,'Tarifa compacta'!$A$11:$O$1018,13,0),"")</f>
        <v>1670</v>
      </c>
      <c r="H272" s="217" t="str">
        <f>IFERROR(IF(VLOOKUP($D272,'Tarifa compacta'!$A$11:$O$1018,12,0)=0,"",VLOOKUP($D272,'Tarifa compacta'!$A$11:$O$1018,12,0)),"")</f>
        <v/>
      </c>
    </row>
    <row r="273" spans="2:9">
      <c r="C273" s="246" t="str">
        <f>IFERROR(VLOOKUP(D273,'Tarifa compacta'!A:C,2,FALSE),"-")</f>
        <v>4010869594004</v>
      </c>
      <c r="D273" t="s">
        <v>776</v>
      </c>
      <c r="E273" s="32" t="str">
        <f>+VLOOKUP($D273,'Tarifa compacta'!$A:$G,7,0)</f>
        <v>Fan coil multizona delgado de conductos. Con PCB para control analógico (0-10V). Tubería derecha.</v>
      </c>
      <c r="F273" s="34">
        <f>+IFERROR(VLOOKUP($D273,'Tarifa compacta'!$A$11:$O$1018,13,0),"")</f>
        <v>2520</v>
      </c>
      <c r="H273" s="217" t="str">
        <f>IFERROR(IF(VLOOKUP($D273,'Tarifa compacta'!$A$11:$O$1018,12,0)=0,"",VLOOKUP($D273,'Tarifa compacta'!$A$11:$O$1018,12,0)),"")</f>
        <v/>
      </c>
    </row>
    <row r="274" spans="2:9">
      <c r="C274" s="246" t="str">
        <f>IFERROR(VLOOKUP(D274,'Tarifa compacta'!A:C,2,FALSE),"-")</f>
        <v>4010869594011</v>
      </c>
      <c r="D274" t="s">
        <v>778</v>
      </c>
      <c r="E274" s="32" t="str">
        <f>+VLOOKUP($D274,'Tarifa compacta'!$A:$G,7,0)</f>
        <v>Fan coil multizona delgado de conductos. Con PCB para control analógico (0-10V). Tubería derecha.</v>
      </c>
      <c r="F274" s="34">
        <f>+IFERROR(VLOOKUP($D274,'Tarifa compacta'!$A$11:$O$1018,13,0),"")</f>
        <v>2805</v>
      </c>
      <c r="H274" s="217" t="str">
        <f>IFERROR(IF(VLOOKUP($D274,'Tarifa compacta'!$A$11:$O$1018,12,0)=0,"",VLOOKUP($D274,'Tarifa compacta'!$A$11:$O$1018,12,0)),"")</f>
        <v/>
      </c>
    </row>
    <row r="275" spans="2:9">
      <c r="B275" s="40"/>
      <c r="C275" s="247" t="str">
        <f>IFERROR(VLOOKUP(D275,'Tarifa compacta'!A:C,2,FALSE),"-")</f>
        <v>4010869594028</v>
      </c>
      <c r="D275" s="40" t="s">
        <v>780</v>
      </c>
      <c r="E275" s="40" t="str">
        <f>+VLOOKUP($D275,'Tarifa compacta'!$A:$G,7,0)</f>
        <v>Fan coil multizona delgado de conductos. Con PCB para control analógico (0-10V). Tubería derecha.</v>
      </c>
      <c r="F275" s="41">
        <f>+IFERROR(VLOOKUP($D275,'Tarifa compacta'!$A$11:$O$1018,13,0),"")</f>
        <v>4007</v>
      </c>
      <c r="G275" s="41"/>
      <c r="H275" s="224" t="str">
        <f>IFERROR(IF(VLOOKUP($D275,'Tarifa compacta'!$A$11:$O$1018,12,0)=0,"",VLOOKUP($D275,'Tarifa compacta'!$A$11:$O$1018,12,0)),"")</f>
        <v/>
      </c>
      <c r="I275" s="40"/>
    </row>
    <row r="276" spans="2:9" ht="15.75">
      <c r="B276" s="44"/>
      <c r="C276" s="251" t="str">
        <f>IFERROR(VLOOKUP(D276,'Tarifa compacta'!A:C,2,FALSE),"-")</f>
        <v>-</v>
      </c>
      <c r="D276" s="226" t="s">
        <v>6035</v>
      </c>
      <c r="E276" s="45"/>
      <c r="F276" s="45"/>
      <c r="G276" s="45"/>
      <c r="H276" s="222"/>
      <c r="I276" s="45"/>
    </row>
    <row r="277" spans="2:9">
      <c r="B277" s="49"/>
      <c r="C277" s="248"/>
      <c r="D277" s="50" t="s">
        <v>6021</v>
      </c>
      <c r="E277" s="49"/>
      <c r="F277" s="51"/>
      <c r="G277" s="51"/>
      <c r="H277" s="216"/>
      <c r="I277" s="49"/>
    </row>
    <row r="278" spans="2:9">
      <c r="C278" s="246" t="str">
        <f>IFERROR(VLOOKUP(D278,'Tarifa compacta'!A:C,2,FALSE),"-")</f>
        <v>4010869594585</v>
      </c>
      <c r="D278" t="s">
        <v>818</v>
      </c>
      <c r="E278" s="32" t="str">
        <f>+VLOOKUP($D278,'Tarifa compacta'!$A:$G,7,0)</f>
        <v>Control montado en la pared con Modbus para Aquarea Air Smart Fan Coils y conducto multizona PACi NX</v>
      </c>
      <c r="F278" s="34">
        <f>+IFERROR(VLOOKUP($D278,'Tarifa compacta'!$A$11:$O$1018,13,0),"")</f>
        <v>217</v>
      </c>
      <c r="H278" s="217" t="str">
        <f>IFERROR(IF(VLOOKUP($D278,'Tarifa compacta'!$A$11:$O$1018,12,0)=0,"",VLOOKUP($D278,'Tarifa compacta'!$A$11:$O$1018,12,0)),"")</f>
        <v/>
      </c>
    </row>
    <row r="279" spans="2:9">
      <c r="B279" s="40"/>
      <c r="C279" s="247" t="str">
        <f>IFERROR(VLOOKUP(D279,'Tarifa compacta'!A:C,2,FALSE),"-")</f>
        <v>4010869594592</v>
      </c>
      <c r="D279" s="40" t="s">
        <v>821</v>
      </c>
      <c r="E279" s="40" t="str">
        <f>+VLOOKUP($D279,'Tarifa compacta'!$A:$G,7,0)</f>
        <v>Control montado en la pared con Wi-Fi integrado para fan coils Aquarea Air Smart y conducto multizona PACi NX</v>
      </c>
      <c r="F279" s="41">
        <f>+IFERROR(VLOOKUP($D279,'Tarifa compacta'!$A$11:$O$1018,13,0),"")</f>
        <v>262</v>
      </c>
      <c r="G279" s="41"/>
      <c r="H279" s="224" t="str">
        <f>IFERROR(IF(VLOOKUP($D279,'Tarifa compacta'!$A$11:$O$1018,12,0)=0,"",VLOOKUP($D279,'Tarifa compacta'!$A$11:$O$1018,12,0)),"")</f>
        <v/>
      </c>
      <c r="I279" s="40"/>
    </row>
    <row r="280" spans="2:9">
      <c r="B280" s="49"/>
      <c r="C280" s="248"/>
      <c r="D280" s="50" t="s">
        <v>5989</v>
      </c>
      <c r="E280" s="49"/>
      <c r="F280" s="51"/>
      <c r="G280" s="51"/>
      <c r="H280" s="216"/>
      <c r="I280" s="49"/>
    </row>
    <row r="281" spans="2:9">
      <c r="C281" s="246" t="str">
        <f>IFERROR(VLOOKUP(D281,'Tarifa compacta'!A:C,2,FALSE),"-")</f>
        <v>4010869594912</v>
      </c>
      <c r="D281" t="s">
        <v>845</v>
      </c>
      <c r="E281" s="32" t="str">
        <f>+VLOOKUP($D281,'Tarifa compacta'!$A:$G,7,0)</f>
        <v>Válvula motorizada de 3 vías para Aquarea Air de conductos</v>
      </c>
      <c r="F281" s="34">
        <f>+IFERROR(VLOOKUP($D281,'Tarifa compacta'!$A$11:$O$1018,13,0),"")</f>
        <v>253</v>
      </c>
      <c r="H281" s="217" t="str">
        <f>IFERROR(IF(VLOOKUP($D281,'Tarifa compacta'!$A$11:$O$1018,12,0)=0,"",VLOOKUP($D281,'Tarifa compacta'!$A$11:$O$1018,12,0)),"")</f>
        <v/>
      </c>
    </row>
    <row r="282" spans="2:9">
      <c r="C282" s="246" t="str">
        <f>IFERROR(VLOOKUP(D282,'Tarifa compacta'!A:C,2,FALSE),"-")</f>
        <v>4010869594721</v>
      </c>
      <c r="D282" t="s">
        <v>837</v>
      </c>
      <c r="E282" s="32" t="str">
        <f>+VLOOKUP($D282,'Tarifa compacta'!$A:$G,7,0)</f>
        <v>Válvula motorizada de 2 vías para Aquarea Air Floor de suelo, de pared 40 y de conductos</v>
      </c>
      <c r="F282" s="34">
        <f>+IFERROR(VLOOKUP($D282,'Tarifa compacta'!$A$11:$O$1018,13,0),"")</f>
        <v>208</v>
      </c>
      <c r="H282" s="217" t="str">
        <f>IFERROR(IF(VLOOKUP($D282,'Tarifa compacta'!$A$11:$O$1018,12,0)=0,"",VLOOKUP($D282,'Tarifa compacta'!$A$11:$O$1018,12,0)),"")</f>
        <v/>
      </c>
    </row>
    <row r="283" spans="2:9">
      <c r="B283" s="227"/>
      <c r="C283" s="252" t="str">
        <f>IFERROR(VLOOKUP(D283,'Tarifa compacta'!A:C,2,FALSE),"-")</f>
        <v>4010869594899</v>
      </c>
      <c r="D283" t="s">
        <v>823</v>
      </c>
      <c r="E283" s="32" t="str">
        <f>+VLOOKUP($D283,'Tarifa compacta'!$A:$G,7,0)</f>
        <v>PCB para control de válvulas de calefacción por suelo radiante</v>
      </c>
      <c r="F283" s="34">
        <f>+IFERROR(VLOOKUP($D283,'Tarifa compacta'!$A$11:$O$1018,13,0),"")</f>
        <v>104</v>
      </c>
      <c r="H283" s="217" t="str">
        <f>IFERROR(IF(VLOOKUP($D283,'Tarifa compacta'!$A$11:$O$1018,12,0)=0,"",VLOOKUP($D283,'Tarifa compacta'!$A$11:$O$1018,12,0)),"")</f>
        <v/>
      </c>
    </row>
    <row r="284" spans="2:9">
      <c r="B284" s="49"/>
      <c r="C284" s="248"/>
      <c r="D284" s="50" t="s">
        <v>6022</v>
      </c>
      <c r="E284" s="49"/>
      <c r="F284" s="51"/>
      <c r="G284" s="51"/>
      <c r="H284" s="216"/>
      <c r="I284" s="49"/>
    </row>
    <row r="285" spans="2:9">
      <c r="C285" s="246" t="str">
        <f>IFERROR(VLOOKUP(D285,'Tarifa compacta'!A:C,2,FALSE),"-")</f>
        <v>4010869595216</v>
      </c>
      <c r="D285" t="s">
        <v>919</v>
      </c>
      <c r="E285" s="32" t="str">
        <f>+VLOOKUP($D285,'Tarifa compacta'!$A:$G,7,0)</f>
        <v>Kit de filtro de recirculación de repuesto. Para P-FSN25, P-FTN20, P-FSQ30 y P-FTQ30</v>
      </c>
      <c r="F285" s="34">
        <f>+IFERROR(VLOOKUP($D285,'Tarifa compacta'!$A$11:$O$1018,13,0),"")</f>
        <v>53</v>
      </c>
      <c r="H285" s="217" t="str">
        <f>IFERROR(IF(VLOOKUP($D285,'Tarifa compacta'!$A$11:$O$1018,12,0)=0,"",VLOOKUP($D285,'Tarifa compacta'!$A$11:$O$1018,12,0)),"")</f>
        <v/>
      </c>
    </row>
    <row r="286" spans="2:9">
      <c r="C286" s="246" t="str">
        <f>IFERROR(VLOOKUP(D286,'Tarifa compacta'!A:C,2,FALSE),"-")</f>
        <v>4010869595223</v>
      </c>
      <c r="D286" t="s">
        <v>921</v>
      </c>
      <c r="E286" s="32" t="str">
        <f>+VLOOKUP($D286,'Tarifa compacta'!$A:$G,7,0)</f>
        <v>Kit de filtro de recirculación de repuesto. Para P-FSN35, P-FTN25, P-FSQ45 y P-FTQ45</v>
      </c>
      <c r="F286" s="34">
        <f>+IFERROR(VLOOKUP($D286,'Tarifa compacta'!$A$11:$O$1018,13,0),"")</f>
        <v>69</v>
      </c>
      <c r="H286" s="217" t="str">
        <f>IFERROR(IF(VLOOKUP($D286,'Tarifa compacta'!$A$11:$O$1018,12,0)=0,"",VLOOKUP($D286,'Tarifa compacta'!$A$11:$O$1018,12,0)),"")</f>
        <v/>
      </c>
    </row>
    <row r="287" spans="2:9">
      <c r="C287" s="246" t="str">
        <f>IFERROR(VLOOKUP(D287,'Tarifa compacta'!A:C,2,FALSE),"-")</f>
        <v>4010869595230</v>
      </c>
      <c r="D287" t="s">
        <v>923</v>
      </c>
      <c r="E287" s="32" t="str">
        <f>+VLOOKUP($D287,'Tarifa compacta'!$A:$G,7,0)</f>
        <v>Kit de filtro de recirculación de repuesto. Para P-FSN45, P-FTN35, P-FSQ60 y P-FTQ60</v>
      </c>
      <c r="F287" s="34">
        <f>+IFERROR(VLOOKUP($D287,'Tarifa compacta'!$A$11:$O$1018,13,0),"")</f>
        <v>86</v>
      </c>
      <c r="H287" s="217" t="str">
        <f>IFERROR(IF(VLOOKUP($D287,'Tarifa compacta'!$A$11:$O$1018,12,0)=0,"",VLOOKUP($D287,'Tarifa compacta'!$A$11:$O$1018,12,0)),"")</f>
        <v/>
      </c>
    </row>
    <row r="288" spans="2:9">
      <c r="C288" s="246" t="str">
        <f>IFERROR(VLOOKUP(D288,'Tarifa compacta'!A:C,2,FALSE),"-")</f>
        <v>4010869595247</v>
      </c>
      <c r="D288" t="s">
        <v>925</v>
      </c>
      <c r="E288" s="32" t="str">
        <f>+VLOOKUP($D288,'Tarifa compacta'!$A:$G,7,0)</f>
        <v>Kit de filtro de recirculación de repuesto. Para P-FSN55, P-FTN45, P-FSQ75 y P-FTQ65</v>
      </c>
      <c r="F288" s="34">
        <f>+IFERROR(VLOOKUP($D288,'Tarifa compacta'!$A$11:$O$1018,13,0),"")</f>
        <v>92</v>
      </c>
      <c r="H288" s="217" t="str">
        <f>IFERROR(IF(VLOOKUP($D288,'Tarifa compacta'!$A$11:$O$1018,12,0)=0,"",VLOOKUP($D288,'Tarifa compacta'!$A$11:$O$1018,12,0)),"")</f>
        <v/>
      </c>
    </row>
    <row r="289" spans="2:9">
      <c r="B289" s="49"/>
      <c r="C289" s="248"/>
      <c r="D289" s="50" t="s">
        <v>6024</v>
      </c>
      <c r="E289" s="49"/>
      <c r="F289" s="51"/>
      <c r="G289" s="51"/>
      <c r="H289" s="216"/>
      <c r="I289" s="49"/>
    </row>
    <row r="290" spans="2:9">
      <c r="C290" s="246" t="str">
        <f>IFERROR(VLOOKUP(D290,'Tarifa compacta'!A:C,2,FALSE),"-")</f>
        <v>4010869595162</v>
      </c>
      <c r="D290" t="s">
        <v>909</v>
      </c>
      <c r="E290" s="32" t="str">
        <f>+VLOOKUP($D290,'Tarifa compacta'!$A:$G,7,0)</f>
        <v>Plenum de retorno con 2 entradas circulares DN 160 mm. Para P-FTQ30</v>
      </c>
      <c r="F290" s="34">
        <f>+IFERROR(VLOOKUP($D290,'Tarifa compacta'!$A$11:$O$1018,13,0),"")</f>
        <v>183</v>
      </c>
      <c r="H290" s="217" t="str">
        <f>IFERROR(IF(VLOOKUP($D290,'Tarifa compacta'!$A$11:$O$1018,12,0)=0,"",VLOOKUP($D290,'Tarifa compacta'!$A$11:$O$1018,12,0)),"")</f>
        <v/>
      </c>
    </row>
    <row r="291" spans="2:9">
      <c r="C291" s="246" t="str">
        <f>IFERROR(VLOOKUP(D291,'Tarifa compacta'!A:C,2,FALSE),"-")</f>
        <v>4010869595179</v>
      </c>
      <c r="D291" t="s">
        <v>911</v>
      </c>
      <c r="E291" s="32" t="str">
        <f>+VLOOKUP($D291,'Tarifa compacta'!$A:$G,7,0)</f>
        <v>Plenum de retorno con 3 entradas circulares DN 160 mm. Para P-FTQ45</v>
      </c>
      <c r="F291" s="34">
        <f>+IFERROR(VLOOKUP($D291,'Tarifa compacta'!$A$11:$O$1018,13,0),"")</f>
        <v>229</v>
      </c>
      <c r="H291" s="217" t="str">
        <f>IFERROR(IF(VLOOKUP($D291,'Tarifa compacta'!$A$11:$O$1018,12,0)=0,"",VLOOKUP($D291,'Tarifa compacta'!$A$11:$O$1018,12,0)),"")</f>
        <v/>
      </c>
    </row>
    <row r="292" spans="2:9">
      <c r="C292" s="246" t="str">
        <f>IFERROR(VLOOKUP(D292,'Tarifa compacta'!A:C,2,FALSE),"-")</f>
        <v>4010869595186</v>
      </c>
      <c r="D292" t="s">
        <v>913</v>
      </c>
      <c r="E292" s="32" t="str">
        <f>+VLOOKUP($D292,'Tarifa compacta'!$A:$G,7,0)</f>
        <v>Plenum de retorno con 4 entradas circulares DN 160 mm. Para P-FTQ60</v>
      </c>
      <c r="F292" s="34">
        <f>+IFERROR(VLOOKUP($D292,'Tarifa compacta'!$A$11:$O$1018,13,0),"")</f>
        <v>240</v>
      </c>
      <c r="H292" s="217" t="str">
        <f>IFERROR(IF(VLOOKUP($D292,'Tarifa compacta'!$A$11:$O$1018,12,0)=0,"",VLOOKUP($D292,'Tarifa compacta'!$A$11:$O$1018,12,0)),"")</f>
        <v/>
      </c>
    </row>
    <row r="293" spans="2:9">
      <c r="C293" s="246" t="str">
        <f>IFERROR(VLOOKUP(D293,'Tarifa compacta'!A:C,2,FALSE),"-")</f>
        <v>4010869595193</v>
      </c>
      <c r="D293" t="s">
        <v>915</v>
      </c>
      <c r="E293" s="32" t="str">
        <f>+VLOOKUP($D293,'Tarifa compacta'!$A:$G,7,0)</f>
        <v>Plenum de retorno con 5 entradas circulares DN 160 mm. Para P-FTQ65</v>
      </c>
      <c r="F293" s="34">
        <f>+IFERROR(VLOOKUP($D293,'Tarifa compacta'!$A$11:$O$1018,13,0),"")</f>
        <v>274</v>
      </c>
      <c r="H293" s="217" t="str">
        <f>IFERROR(IF(VLOOKUP($D293,'Tarifa compacta'!$A$11:$O$1018,12,0)=0,"",VLOOKUP($D293,'Tarifa compacta'!$A$11:$O$1018,12,0)),"")</f>
        <v/>
      </c>
    </row>
    <row r="294" spans="2:9">
      <c r="B294" s="49"/>
      <c r="C294" s="248"/>
      <c r="D294" s="50" t="s">
        <v>6025</v>
      </c>
      <c r="E294" s="49"/>
      <c r="F294" s="51"/>
      <c r="G294" s="51"/>
      <c r="H294" s="216"/>
      <c r="I294" s="49"/>
    </row>
    <row r="295" spans="2:9">
      <c r="C295" s="246" t="str">
        <f>IFERROR(VLOOKUP(D295,'Tarifa compacta'!A:C,2,FALSE),"-")</f>
        <v>4010869595315</v>
      </c>
      <c r="D295" t="s">
        <v>939</v>
      </c>
      <c r="E295" s="32" t="str">
        <f>+VLOOKUP($D295,'Tarifa compacta'!$A:$G,7,0)</f>
        <v>Plenum de impulsión 90º. Para P-FTN20 y P-FTQ30</v>
      </c>
      <c r="F295" s="34">
        <f>+IFERROR(VLOOKUP($D295,'Tarifa compacta'!$A$11:$O$1018,13,0),"")</f>
        <v>115</v>
      </c>
      <c r="H295" s="217" t="str">
        <f>IFERROR(IF(VLOOKUP($D295,'Tarifa compacta'!$A$11:$O$1018,12,0)=0,"",VLOOKUP($D295,'Tarifa compacta'!$A$11:$O$1018,12,0)),"")</f>
        <v/>
      </c>
    </row>
    <row r="296" spans="2:9">
      <c r="C296" s="246" t="str">
        <f>IFERROR(VLOOKUP(D296,'Tarifa compacta'!A:C,2,FALSE),"-")</f>
        <v>4010869595322</v>
      </c>
      <c r="D296" t="s">
        <v>941</v>
      </c>
      <c r="E296" s="32" t="str">
        <f>+VLOOKUP($D296,'Tarifa compacta'!$A:$G,7,0)</f>
        <v>Plenum de impulsión 90º. Para P-FTN25 y P-FTQ45</v>
      </c>
      <c r="F296" s="34">
        <f>+IFERROR(VLOOKUP($D296,'Tarifa compacta'!$A$11:$O$1018,13,0),"")</f>
        <v>132</v>
      </c>
      <c r="H296" s="217" t="str">
        <f>IFERROR(IF(VLOOKUP($D296,'Tarifa compacta'!$A$11:$O$1018,12,0)=0,"",VLOOKUP($D296,'Tarifa compacta'!$A$11:$O$1018,12,0)),"")</f>
        <v/>
      </c>
    </row>
    <row r="297" spans="2:9">
      <c r="C297" s="246" t="str">
        <f>IFERROR(VLOOKUP(D297,'Tarifa compacta'!A:C,2,FALSE),"-")</f>
        <v>4010869595339</v>
      </c>
      <c r="D297" t="s">
        <v>943</v>
      </c>
      <c r="E297" s="32" t="str">
        <f>+VLOOKUP($D297,'Tarifa compacta'!$A:$G,7,0)</f>
        <v>Plenum de impulsión 90º. Para P-FTN35 y P-FTQ60</v>
      </c>
      <c r="F297" s="34">
        <f>+IFERROR(VLOOKUP($D297,'Tarifa compacta'!$A$11:$O$1018,13,0),"")</f>
        <v>155</v>
      </c>
      <c r="H297" s="217" t="str">
        <f>IFERROR(IF(VLOOKUP($D297,'Tarifa compacta'!$A$11:$O$1018,12,0)=0,"",VLOOKUP($D297,'Tarifa compacta'!$A$11:$O$1018,12,0)),"")</f>
        <v/>
      </c>
    </row>
    <row r="298" spans="2:9">
      <c r="C298" s="246" t="str">
        <f>IFERROR(VLOOKUP(D298,'Tarifa compacta'!A:C,2,FALSE),"-")</f>
        <v>4010869595346</v>
      </c>
      <c r="D298" t="s">
        <v>945</v>
      </c>
      <c r="E298" s="32" t="str">
        <f>+VLOOKUP($D298,'Tarifa compacta'!$A:$G,7,0)</f>
        <v>Plenum de impulsión 90º. Para P-FTN45 y P-FTQ65</v>
      </c>
      <c r="F298" s="34">
        <f>+IFERROR(VLOOKUP($D298,'Tarifa compacta'!$A$11:$O$1018,13,0),"")</f>
        <v>178</v>
      </c>
      <c r="H298" s="217" t="str">
        <f>IFERROR(IF(VLOOKUP($D298,'Tarifa compacta'!$A$11:$O$1018,12,0)=0,"",VLOOKUP($D298,'Tarifa compacta'!$A$11:$O$1018,12,0)),"")</f>
        <v/>
      </c>
    </row>
    <row r="299" spans="2:9">
      <c r="B299" s="49"/>
      <c r="C299" s="248"/>
      <c r="D299" s="50" t="s">
        <v>6028</v>
      </c>
      <c r="E299" s="49"/>
      <c r="F299" s="51"/>
      <c r="G299" s="51"/>
      <c r="H299" s="216"/>
      <c r="I299" s="49"/>
    </row>
    <row r="300" spans="2:9">
      <c r="C300" s="246" t="str">
        <f>IFERROR(VLOOKUP(D300,'Tarifa compacta'!A:C,2,FALSE),"-")</f>
        <v>4010869595612</v>
      </c>
      <c r="D300" t="s">
        <v>999</v>
      </c>
      <c r="E300" s="32" t="str">
        <f>+VLOOKUP($D300,'Tarifa compacta'!$A:$G,7,0)</f>
        <v>Kit de plenum para conexión de aire exterior con compuerta para recirculación de la habitación. Para P-FTN20 y P-FTQ30</v>
      </c>
      <c r="F300" s="34">
        <f>+IFERROR(VLOOKUP($D300,'Tarifa compacta'!$A$11:$O$1018,13,0),"")</f>
        <v>502</v>
      </c>
      <c r="H300" s="217" t="str">
        <f>IFERROR(IF(VLOOKUP($D300,'Tarifa compacta'!$A$11:$O$1018,12,0)=0,"",VLOOKUP($D300,'Tarifa compacta'!$A$11:$O$1018,12,0)),"")</f>
        <v/>
      </c>
    </row>
    <row r="301" spans="2:9">
      <c r="C301" s="246" t="str">
        <f>IFERROR(VLOOKUP(D301,'Tarifa compacta'!A:C,2,FALSE),"-")</f>
        <v>4010869595629</v>
      </c>
      <c r="D301" t="s">
        <v>1001</v>
      </c>
      <c r="E301" s="32" t="str">
        <f>+VLOOKUP($D301,'Tarifa compacta'!$A:$G,7,0)</f>
        <v>Kit de plenum para conexión de aire exterior con compuerta para recirculación de la habitación. Para P-FTN25 y P-FTQ45</v>
      </c>
      <c r="F301" s="34">
        <f>+IFERROR(VLOOKUP($D301,'Tarifa compacta'!$A$11:$O$1018,13,0),"")</f>
        <v>593</v>
      </c>
      <c r="H301" s="217" t="str">
        <f>IFERROR(IF(VLOOKUP($D301,'Tarifa compacta'!$A$11:$O$1018,12,0)=0,"",VLOOKUP($D301,'Tarifa compacta'!$A$11:$O$1018,12,0)),"")</f>
        <v/>
      </c>
    </row>
    <row r="302" spans="2:9">
      <c r="C302" s="246" t="str">
        <f>IFERROR(VLOOKUP(D302,'Tarifa compacta'!A:C,2,FALSE),"-")</f>
        <v>4010869595636</v>
      </c>
      <c r="D302" t="s">
        <v>1003</v>
      </c>
      <c r="E302" s="32" t="str">
        <f>+VLOOKUP($D302,'Tarifa compacta'!$A:$G,7,0)</f>
        <v>Kit de plenum para conexión de aire exterior con compuerta para recirculación de la habitación. Para P-FTN35 y P-FTQ60</v>
      </c>
      <c r="F302" s="34">
        <f>+IFERROR(VLOOKUP($D302,'Tarifa compacta'!$A$11:$O$1018,13,0),"")</f>
        <v>661</v>
      </c>
      <c r="H302" s="217" t="str">
        <f>IFERROR(IF(VLOOKUP($D302,'Tarifa compacta'!$A$11:$O$1018,12,0)=0,"",VLOOKUP($D302,'Tarifa compacta'!$A$11:$O$1018,12,0)),"")</f>
        <v/>
      </c>
    </row>
    <row r="303" spans="2:9">
      <c r="C303" s="246" t="str">
        <f>IFERROR(VLOOKUP(D303,'Tarifa compacta'!A:C,2,FALSE),"-")</f>
        <v>4010869595643</v>
      </c>
      <c r="D303" t="s">
        <v>1005</v>
      </c>
      <c r="E303" s="32" t="str">
        <f>+VLOOKUP($D303,'Tarifa compacta'!$A:$G,7,0)</f>
        <v>Kit de plenum para conexión de aire exterior con compuerta para recirculación de la habitación. Para P-FTN45 y P-FTQ65</v>
      </c>
      <c r="F303" s="34">
        <f>+IFERROR(VLOOKUP($D303,'Tarifa compacta'!$A$11:$O$1018,13,0),"")</f>
        <v>763</v>
      </c>
      <c r="H303" s="217" t="str">
        <f>IFERROR(IF(VLOOKUP($D303,'Tarifa compacta'!$A$11:$O$1018,12,0)=0,"",VLOOKUP($D303,'Tarifa compacta'!$A$11:$O$1018,12,0)),"")</f>
        <v/>
      </c>
    </row>
    <row r="304" spans="2:9">
      <c r="B304" s="49"/>
      <c r="C304" s="248"/>
      <c r="D304" s="50" t="s">
        <v>6028</v>
      </c>
      <c r="E304" s="49"/>
      <c r="F304" s="51"/>
      <c r="G304" s="51"/>
      <c r="H304" s="216"/>
      <c r="I304" s="49"/>
    </row>
    <row r="305" spans="2:9">
      <c r="C305" s="246" t="str">
        <f>IFERROR(VLOOKUP(D305,'Tarifa compacta'!A:C,2,FALSE),"-")</f>
        <v>4010869595711</v>
      </c>
      <c r="D305" t="s">
        <v>1019</v>
      </c>
      <c r="E305" s="32" t="str">
        <f>+VLOOKUP($D305,'Tarifa compacta'!$A:$G,7,0)</f>
        <v>Kit de plenum de placa de conductos para conexión de aire exterior con compuerta. Para P-FTN20 y P-FTQ30</v>
      </c>
      <c r="F305" s="34">
        <f>+IFERROR(VLOOKUP($D305,'Tarifa compacta'!$A$11:$O$1018,13,0),"")</f>
        <v>81</v>
      </c>
      <c r="H305" s="217" t="str">
        <f>IFERROR(IF(VLOOKUP($D305,'Tarifa compacta'!$A$11:$O$1018,12,0)=0,"",VLOOKUP($D305,'Tarifa compacta'!$A$11:$O$1018,12,0)),"")</f>
        <v/>
      </c>
    </row>
    <row r="306" spans="2:9">
      <c r="C306" s="246" t="str">
        <f>IFERROR(VLOOKUP(D306,'Tarifa compacta'!A:C,2,FALSE),"-")</f>
        <v>4010869595728</v>
      </c>
      <c r="D306" t="s">
        <v>1021</v>
      </c>
      <c r="E306" s="32" t="str">
        <f>+VLOOKUP($D306,'Tarifa compacta'!$A:$G,7,0)</f>
        <v>Kit de plenum de placa de conductos para conexión de aire exterior con compuerta. Para P-FTN25 y P-FTQ45</v>
      </c>
      <c r="F306" s="34">
        <f>+IFERROR(VLOOKUP($D306,'Tarifa compacta'!$A$11:$O$1018,13,0),"")</f>
        <v>104</v>
      </c>
      <c r="H306" s="217" t="str">
        <f>IFERROR(IF(VLOOKUP($D306,'Tarifa compacta'!$A$11:$O$1018,12,0)=0,"",VLOOKUP($D306,'Tarifa compacta'!$A$11:$O$1018,12,0)),"")</f>
        <v/>
      </c>
    </row>
    <row r="307" spans="2:9">
      <c r="C307" s="246" t="str">
        <f>IFERROR(VLOOKUP(D307,'Tarifa compacta'!A:C,2,FALSE),"-")</f>
        <v>4010869595735</v>
      </c>
      <c r="D307" t="s">
        <v>1023</v>
      </c>
      <c r="E307" s="32" t="str">
        <f>+VLOOKUP($D307,'Tarifa compacta'!$A:$G,7,0)</f>
        <v>Kit de plenum de placa de conductos para conexión de aire exterior con compuerta. Para P-FTN35 y P-FTQ60</v>
      </c>
      <c r="F307" s="34">
        <f>+IFERROR(VLOOKUP($D307,'Tarifa compacta'!$A$11:$O$1018,13,0),"")</f>
        <v>126</v>
      </c>
      <c r="H307" s="217" t="str">
        <f>IFERROR(IF(VLOOKUP($D307,'Tarifa compacta'!$A$11:$O$1018,12,0)=0,"",VLOOKUP($D307,'Tarifa compacta'!$A$11:$O$1018,12,0)),"")</f>
        <v/>
      </c>
    </row>
    <row r="308" spans="2:9">
      <c r="C308" s="246" t="str">
        <f>IFERROR(VLOOKUP(D308,'Tarifa compacta'!A:C,2,FALSE),"-")</f>
        <v>4010869595742</v>
      </c>
      <c r="D308" t="s">
        <v>1025</v>
      </c>
      <c r="E308" s="32" t="str">
        <f>+VLOOKUP($D308,'Tarifa compacta'!$A:$G,7,0)</f>
        <v>Kit de plenum de placa de conductos para conexión de aire exterior con compuerta. Para P-FTN45 y P-FTQ65</v>
      </c>
      <c r="F308" s="34">
        <f>+IFERROR(VLOOKUP($D308,'Tarifa compacta'!$A$11:$O$1018,13,0),"")</f>
        <v>149</v>
      </c>
      <c r="H308" s="217" t="str">
        <f>IFERROR(IF(VLOOKUP($D308,'Tarifa compacta'!$A$11:$O$1018,12,0)=0,"",VLOOKUP($D308,'Tarifa compacta'!$A$11:$O$1018,12,0)),"")</f>
        <v/>
      </c>
    </row>
    <row r="309" spans="2:9">
      <c r="B309" s="49"/>
      <c r="C309" s="248"/>
      <c r="D309" s="50" t="s">
        <v>6029</v>
      </c>
      <c r="E309" s="49"/>
      <c r="F309" s="51"/>
      <c r="G309" s="51"/>
      <c r="H309" s="216"/>
      <c r="I309" s="49"/>
    </row>
    <row r="310" spans="2:9">
      <c r="C310" s="246" t="str">
        <f>IFERROR(VLOOKUP(D310,'Tarifa compacta'!A:C,2,FALSE),"-")</f>
        <v>4010869595810</v>
      </c>
      <c r="D310" t="s">
        <v>1039</v>
      </c>
      <c r="E310" s="32" t="str">
        <f>+VLOOKUP($D310,'Tarifa compacta'!$A:$G,7,0)</f>
        <v>90º plenum para el kit de aire exterior con amortiguador. Para P-FTN20 y P-FTQ30</v>
      </c>
      <c r="F310" s="34">
        <f>+IFERROR(VLOOKUP($D310,'Tarifa compacta'!$A$11:$O$1018,13,0),"")</f>
        <v>115</v>
      </c>
      <c r="H310" s="217" t="str">
        <f>IFERROR(IF(VLOOKUP($D310,'Tarifa compacta'!$A$11:$O$1018,12,0)=0,"",VLOOKUP($D310,'Tarifa compacta'!$A$11:$O$1018,12,0)),"")</f>
        <v/>
      </c>
    </row>
    <row r="311" spans="2:9">
      <c r="C311" s="246" t="str">
        <f>IFERROR(VLOOKUP(D311,'Tarifa compacta'!A:C,2,FALSE),"-")</f>
        <v>4010869595827</v>
      </c>
      <c r="D311" t="s">
        <v>1041</v>
      </c>
      <c r="E311" s="32" t="str">
        <f>+VLOOKUP($D311,'Tarifa compacta'!$A:$G,7,0)</f>
        <v>90º plenum para el kit de aire exterior con amortiguador. Para P-FTN25 y P-FTQ45</v>
      </c>
      <c r="F311" s="34">
        <f>+IFERROR(VLOOKUP($D311,'Tarifa compacta'!$A$11:$O$1018,13,0),"")</f>
        <v>137</v>
      </c>
      <c r="H311" s="217" t="str">
        <f>IFERROR(IF(VLOOKUP($D311,'Tarifa compacta'!$A$11:$O$1018,12,0)=0,"",VLOOKUP($D311,'Tarifa compacta'!$A$11:$O$1018,12,0)),"")</f>
        <v/>
      </c>
    </row>
    <row r="312" spans="2:9">
      <c r="C312" s="246" t="str">
        <f>IFERROR(VLOOKUP(D312,'Tarifa compacta'!A:C,2,FALSE),"-")</f>
        <v>4010869595834</v>
      </c>
      <c r="D312" t="s">
        <v>1043</v>
      </c>
      <c r="E312" s="32" t="str">
        <f>+VLOOKUP($D312,'Tarifa compacta'!$A:$G,7,0)</f>
        <v>90º plenum para el kit de aire exterior con amortiguador. Para P-FTN35 y P-FTQ60</v>
      </c>
      <c r="F312" s="34">
        <f>+IFERROR(VLOOKUP($D312,'Tarifa compacta'!$A$11:$O$1018,13,0),"")</f>
        <v>161</v>
      </c>
      <c r="H312" s="217" t="str">
        <f>IFERROR(IF(VLOOKUP($D312,'Tarifa compacta'!$A$11:$O$1018,12,0)=0,"",VLOOKUP($D312,'Tarifa compacta'!$A$11:$O$1018,12,0)),"")</f>
        <v/>
      </c>
    </row>
    <row r="313" spans="2:9">
      <c r="C313" s="246" t="str">
        <f>IFERROR(VLOOKUP(D313,'Tarifa compacta'!A:C,2,FALSE),"-")</f>
        <v>4010869595841</v>
      </c>
      <c r="D313" t="s">
        <v>1045</v>
      </c>
      <c r="E313" s="32" t="str">
        <f>+VLOOKUP($D313,'Tarifa compacta'!$A:$G,7,0)</f>
        <v>90º plenum para el kit de aire exterior con amortiguador. Para P-FTN45 y P-FTQ65</v>
      </c>
      <c r="F313" s="34">
        <f>+IFERROR(VLOOKUP($D313,'Tarifa compacta'!$A$11:$O$1018,13,0),"")</f>
        <v>183</v>
      </c>
      <c r="H313" s="217" t="str">
        <f>IFERROR(IF(VLOOKUP($D313,'Tarifa compacta'!$A$11:$O$1018,12,0)=0,"",VLOOKUP($D313,'Tarifa compacta'!$A$11:$O$1018,12,0)),"")</f>
        <v/>
      </c>
    </row>
    <row r="314" spans="2:9">
      <c r="B314" s="49"/>
      <c r="C314" s="248"/>
      <c r="D314" s="50" t="s">
        <v>6030</v>
      </c>
      <c r="E314" s="49"/>
      <c r="F314" s="51"/>
      <c r="G314" s="51"/>
      <c r="H314" s="216"/>
      <c r="I314" s="49"/>
    </row>
    <row r="315" spans="2:9">
      <c r="C315" s="246" t="str">
        <f>IFERROR(VLOOKUP(D315,'Tarifa compacta'!A:C,2,FALSE),"-")</f>
        <v>4010869595919</v>
      </c>
      <c r="D315" t="s">
        <v>1059</v>
      </c>
      <c r="E315" s="32" t="str">
        <f>+VLOOKUP($D315,'Tarifa compacta'!$A:$G,7,0)</f>
        <v>Kit telescópico. Para el Plenum para el kit de aire exterior con amortiguador. Para P-FTN20 y P-FTQ30</v>
      </c>
      <c r="F315" s="34">
        <f>+IFERROR(VLOOKUP($D315,'Tarifa compacta'!$A$11:$O$1018,13,0),"")</f>
        <v>183</v>
      </c>
      <c r="H315" s="217" t="str">
        <f>IFERROR(IF(VLOOKUP($D315,'Tarifa compacta'!$A$11:$O$1018,12,0)=0,"",VLOOKUP($D315,'Tarifa compacta'!$A$11:$O$1018,12,0)),"")</f>
        <v/>
      </c>
    </row>
    <row r="316" spans="2:9">
      <c r="C316" s="246" t="str">
        <f>IFERROR(VLOOKUP(D316,'Tarifa compacta'!A:C,2,FALSE),"-")</f>
        <v>4010869595926</v>
      </c>
      <c r="D316" t="s">
        <v>1061</v>
      </c>
      <c r="E316" s="32" t="str">
        <f>+VLOOKUP($D316,'Tarifa compacta'!$A:$G,7,0)</f>
        <v>Kit telescópico. Para el Plenum para el kit de aire exterior con amortiguador. Para P-FTN25 y P-FTQ45</v>
      </c>
      <c r="F316" s="34">
        <f>+IFERROR(VLOOKUP($D316,'Tarifa compacta'!$A$11:$O$1018,13,0),"")</f>
        <v>218</v>
      </c>
      <c r="H316" s="217" t="str">
        <f>IFERROR(IF(VLOOKUP($D316,'Tarifa compacta'!$A$11:$O$1018,12,0)=0,"",VLOOKUP($D316,'Tarifa compacta'!$A$11:$O$1018,12,0)),"")</f>
        <v/>
      </c>
    </row>
    <row r="317" spans="2:9">
      <c r="C317" s="246" t="str">
        <f>IFERROR(VLOOKUP(D317,'Tarifa compacta'!A:C,2,FALSE),"-")</f>
        <v>4010869595933</v>
      </c>
      <c r="D317" t="s">
        <v>1063</v>
      </c>
      <c r="E317" s="32" t="str">
        <f>+VLOOKUP($D317,'Tarifa compacta'!$A:$G,7,0)</f>
        <v>Kit telescópico. Para el Plenum para el kit de aire exterior con amortiguador. Para P-FTN35 y P-FTQ60</v>
      </c>
      <c r="F317" s="34">
        <f>+IFERROR(VLOOKUP($D317,'Tarifa compacta'!$A$11:$O$1018,13,0),"")</f>
        <v>240</v>
      </c>
      <c r="H317" s="217" t="str">
        <f>IFERROR(IF(VLOOKUP($D317,'Tarifa compacta'!$A$11:$O$1018,12,0)=0,"",VLOOKUP($D317,'Tarifa compacta'!$A$11:$O$1018,12,0)),"")</f>
        <v/>
      </c>
    </row>
    <row r="318" spans="2:9">
      <c r="C318" s="246" t="str">
        <f>IFERROR(VLOOKUP(D318,'Tarifa compacta'!A:C,2,FALSE),"-")</f>
        <v>4010869595940</v>
      </c>
      <c r="D318" t="s">
        <v>1065</v>
      </c>
      <c r="E318" s="32" t="str">
        <f>+VLOOKUP($D318,'Tarifa compacta'!$A:$G,7,0)</f>
        <v>Kit telescópico. Para el Plenum para el kit de aire exterior con amortiguador. Para P-FTN45 y P-FTQ65</v>
      </c>
      <c r="F318" s="34">
        <f>+IFERROR(VLOOKUP($D318,'Tarifa compacta'!$A$11:$O$1018,13,0),"")</f>
        <v>251</v>
      </c>
      <c r="H318" s="217" t="str">
        <f>IFERROR(IF(VLOOKUP($D318,'Tarifa compacta'!$A$11:$O$1018,12,0)=0,"",VLOOKUP($D318,'Tarifa compacta'!$A$11:$O$1018,12,0)),"")</f>
        <v/>
      </c>
    </row>
    <row r="319" spans="2:9">
      <c r="B319" s="49"/>
      <c r="C319" s="248"/>
      <c r="D319" s="50" t="s">
        <v>6031</v>
      </c>
      <c r="E319" s="49"/>
      <c r="F319" s="51"/>
      <c r="G319" s="51"/>
      <c r="H319" s="216"/>
      <c r="I319" s="49"/>
    </row>
    <row r="320" spans="2:9">
      <c r="C320" s="246" t="str">
        <f>IFERROR(VLOOKUP(D320,'Tarifa compacta'!A:C,2,FALSE),"-")</f>
        <v>4010869596015</v>
      </c>
      <c r="D320" t="s">
        <v>1079</v>
      </c>
      <c r="E320" s="32" t="str">
        <f>+VLOOKUP($D320,'Tarifa compacta'!$A:$G,7,0)</f>
        <v>Rejilla para el equipo telescópico. Para el Plenum para el kit de aire exterior con amortiguador. Para P-FTN20 y P-FTQ30</v>
      </c>
      <c r="F320" s="34">
        <f>+IFERROR(VLOOKUP($D320,'Tarifa compacta'!$A$11:$O$1018,13,0),"")</f>
        <v>218</v>
      </c>
      <c r="H320" s="217" t="str">
        <f>IFERROR(IF(VLOOKUP($D320,'Tarifa compacta'!$A$11:$O$1018,12,0)=0,"",VLOOKUP($D320,'Tarifa compacta'!$A$11:$O$1018,12,0)),"")</f>
        <v/>
      </c>
    </row>
    <row r="321" spans="2:9">
      <c r="C321" s="246" t="str">
        <f>IFERROR(VLOOKUP(D321,'Tarifa compacta'!A:C,2,FALSE),"-")</f>
        <v>4010869596022</v>
      </c>
      <c r="D321" t="s">
        <v>1081</v>
      </c>
      <c r="E321" s="32" t="str">
        <f>+VLOOKUP($D321,'Tarifa compacta'!$A:$G,7,0)</f>
        <v>Rejilla para el equipo telescópico. Para el Plenum para el kit de aire exterior con amortiguador. Para P-FTN25 y P-FTQ45</v>
      </c>
      <c r="F321" s="34">
        <f>+IFERROR(VLOOKUP($D321,'Tarifa compacta'!$A$11:$O$1018,13,0),"")</f>
        <v>240</v>
      </c>
      <c r="H321" s="217" t="str">
        <f>IFERROR(IF(VLOOKUP($D321,'Tarifa compacta'!$A$11:$O$1018,12,0)=0,"",VLOOKUP($D321,'Tarifa compacta'!$A$11:$O$1018,12,0)),"")</f>
        <v/>
      </c>
    </row>
    <row r="322" spans="2:9">
      <c r="C322" s="246" t="str">
        <f>IFERROR(VLOOKUP(D322,'Tarifa compacta'!A:C,2,FALSE),"-")</f>
        <v>4010869596039</v>
      </c>
      <c r="D322" t="s">
        <v>1083</v>
      </c>
      <c r="E322" s="32" t="str">
        <f>+VLOOKUP($D322,'Tarifa compacta'!$A:$G,7,0)</f>
        <v>Rejilla para el equipo telescópico. Para el Plenum para el kit de aire exterior con amortiguador. Para P-FTN35 y P-FTQ60</v>
      </c>
      <c r="F322" s="34">
        <f>+IFERROR(VLOOKUP($D322,'Tarifa compacta'!$A$11:$O$1018,13,0),"")</f>
        <v>263</v>
      </c>
      <c r="H322" s="217" t="str">
        <f>IFERROR(IF(VLOOKUP($D322,'Tarifa compacta'!$A$11:$O$1018,12,0)=0,"",VLOOKUP($D322,'Tarifa compacta'!$A$11:$O$1018,12,0)),"")</f>
        <v/>
      </c>
    </row>
    <row r="323" spans="2:9">
      <c r="C323" s="246" t="str">
        <f>IFERROR(VLOOKUP(D323,'Tarifa compacta'!A:C,2,FALSE),"-")</f>
        <v>4010869596046</v>
      </c>
      <c r="D323" t="s">
        <v>1085</v>
      </c>
      <c r="E323" s="32" t="str">
        <f>+VLOOKUP($D323,'Tarifa compacta'!$A:$G,7,0)</f>
        <v>Rejilla para el equipo telescópico. Para el Plenum para el kit de aire exterior con amortiguador. Para P-FTN45 y P-FTQ65</v>
      </c>
      <c r="F323" s="34">
        <f>+IFERROR(VLOOKUP($D323,'Tarifa compacta'!$A$11:$O$1018,13,0),"")</f>
        <v>297</v>
      </c>
      <c r="H323" s="217" t="str">
        <f>IFERROR(IF(VLOOKUP($D323,'Tarifa compacta'!$A$11:$O$1018,12,0)=0,"",VLOOKUP($D323,'Tarifa compacta'!$A$11:$O$1018,12,0)),"")</f>
        <v/>
      </c>
    </row>
    <row r="324" spans="2:9">
      <c r="B324" s="49"/>
      <c r="C324" s="248"/>
      <c r="D324" s="50" t="s">
        <v>6036</v>
      </c>
      <c r="E324" s="49"/>
      <c r="F324" s="51"/>
      <c r="G324" s="51"/>
      <c r="H324" s="216"/>
      <c r="I324" s="49"/>
    </row>
    <row r="325" spans="2:9">
      <c r="C325" s="246" t="str">
        <f>IFERROR(VLOOKUP(D325,'Tarifa compacta'!A:C,2,FALSE),"-")</f>
        <v>4010869596060</v>
      </c>
      <c r="D325" t="s">
        <v>1087</v>
      </c>
      <c r="E325" s="32" t="str">
        <f>+VLOOKUP($D325,'Tarifa compacta'!$A:$G,7,0)</f>
        <v>Amortiguador no retorno para P-FTQ y P-FSQ</v>
      </c>
      <c r="F325" s="34">
        <f>+IFERROR(VLOOKUP($D325,'Tarifa compacta'!$A$11:$O$1018,13,0),"")</f>
        <v>155</v>
      </c>
      <c r="H325" s="217" t="str">
        <f>IFERROR(IF(VLOOKUP($D325,'Tarifa compacta'!$A$11:$O$1018,12,0)=0,"",VLOOKUP($D325,'Tarifa compacta'!$A$11:$O$1018,12,0)),"")</f>
        <v/>
      </c>
    </row>
    <row r="326" spans="2:9" ht="15.75">
      <c r="B326" s="44"/>
      <c r="C326" s="251" t="str">
        <f>IFERROR(VLOOKUP(D326,'Tarifa compacta'!A:C,2,FALSE),"-")</f>
        <v>-</v>
      </c>
      <c r="D326" s="226" t="s">
        <v>6037</v>
      </c>
      <c r="E326" s="45"/>
      <c r="F326" s="45"/>
      <c r="G326" s="45"/>
      <c r="H326" s="222"/>
      <c r="I326" s="45"/>
    </row>
    <row r="327" spans="2:9">
      <c r="C327" s="246" t="str">
        <f>IFERROR(VLOOKUP(D327,'Tarifa compacta'!A:C,2,FALSE),"-")</f>
        <v>4010869594035</v>
      </c>
      <c r="D327" t="s">
        <v>782</v>
      </c>
      <c r="E327" s="32" t="str">
        <f>+VLOOKUP($D327,'Tarifa compacta'!$A:$G,7,0)</f>
        <v>Fan coil multizona de conductos. Con PCB para control montado en la pared. Tubería izquierda.</v>
      </c>
      <c r="F327" s="34">
        <f>+IFERROR(VLOOKUP($D327,'Tarifa compacta'!$A$11:$O$1018,13,0),"")</f>
        <v>2078</v>
      </c>
      <c r="H327" s="217" t="str">
        <f>IFERROR(IF(VLOOKUP($D327,'Tarifa compacta'!$A$11:$O$1018,12,0)=0,"",VLOOKUP($D327,'Tarifa compacta'!$A$11:$O$1018,12,0)),"")</f>
        <v/>
      </c>
    </row>
    <row r="328" spans="2:9">
      <c r="C328" s="246" t="str">
        <f>IFERROR(VLOOKUP(D328,'Tarifa compacta'!A:C,2,FALSE),"-")</f>
        <v>4010869594042</v>
      </c>
      <c r="D328" t="s">
        <v>784</v>
      </c>
      <c r="E328" s="32" t="str">
        <f>+VLOOKUP($D328,'Tarifa compacta'!$A:$G,7,0)</f>
        <v>Fan coil multizona de conductos. Con PCB para control montado en la pared. Tubería izquierda.</v>
      </c>
      <c r="F328" s="34">
        <f>+IFERROR(VLOOKUP($D328,'Tarifa compacta'!$A$11:$O$1018,13,0),"")</f>
        <v>3098</v>
      </c>
      <c r="H328" s="217" t="str">
        <f>IFERROR(IF(VLOOKUP($D328,'Tarifa compacta'!$A$11:$O$1018,12,0)=0,"",VLOOKUP($D328,'Tarifa compacta'!$A$11:$O$1018,12,0)),"")</f>
        <v/>
      </c>
    </row>
    <row r="329" spans="2:9">
      <c r="C329" s="246" t="str">
        <f>IFERROR(VLOOKUP(D329,'Tarifa compacta'!A:C,2,FALSE),"-")</f>
        <v>4010869594059</v>
      </c>
      <c r="D329" t="s">
        <v>786</v>
      </c>
      <c r="E329" s="32" t="str">
        <f>+VLOOKUP($D329,'Tarifa compacta'!$A:$G,7,0)</f>
        <v>Fan coil multizona de conductos. Con PCB para control montado en la pared. Tubería izquierda.</v>
      </c>
      <c r="F329" s="34">
        <f>+IFERROR(VLOOKUP($D329,'Tarifa compacta'!$A$11:$O$1018,13,0),"")</f>
        <v>3472</v>
      </c>
      <c r="H329" s="217" t="str">
        <f>IFERROR(IF(VLOOKUP($D329,'Tarifa compacta'!$A$11:$O$1018,12,0)=0,"",VLOOKUP($D329,'Tarifa compacta'!$A$11:$O$1018,12,0)),"")</f>
        <v/>
      </c>
    </row>
    <row r="330" spans="2:9">
      <c r="B330" s="40"/>
      <c r="C330" s="247" t="str">
        <f>IFERROR(VLOOKUP(D330,'Tarifa compacta'!A:C,2,FALSE),"-")</f>
        <v>4010869594066</v>
      </c>
      <c r="D330" s="40" t="s">
        <v>788</v>
      </c>
      <c r="E330" s="40" t="str">
        <f>+VLOOKUP($D330,'Tarifa compacta'!$A:$G,7,0)</f>
        <v>Fan coil multizona de conductos. Con PCB para control montado en la pared. Tubería izquierda.</v>
      </c>
      <c r="F330" s="41">
        <f>+IFERROR(VLOOKUP($D330,'Tarifa compacta'!$A$11:$O$1018,13,0),"")</f>
        <v>4775</v>
      </c>
      <c r="G330" s="41"/>
      <c r="H330" s="224" t="str">
        <f>IFERROR(IF(VLOOKUP($D330,'Tarifa compacta'!$A$11:$O$1018,12,0)=0,"",VLOOKUP($D330,'Tarifa compacta'!$A$11:$O$1018,12,0)),"")</f>
        <v/>
      </c>
      <c r="I330" s="40"/>
    </row>
    <row r="331" spans="2:9">
      <c r="C331" s="246" t="str">
        <f>IFERROR(VLOOKUP(D331,'Tarifa compacta'!A:C,2,FALSE),"-")</f>
        <v>4010869594073</v>
      </c>
      <c r="D331" t="s">
        <v>790</v>
      </c>
      <c r="E331" s="32" t="str">
        <f>+VLOOKUP($D331,'Tarifa compacta'!$A:$G,7,0)</f>
        <v>Fan coil multizona de conductos. Con PCB para control analógico (0-10V). Tubería izquierda.</v>
      </c>
      <c r="F331" s="34">
        <f>+IFERROR(VLOOKUP($D331,'Tarifa compacta'!$A$11:$O$1018,13,0),"")</f>
        <v>1780</v>
      </c>
      <c r="H331" s="217" t="str">
        <f>IFERROR(IF(VLOOKUP($D331,'Tarifa compacta'!$A$11:$O$1018,12,0)=0,"",VLOOKUP($D331,'Tarifa compacta'!$A$11:$O$1018,12,0)),"")</f>
        <v/>
      </c>
    </row>
    <row r="332" spans="2:9">
      <c r="C332" s="246" t="str">
        <f>IFERROR(VLOOKUP(D332,'Tarifa compacta'!A:C,2,FALSE),"-")</f>
        <v>4010869594080</v>
      </c>
      <c r="D332" t="s">
        <v>792</v>
      </c>
      <c r="E332" s="32" t="str">
        <f>+VLOOKUP($D332,'Tarifa compacta'!$A:$G,7,0)</f>
        <v>Fan coil multizona de conductos. Con PCB para control analógico (0-10V). Tubería izquierda.</v>
      </c>
      <c r="F332" s="34">
        <f>+IFERROR(VLOOKUP($D332,'Tarifa compacta'!$A$11:$O$1018,13,0),"")</f>
        <v>2633</v>
      </c>
      <c r="H332" s="217" t="str">
        <f>IFERROR(IF(VLOOKUP($D332,'Tarifa compacta'!$A$11:$O$1018,12,0)=0,"",VLOOKUP($D332,'Tarifa compacta'!$A$11:$O$1018,12,0)),"")</f>
        <v/>
      </c>
    </row>
    <row r="333" spans="2:9">
      <c r="C333" s="246" t="str">
        <f>IFERROR(VLOOKUP(D333,'Tarifa compacta'!A:C,2,FALSE),"-")</f>
        <v>4010869594097</v>
      </c>
      <c r="D333" t="s">
        <v>794</v>
      </c>
      <c r="E333" s="32" t="str">
        <f>+VLOOKUP($D333,'Tarifa compacta'!$A:$G,7,0)</f>
        <v>Fan coil multizona de conductos. Con PCB para control analógico (0-10V). Tubería izquierda.</v>
      </c>
      <c r="F333" s="34">
        <f>+IFERROR(VLOOKUP($D333,'Tarifa compacta'!$A$11:$O$1018,13,0),"")</f>
        <v>2917</v>
      </c>
      <c r="H333" s="217" t="str">
        <f>IFERROR(IF(VLOOKUP($D333,'Tarifa compacta'!$A$11:$O$1018,12,0)=0,"",VLOOKUP($D333,'Tarifa compacta'!$A$11:$O$1018,12,0)),"")</f>
        <v/>
      </c>
    </row>
    <row r="334" spans="2:9">
      <c r="B334" s="40"/>
      <c r="C334" s="247" t="str">
        <f>IFERROR(VLOOKUP(D334,'Tarifa compacta'!A:C,2,FALSE),"-")</f>
        <v>4010869594103</v>
      </c>
      <c r="D334" s="40" t="s">
        <v>796</v>
      </c>
      <c r="E334" s="40" t="str">
        <f>+VLOOKUP($D334,'Tarifa compacta'!$A:$G,7,0)</f>
        <v>Fan coil multizona de conductos. Con PCB para control analógico (0-10V). Tubería izquierda.</v>
      </c>
      <c r="F334" s="41">
        <f>+IFERROR(VLOOKUP($D334,'Tarifa compacta'!$A$11:$O$1018,13,0),"")</f>
        <v>4118</v>
      </c>
      <c r="G334" s="41"/>
      <c r="H334" s="224" t="str">
        <f>IFERROR(IF(VLOOKUP($D334,'Tarifa compacta'!$A$11:$O$1018,12,0)=0,"",VLOOKUP($D334,'Tarifa compacta'!$A$11:$O$1018,12,0)),"")</f>
        <v/>
      </c>
      <c r="I334" s="40"/>
    </row>
    <row r="335" spans="2:9">
      <c r="C335" s="246" t="str">
        <f>IFERROR(VLOOKUP(D335,'Tarifa compacta'!A:C,2,FALSE),"-")</f>
        <v>4010869593878</v>
      </c>
      <c r="D335" t="s">
        <v>749</v>
      </c>
      <c r="E335" s="32" t="str">
        <f>+VLOOKUP($D335,'Tarifa compacta'!$A:$G,7,0)</f>
        <v>Fan coil multizona de conductos. Con PCB para control montado en la pared. Tubería derecha.</v>
      </c>
      <c r="F335" s="34">
        <f>+IFERROR(VLOOKUP($D335,'Tarifa compacta'!$A$11:$O$1018,13,0),"")</f>
        <v>2029</v>
      </c>
      <c r="H335" s="217" t="str">
        <f>IFERROR(IF(VLOOKUP($D335,'Tarifa compacta'!$A$11:$O$1018,12,0)=0,"",VLOOKUP($D335,'Tarifa compacta'!$A$11:$O$1018,12,0)),"")</f>
        <v/>
      </c>
    </row>
    <row r="336" spans="2:9">
      <c r="C336" s="246" t="str">
        <f>IFERROR(VLOOKUP(D336,'Tarifa compacta'!A:C,2,FALSE),"-")</f>
        <v>4010869593885</v>
      </c>
      <c r="D336" t="s">
        <v>752</v>
      </c>
      <c r="E336" s="32" t="str">
        <f>+VLOOKUP($D336,'Tarifa compacta'!$A:$G,7,0)</f>
        <v>Fan coil multizona de conductos. Con PCB para control montado en la pared. Tubería derecha.</v>
      </c>
      <c r="F336" s="34">
        <f>+IFERROR(VLOOKUP($D336,'Tarifa compacta'!$A$11:$O$1018,13,0),"")</f>
        <v>3049</v>
      </c>
      <c r="H336" s="217" t="str">
        <f>IFERROR(IF(VLOOKUP($D336,'Tarifa compacta'!$A$11:$O$1018,12,0)=0,"",VLOOKUP($D336,'Tarifa compacta'!$A$11:$O$1018,12,0)),"")</f>
        <v/>
      </c>
    </row>
    <row r="337" spans="2:9">
      <c r="C337" s="246" t="str">
        <f>IFERROR(VLOOKUP(D337,'Tarifa compacta'!A:C,2,FALSE),"-")</f>
        <v>4010869593892</v>
      </c>
      <c r="D337" t="s">
        <v>754</v>
      </c>
      <c r="E337" s="32" t="str">
        <f>+VLOOKUP($D337,'Tarifa compacta'!$A:$G,7,0)</f>
        <v>Fan coil multizona de conductos. Con PCB para control montado en la pared. Tubería derecha.</v>
      </c>
      <c r="F337" s="34">
        <f>+IFERROR(VLOOKUP($D337,'Tarifa compacta'!$A$11:$O$1018,13,0),"")</f>
        <v>3427</v>
      </c>
      <c r="H337" s="217" t="str">
        <f>IFERROR(IF(VLOOKUP($D337,'Tarifa compacta'!$A$11:$O$1018,12,0)=0,"",VLOOKUP($D337,'Tarifa compacta'!$A$11:$O$1018,12,0)),"")</f>
        <v/>
      </c>
    </row>
    <row r="338" spans="2:9">
      <c r="B338" s="40"/>
      <c r="C338" s="247" t="str">
        <f>IFERROR(VLOOKUP(D338,'Tarifa compacta'!A:C,2,FALSE),"-")</f>
        <v>4010869593908</v>
      </c>
      <c r="D338" s="40" t="s">
        <v>756</v>
      </c>
      <c r="E338" s="40" t="str">
        <f>+VLOOKUP($D338,'Tarifa compacta'!$A:$G,7,0)</f>
        <v>Fan coil multizona de conductos. Con PCB para control montado en la pared. Tubería derecha.</v>
      </c>
      <c r="F338" s="41">
        <f>+IFERROR(VLOOKUP($D338,'Tarifa compacta'!$A$11:$O$1018,13,0),"")</f>
        <v>4730</v>
      </c>
      <c r="G338" s="41"/>
      <c r="H338" s="224" t="str">
        <f>IFERROR(IF(VLOOKUP($D338,'Tarifa compacta'!$A$11:$O$1018,12,0)=0,"",VLOOKUP($D338,'Tarifa compacta'!$A$11:$O$1018,12,0)),"")</f>
        <v/>
      </c>
      <c r="I338" s="40"/>
    </row>
    <row r="339" spans="2:9">
      <c r="C339" s="246" t="str">
        <f>IFERROR(VLOOKUP(D339,'Tarifa compacta'!A:C,2,FALSE),"-")</f>
        <v>4010869593915</v>
      </c>
      <c r="D339" t="s">
        <v>758</v>
      </c>
      <c r="E339" s="32" t="str">
        <f>+VLOOKUP($D339,'Tarifa compacta'!$A:$G,7,0)</f>
        <v>Fan coil multizona de conductos. Con PCB para control analógico (0-10V). Tubería derecha.</v>
      </c>
      <c r="F339" s="34">
        <f>+IFERROR(VLOOKUP($D339,'Tarifa compacta'!$A$11:$O$1018,13,0),"")</f>
        <v>1732</v>
      </c>
      <c r="H339" s="217" t="str">
        <f>IFERROR(IF(VLOOKUP($D339,'Tarifa compacta'!$A$11:$O$1018,12,0)=0,"",VLOOKUP($D339,'Tarifa compacta'!$A$11:$O$1018,12,0)),"")</f>
        <v/>
      </c>
    </row>
    <row r="340" spans="2:9">
      <c r="C340" s="246" t="str">
        <f>IFERROR(VLOOKUP(D340,'Tarifa compacta'!A:C,2,FALSE),"-")</f>
        <v>4010869593922</v>
      </c>
      <c r="D340" t="s">
        <v>760</v>
      </c>
      <c r="E340" s="32" t="str">
        <f>+VLOOKUP($D340,'Tarifa compacta'!$A:$G,7,0)</f>
        <v>Fan coil multizona de conductos. Con PCB para control analógico (0-10V). Tubería derecha.</v>
      </c>
      <c r="F340" s="34">
        <f>+IFERROR(VLOOKUP($D340,'Tarifa compacta'!$A$11:$O$1018,13,0),"")</f>
        <v>2585</v>
      </c>
      <c r="H340" s="217" t="str">
        <f>IFERROR(IF(VLOOKUP($D340,'Tarifa compacta'!$A$11:$O$1018,12,0)=0,"",VLOOKUP($D340,'Tarifa compacta'!$A$11:$O$1018,12,0)),"")</f>
        <v/>
      </c>
    </row>
    <row r="341" spans="2:9">
      <c r="C341" s="246" t="str">
        <f>IFERROR(VLOOKUP(D341,'Tarifa compacta'!A:C,2,FALSE),"-")</f>
        <v>4010869593939</v>
      </c>
      <c r="D341" t="s">
        <v>762</v>
      </c>
      <c r="E341" s="32" t="str">
        <f>+VLOOKUP($D341,'Tarifa compacta'!$A:$G,7,0)</f>
        <v>Fan coil multizona de conductos. Con PCB para control analógico (0-10V). Tubería derecha.</v>
      </c>
      <c r="F341" s="34">
        <f>+IFERROR(VLOOKUP($D341,'Tarifa compacta'!$A$11:$O$1018,13,0),"")</f>
        <v>2871</v>
      </c>
      <c r="H341" s="217" t="str">
        <f>IFERROR(IF(VLOOKUP($D341,'Tarifa compacta'!$A$11:$O$1018,12,0)=0,"",VLOOKUP($D341,'Tarifa compacta'!$A$11:$O$1018,12,0)),"")</f>
        <v/>
      </c>
    </row>
    <row r="342" spans="2:9">
      <c r="B342" s="40"/>
      <c r="C342" s="247" t="str">
        <f>IFERROR(VLOOKUP(D342,'Tarifa compacta'!A:C,2,FALSE),"-")</f>
        <v>4010869593946</v>
      </c>
      <c r="D342" s="40" t="s">
        <v>764</v>
      </c>
      <c r="E342" s="40" t="str">
        <f>+VLOOKUP($D342,'Tarifa compacta'!$A:$G,7,0)</f>
        <v>Fan coil multizona de conductos. Con PCB para control analógico (0-10V). Tubería derecha.</v>
      </c>
      <c r="F342" s="41">
        <f>+IFERROR(VLOOKUP($D342,'Tarifa compacta'!$A$11:$O$1018,13,0),"")</f>
        <v>4069</v>
      </c>
      <c r="G342" s="41"/>
      <c r="H342" s="224" t="str">
        <f>IFERROR(IF(VLOOKUP($D342,'Tarifa compacta'!$A$11:$O$1018,12,0)=0,"",VLOOKUP($D342,'Tarifa compacta'!$A$11:$O$1018,12,0)),"")</f>
        <v/>
      </c>
      <c r="I342" s="40"/>
    </row>
    <row r="343" spans="2:9" ht="15.75">
      <c r="B343" s="44"/>
      <c r="C343" s="251" t="str">
        <f>IFERROR(VLOOKUP(D343,'Tarifa compacta'!A:C,2,FALSE),"-")</f>
        <v>-</v>
      </c>
      <c r="D343" s="226" t="s">
        <v>6038</v>
      </c>
      <c r="E343" s="45"/>
      <c r="F343" s="45"/>
      <c r="G343" s="45"/>
      <c r="H343" s="222"/>
      <c r="I343" s="45"/>
    </row>
    <row r="344" spans="2:9">
      <c r="B344" s="49"/>
      <c r="C344" s="248"/>
      <c r="D344" s="50" t="s">
        <v>6021</v>
      </c>
      <c r="E344" s="49"/>
      <c r="F344" s="51"/>
      <c r="G344" s="51"/>
      <c r="H344" s="216"/>
      <c r="I344" s="49"/>
    </row>
    <row r="345" spans="2:9">
      <c r="C345" s="246" t="str">
        <f>IFERROR(VLOOKUP(D345,'Tarifa compacta'!A:C,2,FALSE),"-")</f>
        <v>4010869594585</v>
      </c>
      <c r="D345" t="s">
        <v>818</v>
      </c>
      <c r="E345" s="32" t="str">
        <f>+VLOOKUP($D345,'Tarifa compacta'!$A:$G,7,0)</f>
        <v>Control montado en la pared con Modbus para Aquarea Air Smart Fan Coils y conducto multizona PACi NX</v>
      </c>
      <c r="F345" s="34">
        <f>+IFERROR(VLOOKUP($D345,'Tarifa compacta'!$A$11:$O$1018,13,0),"")</f>
        <v>217</v>
      </c>
      <c r="H345" s="217" t="str">
        <f>IFERROR(IF(VLOOKUP($D345,'Tarifa compacta'!$A$11:$O$1018,12,0)=0,"",VLOOKUP($D345,'Tarifa compacta'!$A$11:$O$1018,12,0)),"")</f>
        <v/>
      </c>
    </row>
    <row r="346" spans="2:9">
      <c r="B346" s="40"/>
      <c r="C346" s="247" t="str">
        <f>IFERROR(VLOOKUP(D346,'Tarifa compacta'!A:C,2,FALSE),"-")</f>
        <v>4010869594592</v>
      </c>
      <c r="D346" s="40" t="s">
        <v>821</v>
      </c>
      <c r="E346" s="40" t="str">
        <f>+VLOOKUP($D346,'Tarifa compacta'!$A:$G,7,0)</f>
        <v>Control montado en la pared con Wi-Fi integrado para fan coils Aquarea Air Smart y conducto multizona PACi NX</v>
      </c>
      <c r="F346" s="41">
        <f>+IFERROR(VLOOKUP($D346,'Tarifa compacta'!$A$11:$O$1018,13,0),"")</f>
        <v>262</v>
      </c>
      <c r="G346" s="41"/>
      <c r="H346" s="224" t="str">
        <f>IFERROR(IF(VLOOKUP($D346,'Tarifa compacta'!$A$11:$O$1018,12,0)=0,"",VLOOKUP($D346,'Tarifa compacta'!$A$11:$O$1018,12,0)),"")</f>
        <v/>
      </c>
      <c r="I346" s="40"/>
    </row>
    <row r="347" spans="2:9">
      <c r="B347" s="49"/>
      <c r="C347" s="248"/>
      <c r="D347" s="50" t="s">
        <v>5989</v>
      </c>
      <c r="E347" s="49"/>
      <c r="F347" s="51"/>
      <c r="G347" s="51"/>
      <c r="H347" s="216"/>
      <c r="I347" s="49"/>
    </row>
    <row r="348" spans="2:9">
      <c r="C348" s="246" t="str">
        <f>IFERROR(VLOOKUP(D348,'Tarifa compacta'!A:C,2,FALSE),"-")</f>
        <v>4010869594912</v>
      </c>
      <c r="D348" t="s">
        <v>845</v>
      </c>
      <c r="E348" s="32" t="str">
        <f>+VLOOKUP($D348,'Tarifa compacta'!$A:$G,7,0)</f>
        <v>Válvula motorizada de 3 vías para Aquarea Air de conductos</v>
      </c>
      <c r="F348" s="34">
        <f>+IFERROR(VLOOKUP($D348,'Tarifa compacta'!$A$11:$O$1018,13,0),"")</f>
        <v>253</v>
      </c>
      <c r="H348" s="217" t="str">
        <f>IFERROR(IF(VLOOKUP($D348,'Tarifa compacta'!$A$11:$O$1018,12,0)=0,"",VLOOKUP($D348,'Tarifa compacta'!$A$11:$O$1018,12,0)),"")</f>
        <v/>
      </c>
    </row>
    <row r="349" spans="2:9">
      <c r="C349" s="246" t="str">
        <f>IFERROR(VLOOKUP(D349,'Tarifa compacta'!A:C,2,FALSE),"-")</f>
        <v>4010869594721</v>
      </c>
      <c r="D349" t="s">
        <v>837</v>
      </c>
      <c r="E349" s="32" t="str">
        <f>+VLOOKUP($D349,'Tarifa compacta'!$A:$G,7,0)</f>
        <v>Válvula motorizada de 2 vías para Aquarea Air Floor de suelo, de pared 40 y de conductos</v>
      </c>
      <c r="F349" s="34">
        <f>+IFERROR(VLOOKUP($D349,'Tarifa compacta'!$A$11:$O$1018,13,0),"")</f>
        <v>208</v>
      </c>
      <c r="H349" s="217" t="str">
        <f>IFERROR(IF(VLOOKUP($D349,'Tarifa compacta'!$A$11:$O$1018,12,0)=0,"",VLOOKUP($D349,'Tarifa compacta'!$A$11:$O$1018,12,0)),"")</f>
        <v/>
      </c>
    </row>
    <row r="350" spans="2:9">
      <c r="B350" s="227"/>
      <c r="C350" s="252" t="str">
        <f>IFERROR(VLOOKUP(D350,'Tarifa compacta'!A:C,2,FALSE),"-")</f>
        <v>4010869594899</v>
      </c>
      <c r="D350" t="s">
        <v>823</v>
      </c>
      <c r="E350" s="32" t="str">
        <f>+VLOOKUP($D350,'Tarifa compacta'!$A:$G,7,0)</f>
        <v>PCB para control de válvulas de calefacción por suelo radiante</v>
      </c>
      <c r="F350" s="34">
        <f>+IFERROR(VLOOKUP($D350,'Tarifa compacta'!$A$11:$O$1018,13,0),"")</f>
        <v>104</v>
      </c>
      <c r="H350" s="217" t="str">
        <f>IFERROR(IF(VLOOKUP($D350,'Tarifa compacta'!$A$11:$O$1018,12,0)=0,"",VLOOKUP($D350,'Tarifa compacta'!$A$11:$O$1018,12,0)),"")</f>
        <v/>
      </c>
    </row>
    <row r="351" spans="2:9">
      <c r="B351" s="49"/>
      <c r="C351" s="248"/>
      <c r="D351" s="50" t="s">
        <v>6022</v>
      </c>
      <c r="E351" s="49"/>
      <c r="F351" s="51"/>
      <c r="G351" s="51"/>
      <c r="H351" s="216"/>
      <c r="I351" s="49"/>
    </row>
    <row r="352" spans="2:9">
      <c r="C352" s="246" t="str">
        <f>IFERROR(VLOOKUP(D352,'Tarifa compacta'!A:C,2,FALSE),"-")</f>
        <v>4010869595216</v>
      </c>
      <c r="D352" t="s">
        <v>919</v>
      </c>
      <c r="E352" s="32" t="str">
        <f>+VLOOKUP($D352,'Tarifa compacta'!$A:$G,7,0)</f>
        <v>Kit de filtro de recirculación de repuesto. Para P-FSN25, P-FTN20, P-FSQ30 y P-FTQ30</v>
      </c>
      <c r="F352" s="34">
        <f>+IFERROR(VLOOKUP($D352,'Tarifa compacta'!$A$11:$O$1018,13,0),"")</f>
        <v>53</v>
      </c>
      <c r="H352" s="217" t="str">
        <f>IFERROR(IF(VLOOKUP($D352,'Tarifa compacta'!$A$11:$O$1018,12,0)=0,"",VLOOKUP($D352,'Tarifa compacta'!$A$11:$O$1018,12,0)),"")</f>
        <v/>
      </c>
    </row>
    <row r="353" spans="2:9">
      <c r="C353" s="246" t="str">
        <f>IFERROR(VLOOKUP(D353,'Tarifa compacta'!A:C,2,FALSE),"-")</f>
        <v>4010869595223</v>
      </c>
      <c r="D353" t="s">
        <v>921</v>
      </c>
      <c r="E353" s="32" t="str">
        <f>+VLOOKUP($D353,'Tarifa compacta'!$A:$G,7,0)</f>
        <v>Kit de filtro de recirculación de repuesto. Para P-FSN35, P-FTN25, P-FSQ45 y P-FTQ45</v>
      </c>
      <c r="F353" s="34">
        <f>+IFERROR(VLOOKUP($D353,'Tarifa compacta'!$A$11:$O$1018,13,0),"")</f>
        <v>69</v>
      </c>
      <c r="H353" s="217" t="str">
        <f>IFERROR(IF(VLOOKUP($D353,'Tarifa compacta'!$A$11:$O$1018,12,0)=0,"",VLOOKUP($D353,'Tarifa compacta'!$A$11:$O$1018,12,0)),"")</f>
        <v/>
      </c>
    </row>
    <row r="354" spans="2:9">
      <c r="C354" s="246" t="str">
        <f>IFERROR(VLOOKUP(D354,'Tarifa compacta'!A:C,2,FALSE),"-")</f>
        <v>4010869595230</v>
      </c>
      <c r="D354" t="s">
        <v>923</v>
      </c>
      <c r="E354" s="32" t="str">
        <f>+VLOOKUP($D354,'Tarifa compacta'!$A:$G,7,0)</f>
        <v>Kit de filtro de recirculación de repuesto. Para P-FSN45, P-FTN35, P-FSQ60 y P-FTQ60</v>
      </c>
      <c r="F354" s="34">
        <f>+IFERROR(VLOOKUP($D354,'Tarifa compacta'!$A$11:$O$1018,13,0),"")</f>
        <v>86</v>
      </c>
      <c r="H354" s="217" t="str">
        <f>IFERROR(IF(VLOOKUP($D354,'Tarifa compacta'!$A$11:$O$1018,12,0)=0,"",VLOOKUP($D354,'Tarifa compacta'!$A$11:$O$1018,12,0)),"")</f>
        <v/>
      </c>
    </row>
    <row r="355" spans="2:9">
      <c r="C355" s="246" t="str">
        <f>IFERROR(VLOOKUP(D355,'Tarifa compacta'!A:C,2,FALSE),"-")</f>
        <v>4010869595247</v>
      </c>
      <c r="D355" t="s">
        <v>925</v>
      </c>
      <c r="E355" s="32" t="str">
        <f>+VLOOKUP($D355,'Tarifa compacta'!$A:$G,7,0)</f>
        <v>Kit de filtro de recirculación de repuesto. Para P-FSN55, P-FTN45, P-FSQ75 y P-FTQ65</v>
      </c>
      <c r="F355" s="34">
        <f>+IFERROR(VLOOKUP($D355,'Tarifa compacta'!$A$11:$O$1018,13,0),"")</f>
        <v>92</v>
      </c>
      <c r="H355" s="217" t="str">
        <f>IFERROR(IF(VLOOKUP($D355,'Tarifa compacta'!$A$11:$O$1018,12,0)=0,"",VLOOKUP($D355,'Tarifa compacta'!$A$11:$O$1018,12,0)),"")</f>
        <v/>
      </c>
    </row>
    <row r="356" spans="2:9">
      <c r="B356" s="49"/>
      <c r="C356" s="248"/>
      <c r="D356" s="50" t="s">
        <v>6024</v>
      </c>
      <c r="E356" s="49"/>
      <c r="F356" s="51"/>
      <c r="G356" s="51"/>
      <c r="H356" s="216"/>
      <c r="I356" s="49"/>
    </row>
    <row r="357" spans="2:9">
      <c r="C357" s="246" t="str">
        <f>IFERROR(VLOOKUP(D357,'Tarifa compacta'!A:C,2,FALSE),"-")</f>
        <v>4010869595124</v>
      </c>
      <c r="D357" t="s">
        <v>901</v>
      </c>
      <c r="E357" s="32" t="str">
        <f>+VLOOKUP($D357,'Tarifa compacta'!$A:$G,7,0)</f>
        <v>Plenum de retorno con 2 entradas circulares DN 160 mm. Para P-FSQ30</v>
      </c>
      <c r="F357" s="34">
        <f>+IFERROR(VLOOKUP($D357,'Tarifa compacta'!$A$11:$O$1018,13,0),"")</f>
        <v>194</v>
      </c>
      <c r="H357" s="217" t="str">
        <f>IFERROR(IF(VLOOKUP($D357,'Tarifa compacta'!$A$11:$O$1018,12,0)=0,"",VLOOKUP($D357,'Tarifa compacta'!$A$11:$O$1018,12,0)),"")</f>
        <v/>
      </c>
    </row>
    <row r="358" spans="2:9">
      <c r="C358" s="246" t="str">
        <f>IFERROR(VLOOKUP(D358,'Tarifa compacta'!A:C,2,FALSE),"-")</f>
        <v>4010869595131</v>
      </c>
      <c r="D358" t="s">
        <v>903</v>
      </c>
      <c r="E358" s="32" t="str">
        <f>+VLOOKUP($D358,'Tarifa compacta'!$A:$G,7,0)</f>
        <v>Plenum de retorno con 3 entradas circulares DN 160 mm. Para P-FSQ45</v>
      </c>
      <c r="F358" s="34">
        <f>+IFERROR(VLOOKUP($D358,'Tarifa compacta'!$A$11:$O$1018,13,0),"")</f>
        <v>245</v>
      </c>
      <c r="H358" s="217" t="str">
        <f>IFERROR(IF(VLOOKUP($D358,'Tarifa compacta'!$A$11:$O$1018,12,0)=0,"",VLOOKUP($D358,'Tarifa compacta'!$A$11:$O$1018,12,0)),"")</f>
        <v/>
      </c>
    </row>
    <row r="359" spans="2:9">
      <c r="C359" s="246" t="str">
        <f>IFERROR(VLOOKUP(D359,'Tarifa compacta'!A:C,2,FALSE),"-")</f>
        <v>4010869595148</v>
      </c>
      <c r="D359" t="s">
        <v>905</v>
      </c>
      <c r="E359" s="32" t="str">
        <f>+VLOOKUP($D359,'Tarifa compacta'!$A:$G,7,0)</f>
        <v>Plenum de retorno con 4 entradas circulares DN 160 mm. Para P-FSQ60</v>
      </c>
      <c r="F359" s="34">
        <f>+IFERROR(VLOOKUP($D359,'Tarifa compacta'!$A$11:$O$1018,13,0),"")</f>
        <v>258</v>
      </c>
      <c r="H359" s="217" t="str">
        <f>IFERROR(IF(VLOOKUP($D359,'Tarifa compacta'!$A$11:$O$1018,12,0)=0,"",VLOOKUP($D359,'Tarifa compacta'!$A$11:$O$1018,12,0)),"")</f>
        <v/>
      </c>
    </row>
    <row r="360" spans="2:9">
      <c r="C360" s="246" t="str">
        <f>IFERROR(VLOOKUP(D360,'Tarifa compacta'!A:C,2,FALSE),"-")</f>
        <v>4010869595155</v>
      </c>
      <c r="D360" t="s">
        <v>907</v>
      </c>
      <c r="E360" s="32" t="str">
        <f>+VLOOKUP($D360,'Tarifa compacta'!$A:$G,7,0)</f>
        <v>Plenum de retorno con 5 entradas circulares DN 160 mm. Para P-FSQ75</v>
      </c>
      <c r="F360" s="34">
        <f>+IFERROR(VLOOKUP($D360,'Tarifa compacta'!$A$11:$O$1018,13,0),"")</f>
        <v>297</v>
      </c>
      <c r="H360" s="217" t="str">
        <f>IFERROR(IF(VLOOKUP($D360,'Tarifa compacta'!$A$11:$O$1018,12,0)=0,"",VLOOKUP($D360,'Tarifa compacta'!$A$11:$O$1018,12,0)),"")</f>
        <v/>
      </c>
    </row>
    <row r="361" spans="2:9">
      <c r="B361" s="49"/>
      <c r="C361" s="248"/>
      <c r="D361" s="50" t="s">
        <v>6025</v>
      </c>
      <c r="E361" s="49"/>
      <c r="F361" s="51"/>
      <c r="G361" s="51"/>
      <c r="H361" s="216"/>
      <c r="I361" s="49"/>
    </row>
    <row r="362" spans="2:9">
      <c r="C362" s="246" t="str">
        <f>IFERROR(VLOOKUP(D362,'Tarifa compacta'!A:C,2,FALSE),"-")</f>
        <v>4010869595261</v>
      </c>
      <c r="D362" t="s">
        <v>929</v>
      </c>
      <c r="E362" s="32" t="str">
        <f>+VLOOKUP($D362,'Tarifa compacta'!$A:$G,7,0)</f>
        <v>Plenum de impulsión 90º. Para P-FSN25 y P-FSQ30</v>
      </c>
      <c r="F362" s="34">
        <f>+IFERROR(VLOOKUP($D362,'Tarifa compacta'!$A$11:$O$1018,13,0),"")</f>
        <v>115</v>
      </c>
      <c r="H362" s="217" t="str">
        <f>IFERROR(IF(VLOOKUP($D362,'Tarifa compacta'!$A$11:$O$1018,12,0)=0,"",VLOOKUP($D362,'Tarifa compacta'!$A$11:$O$1018,12,0)),"")</f>
        <v/>
      </c>
    </row>
    <row r="363" spans="2:9">
      <c r="C363" s="246" t="str">
        <f>IFERROR(VLOOKUP(D363,'Tarifa compacta'!A:C,2,FALSE),"-")</f>
        <v>4010869595278</v>
      </c>
      <c r="D363" t="s">
        <v>931</v>
      </c>
      <c r="E363" s="32" t="str">
        <f>+VLOOKUP($D363,'Tarifa compacta'!$A:$G,7,0)</f>
        <v>Plenum de impulsión 90º. Para P-FSN35 y P-FSQ45</v>
      </c>
      <c r="F363" s="34">
        <f>+IFERROR(VLOOKUP($D363,'Tarifa compacta'!$A$11:$O$1018,13,0),"")</f>
        <v>132</v>
      </c>
      <c r="H363" s="217" t="str">
        <f>IFERROR(IF(VLOOKUP($D363,'Tarifa compacta'!$A$11:$O$1018,12,0)=0,"",VLOOKUP($D363,'Tarifa compacta'!$A$11:$O$1018,12,0)),"")</f>
        <v/>
      </c>
    </row>
    <row r="364" spans="2:9">
      <c r="C364" s="246" t="str">
        <f>IFERROR(VLOOKUP(D364,'Tarifa compacta'!A:C,2,FALSE),"-")</f>
        <v>4010869595285</v>
      </c>
      <c r="D364" t="s">
        <v>933</v>
      </c>
      <c r="E364" s="32" t="str">
        <f>+VLOOKUP($D364,'Tarifa compacta'!$A:$G,7,0)</f>
        <v>Plenum de impulsión 90º. Para P-FSN45 y P-FSQ60</v>
      </c>
      <c r="F364" s="34">
        <f>+IFERROR(VLOOKUP($D364,'Tarifa compacta'!$A$11:$O$1018,13,0),"")</f>
        <v>155</v>
      </c>
      <c r="H364" s="217" t="str">
        <f>IFERROR(IF(VLOOKUP($D364,'Tarifa compacta'!$A$11:$O$1018,12,0)=0,"",VLOOKUP($D364,'Tarifa compacta'!$A$11:$O$1018,12,0)),"")</f>
        <v/>
      </c>
    </row>
    <row r="365" spans="2:9">
      <c r="C365" s="246" t="str">
        <f>IFERROR(VLOOKUP(D365,'Tarifa compacta'!A:C,2,FALSE),"-")</f>
        <v>4010869595292</v>
      </c>
      <c r="D365" t="s">
        <v>935</v>
      </c>
      <c r="E365" s="32" t="str">
        <f>+VLOOKUP($D365,'Tarifa compacta'!$A:$G,7,0)</f>
        <v>Plenum de impulsión 90º. Para P-FSN55 y P-FSQ75</v>
      </c>
      <c r="F365" s="34">
        <f>+IFERROR(VLOOKUP($D365,'Tarifa compacta'!$A$11:$O$1018,13,0),"")</f>
        <v>178</v>
      </c>
      <c r="H365" s="217" t="str">
        <f>IFERROR(IF(VLOOKUP($D365,'Tarifa compacta'!$A$11:$O$1018,12,0)=0,"",VLOOKUP($D365,'Tarifa compacta'!$A$11:$O$1018,12,0)),"")</f>
        <v/>
      </c>
    </row>
    <row r="366" spans="2:9">
      <c r="B366" s="49"/>
      <c r="C366" s="248"/>
      <c r="D366" s="50" t="s">
        <v>6028</v>
      </c>
      <c r="E366" s="49"/>
      <c r="F366" s="51"/>
      <c r="G366" s="51"/>
      <c r="H366" s="216"/>
      <c r="I366" s="49"/>
    </row>
    <row r="367" spans="2:9">
      <c r="C367" s="246" t="str">
        <f>IFERROR(VLOOKUP(D367,'Tarifa compacta'!A:C,2,FALSE),"-")</f>
        <v>4010869595568</v>
      </c>
      <c r="D367" t="s">
        <v>989</v>
      </c>
      <c r="E367" s="32" t="str">
        <f>+VLOOKUP($D367,'Tarifa compacta'!$A:$G,7,0)</f>
        <v>Kit de plenum para conexión de aire exterior con compuerta para recirculación de la habitación. Para P-FSN25 y P-FSQ30</v>
      </c>
      <c r="F367" s="34">
        <f>+IFERROR(VLOOKUP($D367,'Tarifa compacta'!$A$11:$O$1018,13,0),"")</f>
        <v>536</v>
      </c>
      <c r="H367" s="217" t="str">
        <f>IFERROR(IF(VLOOKUP($D367,'Tarifa compacta'!$A$11:$O$1018,12,0)=0,"",VLOOKUP($D367,'Tarifa compacta'!$A$11:$O$1018,12,0)),"")</f>
        <v/>
      </c>
    </row>
    <row r="368" spans="2:9">
      <c r="C368" s="246" t="str">
        <f>IFERROR(VLOOKUP(D368,'Tarifa compacta'!A:C,2,FALSE),"-")</f>
        <v>4010869595575</v>
      </c>
      <c r="D368" t="s">
        <v>991</v>
      </c>
      <c r="E368" s="32" t="str">
        <f>+VLOOKUP($D368,'Tarifa compacta'!$A:$G,7,0)</f>
        <v>Kit de plenum para conexión de aire exterior con compuerta para recirculación de la habitación. Para P-FSN35 y P-FSQ45</v>
      </c>
      <c r="F368" s="34">
        <f>+IFERROR(VLOOKUP($D368,'Tarifa compacta'!$A$11:$O$1018,13,0),"")</f>
        <v>616</v>
      </c>
      <c r="H368" s="217" t="str">
        <f>IFERROR(IF(VLOOKUP($D368,'Tarifa compacta'!$A$11:$O$1018,12,0)=0,"",VLOOKUP($D368,'Tarifa compacta'!$A$11:$O$1018,12,0)),"")</f>
        <v/>
      </c>
    </row>
    <row r="369" spans="2:9">
      <c r="C369" s="246" t="str">
        <f>IFERROR(VLOOKUP(D369,'Tarifa compacta'!A:C,2,FALSE),"-")</f>
        <v>4010869595582</v>
      </c>
      <c r="D369" t="s">
        <v>993</v>
      </c>
      <c r="E369" s="32" t="str">
        <f>+VLOOKUP($D369,'Tarifa compacta'!$A:$G,7,0)</f>
        <v>Kit de plenum para conexión de aire exterior con compuerta para recirculación de la habitación. Para P-FSN45 y P-FSQ60</v>
      </c>
      <c r="F369" s="34">
        <f>+IFERROR(VLOOKUP($D369,'Tarifa compacta'!$A$11:$O$1018,13,0),"")</f>
        <v>695</v>
      </c>
      <c r="H369" s="217" t="str">
        <f>IFERROR(IF(VLOOKUP($D369,'Tarifa compacta'!$A$11:$O$1018,12,0)=0,"",VLOOKUP($D369,'Tarifa compacta'!$A$11:$O$1018,12,0)),"")</f>
        <v/>
      </c>
    </row>
    <row r="370" spans="2:9">
      <c r="C370" s="246" t="str">
        <f>IFERROR(VLOOKUP(D370,'Tarifa compacta'!A:C,2,FALSE),"-")</f>
        <v>4010869595599</v>
      </c>
      <c r="D370" t="s">
        <v>995</v>
      </c>
      <c r="E370" s="32" t="str">
        <f>+VLOOKUP($D370,'Tarifa compacta'!$A:$G,7,0)</f>
        <v>Kit de plenum para conexión de aire exterior con compuerta para recirculación de la habitación. Para P-FSN55 y P-FSQ75</v>
      </c>
      <c r="F370" s="34">
        <f>+IFERROR(VLOOKUP($D370,'Tarifa compacta'!$A$11:$O$1018,13,0),"")</f>
        <v>798</v>
      </c>
      <c r="H370" s="217" t="str">
        <f>IFERROR(IF(VLOOKUP($D370,'Tarifa compacta'!$A$11:$O$1018,12,0)=0,"",VLOOKUP($D370,'Tarifa compacta'!$A$11:$O$1018,12,0)),"")</f>
        <v/>
      </c>
    </row>
    <row r="371" spans="2:9">
      <c r="B371" s="49"/>
      <c r="C371" s="248"/>
      <c r="D371" s="50" t="s">
        <v>6028</v>
      </c>
      <c r="E371" s="49"/>
      <c r="F371" s="51"/>
      <c r="G371" s="51"/>
      <c r="H371" s="216"/>
      <c r="I371" s="49"/>
    </row>
    <row r="372" spans="2:9">
      <c r="C372" s="246" t="str">
        <f>IFERROR(VLOOKUP(D372,'Tarifa compacta'!A:C,2,FALSE),"-")</f>
        <v>4010869595667</v>
      </c>
      <c r="D372" t="s">
        <v>1009</v>
      </c>
      <c r="E372" s="32" t="str">
        <f>+VLOOKUP($D372,'Tarifa compacta'!$A:$G,7,0)</f>
        <v>Kit de plenum de placa de conductos para conexión de aire exterior con compuerta. Para P-FSN25 y P-FSQ30</v>
      </c>
      <c r="F372" s="34">
        <f>+IFERROR(VLOOKUP($D372,'Tarifa compacta'!$A$11:$O$1018,13,0),"")</f>
        <v>81</v>
      </c>
      <c r="H372" s="217" t="str">
        <f>IFERROR(IF(VLOOKUP($D372,'Tarifa compacta'!$A$11:$O$1018,12,0)=0,"",VLOOKUP($D372,'Tarifa compacta'!$A$11:$O$1018,12,0)),"")</f>
        <v/>
      </c>
    </row>
    <row r="373" spans="2:9">
      <c r="C373" s="246" t="str">
        <f>IFERROR(VLOOKUP(D373,'Tarifa compacta'!A:C,2,FALSE),"-")</f>
        <v>4010869595674</v>
      </c>
      <c r="D373" t="s">
        <v>1011</v>
      </c>
      <c r="E373" s="32" t="str">
        <f>+VLOOKUP($D373,'Tarifa compacta'!$A:$G,7,0)</f>
        <v>Kit de plenum de placa de conductos para conexión de aire exterior con compuerta. Para P-FSN35 y P-FSQ45</v>
      </c>
      <c r="F373" s="34">
        <f>+IFERROR(VLOOKUP($D373,'Tarifa compacta'!$A$11:$O$1018,13,0),"")</f>
        <v>104</v>
      </c>
      <c r="H373" s="217" t="str">
        <f>IFERROR(IF(VLOOKUP($D373,'Tarifa compacta'!$A$11:$O$1018,12,0)=0,"",VLOOKUP($D373,'Tarifa compacta'!$A$11:$O$1018,12,0)),"")</f>
        <v/>
      </c>
    </row>
    <row r="374" spans="2:9">
      <c r="C374" s="246" t="str">
        <f>IFERROR(VLOOKUP(D374,'Tarifa compacta'!A:C,2,FALSE),"-")</f>
        <v>4010869595681</v>
      </c>
      <c r="D374" t="s">
        <v>1013</v>
      </c>
      <c r="E374" s="32" t="str">
        <f>+VLOOKUP($D374,'Tarifa compacta'!$A:$G,7,0)</f>
        <v>Kit de plenum de placa de conductos para conexión de aire exterior con compuerta. Para P-FSN45 y P-FSQ60</v>
      </c>
      <c r="F374" s="34">
        <f>+IFERROR(VLOOKUP($D374,'Tarifa compacta'!$A$11:$O$1018,13,0),"")</f>
        <v>126</v>
      </c>
      <c r="H374" s="217" t="str">
        <f>IFERROR(IF(VLOOKUP($D374,'Tarifa compacta'!$A$11:$O$1018,12,0)=0,"",VLOOKUP($D374,'Tarifa compacta'!$A$11:$O$1018,12,0)),"")</f>
        <v/>
      </c>
    </row>
    <row r="375" spans="2:9">
      <c r="C375" s="246" t="str">
        <f>IFERROR(VLOOKUP(D375,'Tarifa compacta'!A:C,2,FALSE),"-")</f>
        <v>4010869595698</v>
      </c>
      <c r="D375" t="s">
        <v>1015</v>
      </c>
      <c r="E375" s="32" t="str">
        <f>+VLOOKUP($D375,'Tarifa compacta'!$A:$G,7,0)</f>
        <v>Kit de plenum de placa de conductos para conexión de aire exterior con compuerta. Para P-FSN55 y P-FSQ75</v>
      </c>
      <c r="F375" s="34">
        <f>+IFERROR(VLOOKUP($D375,'Tarifa compacta'!$A$11:$O$1018,13,0),"")</f>
        <v>149</v>
      </c>
      <c r="H375" s="217" t="str">
        <f>IFERROR(IF(VLOOKUP($D375,'Tarifa compacta'!$A$11:$O$1018,12,0)=0,"",VLOOKUP($D375,'Tarifa compacta'!$A$11:$O$1018,12,0)),"")</f>
        <v/>
      </c>
    </row>
    <row r="376" spans="2:9">
      <c r="B376" s="49"/>
      <c r="C376" s="248"/>
      <c r="D376" s="50" t="s">
        <v>6029</v>
      </c>
      <c r="E376" s="49"/>
      <c r="F376" s="51"/>
      <c r="G376" s="51"/>
      <c r="H376" s="216"/>
      <c r="I376" s="49"/>
    </row>
    <row r="377" spans="2:9">
      <c r="C377" s="246" t="str">
        <f>IFERROR(VLOOKUP(D377,'Tarifa compacta'!A:C,2,FALSE),"-")</f>
        <v>4010869595766</v>
      </c>
      <c r="D377" t="s">
        <v>1029</v>
      </c>
      <c r="E377" s="32" t="str">
        <f>+VLOOKUP($D377,'Tarifa compacta'!$A:$G,7,0)</f>
        <v>90º plenum para el kit de aire exterior con amortiguador. Para P-FSN25 y P-FSQ30</v>
      </c>
      <c r="F377" s="34">
        <f>+IFERROR(VLOOKUP($D377,'Tarifa compacta'!$A$11:$O$1018,13,0),"")</f>
        <v>126</v>
      </c>
      <c r="H377" s="217" t="str">
        <f>IFERROR(IF(VLOOKUP($D377,'Tarifa compacta'!$A$11:$O$1018,12,0)=0,"",VLOOKUP($D377,'Tarifa compacta'!$A$11:$O$1018,12,0)),"")</f>
        <v/>
      </c>
    </row>
    <row r="378" spans="2:9">
      <c r="C378" s="246" t="str">
        <f>IFERROR(VLOOKUP(D378,'Tarifa compacta'!A:C,2,FALSE),"-")</f>
        <v>4010869595773</v>
      </c>
      <c r="D378" t="s">
        <v>1031</v>
      </c>
      <c r="E378" s="32" t="str">
        <f>+VLOOKUP($D378,'Tarifa compacta'!$A:$G,7,0)</f>
        <v>90º plenum para el kit de aire exterior con amortiguador. Para P-FSN35 y P-FSQ45</v>
      </c>
      <c r="F378" s="34">
        <f>+IFERROR(VLOOKUP($D378,'Tarifa compacta'!$A$11:$O$1018,13,0),"")</f>
        <v>137</v>
      </c>
      <c r="H378" s="217" t="str">
        <f>IFERROR(IF(VLOOKUP($D378,'Tarifa compacta'!$A$11:$O$1018,12,0)=0,"",VLOOKUP($D378,'Tarifa compacta'!$A$11:$O$1018,12,0)),"")</f>
        <v/>
      </c>
    </row>
    <row r="379" spans="2:9">
      <c r="C379" s="246" t="str">
        <f>IFERROR(VLOOKUP(D379,'Tarifa compacta'!A:C,2,FALSE),"-")</f>
        <v>4010869595780</v>
      </c>
      <c r="D379" t="s">
        <v>1033</v>
      </c>
      <c r="E379" s="32" t="str">
        <f>+VLOOKUP($D379,'Tarifa compacta'!$A:$G,7,0)</f>
        <v>90º plenum para el kit de aire exterior con amortiguador. Para P-FSN45 y P-FSQ60</v>
      </c>
      <c r="F379" s="34">
        <f>+IFERROR(VLOOKUP($D379,'Tarifa compacta'!$A$11:$O$1018,13,0),"")</f>
        <v>161</v>
      </c>
      <c r="H379" s="217" t="str">
        <f>IFERROR(IF(VLOOKUP($D379,'Tarifa compacta'!$A$11:$O$1018,12,0)=0,"",VLOOKUP($D379,'Tarifa compacta'!$A$11:$O$1018,12,0)),"")</f>
        <v/>
      </c>
    </row>
    <row r="380" spans="2:9">
      <c r="C380" s="246" t="str">
        <f>IFERROR(VLOOKUP(D380,'Tarifa compacta'!A:C,2,FALSE),"-")</f>
        <v>4010869595797</v>
      </c>
      <c r="D380" t="s">
        <v>1035</v>
      </c>
      <c r="E380" s="32" t="str">
        <f>+VLOOKUP($D380,'Tarifa compacta'!$A:$G,7,0)</f>
        <v>90º plenum para el kit de aire exterior con amortiguador. Para P-FSN55 y P-FSQ75</v>
      </c>
      <c r="F380" s="34">
        <f>+IFERROR(VLOOKUP($D380,'Tarifa compacta'!$A$11:$O$1018,13,0),"")</f>
        <v>194</v>
      </c>
      <c r="H380" s="217" t="str">
        <f>IFERROR(IF(VLOOKUP($D380,'Tarifa compacta'!$A$11:$O$1018,12,0)=0,"",VLOOKUP($D380,'Tarifa compacta'!$A$11:$O$1018,12,0)),"")</f>
        <v/>
      </c>
    </row>
    <row r="381" spans="2:9">
      <c r="B381" s="49"/>
      <c r="C381" s="248"/>
      <c r="D381" s="50" t="s">
        <v>6030</v>
      </c>
      <c r="E381" s="49"/>
      <c r="F381" s="51"/>
      <c r="G381" s="51"/>
      <c r="H381" s="216"/>
      <c r="I381" s="49"/>
    </row>
    <row r="382" spans="2:9">
      <c r="C382" s="246" t="str">
        <f>IFERROR(VLOOKUP(D382,'Tarifa compacta'!A:C,2,FALSE),"-")</f>
        <v>4010869595865</v>
      </c>
      <c r="D382" t="s">
        <v>1049</v>
      </c>
      <c r="E382" s="32" t="str">
        <f>+VLOOKUP($D382,'Tarifa compacta'!$A:$G,7,0)</f>
        <v>Kit telescópico. Para el Plenum para el kit de aire exterior con amortiguador. Para P-FSN25 y P-FSQ30</v>
      </c>
      <c r="F382" s="34">
        <f>+IFERROR(VLOOKUP($D382,'Tarifa compacta'!$A$11:$O$1018,13,0),"")</f>
        <v>194</v>
      </c>
      <c r="H382" s="217" t="str">
        <f>IFERROR(IF(VLOOKUP($D382,'Tarifa compacta'!$A$11:$O$1018,12,0)=0,"",VLOOKUP($D382,'Tarifa compacta'!$A$11:$O$1018,12,0)),"")</f>
        <v/>
      </c>
    </row>
    <row r="383" spans="2:9">
      <c r="C383" s="246" t="str">
        <f>IFERROR(VLOOKUP(D383,'Tarifa compacta'!A:C,2,FALSE),"-")</f>
        <v>4010869595872</v>
      </c>
      <c r="D383" t="s">
        <v>1051</v>
      </c>
      <c r="E383" s="32" t="str">
        <f>+VLOOKUP($D383,'Tarifa compacta'!$A:$G,7,0)</f>
        <v>Kit telescópico. Para el Plenum para el kit de aire exterior con amortiguador. Para P-FSN35 y P-FSQ45</v>
      </c>
      <c r="F383" s="34">
        <f>+IFERROR(VLOOKUP($D383,'Tarifa compacta'!$A$11:$O$1018,13,0),"")</f>
        <v>229</v>
      </c>
      <c r="H383" s="217" t="str">
        <f>IFERROR(IF(VLOOKUP($D383,'Tarifa compacta'!$A$11:$O$1018,12,0)=0,"",VLOOKUP($D383,'Tarifa compacta'!$A$11:$O$1018,12,0)),"")</f>
        <v/>
      </c>
    </row>
    <row r="384" spans="2:9">
      <c r="C384" s="246" t="str">
        <f>IFERROR(VLOOKUP(D384,'Tarifa compacta'!A:C,2,FALSE),"-")</f>
        <v>4010869595889</v>
      </c>
      <c r="D384" t="s">
        <v>1053</v>
      </c>
      <c r="E384" s="32" t="str">
        <f>+VLOOKUP($D384,'Tarifa compacta'!$A:$G,7,0)</f>
        <v>Kit telescópico. Para el Plenum para el kit de aire exterior con amortiguador. Para P-FSN45 y P-FSQ60</v>
      </c>
      <c r="F384" s="34">
        <f>+IFERROR(VLOOKUP($D384,'Tarifa compacta'!$A$11:$O$1018,13,0),"")</f>
        <v>251</v>
      </c>
      <c r="H384" s="217" t="str">
        <f>IFERROR(IF(VLOOKUP($D384,'Tarifa compacta'!$A$11:$O$1018,12,0)=0,"",VLOOKUP($D384,'Tarifa compacta'!$A$11:$O$1018,12,0)),"")</f>
        <v/>
      </c>
    </row>
    <row r="385" spans="2:9">
      <c r="C385" s="246" t="str">
        <f>IFERROR(VLOOKUP(D385,'Tarifa compacta'!A:C,2,FALSE),"-")</f>
        <v>4010869595896</v>
      </c>
      <c r="D385" t="s">
        <v>1055</v>
      </c>
      <c r="E385" s="32" t="str">
        <f>+VLOOKUP($D385,'Tarifa compacta'!$A:$G,7,0)</f>
        <v>Kit telescópico. Para el Plenum para el kit de aire exterior con amortiguador. Para P-FSN55 y P-FSQ75</v>
      </c>
      <c r="F385" s="34">
        <f>+IFERROR(VLOOKUP($D385,'Tarifa compacta'!$A$11:$O$1018,13,0),"")</f>
        <v>263</v>
      </c>
      <c r="H385" s="217" t="str">
        <f>IFERROR(IF(VLOOKUP($D385,'Tarifa compacta'!$A$11:$O$1018,12,0)=0,"",VLOOKUP($D385,'Tarifa compacta'!$A$11:$O$1018,12,0)),"")</f>
        <v/>
      </c>
    </row>
    <row r="386" spans="2:9">
      <c r="B386" s="49"/>
      <c r="C386" s="248"/>
      <c r="D386" s="50" t="s">
        <v>6031</v>
      </c>
      <c r="E386" s="49"/>
      <c r="F386" s="51"/>
      <c r="G386" s="51"/>
      <c r="H386" s="216"/>
      <c r="I386" s="49"/>
    </row>
    <row r="387" spans="2:9">
      <c r="C387" s="246" t="str">
        <f>IFERROR(VLOOKUP(D387,'Tarifa compacta'!A:C,2,FALSE),"-")</f>
        <v>4010869595964</v>
      </c>
      <c r="D387" t="s">
        <v>1069</v>
      </c>
      <c r="E387" s="32" t="str">
        <f>+VLOOKUP($D387,'Tarifa compacta'!$A:$G,7,0)</f>
        <v>Rejilla para el equipo telescópico. Para el Plenum para el kit de aire exterior con amortiguador. Para P-FSN25 y P-FSQ30</v>
      </c>
      <c r="F387" s="34">
        <f>+IFERROR(VLOOKUP($D387,'Tarifa compacta'!$A$11:$O$1018,13,0),"")</f>
        <v>229</v>
      </c>
      <c r="H387" s="217" t="str">
        <f>IFERROR(IF(VLOOKUP($D387,'Tarifa compacta'!$A$11:$O$1018,12,0)=0,"",VLOOKUP($D387,'Tarifa compacta'!$A$11:$O$1018,12,0)),"")</f>
        <v/>
      </c>
    </row>
    <row r="388" spans="2:9">
      <c r="C388" s="246" t="str">
        <f>IFERROR(VLOOKUP(D388,'Tarifa compacta'!A:C,2,FALSE),"-")</f>
        <v>4010869595971</v>
      </c>
      <c r="D388" t="s">
        <v>1071</v>
      </c>
      <c r="E388" s="32" t="str">
        <f>+VLOOKUP($D388,'Tarifa compacta'!$A:$G,7,0)</f>
        <v>Rejilla para el equipo telescópico. Para el Plenum para el kit de aire exterior con amortiguador. Para P-FSN35 y P-FSQ45</v>
      </c>
      <c r="F388" s="34">
        <f>+IFERROR(VLOOKUP($D388,'Tarifa compacta'!$A$11:$O$1018,13,0),"")</f>
        <v>251</v>
      </c>
      <c r="H388" s="217" t="str">
        <f>IFERROR(IF(VLOOKUP($D388,'Tarifa compacta'!$A$11:$O$1018,12,0)=0,"",VLOOKUP($D388,'Tarifa compacta'!$A$11:$O$1018,12,0)),"")</f>
        <v/>
      </c>
    </row>
    <row r="389" spans="2:9">
      <c r="C389" s="246" t="str">
        <f>IFERROR(VLOOKUP(D389,'Tarifa compacta'!A:C,2,FALSE),"-")</f>
        <v>4010869595988</v>
      </c>
      <c r="D389" t="s">
        <v>1073</v>
      </c>
      <c r="E389" s="32" t="str">
        <f>+VLOOKUP($D389,'Tarifa compacta'!$A:$G,7,0)</f>
        <v>Rejilla para el equipo telescópico. Para el Plenum para el kit de aire exterior con amortiguador. Para P-FSN45 y P-FSQ60</v>
      </c>
      <c r="F389" s="34">
        <f>+IFERROR(VLOOKUP($D389,'Tarifa compacta'!$A$11:$O$1018,13,0),"")</f>
        <v>274</v>
      </c>
      <c r="H389" s="217" t="str">
        <f>IFERROR(IF(VLOOKUP($D389,'Tarifa compacta'!$A$11:$O$1018,12,0)=0,"",VLOOKUP($D389,'Tarifa compacta'!$A$11:$O$1018,12,0)),"")</f>
        <v/>
      </c>
    </row>
    <row r="390" spans="2:9">
      <c r="C390" s="246" t="str">
        <f>IFERROR(VLOOKUP(D390,'Tarifa compacta'!A:C,2,FALSE),"-")</f>
        <v>4010869595995</v>
      </c>
      <c r="D390" t="s">
        <v>1075</v>
      </c>
      <c r="E390" s="32" t="str">
        <f>+VLOOKUP($D390,'Tarifa compacta'!$A:$G,7,0)</f>
        <v>Rejilla para el equipo telescópico. Para el Plenum para el kit de aire exterior con amortiguador. Para P-FSN55 y P-FSQ75</v>
      </c>
      <c r="F390" s="34">
        <f>+IFERROR(VLOOKUP($D390,'Tarifa compacta'!$A$11:$O$1018,13,0),"")</f>
        <v>309</v>
      </c>
      <c r="H390" s="217" t="str">
        <f>IFERROR(IF(VLOOKUP($D390,'Tarifa compacta'!$A$11:$O$1018,12,0)=0,"",VLOOKUP($D390,'Tarifa compacta'!$A$11:$O$1018,12,0)),"")</f>
        <v/>
      </c>
    </row>
    <row r="391" spans="2:9">
      <c r="B391" s="49"/>
      <c r="C391" s="248"/>
      <c r="D391" s="50" t="s">
        <v>6036</v>
      </c>
      <c r="E391" s="49"/>
      <c r="F391" s="51"/>
      <c r="G391" s="51"/>
      <c r="H391" s="216"/>
      <c r="I391" s="49"/>
    </row>
    <row r="392" spans="2:9" ht="15.75" thickBot="1">
      <c r="C392" s="246" t="str">
        <f>IFERROR(VLOOKUP(D392,'Tarifa compacta'!A:C,2,FALSE),"-")</f>
        <v>4010869596060</v>
      </c>
      <c r="D392" t="s">
        <v>1087</v>
      </c>
      <c r="E392" s="32" t="str">
        <f>+VLOOKUP($D392,'Tarifa compacta'!$A:$G,7,0)</f>
        <v>Amortiguador no retorno para P-FTQ y P-FSQ</v>
      </c>
      <c r="F392" s="34">
        <f>+IFERROR(VLOOKUP($D392,'Tarifa compacta'!$A$11:$O$1018,13,0),"")</f>
        <v>155</v>
      </c>
      <c r="H392" s="217" t="str">
        <f>IFERROR(IF(VLOOKUP($D392,'Tarifa compacta'!$A$11:$O$1018,12,0)=0,"",VLOOKUP($D392,'Tarifa compacta'!$A$11:$O$1018,12,0)),"")</f>
        <v/>
      </c>
    </row>
    <row r="393" spans="2:9" ht="24" thickBot="1">
      <c r="B393" s="288" t="s">
        <v>6039</v>
      </c>
      <c r="C393" s="288"/>
      <c r="D393" s="288"/>
      <c r="E393" s="288"/>
      <c r="F393" s="288"/>
      <c r="G393" s="288"/>
      <c r="H393" s="288"/>
      <c r="I393" s="288"/>
    </row>
    <row r="394" spans="2:9" ht="15.75">
      <c r="B394" s="44"/>
      <c r="C394" s="251"/>
      <c r="D394" s="226" t="s">
        <v>6040</v>
      </c>
      <c r="E394" s="45"/>
      <c r="F394" s="45"/>
      <c r="G394" s="45"/>
      <c r="H394" s="222"/>
      <c r="I394" s="45"/>
    </row>
    <row r="395" spans="2:9">
      <c r="C395" s="246" t="str">
        <f>IFERROR(VLOOKUP(D395,'Tarifa compacta'!A:C,2,FALSE),"-")</f>
        <v>5025232996193</v>
      </c>
      <c r="D395" t="s">
        <v>4543</v>
      </c>
      <c r="E395" s="32" t="str">
        <f>+VLOOKUP($D395,'Tarifa compacta'!$A:$G,7,0)</f>
        <v>FCU de pared 1,9kW nanoe™X (con V3V y sin mando)</v>
      </c>
      <c r="F395" s="34">
        <f>+IFERROR(VLOOKUP($D395,'Tarifa compacta'!$A$11:$O$4037,13,0),"")</f>
        <v>867</v>
      </c>
      <c r="H395" s="217" t="str">
        <f>IFERROR(IF(VLOOKUP($D395,'Tarifa compacta'!$A$11:$O$1018,12,0)=0,"",VLOOKUP($D395,'Tarifa compacta'!$A$11:$O$1018,12,0)),"")</f>
        <v/>
      </c>
    </row>
    <row r="396" spans="2:9">
      <c r="C396" s="246" t="str">
        <f>IFERROR(VLOOKUP(D396,'Tarifa compacta'!A:C,2,FALSE),"-")</f>
        <v>5025232996216</v>
      </c>
      <c r="D396" t="s">
        <v>4545</v>
      </c>
      <c r="E396" s="32" t="str">
        <f>+VLOOKUP($D396,'Tarifa compacta'!$A:$G,7,0)</f>
        <v>FCU de pared 2,4kW nanoe™X (con V3V y sin mando)</v>
      </c>
      <c r="F396" s="34">
        <f>+IFERROR(VLOOKUP($D396,'Tarifa compacta'!$A$11:$O$4037,13,0),"")</f>
        <v>893</v>
      </c>
      <c r="H396" s="217" t="str">
        <f>IFERROR(IF(VLOOKUP($D396,'Tarifa compacta'!$A$11:$O$1018,12,0)=0,"",VLOOKUP($D396,'Tarifa compacta'!$A$11:$O$1018,12,0)),"")</f>
        <v/>
      </c>
    </row>
    <row r="397" spans="2:9">
      <c r="C397" s="246" t="str">
        <f>IFERROR(VLOOKUP(D397,'Tarifa compacta'!A:C,2,FALSE),"-")</f>
        <v>5025232996230</v>
      </c>
      <c r="D397" t="s">
        <v>4547</v>
      </c>
      <c r="E397" s="32" t="str">
        <f>+VLOOKUP($D397,'Tarifa compacta'!$A:$G,7,0)</f>
        <v>FCU de pared 2,7kW nanoe™X (con V3V y sin mando)</v>
      </c>
      <c r="F397" s="34">
        <f>+IFERROR(VLOOKUP($D397,'Tarifa compacta'!$A$11:$O$4037,13,0),"")</f>
        <v>919</v>
      </c>
      <c r="H397" s="217" t="str">
        <f>IFERROR(IF(VLOOKUP($D397,'Tarifa compacta'!$A$11:$O$1018,12,0)=0,"",VLOOKUP($D397,'Tarifa compacta'!$A$11:$O$1018,12,0)),"")</f>
        <v/>
      </c>
    </row>
    <row r="398" spans="2:9">
      <c r="C398" s="246" t="str">
        <f>IFERROR(VLOOKUP(D398,'Tarifa compacta'!A:C,2,FALSE),"-")</f>
        <v>5025232996254</v>
      </c>
      <c r="D398" t="s">
        <v>4549</v>
      </c>
      <c r="E398" s="32" t="str">
        <f>+VLOOKUP($D398,'Tarifa compacta'!$A:$G,7,0)</f>
        <v>FCU de pared 3,6kW nanoe™X (con V3V y sin mando)</v>
      </c>
      <c r="F398" s="34">
        <f>+IFERROR(VLOOKUP($D398,'Tarifa compacta'!$A$11:$O$4037,13,0),"")</f>
        <v>1045</v>
      </c>
      <c r="H398" s="217" t="str">
        <f>IFERROR(IF(VLOOKUP($D398,'Tarifa compacta'!$A$11:$O$1018,12,0)=0,"",VLOOKUP($D398,'Tarifa compacta'!$A$11:$O$1018,12,0)),"")</f>
        <v/>
      </c>
    </row>
    <row r="399" spans="2:9">
      <c r="C399" s="246" t="str">
        <f>IFERROR(VLOOKUP(D399,'Tarifa compacta'!A:C,2,FALSE),"-")</f>
        <v>5025232996278</v>
      </c>
      <c r="D399" t="s">
        <v>4551</v>
      </c>
      <c r="E399" s="32" t="str">
        <f>+VLOOKUP($D399,'Tarifa compacta'!$A:$G,7,0)</f>
        <v>FCU de pared 4,5kW nanoe™X (con V3V y sin mando)</v>
      </c>
      <c r="F399" s="34">
        <f>+IFERROR(VLOOKUP($D399,'Tarifa compacta'!$A$11:$O$4037,13,0),"")</f>
        <v>1276</v>
      </c>
      <c r="H399" s="217" t="str">
        <f>IFERROR(IF(VLOOKUP($D399,'Tarifa compacta'!$A$11:$O$1018,12,0)=0,"",VLOOKUP($D399,'Tarifa compacta'!$A$11:$O$1018,12,0)),"")</f>
        <v/>
      </c>
    </row>
    <row r="400" spans="2:9">
      <c r="C400" s="246" t="str">
        <f>IFERROR(VLOOKUP(D400,'Tarifa compacta'!A:C,2,FALSE),"-")</f>
        <v>5025232996292</v>
      </c>
      <c r="D400" t="s">
        <v>4553</v>
      </c>
      <c r="E400" s="32" t="str">
        <f>+VLOOKUP($D400,'Tarifa compacta'!$A:$G,7,0)</f>
        <v>FCU de pared 5,2kW nanoe™X (con V3V y sin mando)</v>
      </c>
      <c r="F400" s="34">
        <f>+IFERROR(VLOOKUP($D400,'Tarifa compacta'!$A$11:$O$4037,13,0),"")</f>
        <v>1376</v>
      </c>
      <c r="H400" s="217" t="str">
        <f>IFERROR(IF(VLOOKUP($D400,'Tarifa compacta'!$A$11:$O$1018,12,0)=0,"",VLOOKUP($D400,'Tarifa compacta'!$A$11:$O$1018,12,0)),"")</f>
        <v/>
      </c>
    </row>
    <row r="401" spans="2:9">
      <c r="C401" s="246" t="s">
        <v>8010</v>
      </c>
      <c r="D401" t="s">
        <v>7998</v>
      </c>
      <c r="E401" s="32" t="s">
        <v>8011</v>
      </c>
      <c r="F401" s="34">
        <v>762</v>
      </c>
      <c r="H401" s="217" t="s">
        <v>8601</v>
      </c>
    </row>
    <row r="402" spans="2:9">
      <c r="C402" s="246" t="s">
        <v>8012</v>
      </c>
      <c r="D402" t="s">
        <v>7999</v>
      </c>
      <c r="E402" s="32" t="s">
        <v>8013</v>
      </c>
      <c r="F402" s="34">
        <v>788</v>
      </c>
      <c r="H402" s="217" t="s">
        <v>8601</v>
      </c>
    </row>
    <row r="403" spans="2:9">
      <c r="C403" s="246" t="s">
        <v>8014</v>
      </c>
      <c r="D403" t="s">
        <v>8000</v>
      </c>
      <c r="E403" s="32" t="s">
        <v>8015</v>
      </c>
      <c r="F403" s="34">
        <v>814</v>
      </c>
      <c r="H403" s="217" t="s">
        <v>8601</v>
      </c>
    </row>
    <row r="404" spans="2:9">
      <c r="C404" s="246" t="s">
        <v>8016</v>
      </c>
      <c r="D404" t="s">
        <v>8001</v>
      </c>
      <c r="E404" s="32" t="s">
        <v>8017</v>
      </c>
      <c r="F404" s="34">
        <v>940</v>
      </c>
      <c r="H404" s="217" t="s">
        <v>8601</v>
      </c>
    </row>
    <row r="405" spans="2:9">
      <c r="C405" s="246" t="s">
        <v>8018</v>
      </c>
      <c r="D405" t="s">
        <v>8002</v>
      </c>
      <c r="E405" s="32" t="s">
        <v>8019</v>
      </c>
      <c r="F405" s="34">
        <v>1171</v>
      </c>
      <c r="H405" s="217" t="s">
        <v>8601</v>
      </c>
    </row>
    <row r="406" spans="2:9">
      <c r="C406" s="246" t="s">
        <v>8020</v>
      </c>
      <c r="D406" t="s">
        <v>8003</v>
      </c>
      <c r="E406" s="32" t="s">
        <v>8021</v>
      </c>
      <c r="F406" s="34">
        <v>1271</v>
      </c>
      <c r="H406" s="217" t="s">
        <v>8601</v>
      </c>
    </row>
    <row r="407" spans="2:9" ht="15.75">
      <c r="B407" s="44"/>
      <c r="C407" s="251"/>
      <c r="D407" s="226" t="s">
        <v>6041</v>
      </c>
      <c r="E407" s="45"/>
      <c r="F407" s="45"/>
      <c r="G407" s="45"/>
      <c r="H407" s="222"/>
      <c r="I407" s="45"/>
    </row>
    <row r="408" spans="2:9">
      <c r="C408" s="246">
        <f>IFERROR(VLOOKUP(D408,'Tarifa compacta'!A:C,2,FALSE),"-")</f>
        <v>5025232883554</v>
      </c>
      <c r="D408" t="s">
        <v>2302</v>
      </c>
      <c r="E408" s="32" t="str">
        <f>+VLOOKUP($D408,'Tarifa compacta'!$A:$G,7,0)</f>
        <v xml:space="preserve">Mando inalámbrico por infrarrojos </v>
      </c>
      <c r="F408" s="34">
        <f>+IFERROR(VLOOKUP($D408,'Tarifa compacta'!$A$11:$O$4037,13,0),"")</f>
        <v>132</v>
      </c>
      <c r="H408" s="217" t="str">
        <f>IFERROR(IF(VLOOKUP($D408,'Tarifa compacta'!$A$11:$O$1018,12,0)=0,"",VLOOKUP($D408,'Tarifa compacta'!$A$11:$O$1018,12,0)),"")</f>
        <v/>
      </c>
    </row>
    <row r="409" spans="2:9" ht="15.75">
      <c r="B409" s="44"/>
      <c r="C409" s="251"/>
      <c r="D409" s="226" t="s">
        <v>8050</v>
      </c>
      <c r="E409" s="45"/>
      <c r="F409" s="45"/>
      <c r="G409" s="45"/>
      <c r="H409" s="222"/>
      <c r="I409" s="45"/>
    </row>
    <row r="410" spans="2:9">
      <c r="B410" s="270" t="s">
        <v>8074</v>
      </c>
      <c r="C410" s="246">
        <f>IFERROR(VLOOKUP(D410,'Tarifa compacta'!A:C,2,FALSE),"-")</f>
        <v>0</v>
      </c>
      <c r="D410" t="s">
        <v>8022</v>
      </c>
      <c r="E410" s="32" t="str">
        <f>+VLOOKUP($D410,'Tarifa compacta'!$A:$G,7,0)</f>
        <v>FCU Conductos media p. (cond. std. 2,3kW a 500m3/h ) 2t conexiones hidr. Der. conexiones elect. der.</v>
      </c>
      <c r="F410" s="34">
        <f>+IFERROR(VLOOKUP($D410,'Tarifa compacta'!$A$11:$O$4037,13,0),"")</f>
        <v>1100</v>
      </c>
      <c r="H410" s="217" t="str">
        <f>IFERROR(IF(VLOOKUP($D410,'Tarifa compacta'!$A$11:$O$1018,12,0)=0,"",VLOOKUP($D410,'Tarifa compacta'!$A$11:$O$1018,12,0)),"")</f>
        <v/>
      </c>
    </row>
    <row r="411" spans="2:9">
      <c r="B411" s="270" t="s">
        <v>8074</v>
      </c>
      <c r="C411" s="246">
        <f>IFERROR(VLOOKUP(D411,'Tarifa compacta'!A:C,2,FALSE),"-")</f>
        <v>0</v>
      </c>
      <c r="D411" t="s">
        <v>8023</v>
      </c>
      <c r="E411" s="32" t="str">
        <f>+VLOOKUP($D411,'Tarifa compacta'!$A:$G,7,0)</f>
        <v>FCU Conductos media p. (cond. std. 2,8kW a 660m3/h ) 2t conexiones hidr. Der. conexiones elect. der.</v>
      </c>
      <c r="F411" s="34">
        <f>+IFERROR(VLOOKUP($D411,'Tarifa compacta'!$A$11:$O$4037,13,0),"")</f>
        <v>1134</v>
      </c>
      <c r="H411" s="217" t="str">
        <f>IFERROR(IF(VLOOKUP($D411,'Tarifa compacta'!$A$11:$O$1018,12,0)=0,"",VLOOKUP($D411,'Tarifa compacta'!$A$11:$O$1018,12,0)),"")</f>
        <v/>
      </c>
    </row>
    <row r="412" spans="2:9">
      <c r="B412" s="270" t="s">
        <v>8074</v>
      </c>
      <c r="C412" s="246">
        <f>IFERROR(VLOOKUP(D412,'Tarifa compacta'!A:C,2,FALSE),"-")</f>
        <v>0</v>
      </c>
      <c r="D412" t="s">
        <v>8024</v>
      </c>
      <c r="E412" s="32" t="str">
        <f>+VLOOKUP($D412,'Tarifa compacta'!$A:$G,7,0)</f>
        <v>FCU Conductos media p. (cond. std. 4kW a 630m3/h ) 2t conexiones hidr. Der. conexiones elect. der.</v>
      </c>
      <c r="F412" s="34">
        <f>+IFERROR(VLOOKUP($D412,'Tarifa compacta'!$A$11:$O$4037,13,0),"")</f>
        <v>1181</v>
      </c>
      <c r="H412" s="217" t="str">
        <f>IFERROR(IF(VLOOKUP($D412,'Tarifa compacta'!$A$11:$O$1018,12,0)=0,"",VLOOKUP($D412,'Tarifa compacta'!$A$11:$O$1018,12,0)),"")</f>
        <v/>
      </c>
    </row>
    <row r="413" spans="2:9">
      <c r="B413" s="270" t="s">
        <v>8074</v>
      </c>
      <c r="C413" s="246">
        <f>IFERROR(VLOOKUP(D413,'Tarifa compacta'!A:C,2,FALSE),"-")</f>
        <v>0</v>
      </c>
      <c r="D413" t="s">
        <v>8025</v>
      </c>
      <c r="E413" s="32" t="str">
        <f>+VLOOKUP($D413,'Tarifa compacta'!$A:$G,7,0)</f>
        <v>FCU Conductos media p. (cond. std. 5,2kW a 860m3/h ) 2t conexiones hidr. Der. conexiones elect. der.</v>
      </c>
      <c r="F413" s="34">
        <f>+IFERROR(VLOOKUP($D413,'Tarifa compacta'!$A$11:$O$4037,13,0),"")</f>
        <v>1298</v>
      </c>
      <c r="H413" s="217" t="str">
        <f>IFERROR(IF(VLOOKUP($D413,'Tarifa compacta'!$A$11:$O$1018,12,0)=0,"",VLOOKUP($D413,'Tarifa compacta'!$A$11:$O$1018,12,0)),"")</f>
        <v/>
      </c>
    </row>
    <row r="414" spans="2:9">
      <c r="B414" s="270" t="s">
        <v>8074</v>
      </c>
      <c r="C414" s="246">
        <f>IFERROR(VLOOKUP(D414,'Tarifa compacta'!A:C,2,FALSE),"-")</f>
        <v>0</v>
      </c>
      <c r="D414" t="s">
        <v>8026</v>
      </c>
      <c r="E414" s="32" t="str">
        <f>+VLOOKUP($D414,'Tarifa compacta'!$A:$G,7,0)</f>
        <v>FCU Conductos media p. (cond. std. 7kW a 1200m3/h ) 2t conexiones hidr. Der. conexiones elect. der.</v>
      </c>
      <c r="F414" s="34">
        <f>+IFERROR(VLOOKUP($D414,'Tarifa compacta'!$A$11:$O$4037,13,0),"")</f>
        <v>1463</v>
      </c>
      <c r="H414" s="217" t="str">
        <f>IFERROR(IF(VLOOKUP($D414,'Tarifa compacta'!$A$11:$O$1018,12,0)=0,"",VLOOKUP($D414,'Tarifa compacta'!$A$11:$O$1018,12,0)),"")</f>
        <v/>
      </c>
    </row>
    <row r="415" spans="2:9">
      <c r="B415" s="270" t="s">
        <v>8074</v>
      </c>
      <c r="C415" s="246">
        <f>IFERROR(VLOOKUP(D415,'Tarifa compacta'!A:C,2,FALSE),"-")</f>
        <v>0</v>
      </c>
      <c r="D415" t="s">
        <v>8027</v>
      </c>
      <c r="E415" s="32" t="str">
        <f>+VLOOKUP($D415,'Tarifa compacta'!$A:$G,7,0)</f>
        <v>FCU Conductos media p. (cond. std. 8kW a 1190m3/h ) 2t conexiones hidr. Der. conexiones elect. der.</v>
      </c>
      <c r="F415" s="34">
        <f>+IFERROR(VLOOKUP($D415,'Tarifa compacta'!$A$11:$O$4037,13,0),"")</f>
        <v>1615</v>
      </c>
      <c r="H415" s="217" t="str">
        <f>IFERROR(IF(VLOOKUP($D415,'Tarifa compacta'!$A$11:$O$1018,12,0)=0,"",VLOOKUP($D415,'Tarifa compacta'!$A$11:$O$1018,12,0)),"")</f>
        <v/>
      </c>
    </row>
    <row r="416" spans="2:9">
      <c r="B416" s="270" t="s">
        <v>8074</v>
      </c>
      <c r="C416" s="246">
        <f>IFERROR(VLOOKUP(D416,'Tarifa compacta'!A:C,2,FALSE),"-")</f>
        <v>0</v>
      </c>
      <c r="D416" t="s">
        <v>8028</v>
      </c>
      <c r="E416" s="32" t="str">
        <f>+VLOOKUP($D416,'Tarifa compacta'!$A:$G,7,0)</f>
        <v>FCU Conductos media p. (cond. std. 9,3kW a 1460m3/h ) 2t conexiones hidr. Der. conexiones elect. der.</v>
      </c>
      <c r="F416" s="34">
        <f>+IFERROR(VLOOKUP($D416,'Tarifa compacta'!$A$11:$O$4037,13,0),"")</f>
        <v>1670</v>
      </c>
      <c r="H416" s="217" t="s">
        <v>8601</v>
      </c>
    </row>
    <row r="417" spans="2:9">
      <c r="B417" s="270" t="s">
        <v>8074</v>
      </c>
      <c r="C417" s="246">
        <f>IFERROR(VLOOKUP(D417,'Tarifa compacta'!A:C,2,FALSE),"-")</f>
        <v>0</v>
      </c>
      <c r="D417" t="s">
        <v>8029</v>
      </c>
      <c r="E417" s="32" t="str">
        <f>+VLOOKUP($D417,'Tarifa compacta'!$A:$G,7,0)</f>
        <v>FCU Conductos media p. (cond. std. 2,1kW a 390m3/h ) 4t conexiones hidr. Der. conexiones elect. der.</v>
      </c>
      <c r="F417" s="34">
        <f>+IFERROR(VLOOKUP($D417,'Tarifa compacta'!$A$11:$O$4037,13,0),"")</f>
        <v>1261</v>
      </c>
      <c r="H417" s="217" t="s">
        <v>8601</v>
      </c>
    </row>
    <row r="418" spans="2:9">
      <c r="B418" s="270" t="s">
        <v>8074</v>
      </c>
      <c r="C418" s="246">
        <f>IFERROR(VLOOKUP(D418,'Tarifa compacta'!A:C,2,FALSE),"-")</f>
        <v>0</v>
      </c>
      <c r="D418" t="s">
        <v>8030</v>
      </c>
      <c r="E418" s="32" t="str">
        <f>+VLOOKUP($D418,'Tarifa compacta'!$A:$G,7,0)</f>
        <v>FCU Conductos media p. (cond. std. 2,7kW a 600m3/h ) 4t conexiones hidr. Der. conexiones elect. der.</v>
      </c>
      <c r="F418" s="34">
        <f>+IFERROR(VLOOKUP($D418,'Tarifa compacta'!$A$11:$O$4037,13,0),"")</f>
        <v>1280</v>
      </c>
      <c r="H418" s="217" t="s">
        <v>8601</v>
      </c>
    </row>
    <row r="419" spans="2:9">
      <c r="B419" s="270" t="s">
        <v>8074</v>
      </c>
      <c r="C419" s="246">
        <f>IFERROR(VLOOKUP(D419,'Tarifa compacta'!A:C,2,FALSE),"-")</f>
        <v>0</v>
      </c>
      <c r="D419" t="s">
        <v>8031</v>
      </c>
      <c r="E419" s="32" t="str">
        <f>+VLOOKUP($D419,'Tarifa compacta'!$A:$G,7,0)</f>
        <v>FCU Conductos media p. (cond. std. 3,9kW a 570m3/h ) 4t conexiones hidr. Der. conexiones elect. der.</v>
      </c>
      <c r="F419" s="34">
        <f>+IFERROR(VLOOKUP($D419,'Tarifa compacta'!$A$11:$O$4037,13,0),"")</f>
        <v>1336</v>
      </c>
      <c r="H419" s="217" t="s">
        <v>8601</v>
      </c>
    </row>
    <row r="420" spans="2:9">
      <c r="B420" s="270" t="s">
        <v>8074</v>
      </c>
      <c r="C420" s="246">
        <f>IFERROR(VLOOKUP(D420,'Tarifa compacta'!A:C,2,FALSE),"-")</f>
        <v>0</v>
      </c>
      <c r="D420" t="s">
        <v>8032</v>
      </c>
      <c r="E420" s="32" t="str">
        <f>+VLOOKUP($D420,'Tarifa compacta'!$A:$G,7,0)</f>
        <v>FCU Conductos media p. (cond. std. 4,9kW a 850m3/h ) 4t conexiones hidr. Der. conexiones elect. der.</v>
      </c>
      <c r="F420" s="34">
        <f>+IFERROR(VLOOKUP($D420,'Tarifa compacta'!$A$11:$O$4037,13,0),"")</f>
        <v>1435</v>
      </c>
      <c r="H420" s="217" t="s">
        <v>8601</v>
      </c>
    </row>
    <row r="421" spans="2:9">
      <c r="B421" s="270" t="s">
        <v>8074</v>
      </c>
      <c r="C421" s="246">
        <f>IFERROR(VLOOKUP(D421,'Tarifa compacta'!A:C,2,FALSE),"-")</f>
        <v>0</v>
      </c>
      <c r="D421" t="s">
        <v>8033</v>
      </c>
      <c r="E421" s="32" t="str">
        <f>+VLOOKUP($D421,'Tarifa compacta'!$A:$G,7,0)</f>
        <v>FCU Conductos media p. (cond. std. 6,6kW a 1100m3/h ) 4t conexiones hidr. Der. conexiones elect. der.</v>
      </c>
      <c r="F421" s="34">
        <f>+IFERROR(VLOOKUP($D421,'Tarifa compacta'!$A$11:$O$4037,13,0),"")</f>
        <v>1618</v>
      </c>
      <c r="H421" s="217" t="s">
        <v>8601</v>
      </c>
    </row>
    <row r="422" spans="2:9">
      <c r="B422" s="270" t="s">
        <v>8074</v>
      </c>
      <c r="C422" s="246">
        <f>IFERROR(VLOOKUP(D422,'Tarifa compacta'!A:C,2,FALSE),"-")</f>
        <v>0</v>
      </c>
      <c r="D422" t="s">
        <v>8034</v>
      </c>
      <c r="E422" s="32" t="str">
        <f>+VLOOKUP($D422,'Tarifa compacta'!$A:$G,7,0)</f>
        <v>FCU Conductos media p. (cond. std. 7,6kW a 1090m3/h ) 4t conexiones hidr. Der. conexiones elect. der.</v>
      </c>
      <c r="F422" s="34">
        <f>+IFERROR(VLOOKUP($D422,'Tarifa compacta'!$A$11:$O$4037,13,0),"")</f>
        <v>1723</v>
      </c>
      <c r="H422" s="217" t="s">
        <v>8601</v>
      </c>
    </row>
    <row r="423" spans="2:9">
      <c r="B423" s="270" t="s">
        <v>8074</v>
      </c>
      <c r="C423" s="246">
        <f>IFERROR(VLOOKUP(D423,'Tarifa compacta'!A:C,2,FALSE),"-")</f>
        <v>0</v>
      </c>
      <c r="D423" t="s">
        <v>8035</v>
      </c>
      <c r="E423" s="32" t="str">
        <f>+VLOOKUP($D423,'Tarifa compacta'!$A:$G,7,0)</f>
        <v>FCU Conductos media p. (cond. std. 9,3kW a 1460m3/h ) 4t conexiones hidr. Der. conexiones elect. der.</v>
      </c>
      <c r="F423" s="34">
        <f>+IFERROR(VLOOKUP($D423,'Tarifa compacta'!$A$11:$O$4037,13,0),"")</f>
        <v>1833</v>
      </c>
      <c r="H423" s="217" t="s">
        <v>8601</v>
      </c>
    </row>
    <row r="424" spans="2:9" ht="15.75">
      <c r="B424" s="44"/>
      <c r="C424" s="251"/>
      <c r="D424" s="226" t="s">
        <v>8051</v>
      </c>
      <c r="E424" s="45"/>
      <c r="F424" s="45"/>
      <c r="G424" s="45"/>
      <c r="H424" s="222"/>
      <c r="I424" s="45"/>
    </row>
    <row r="425" spans="2:9" ht="15.75">
      <c r="B425" s="266"/>
      <c r="C425" s="246">
        <f>IFERROR(VLOOKUP(D425,'Tarifa compacta'!A:C,2,FALSE),"-")</f>
        <v>5025232948093</v>
      </c>
      <c r="D425" t="s">
        <v>2285</v>
      </c>
      <c r="E425" s="32" t="str">
        <f>+VLOOKUP($D425,'Tarifa compacta'!$A:$G,7,0)</f>
        <v>Mando por cable táctil simplificado (color blanco)</v>
      </c>
      <c r="F425" s="34">
        <f>+IFERROR(VLOOKUP($D425,'Tarifa compacta'!$A$11:$O$4037,13,0),"")</f>
        <v>192</v>
      </c>
      <c r="G425" s="267"/>
      <c r="H425" s="268"/>
      <c r="I425" s="267"/>
    </row>
    <row r="426" spans="2:9" ht="15.75">
      <c r="B426" s="266"/>
      <c r="C426" s="246">
        <f>IFERROR(VLOOKUP(D426,'Tarifa compacta'!A:C,2,FALSE),"-")</f>
        <v>5025232948109</v>
      </c>
      <c r="D426" t="s">
        <v>2288</v>
      </c>
      <c r="E426" s="32" t="str">
        <f>+VLOOKUP($D426,'Tarifa compacta'!$A:$G,7,0)</f>
        <v>Mando por cable táctil simplificado con Bluetooth® (color blanco)</v>
      </c>
      <c r="F426" s="34">
        <f>+IFERROR(VLOOKUP($D426,'Tarifa compacta'!$A$11:$O$4037,13,0),"")</f>
        <v>218</v>
      </c>
      <c r="G426" s="267"/>
      <c r="H426" s="268"/>
      <c r="I426" s="267"/>
    </row>
    <row r="427" spans="2:9" ht="15.75">
      <c r="B427" s="266"/>
      <c r="C427" s="246">
        <f>IFERROR(VLOOKUP(D427,'Tarifa compacta'!A:C,2,FALSE),"-")</f>
        <v>5025232967742</v>
      </c>
      <c r="D427" t="s">
        <v>2290</v>
      </c>
      <c r="E427" s="32" t="str">
        <f>+VLOOKUP($D427,'Tarifa compacta'!$A:$G,7,0)</f>
        <v>Mando por cable táctil simplificado con Bluetooth® y conexión Wi-Fi mejorada (color blanco)</v>
      </c>
      <c r="F427" s="34">
        <f>+IFERROR(VLOOKUP($D427,'Tarifa compacta'!$A$11:$O$4037,13,0),"")</f>
        <v>317</v>
      </c>
      <c r="G427" s="267"/>
      <c r="H427" s="268"/>
      <c r="I427" s="267"/>
    </row>
    <row r="428" spans="2:9" ht="15.75">
      <c r="B428" s="266"/>
      <c r="C428" s="246">
        <f>IFERROR(VLOOKUP(D428,'Tarifa compacta'!A:C,2,FALSE),"-")</f>
        <v>5025232910809</v>
      </c>
      <c r="D428" t="s">
        <v>2293</v>
      </c>
      <c r="E428" s="32" t="str">
        <f>+VLOOKUP($D428,'Tarifa compacta'!$A:$G,7,0)</f>
        <v>Mando por cable táctil simplificado (color negro)</v>
      </c>
      <c r="F428" s="34">
        <f>+IFERROR(VLOOKUP($D428,'Tarifa compacta'!$A$11:$O$4037,13,0),"")</f>
        <v>192</v>
      </c>
      <c r="G428" s="267"/>
      <c r="H428" s="268"/>
      <c r="I428" s="267"/>
    </row>
    <row r="429" spans="2:9" ht="15.75">
      <c r="B429" s="266"/>
      <c r="C429" s="246">
        <f>IFERROR(VLOOKUP(D429,'Tarifa compacta'!A:C,2,FALSE),"-")</f>
        <v>5025232910816</v>
      </c>
      <c r="D429" t="s">
        <v>2295</v>
      </c>
      <c r="E429" s="32" t="str">
        <f>+VLOOKUP($D429,'Tarifa compacta'!$A:$G,7,0)</f>
        <v>Mando por cable táctil simplificado (color negro)</v>
      </c>
      <c r="F429" s="34">
        <f>+IFERROR(VLOOKUP($D429,'Tarifa compacta'!$A$11:$O$4037,13,0),"")</f>
        <v>218</v>
      </c>
      <c r="G429" s="267"/>
      <c r="H429" s="268"/>
      <c r="I429" s="267"/>
    </row>
    <row r="430" spans="2:9" ht="15.75" thickBot="1">
      <c r="C430" s="246">
        <f>IFERROR(VLOOKUP(D430,'Tarifa compacta'!A:C,2,FALSE),"-")</f>
        <v>5025232967735</v>
      </c>
      <c r="D430" t="s">
        <v>2296</v>
      </c>
      <c r="E430" s="32" t="str">
        <f>+VLOOKUP($D430,'Tarifa compacta'!$A:$G,7,0)</f>
        <v>Mando por cable táctil simplificado con Bluetooth® y conexión Wi-Fi mejorada (color negro)</v>
      </c>
      <c r="F430" s="34">
        <f>+IFERROR(VLOOKUP($D430,'Tarifa compacta'!$A$11:$O$4037,13,0),"")</f>
        <v>317</v>
      </c>
      <c r="H430" s="217" t="str">
        <f>IFERROR(IF(VLOOKUP($D430,'Tarifa compacta'!$A$11:$O$1018,12,0)=0,"",VLOOKUP($D430,'Tarifa compacta'!$A$11:$O$1018,12,0)),"")</f>
        <v/>
      </c>
    </row>
    <row r="431" spans="2:9" ht="24" thickBot="1">
      <c r="B431" s="288" t="s">
        <v>6042</v>
      </c>
      <c r="C431" s="288"/>
      <c r="D431" s="288"/>
      <c r="E431" s="288"/>
      <c r="F431" s="288"/>
      <c r="G431" s="288"/>
      <c r="H431" s="288"/>
      <c r="I431" s="288"/>
    </row>
    <row r="432" spans="2:9" ht="15.75">
      <c r="B432" s="44"/>
      <c r="C432" s="251"/>
      <c r="D432" s="226" t="s">
        <v>6043</v>
      </c>
      <c r="E432" s="45"/>
      <c r="F432" s="45"/>
      <c r="G432" s="45"/>
      <c r="H432" s="222"/>
      <c r="I432" s="45"/>
    </row>
    <row r="433" spans="2:9">
      <c r="B433" s="49"/>
      <c r="C433" s="248"/>
      <c r="D433" s="50" t="s">
        <v>6044</v>
      </c>
      <c r="E433" s="49"/>
      <c r="F433" s="51"/>
      <c r="G433" s="51"/>
      <c r="H433" s="216"/>
      <c r="I433" s="49"/>
    </row>
    <row r="434" spans="2:9">
      <c r="C434" s="246" t="str">
        <f>IFERROR(VLOOKUP(D434,'Tarifa compacta'!A:C,2,FALSE),"-")</f>
        <v>4010869405324</v>
      </c>
      <c r="D434" t="s">
        <v>3738</v>
      </c>
      <c r="E434" s="32" t="str">
        <f>+VLOOKUP($D434,'Tarifa compacta'!$A:$G,7,0)</f>
        <v>FCU Cons. suelo Comfort, 2t, vent. AC y con. hidr. izqda (condiciones estándar 1kW a 190m3/h)</v>
      </c>
      <c r="F434" s="34">
        <f>+IFERROR(VLOOKUP($D434,'Tarifa compacta'!$A$11:$O$4037,13,0),"")</f>
        <v>525</v>
      </c>
      <c r="H434" s="217" t="str">
        <f>IFERROR(IF(VLOOKUP($D434,'Tarifa compacta'!$A$11:$O$1018,12,0)=0,"",VLOOKUP($D434,'Tarifa compacta'!$A$11:$O$1018,12,0)),"")</f>
        <v/>
      </c>
    </row>
    <row r="435" spans="2:9">
      <c r="C435" s="246" t="str">
        <f>IFERROR(VLOOKUP(D435,'Tarifa compacta'!A:C,2,FALSE),"-")</f>
        <v>4010869405331</v>
      </c>
      <c r="D435" t="s">
        <v>3745</v>
      </c>
      <c r="E435" s="32" t="str">
        <f>+VLOOKUP($D435,'Tarifa compacta'!$A:$G,7,0)</f>
        <v>FCU Cons. suelo Comfort, 2t, vent. AC y con. hidr. izqda (condiciones estándar 1,38kW a 196m3/h)</v>
      </c>
      <c r="F435" s="34">
        <f>+IFERROR(VLOOKUP($D435,'Tarifa compacta'!$A$11:$O$4037,13,0),"")</f>
        <v>550</v>
      </c>
      <c r="H435" s="217" t="str">
        <f>IFERROR(IF(VLOOKUP($D435,'Tarifa compacta'!$A$11:$O$1018,12,0)=0,"",VLOOKUP($D435,'Tarifa compacta'!$A$11:$O$1018,12,0)),"")</f>
        <v/>
      </c>
    </row>
    <row r="436" spans="2:9">
      <c r="C436" s="246" t="str">
        <f>IFERROR(VLOOKUP(D436,'Tarifa compacta'!A:C,2,FALSE),"-")</f>
        <v>4010869405355</v>
      </c>
      <c r="D436" t="s">
        <v>3748</v>
      </c>
      <c r="E436" s="32" t="str">
        <f>+VLOOKUP($D436,'Tarifa compacta'!$A:$G,7,0)</f>
        <v>FCU Cons. suelo Comfort, 2t, vent. AC y con. hidr. izqda (condiciones estándar 1,88kW a 274m3/h)</v>
      </c>
      <c r="F436" s="34">
        <f>+IFERROR(VLOOKUP($D436,'Tarifa compacta'!$A$11:$O$4037,13,0),"")</f>
        <v>593</v>
      </c>
      <c r="H436" s="217" t="str">
        <f>IFERROR(IF(VLOOKUP($D436,'Tarifa compacta'!$A$11:$O$1018,12,0)=0,"",VLOOKUP($D436,'Tarifa compacta'!$A$11:$O$1018,12,0)),"")</f>
        <v/>
      </c>
    </row>
    <row r="437" spans="2:9">
      <c r="C437" s="246" t="str">
        <f>IFERROR(VLOOKUP(D437,'Tarifa compacta'!A:C,2,FALSE),"-")</f>
        <v>4010869405362</v>
      </c>
      <c r="D437" t="s">
        <v>3751</v>
      </c>
      <c r="E437" s="32" t="str">
        <f>+VLOOKUP($D437,'Tarifa compacta'!$A:$G,7,0)</f>
        <v>FCU Cons. suelo Comfort, 2t, vent. AC y con. hidr. izqda (condiciones estándar 2,28kW a 357m3/h)</v>
      </c>
      <c r="F437" s="34">
        <f>+IFERROR(VLOOKUP($D437,'Tarifa compacta'!$A$11:$O$4037,13,0),"")</f>
        <v>699</v>
      </c>
      <c r="H437" s="217" t="str">
        <f>IFERROR(IF(VLOOKUP($D437,'Tarifa compacta'!$A$11:$O$1018,12,0)=0,"",VLOOKUP($D437,'Tarifa compacta'!$A$11:$O$1018,12,0)),"")</f>
        <v/>
      </c>
    </row>
    <row r="438" spans="2:9">
      <c r="C438" s="246" t="str">
        <f>IFERROR(VLOOKUP(D438,'Tarifa compacta'!A:C,2,FALSE),"-")</f>
        <v>4010869405379</v>
      </c>
      <c r="D438" t="s">
        <v>3754</v>
      </c>
      <c r="E438" s="32" t="str">
        <f>+VLOOKUP($D438,'Tarifa compacta'!$A:$G,7,0)</f>
        <v>FCU Cons. suelo Comfort, 2t, vent. AC y con. hidr. izqda (condiciones estándar 3,16kW a 486m3/h)</v>
      </c>
      <c r="F438" s="34">
        <f>+IFERROR(VLOOKUP($D438,'Tarifa compacta'!$A$11:$O$4037,13,0),"")</f>
        <v>785</v>
      </c>
      <c r="H438" s="217" t="str">
        <f>IFERROR(IF(VLOOKUP($D438,'Tarifa compacta'!$A$11:$O$1018,12,0)=0,"",VLOOKUP($D438,'Tarifa compacta'!$A$11:$O$1018,12,0)),"")</f>
        <v/>
      </c>
    </row>
    <row r="439" spans="2:9">
      <c r="C439" s="246" t="str">
        <f>IFERROR(VLOOKUP(D439,'Tarifa compacta'!A:C,2,FALSE),"-")</f>
        <v>4010869405386</v>
      </c>
      <c r="D439" t="s">
        <v>3757</v>
      </c>
      <c r="E439" s="32" t="str">
        <f>+VLOOKUP($D439,'Tarifa compacta'!$A:$G,7,0)</f>
        <v>FCU Cons. suelo Comfort, 2t, vent. AC y con. hidr. izqda (condiciones estándar 4,33kW a 640m3/h)</v>
      </c>
      <c r="F439" s="34">
        <f>+IFERROR(VLOOKUP($D439,'Tarifa compacta'!$A$11:$O$4037,13,0),"")</f>
        <v>857</v>
      </c>
      <c r="H439" s="217" t="str">
        <f>IFERROR(IF(VLOOKUP($D439,'Tarifa compacta'!$A$11:$O$1018,12,0)=0,"",VLOOKUP($D439,'Tarifa compacta'!$A$11:$O$1018,12,0)),"")</f>
        <v/>
      </c>
    </row>
    <row r="440" spans="2:9">
      <c r="C440" s="246" t="str">
        <f>IFERROR(VLOOKUP(D440,'Tarifa compacta'!A:C,2,FALSE),"-")</f>
        <v>4010869405393</v>
      </c>
      <c r="D440" t="s">
        <v>3760</v>
      </c>
      <c r="E440" s="32" t="str">
        <f>+VLOOKUP($D440,'Tarifa compacta'!$A:$G,7,0)</f>
        <v>FCU Cons. suelo Comfort, 2t, vent. AC y con. hidr. izqda (condiciones estándar 5,84kW a 893m3/h)</v>
      </c>
      <c r="F440" s="34">
        <f>+IFERROR(VLOOKUP($D440,'Tarifa compacta'!$A$11:$O$4037,13,0),"")</f>
        <v>971</v>
      </c>
      <c r="H440" s="217" t="str">
        <f>IFERROR(IF(VLOOKUP($D440,'Tarifa compacta'!$A$11:$O$1018,12,0)=0,"",VLOOKUP($D440,'Tarifa compacta'!$A$11:$O$1018,12,0)),"")</f>
        <v/>
      </c>
    </row>
    <row r="441" spans="2:9">
      <c r="B441" s="49"/>
      <c r="C441" s="248"/>
      <c r="D441" s="50" t="s">
        <v>6045</v>
      </c>
      <c r="E441" s="49"/>
      <c r="F441" s="51"/>
      <c r="G441" s="51"/>
      <c r="H441" s="216"/>
      <c r="I441" s="49"/>
    </row>
    <row r="442" spans="2:9">
      <c r="C442" s="246" t="str">
        <f>IFERROR(VLOOKUP(D442,'Tarifa compacta'!A:C,2,FALSE),"-")</f>
        <v>4010869405416</v>
      </c>
      <c r="D442" t="s">
        <v>3763</v>
      </c>
      <c r="E442" s="32" t="str">
        <f>+VLOOKUP($D442,'Tarifa compacta'!$A:$G,7,0)</f>
        <v>FCU Cons. suelo Comfort, 2t, vent. AC y con. hidr. dcha. (condiciones estándar 1kW a 190m3/h)</v>
      </c>
      <c r="F442" s="34">
        <f>+IFERROR(VLOOKUP($D442,'Tarifa compacta'!$A$11:$O$4037,13,0),"")</f>
        <v>535</v>
      </c>
      <c r="H442" s="217" t="str">
        <f>IFERROR(IF(VLOOKUP($D442,'Tarifa compacta'!$A$11:$O$1018,12,0)=0,"",VLOOKUP($D442,'Tarifa compacta'!$A$11:$O$1018,12,0)),"")</f>
        <v/>
      </c>
    </row>
    <row r="443" spans="2:9">
      <c r="C443" s="246" t="str">
        <f>IFERROR(VLOOKUP(D443,'Tarifa compacta'!A:C,2,FALSE),"-")</f>
        <v>4010869405430</v>
      </c>
      <c r="D443" t="s">
        <v>3766</v>
      </c>
      <c r="E443" s="32" t="str">
        <f>+VLOOKUP($D443,'Tarifa compacta'!$A:$G,7,0)</f>
        <v>FCU Cons. suelo Comfort, 2t, vent. AC y con. hidr. dcha. (condiciones estándar 1,38kW a 196m3/h)</v>
      </c>
      <c r="F443" s="34">
        <f>+IFERROR(VLOOKUP($D443,'Tarifa compacta'!$A$11:$O$4037,13,0),"")</f>
        <v>559</v>
      </c>
      <c r="H443" s="217" t="str">
        <f>IFERROR(IF(VLOOKUP($D443,'Tarifa compacta'!$A$11:$O$1018,12,0)=0,"",VLOOKUP($D443,'Tarifa compacta'!$A$11:$O$1018,12,0)),"")</f>
        <v/>
      </c>
    </row>
    <row r="444" spans="2:9">
      <c r="C444" s="246" t="str">
        <f>IFERROR(VLOOKUP(D444,'Tarifa compacta'!A:C,2,FALSE),"-")</f>
        <v>4010869405447</v>
      </c>
      <c r="D444" t="s">
        <v>3769</v>
      </c>
      <c r="E444" s="32" t="str">
        <f>+VLOOKUP($D444,'Tarifa compacta'!$A:$G,7,0)</f>
        <v>FCU Cons. suelo Comfort, 2t, vent. AC y con. hidr. dcha. (condiciones estándar 1,88kW a 274m3/h)</v>
      </c>
      <c r="F444" s="34">
        <f>+IFERROR(VLOOKUP($D444,'Tarifa compacta'!$A$11:$O$4037,13,0),"")</f>
        <v>602</v>
      </c>
      <c r="H444" s="217" t="str">
        <f>IFERROR(IF(VLOOKUP($D444,'Tarifa compacta'!$A$11:$O$1018,12,0)=0,"",VLOOKUP($D444,'Tarifa compacta'!$A$11:$O$1018,12,0)),"")</f>
        <v/>
      </c>
    </row>
    <row r="445" spans="2:9">
      <c r="C445" s="246" t="str">
        <f>IFERROR(VLOOKUP(D445,'Tarifa compacta'!A:C,2,FALSE),"-")</f>
        <v>4010869405454</v>
      </c>
      <c r="D445" t="s">
        <v>3772</v>
      </c>
      <c r="E445" s="32" t="str">
        <f>+VLOOKUP($D445,'Tarifa compacta'!$A:$G,7,0)</f>
        <v>FCU Cons. suelo Comfort, 2t, vent. AC y con. hidr. dcha. (condiciones estándar 2,28kW a 357m3/h)</v>
      </c>
      <c r="F445" s="34">
        <f>+IFERROR(VLOOKUP($D445,'Tarifa compacta'!$A$11:$O$4037,13,0),"")</f>
        <v>708</v>
      </c>
      <c r="H445" s="217" t="str">
        <f>IFERROR(IF(VLOOKUP($D445,'Tarifa compacta'!$A$11:$O$1018,12,0)=0,"",VLOOKUP($D445,'Tarifa compacta'!$A$11:$O$1018,12,0)),"")</f>
        <v/>
      </c>
    </row>
    <row r="446" spans="2:9">
      <c r="C446" s="246" t="str">
        <f>IFERROR(VLOOKUP(D446,'Tarifa compacta'!A:C,2,FALSE),"-")</f>
        <v>4010869405461</v>
      </c>
      <c r="D446" t="s">
        <v>3775</v>
      </c>
      <c r="E446" s="32" t="str">
        <f>+VLOOKUP($D446,'Tarifa compacta'!$A:$G,7,0)</f>
        <v>FCU Cons. suelo Comfort, 2t, vent. AC y con. hidr. dcha. (condiciones estándar 3,16kW a 486m3/h)</v>
      </c>
      <c r="F446" s="34">
        <f>+IFERROR(VLOOKUP($D446,'Tarifa compacta'!$A$11:$O$4037,13,0),"")</f>
        <v>794</v>
      </c>
      <c r="H446" s="217" t="str">
        <f>IFERROR(IF(VLOOKUP($D446,'Tarifa compacta'!$A$11:$O$1018,12,0)=0,"",VLOOKUP($D446,'Tarifa compacta'!$A$11:$O$1018,12,0)),"")</f>
        <v/>
      </c>
    </row>
    <row r="447" spans="2:9">
      <c r="C447" s="246" t="str">
        <f>IFERROR(VLOOKUP(D447,'Tarifa compacta'!A:C,2,FALSE),"-")</f>
        <v>4010869405478</v>
      </c>
      <c r="D447" t="s">
        <v>3778</v>
      </c>
      <c r="E447" s="32" t="str">
        <f>+VLOOKUP($D447,'Tarifa compacta'!$A:$G,7,0)</f>
        <v>FCU Cons. suelo Comfort, 2t, vent. AC y con. hidr. dcha. (condiciones estándar 4,33kW a 640m3/h)</v>
      </c>
      <c r="F447" s="34">
        <f>+IFERROR(VLOOKUP($D447,'Tarifa compacta'!$A$11:$O$4037,13,0),"")</f>
        <v>867</v>
      </c>
      <c r="H447" s="217" t="str">
        <f>IFERROR(IF(VLOOKUP($D447,'Tarifa compacta'!$A$11:$O$1018,12,0)=0,"",VLOOKUP($D447,'Tarifa compacta'!$A$11:$O$1018,12,0)),"")</f>
        <v/>
      </c>
    </row>
    <row r="448" spans="2:9">
      <c r="C448" s="246" t="str">
        <f>IFERROR(VLOOKUP(D448,'Tarifa compacta'!A:C,2,FALSE),"-")</f>
        <v>4010869405485</v>
      </c>
      <c r="D448" t="s">
        <v>3781</v>
      </c>
      <c r="E448" s="32" t="str">
        <f>+VLOOKUP($D448,'Tarifa compacta'!$A:$G,7,0)</f>
        <v>FCU Cons. suelo Comfort, 2t, vent. AC y con. hidr. dcha. (condiciones estándar 5,84kW a 893m3/h)</v>
      </c>
      <c r="F448" s="34">
        <f>+IFERROR(VLOOKUP($D448,'Tarifa compacta'!$A$11:$O$4037,13,0),"")</f>
        <v>980</v>
      </c>
      <c r="H448" s="217" t="str">
        <f>IFERROR(IF(VLOOKUP($D448,'Tarifa compacta'!$A$11:$O$1018,12,0)=0,"",VLOOKUP($D448,'Tarifa compacta'!$A$11:$O$1018,12,0)),"")</f>
        <v/>
      </c>
    </row>
    <row r="449" spans="2:9">
      <c r="B449" s="49"/>
      <c r="C449" s="248"/>
      <c r="D449" s="50" t="s">
        <v>6046</v>
      </c>
      <c r="E449" s="49"/>
      <c r="F449" s="51"/>
      <c r="G449" s="51"/>
      <c r="H449" s="216"/>
      <c r="I449" s="49"/>
    </row>
    <row r="450" spans="2:9">
      <c r="C450" s="246" t="str">
        <f>IFERROR(VLOOKUP(D450,'Tarifa compacta'!A:C,2,FALSE),"-")</f>
        <v>4010869405508</v>
      </c>
      <c r="D450" t="s">
        <v>3784</v>
      </c>
      <c r="E450" s="32" t="str">
        <f>+VLOOKUP($D450,'Tarifa compacta'!$A:$G,7,0)</f>
        <v>FCU Cons. suelo Comfort, 2t, vent. EC y con. hidr. izqda (condiciones estándar 1kW a 190m3/h)</v>
      </c>
      <c r="F450" s="34">
        <f>+IFERROR(VLOOKUP($D450,'Tarifa compacta'!$A$11:$O$4037,13,0),"")</f>
        <v>742</v>
      </c>
      <c r="H450" s="217" t="str">
        <f>IFERROR(IF(VLOOKUP($D450,'Tarifa compacta'!$A$11:$O$1018,12,0)=0,"",VLOOKUP($D450,'Tarifa compacta'!$A$11:$O$1018,12,0)),"")</f>
        <v/>
      </c>
    </row>
    <row r="451" spans="2:9">
      <c r="C451" s="246" t="str">
        <f>IFERROR(VLOOKUP(D451,'Tarifa compacta'!A:C,2,FALSE),"-")</f>
        <v>4010869405515</v>
      </c>
      <c r="D451" t="s">
        <v>3787</v>
      </c>
      <c r="E451" s="32" t="str">
        <f>+VLOOKUP($D451,'Tarifa compacta'!$A:$G,7,0)</f>
        <v>FCU Cons. suelo Comfort, 2t, vent. EC y con. hidr. izqda (condiciones estándar 1,38kW a 196m3/h)</v>
      </c>
      <c r="F451" s="34">
        <f>+IFERROR(VLOOKUP($D451,'Tarifa compacta'!$A$11:$O$4037,13,0),"")</f>
        <v>766</v>
      </c>
      <c r="H451" s="217" t="str">
        <f>IFERROR(IF(VLOOKUP($D451,'Tarifa compacta'!$A$11:$O$1018,12,0)=0,"",VLOOKUP($D451,'Tarifa compacta'!$A$11:$O$1018,12,0)),"")</f>
        <v/>
      </c>
    </row>
    <row r="452" spans="2:9">
      <c r="C452" s="246" t="str">
        <f>IFERROR(VLOOKUP(D452,'Tarifa compacta'!A:C,2,FALSE),"-")</f>
        <v>4010869405522</v>
      </c>
      <c r="D452" t="s">
        <v>3790</v>
      </c>
      <c r="E452" s="32" t="str">
        <f>+VLOOKUP($D452,'Tarifa compacta'!$A:$G,7,0)</f>
        <v>FCU Cons. suelo Comfort, 2t, vent. EC y con. hidr. izqda (condiciones estándar 1,88kW a 274m3/h)</v>
      </c>
      <c r="F452" s="34">
        <f>+IFERROR(VLOOKUP($D452,'Tarifa compacta'!$A$11:$O$4037,13,0),"")</f>
        <v>809</v>
      </c>
      <c r="H452" s="217" t="str">
        <f>IFERROR(IF(VLOOKUP($D452,'Tarifa compacta'!$A$11:$O$1018,12,0)=0,"",VLOOKUP($D452,'Tarifa compacta'!$A$11:$O$1018,12,0)),"")</f>
        <v/>
      </c>
    </row>
    <row r="453" spans="2:9">
      <c r="C453" s="246" t="str">
        <f>IFERROR(VLOOKUP(D453,'Tarifa compacta'!A:C,2,FALSE),"-")</f>
        <v>4010869405539</v>
      </c>
      <c r="D453" t="s">
        <v>3793</v>
      </c>
      <c r="E453" s="32" t="str">
        <f>+VLOOKUP($D453,'Tarifa compacta'!$A:$G,7,0)</f>
        <v>FCU Cons. suelo Comfort, 2t, vent. EC y con. hidr. izqda (condiciones estándar 2,28kW a 357m3/h)</v>
      </c>
      <c r="F453" s="34">
        <f>+IFERROR(VLOOKUP($D453,'Tarifa compacta'!$A$11:$O$4037,13,0),"")</f>
        <v>915</v>
      </c>
      <c r="H453" s="217" t="str">
        <f>IFERROR(IF(VLOOKUP($D453,'Tarifa compacta'!$A$11:$O$1018,12,0)=0,"",VLOOKUP($D453,'Tarifa compacta'!$A$11:$O$1018,12,0)),"")</f>
        <v/>
      </c>
    </row>
    <row r="454" spans="2:9">
      <c r="C454" s="246" t="str">
        <f>IFERROR(VLOOKUP(D454,'Tarifa compacta'!A:C,2,FALSE),"-")</f>
        <v>4010869405546</v>
      </c>
      <c r="D454" t="s">
        <v>3796</v>
      </c>
      <c r="E454" s="32" t="str">
        <f>+VLOOKUP($D454,'Tarifa compacta'!$A:$G,7,0)</f>
        <v>FCU Cons. suelo Comfort, 2t, vent. EC y con. hidr. izqda (condiciones estándar 3,16kW a 486m3/h)</v>
      </c>
      <c r="F454" s="34">
        <f>+IFERROR(VLOOKUP($D454,'Tarifa compacta'!$A$11:$O$4037,13,0),"")</f>
        <v>1001</v>
      </c>
      <c r="H454" s="217" t="str">
        <f>IFERROR(IF(VLOOKUP($D454,'Tarifa compacta'!$A$11:$O$1018,12,0)=0,"",VLOOKUP($D454,'Tarifa compacta'!$A$11:$O$1018,12,0)),"")</f>
        <v/>
      </c>
    </row>
    <row r="455" spans="2:9">
      <c r="C455" s="246" t="str">
        <f>IFERROR(VLOOKUP(D455,'Tarifa compacta'!A:C,2,FALSE),"-")</f>
        <v>4010869405553</v>
      </c>
      <c r="D455" t="s">
        <v>3799</v>
      </c>
      <c r="E455" s="32" t="str">
        <f>+VLOOKUP($D455,'Tarifa compacta'!$A:$G,7,0)</f>
        <v>FCU Cons. suelo Comfort, 2t, vent. EC y con. hidr. izqda (condiciones estándar 4,33kW a 640m3/h)</v>
      </c>
      <c r="F455" s="34">
        <f>+IFERROR(VLOOKUP($D455,'Tarifa compacta'!$A$11:$O$4037,13,0),"")</f>
        <v>1075</v>
      </c>
      <c r="H455" s="217" t="str">
        <f>IFERROR(IF(VLOOKUP($D455,'Tarifa compacta'!$A$11:$O$1018,12,0)=0,"",VLOOKUP($D455,'Tarifa compacta'!$A$11:$O$1018,12,0)),"")</f>
        <v/>
      </c>
    </row>
    <row r="456" spans="2:9">
      <c r="C456" s="246" t="str">
        <f>IFERROR(VLOOKUP(D456,'Tarifa compacta'!A:C,2,FALSE),"-")</f>
        <v>4010869405560</v>
      </c>
      <c r="D456" t="s">
        <v>3802</v>
      </c>
      <c r="E456" s="32" t="str">
        <f>+VLOOKUP($D456,'Tarifa compacta'!$A:$G,7,0)</f>
        <v>FCU Cons. suelo Comfort, 2t, vent. EC y con. hidr. izqda (condiciones estándar 5,84kW a 893m3/h)</v>
      </c>
      <c r="F456" s="34">
        <f>+IFERROR(VLOOKUP($D456,'Tarifa compacta'!$A$11:$O$4037,13,0),"")</f>
        <v>1193</v>
      </c>
      <c r="H456" s="217" t="str">
        <f>IFERROR(IF(VLOOKUP($D456,'Tarifa compacta'!$A$11:$O$1018,12,0)=0,"",VLOOKUP($D456,'Tarifa compacta'!$A$11:$O$1018,12,0)),"")</f>
        <v/>
      </c>
    </row>
    <row r="457" spans="2:9">
      <c r="C457" s="246" t="str">
        <f>IFERROR(VLOOKUP(D457,'Tarifa compacta'!A:C,2,FALSE),"-")</f>
        <v>4010869405577</v>
      </c>
      <c r="D457" t="s">
        <v>3805</v>
      </c>
      <c r="E457" s="32" t="str">
        <f>+VLOOKUP($D457,'Tarifa compacta'!$A:$G,7,0)</f>
        <v>FCU Cons. suelo Comfort, 2t, vent. EC y con. hidr. izqda (condiciones estándar 6,12kW a 680m3/h)</v>
      </c>
      <c r="F457" s="34">
        <f>+IFERROR(VLOOKUP($D457,'Tarifa compacta'!$A$11:$O$4037,13,0),"")</f>
        <v>1772</v>
      </c>
      <c r="H457" s="217" t="str">
        <f>IFERROR(IF(VLOOKUP($D457,'Tarifa compacta'!$A$11:$O$1018,12,0)=0,"",VLOOKUP($D457,'Tarifa compacta'!$A$11:$O$1018,12,0)),"")</f>
        <v/>
      </c>
    </row>
    <row r="458" spans="2:9">
      <c r="B458" s="49"/>
      <c r="C458" s="248"/>
      <c r="D458" s="50" t="s">
        <v>6047</v>
      </c>
      <c r="E458" s="49"/>
      <c r="F458" s="51"/>
      <c r="G458" s="51"/>
      <c r="H458" s="216"/>
      <c r="I458" s="49"/>
    </row>
    <row r="459" spans="2:9">
      <c r="C459" s="246" t="str">
        <f>IFERROR(VLOOKUP(D459,'Tarifa compacta'!A:C,2,FALSE),"-")</f>
        <v>4010869405584</v>
      </c>
      <c r="D459" t="s">
        <v>3808</v>
      </c>
      <c r="E459" s="32" t="str">
        <f>+VLOOKUP($D459,'Tarifa compacta'!$A:$G,7,0)</f>
        <v>FCU Cons. suelo Comfort, 2t, vent. EC y con. hidr. dcha. (condiciones estándar 1kW a 190m3/h)</v>
      </c>
      <c r="F459" s="34">
        <f>+IFERROR(VLOOKUP($D459,'Tarifa compacta'!$A$11:$O$4037,13,0),"")</f>
        <v>751</v>
      </c>
      <c r="H459" s="217" t="str">
        <f>IFERROR(IF(VLOOKUP($D459,'Tarifa compacta'!$A$11:$O$1018,12,0)=0,"",VLOOKUP($D459,'Tarifa compacta'!$A$11:$O$1018,12,0)),"")</f>
        <v/>
      </c>
    </row>
    <row r="460" spans="2:9">
      <c r="C460" s="246" t="str">
        <f>IFERROR(VLOOKUP(D460,'Tarifa compacta'!A:C,2,FALSE),"-")</f>
        <v>4010869405591</v>
      </c>
      <c r="D460" t="s">
        <v>3811</v>
      </c>
      <c r="E460" s="32" t="str">
        <f>+VLOOKUP($D460,'Tarifa compacta'!$A:$G,7,0)</f>
        <v>FCU Cons. suelo Comfort, 2t, vent. EC y con. hidr. dcha. (condiciones estándar 1,38kW a 196m3/h)</v>
      </c>
      <c r="F460" s="34">
        <f>+IFERROR(VLOOKUP($D460,'Tarifa compacta'!$A$11:$O$4037,13,0),"")</f>
        <v>775</v>
      </c>
      <c r="H460" s="217" t="str">
        <f>IFERROR(IF(VLOOKUP($D460,'Tarifa compacta'!$A$11:$O$1018,12,0)=0,"",VLOOKUP($D460,'Tarifa compacta'!$A$11:$O$1018,12,0)),"")</f>
        <v/>
      </c>
    </row>
    <row r="461" spans="2:9">
      <c r="C461" s="246" t="str">
        <f>IFERROR(VLOOKUP(D461,'Tarifa compacta'!A:C,2,FALSE),"-")</f>
        <v>4010869405607</v>
      </c>
      <c r="D461" t="s">
        <v>3814</v>
      </c>
      <c r="E461" s="32" t="str">
        <f>+VLOOKUP($D461,'Tarifa compacta'!$A:$G,7,0)</f>
        <v>FCU Cons. suelo Comfort, 2t, vent. EC y con. hidr. dcha. (condiciones estándar 1,88kW a 274m3/h)</v>
      </c>
      <c r="F461" s="34">
        <f>+IFERROR(VLOOKUP($D461,'Tarifa compacta'!$A$11:$O$4037,13,0),"")</f>
        <v>818</v>
      </c>
      <c r="H461" s="217" t="str">
        <f>IFERROR(IF(VLOOKUP($D461,'Tarifa compacta'!$A$11:$O$1018,12,0)=0,"",VLOOKUP($D461,'Tarifa compacta'!$A$11:$O$1018,12,0)),"")</f>
        <v/>
      </c>
    </row>
    <row r="462" spans="2:9">
      <c r="C462" s="246" t="str">
        <f>IFERROR(VLOOKUP(D462,'Tarifa compacta'!A:C,2,FALSE),"-")</f>
        <v>4010869405614</v>
      </c>
      <c r="D462" t="s">
        <v>3817</v>
      </c>
      <c r="E462" s="32" t="str">
        <f>+VLOOKUP($D462,'Tarifa compacta'!$A:$G,7,0)</f>
        <v>FCU Cons. suelo Comfort, 2t, vent. EC y con. hidr. dcha. (condiciones estándar 2,28kW a 357m3/h)</v>
      </c>
      <c r="F462" s="34">
        <f>+IFERROR(VLOOKUP($D462,'Tarifa compacta'!$A$11:$O$4037,13,0),"")</f>
        <v>924</v>
      </c>
      <c r="H462" s="217" t="str">
        <f>IFERROR(IF(VLOOKUP($D462,'Tarifa compacta'!$A$11:$O$1018,12,0)=0,"",VLOOKUP($D462,'Tarifa compacta'!$A$11:$O$1018,12,0)),"")</f>
        <v/>
      </c>
    </row>
    <row r="463" spans="2:9">
      <c r="C463" s="246" t="str">
        <f>IFERROR(VLOOKUP(D463,'Tarifa compacta'!A:C,2,FALSE),"-")</f>
        <v>4010869405621</v>
      </c>
      <c r="D463" t="s">
        <v>3820</v>
      </c>
      <c r="E463" s="32" t="str">
        <f>+VLOOKUP($D463,'Tarifa compacta'!$A:$G,7,0)</f>
        <v>FCU Cons. suelo Comfort, 2t, vent. EC y con. hidr. dcha. (condiciones estándar 3,16kW a 486m3/h)</v>
      </c>
      <c r="F463" s="34">
        <f>+IFERROR(VLOOKUP($D463,'Tarifa compacta'!$A$11:$O$4037,13,0),"")</f>
        <v>1011</v>
      </c>
      <c r="H463" s="217" t="str">
        <f>IFERROR(IF(VLOOKUP($D463,'Tarifa compacta'!$A$11:$O$1018,12,0)=0,"",VLOOKUP($D463,'Tarifa compacta'!$A$11:$O$1018,12,0)),"")</f>
        <v/>
      </c>
    </row>
    <row r="464" spans="2:9">
      <c r="C464" s="246" t="str">
        <f>IFERROR(VLOOKUP(D464,'Tarifa compacta'!A:C,2,FALSE),"-")</f>
        <v>4010869405638</v>
      </c>
      <c r="D464" t="s">
        <v>3823</v>
      </c>
      <c r="E464" s="32" t="str">
        <f>+VLOOKUP($D464,'Tarifa compacta'!$A:$G,7,0)</f>
        <v>FCU Cons. suelo Comfort, 2t, vent. EC y con. hidr. dcha. (condiciones estándar 4,33kW a 640m3/h)</v>
      </c>
      <c r="F464" s="34">
        <f>+IFERROR(VLOOKUP($D464,'Tarifa compacta'!$A$11:$O$4037,13,0),"")</f>
        <v>1084</v>
      </c>
      <c r="H464" s="217"/>
    </row>
    <row r="465" spans="2:9">
      <c r="C465" s="246" t="str">
        <f>IFERROR(VLOOKUP(D465,'Tarifa compacta'!A:C,2,FALSE),"-")</f>
        <v>4010869405645</v>
      </c>
      <c r="D465" t="s">
        <v>3826</v>
      </c>
      <c r="E465" s="32" t="str">
        <f>+VLOOKUP($D465,'Tarifa compacta'!$A:$G,7,0)</f>
        <v>FCU Cons. suelo Comfort, 2t, vent. EC y con. hidr. dcha. (condiciones estándar 5,84kW a 893m3/h)</v>
      </c>
      <c r="F465" s="34">
        <f>+IFERROR(VLOOKUP($D465,'Tarifa compacta'!$A$11:$O$4037,13,0),"")</f>
        <v>1203</v>
      </c>
      <c r="H465" s="217" t="str">
        <f>IFERROR(IF(VLOOKUP($D465,'Tarifa compacta'!$A$11:$O$1018,12,0)=0,"",VLOOKUP($D465,'Tarifa compacta'!$A$11:$O$1018,12,0)),"")</f>
        <v/>
      </c>
    </row>
    <row r="466" spans="2:9">
      <c r="C466" s="246" t="str">
        <f>IFERROR(VLOOKUP(D466,'Tarifa compacta'!A:C,2,FALSE),"-")</f>
        <v>4010869405652</v>
      </c>
      <c r="D466" t="s">
        <v>3829</v>
      </c>
      <c r="E466" s="32" t="str">
        <f>+VLOOKUP($D466,'Tarifa compacta'!$A:$G,7,0)</f>
        <v>FCU Cons. suelo Comfort, 2t, vent. EC y con. hidr. dcha. (condiciones estándar 6,12kW a 680m3/h)</v>
      </c>
      <c r="F466" s="34">
        <f>+IFERROR(VLOOKUP($D466,'Tarifa compacta'!$A$11:$O$4037,13,0),"")</f>
        <v>1781</v>
      </c>
      <c r="H466" s="217" t="str">
        <f>IFERROR(IF(VLOOKUP($D466,'Tarifa compacta'!$A$11:$O$1018,12,0)=0,"",VLOOKUP($D466,'Tarifa compacta'!$A$11:$O$1018,12,0)),"")</f>
        <v/>
      </c>
    </row>
    <row r="467" spans="2:9">
      <c r="B467" s="49"/>
      <c r="C467" s="248"/>
      <c r="D467" s="50" t="s">
        <v>6048</v>
      </c>
      <c r="E467" s="49"/>
      <c r="F467" s="51"/>
      <c r="G467" s="51"/>
      <c r="H467" s="216"/>
      <c r="I467" s="49"/>
    </row>
    <row r="468" spans="2:9">
      <c r="C468" s="246" t="str">
        <f>IFERROR(VLOOKUP(D468,'Tarifa compacta'!A:C,2,FALSE),"-")</f>
        <v>4010869405676</v>
      </c>
      <c r="D468" t="s">
        <v>3832</v>
      </c>
      <c r="E468" s="32" t="str">
        <f>+VLOOKUP($D468,'Tarifa compacta'!$A:$G,7,0)</f>
        <v>FCU Cons. suelo Comfort, 4t, vent. AC y con. hidr. izqda (condiciones estándar 1kW a 190m3/h)</v>
      </c>
      <c r="F468" s="34">
        <f>+IFERROR(VLOOKUP($D468,'Tarifa compacta'!$A$11:$O$4037,13,0),"")</f>
        <v>574</v>
      </c>
      <c r="H468" s="217" t="str">
        <f>IFERROR(IF(VLOOKUP($D468,'Tarifa compacta'!$A$11:$O$1018,12,0)=0,"",VLOOKUP($D468,'Tarifa compacta'!$A$11:$O$1018,12,0)),"")</f>
        <v/>
      </c>
    </row>
    <row r="469" spans="2:9">
      <c r="C469" s="246" t="str">
        <f>IFERROR(VLOOKUP(D469,'Tarifa compacta'!A:C,2,FALSE),"-")</f>
        <v>4010869405683</v>
      </c>
      <c r="D469" t="s">
        <v>3835</v>
      </c>
      <c r="E469" s="32" t="str">
        <f>+VLOOKUP($D469,'Tarifa compacta'!$A:$G,7,0)</f>
        <v>FCU Cons. suelo Comfort, 4t, vent. AC y con. hidr. izqda (condiciones estándar 1,38kW a 196m3/h)</v>
      </c>
      <c r="F469" s="34">
        <f>+IFERROR(VLOOKUP($D469,'Tarifa compacta'!$A$11:$O$4037,13,0),"")</f>
        <v>583</v>
      </c>
      <c r="H469" s="217" t="str">
        <f>IFERROR(IF(VLOOKUP($D469,'Tarifa compacta'!$A$11:$O$1018,12,0)=0,"",VLOOKUP($D469,'Tarifa compacta'!$A$11:$O$1018,12,0)),"")</f>
        <v/>
      </c>
    </row>
    <row r="470" spans="2:9">
      <c r="C470" s="246" t="str">
        <f>IFERROR(VLOOKUP(D470,'Tarifa compacta'!A:C,2,FALSE),"-")</f>
        <v>4010869405690</v>
      </c>
      <c r="D470" t="s">
        <v>3838</v>
      </c>
      <c r="E470" s="32" t="str">
        <f>+VLOOKUP($D470,'Tarifa compacta'!$A:$G,7,0)</f>
        <v>FCU Cons. suelo Comfort, 4t, vent. AC y con. hidr. izqda (condiciones estándar 1,88kW a 274m3/h)</v>
      </c>
      <c r="F470" s="34">
        <f>+IFERROR(VLOOKUP($D470,'Tarifa compacta'!$A$11:$O$4037,13,0),"")</f>
        <v>632</v>
      </c>
      <c r="H470" s="217" t="str">
        <f>IFERROR(IF(VLOOKUP($D470,'Tarifa compacta'!$A$11:$O$1018,12,0)=0,"",VLOOKUP($D470,'Tarifa compacta'!$A$11:$O$1018,12,0)),"")</f>
        <v/>
      </c>
    </row>
    <row r="471" spans="2:9">
      <c r="C471" s="246" t="str">
        <f>IFERROR(VLOOKUP(D471,'Tarifa compacta'!A:C,2,FALSE),"-")</f>
        <v>4010869405706</v>
      </c>
      <c r="D471" t="s">
        <v>3841</v>
      </c>
      <c r="E471" s="32" t="str">
        <f>+VLOOKUP($D471,'Tarifa compacta'!$A:$G,7,0)</f>
        <v>FCU Cons. suelo Comfort, 4t, vent. AC y con. hidr. izqda (condiciones estándar 2,28kW a 357m3/h)</v>
      </c>
      <c r="F471" s="34">
        <f>+IFERROR(VLOOKUP($D471,'Tarifa compacta'!$A$11:$O$4037,13,0),"")</f>
        <v>747</v>
      </c>
      <c r="H471" s="217" t="str">
        <f>IFERROR(IF(VLOOKUP($D471,'Tarifa compacta'!$A$11:$O$1018,12,0)=0,"",VLOOKUP($D471,'Tarifa compacta'!$A$11:$O$1018,12,0)),"")</f>
        <v/>
      </c>
    </row>
    <row r="472" spans="2:9">
      <c r="C472" s="246" t="str">
        <f>IFERROR(VLOOKUP(D472,'Tarifa compacta'!A:C,2,FALSE),"-")</f>
        <v>4010869405713</v>
      </c>
      <c r="D472" t="s">
        <v>3844</v>
      </c>
      <c r="E472" s="32" t="str">
        <f>+VLOOKUP($D472,'Tarifa compacta'!$A:$G,7,0)</f>
        <v>FCU Cons. suelo Comfort, 4t, vent. AC y con. hidr. izqda (condiciones estándar 3,16kW a 486m3/h)</v>
      </c>
      <c r="F472" s="34">
        <f>+IFERROR(VLOOKUP($D472,'Tarifa compacta'!$A$11:$O$4037,13,0),"")</f>
        <v>840</v>
      </c>
      <c r="H472" s="217" t="str">
        <f>IFERROR(IF(VLOOKUP($D472,'Tarifa compacta'!$A$11:$O$1018,12,0)=0,"",VLOOKUP($D472,'Tarifa compacta'!$A$11:$O$1018,12,0)),"")</f>
        <v/>
      </c>
    </row>
    <row r="473" spans="2:9">
      <c r="C473" s="246" t="str">
        <f>IFERROR(VLOOKUP(D473,'Tarifa compacta'!A:C,2,FALSE),"-")</f>
        <v>4010869405720</v>
      </c>
      <c r="D473" t="s">
        <v>3847</v>
      </c>
      <c r="E473" s="32" t="str">
        <f>+VLOOKUP($D473,'Tarifa compacta'!$A:$G,7,0)</f>
        <v>FCU Cons. suelo Comfort, 4t, vent. AC y con. hidr. izqda (condiciones estándar 4,33kW a 640m3/h)</v>
      </c>
      <c r="F473" s="34">
        <f>+IFERROR(VLOOKUP($D473,'Tarifa compacta'!$A$11:$O$4037,13,0),"")</f>
        <v>920</v>
      </c>
      <c r="H473" s="217" t="str">
        <f>IFERROR(IF(VLOOKUP($D473,'Tarifa compacta'!$A$11:$O$1018,12,0)=0,"",VLOOKUP($D473,'Tarifa compacta'!$A$11:$O$1018,12,0)),"")</f>
        <v/>
      </c>
    </row>
    <row r="474" spans="2:9">
      <c r="C474" s="246" t="str">
        <f>IFERROR(VLOOKUP(D474,'Tarifa compacta'!A:C,2,FALSE),"-")</f>
        <v>4010869405737</v>
      </c>
      <c r="D474" t="s">
        <v>3850</v>
      </c>
      <c r="E474" s="32" t="str">
        <f>+VLOOKUP($D474,'Tarifa compacta'!$A:$G,7,0)</f>
        <v>FCU Cons. suelo Comfort, 4t, vent. AC y con. hidr. izqda (condiciones estándar 5,84kW a 893m3/h)</v>
      </c>
      <c r="F474" s="34">
        <f>+IFERROR(VLOOKUP($D474,'Tarifa compacta'!$A$11:$O$4037,13,0),"")</f>
        <v>1041</v>
      </c>
      <c r="H474" s="217" t="str">
        <f>IFERROR(IF(VLOOKUP($D474,'Tarifa compacta'!$A$11:$O$1018,12,0)=0,"",VLOOKUP($D474,'Tarifa compacta'!$A$11:$O$1018,12,0)),"")</f>
        <v/>
      </c>
    </row>
    <row r="475" spans="2:9">
      <c r="B475" s="49"/>
      <c r="C475" s="248"/>
      <c r="D475" s="50" t="s">
        <v>6049</v>
      </c>
      <c r="E475" s="49"/>
      <c r="F475" s="51"/>
      <c r="G475" s="51"/>
      <c r="H475" s="216"/>
      <c r="I475" s="49"/>
    </row>
    <row r="476" spans="2:9">
      <c r="C476" s="246" t="str">
        <f>IFERROR(VLOOKUP(D476,'Tarifa compacta'!A:C,2,FALSE),"-")</f>
        <v>4010869405768</v>
      </c>
      <c r="D476" t="s">
        <v>3853</v>
      </c>
      <c r="E476" s="32" t="str">
        <f>+VLOOKUP($D476,'Tarifa compacta'!$A:$G,7,0)</f>
        <v>FCU Cons. suelo Comfort, 4t, vent. AC y con. hidr. dcha. (condiciones estándar 1kW a 190m3/h)</v>
      </c>
      <c r="F476" s="34">
        <f>+IFERROR(VLOOKUP($D476,'Tarifa compacta'!$A$11:$O$4037,13,0),"")</f>
        <v>583</v>
      </c>
      <c r="H476" s="217" t="str">
        <f>IFERROR(IF(VLOOKUP($D476,'Tarifa compacta'!$A$11:$O$1018,12,0)=0,"",VLOOKUP($D476,'Tarifa compacta'!$A$11:$O$1018,12,0)),"")</f>
        <v/>
      </c>
    </row>
    <row r="477" spans="2:9">
      <c r="C477" s="246" t="str">
        <f>IFERROR(VLOOKUP(D477,'Tarifa compacta'!A:C,2,FALSE),"-")</f>
        <v>4010869405775</v>
      </c>
      <c r="D477" t="s">
        <v>3856</v>
      </c>
      <c r="E477" s="32" t="str">
        <f>+VLOOKUP($D477,'Tarifa compacta'!$A:$G,7,0)</f>
        <v>FCU Cons. suelo Comfort, 4t, vent. AC y con. hidr. dcha. (condiciones estándar 1,38kW a 196m3/h)</v>
      </c>
      <c r="F477" s="34">
        <f>+IFERROR(VLOOKUP($D477,'Tarifa compacta'!$A$11:$O$4037,13,0),"")</f>
        <v>593</v>
      </c>
      <c r="H477" s="217" t="str">
        <f>IFERROR(IF(VLOOKUP($D477,'Tarifa compacta'!$A$11:$O$1018,12,0)=0,"",VLOOKUP($D477,'Tarifa compacta'!$A$11:$O$1018,12,0)),"")</f>
        <v/>
      </c>
    </row>
    <row r="478" spans="2:9">
      <c r="C478" s="246" t="str">
        <f>IFERROR(VLOOKUP(D478,'Tarifa compacta'!A:C,2,FALSE),"-")</f>
        <v>4010869405782</v>
      </c>
      <c r="D478" t="s">
        <v>3859</v>
      </c>
      <c r="E478" s="32" t="str">
        <f>+VLOOKUP($D478,'Tarifa compacta'!$A:$G,7,0)</f>
        <v>FCU Cons. suelo Comfort, 4t, vent. AC y con. hidr. dcha. (condiciones estándar 1,88kW a 274m3/h)</v>
      </c>
      <c r="F478" s="34">
        <f>+IFERROR(VLOOKUP($D478,'Tarifa compacta'!$A$11:$O$4037,13,0),"")</f>
        <v>641</v>
      </c>
      <c r="H478" s="217" t="str">
        <f>IFERROR(IF(VLOOKUP($D478,'Tarifa compacta'!$A$11:$O$1018,12,0)=0,"",VLOOKUP($D478,'Tarifa compacta'!$A$11:$O$1018,12,0)),"")</f>
        <v/>
      </c>
    </row>
    <row r="479" spans="2:9">
      <c r="C479" s="246" t="str">
        <f>IFERROR(VLOOKUP(D479,'Tarifa compacta'!A:C,2,FALSE),"-")</f>
        <v>4010869405799</v>
      </c>
      <c r="D479" t="s">
        <v>3862</v>
      </c>
      <c r="E479" s="32" t="str">
        <f>+VLOOKUP($D479,'Tarifa compacta'!$A:$G,7,0)</f>
        <v>FCU Cons. suelo Comfort, 4t, vent. AC y con. hidr. dcha. (condiciones estándar 2,28kW a 357m3/h)</v>
      </c>
      <c r="F479" s="34">
        <f>+IFERROR(VLOOKUP($D479,'Tarifa compacta'!$A$11:$O$4037,13,0),"")</f>
        <v>756</v>
      </c>
      <c r="H479" s="217" t="str">
        <f>IFERROR(IF(VLOOKUP($D479,'Tarifa compacta'!$A$11:$O$1018,12,0)=0,"",VLOOKUP($D479,'Tarifa compacta'!$A$11:$O$1018,12,0)),"")</f>
        <v/>
      </c>
    </row>
    <row r="480" spans="2:9">
      <c r="C480" s="246" t="str">
        <f>IFERROR(VLOOKUP(D480,'Tarifa compacta'!A:C,2,FALSE),"-")</f>
        <v>4010869405805</v>
      </c>
      <c r="D480" t="s">
        <v>3865</v>
      </c>
      <c r="E480" s="32" t="str">
        <f>+VLOOKUP($D480,'Tarifa compacta'!$A:$G,7,0)</f>
        <v>FCU Cons. suelo Comfort, 4t, vent. AC y con. hidr. dcha. (condiciones estándar 3,16kW a 486m3/h)</v>
      </c>
      <c r="F480" s="34">
        <f>+IFERROR(VLOOKUP($D480,'Tarifa compacta'!$A$11:$O$4037,13,0),"")</f>
        <v>850</v>
      </c>
      <c r="H480" s="217" t="str">
        <f>IFERROR(IF(VLOOKUP($D480,'Tarifa compacta'!$A$11:$O$1018,12,0)=0,"",VLOOKUP($D480,'Tarifa compacta'!$A$11:$O$1018,12,0)),"")</f>
        <v/>
      </c>
    </row>
    <row r="481" spans="2:9">
      <c r="C481" s="246" t="str">
        <f>IFERROR(VLOOKUP(D481,'Tarifa compacta'!A:C,2,FALSE),"-")</f>
        <v>4010869405812</v>
      </c>
      <c r="D481" t="s">
        <v>3868</v>
      </c>
      <c r="E481" s="32" t="str">
        <f>+VLOOKUP($D481,'Tarifa compacta'!$A:$G,7,0)</f>
        <v>FCU Cons. suelo Comfort, 4t, vent. AC y con. hidr. dcha. (condiciones estándar 4,33kW a 640m3/h)</v>
      </c>
      <c r="F481" s="34">
        <f>+IFERROR(VLOOKUP($D481,'Tarifa compacta'!$A$11:$O$4037,13,0),"")</f>
        <v>930</v>
      </c>
      <c r="H481" s="217" t="str">
        <f>IFERROR(IF(VLOOKUP($D481,'Tarifa compacta'!$A$11:$O$1018,12,0)=0,"",VLOOKUP($D481,'Tarifa compacta'!$A$11:$O$1018,12,0)),"")</f>
        <v/>
      </c>
    </row>
    <row r="482" spans="2:9">
      <c r="C482" s="246" t="str">
        <f>IFERROR(VLOOKUP(D482,'Tarifa compacta'!A:C,2,FALSE),"-")</f>
        <v>4010869405829</v>
      </c>
      <c r="D482" t="s">
        <v>3871</v>
      </c>
      <c r="E482" s="32" t="str">
        <f>+VLOOKUP($D482,'Tarifa compacta'!$A:$G,7,0)</f>
        <v>FCU Cons. suelo Comfort, 4t, vent. AC y con. hidr. dcha. (condiciones estándar 5,84kW a 893m3/h)</v>
      </c>
      <c r="F482" s="34">
        <f>+IFERROR(VLOOKUP($D482,'Tarifa compacta'!$A$11:$O$4037,13,0),"")</f>
        <v>1050</v>
      </c>
      <c r="H482" s="217" t="str">
        <f>IFERROR(IF(VLOOKUP($D482,'Tarifa compacta'!$A$11:$O$1018,12,0)=0,"",VLOOKUP($D482,'Tarifa compacta'!$A$11:$O$1018,12,0)),"")</f>
        <v/>
      </c>
    </row>
    <row r="483" spans="2:9">
      <c r="B483" s="49"/>
      <c r="C483" s="248"/>
      <c r="D483" s="50" t="s">
        <v>6050</v>
      </c>
      <c r="E483" s="49"/>
      <c r="F483" s="51"/>
      <c r="G483" s="51"/>
      <c r="H483" s="216"/>
      <c r="I483" s="49"/>
    </row>
    <row r="484" spans="2:9">
      <c r="C484" s="246" t="str">
        <f>IFERROR(VLOOKUP(D484,'Tarifa compacta'!A:C,2,FALSE),"-")</f>
        <v>4010869405843</v>
      </c>
      <c r="D484" t="s">
        <v>3874</v>
      </c>
      <c r="E484" s="32" t="str">
        <f>+VLOOKUP($D484,'Tarifa compacta'!$A:$G,7,0)</f>
        <v>FCU Cons. suelo Comfort, 4t, vent. EC y con. hidr. izqda (condiciones estándar 1kW a 190m3/h)</v>
      </c>
      <c r="F484" s="34">
        <f>+IFERROR(VLOOKUP($D484,'Tarifa compacta'!$A$11:$O$4037,13,0),"")</f>
        <v>790</v>
      </c>
      <c r="H484" s="217" t="str">
        <f>IFERROR(IF(VLOOKUP($D484,'Tarifa compacta'!$A$11:$O$1018,12,0)=0,"",VLOOKUP($D484,'Tarifa compacta'!$A$11:$O$1018,12,0)),"")</f>
        <v/>
      </c>
    </row>
    <row r="485" spans="2:9">
      <c r="C485" s="246" t="str">
        <f>IFERROR(VLOOKUP(D485,'Tarifa compacta'!A:C,2,FALSE),"-")</f>
        <v>4010869405850</v>
      </c>
      <c r="D485" t="s">
        <v>3877</v>
      </c>
      <c r="E485" s="32" t="str">
        <f>+VLOOKUP($D485,'Tarifa compacta'!$A:$G,7,0)</f>
        <v>FCU Cons. suelo Comfort, 4t, vent. EC y con. hidr. izqda (condiciones estándar 1,38kW a 196m3/h)</v>
      </c>
      <c r="F485" s="34">
        <f>+IFERROR(VLOOKUP($D485,'Tarifa compacta'!$A$11:$O$4037,13,0),"")</f>
        <v>800</v>
      </c>
      <c r="H485" s="217" t="str">
        <f>IFERROR(IF(VLOOKUP($D485,'Tarifa compacta'!$A$11:$O$1018,12,0)=0,"",VLOOKUP($D485,'Tarifa compacta'!$A$11:$O$1018,12,0)),"")</f>
        <v/>
      </c>
    </row>
    <row r="486" spans="2:9">
      <c r="C486" s="246" t="str">
        <f>IFERROR(VLOOKUP(D486,'Tarifa compacta'!A:C,2,FALSE),"-")</f>
        <v>4010869405867</v>
      </c>
      <c r="D486" t="s">
        <v>3880</v>
      </c>
      <c r="E486" s="32" t="str">
        <f>+VLOOKUP($D486,'Tarifa compacta'!$A:$G,7,0)</f>
        <v>FCU Cons. suelo Comfort, 4t, vent. EC y con. hidr. izqda (condiciones estándar 1,88kW a 274m3/h)</v>
      </c>
      <c r="F486" s="34">
        <f>+IFERROR(VLOOKUP($D486,'Tarifa compacta'!$A$11:$O$4037,13,0),"")</f>
        <v>848</v>
      </c>
      <c r="H486" s="217" t="str">
        <f>IFERROR(IF(VLOOKUP($D486,'Tarifa compacta'!$A$11:$O$1018,12,0)=0,"",VLOOKUP($D486,'Tarifa compacta'!$A$11:$O$1018,12,0)),"")</f>
        <v/>
      </c>
    </row>
    <row r="487" spans="2:9">
      <c r="C487" s="246" t="str">
        <f>IFERROR(VLOOKUP(D487,'Tarifa compacta'!A:C,2,FALSE),"-")</f>
        <v>4010869405874</v>
      </c>
      <c r="D487" t="s">
        <v>3883</v>
      </c>
      <c r="E487" s="32" t="str">
        <f>+VLOOKUP($D487,'Tarifa compacta'!$A:$G,7,0)</f>
        <v>FCU Cons. suelo Comfort, 4t, vent. EC y con. hidr. izqda (condiciones estándar 2,28kW a 357m3/h)</v>
      </c>
      <c r="F487" s="34">
        <f>+IFERROR(VLOOKUP($D487,'Tarifa compacta'!$A$11:$O$4037,13,0),"")</f>
        <v>963</v>
      </c>
      <c r="H487" s="217" t="str">
        <f>IFERROR(IF(VLOOKUP($D487,'Tarifa compacta'!$A$11:$O$1018,12,0)=0,"",VLOOKUP($D487,'Tarifa compacta'!$A$11:$O$1018,12,0)),"")</f>
        <v/>
      </c>
    </row>
    <row r="488" spans="2:9">
      <c r="C488" s="246" t="str">
        <f>IFERROR(VLOOKUP(D488,'Tarifa compacta'!A:C,2,FALSE),"-")</f>
        <v>4010869405881</v>
      </c>
      <c r="D488" t="s">
        <v>3886</v>
      </c>
      <c r="E488" s="32" t="str">
        <f>+VLOOKUP($D488,'Tarifa compacta'!$A:$G,7,0)</f>
        <v>FCU Cons. suelo Comfort, 4t, vent. EC y con. hidr. izqda (condiciones estándar 3,16kW a 486m3/h)</v>
      </c>
      <c r="F488" s="34">
        <f>+IFERROR(VLOOKUP($D488,'Tarifa compacta'!$A$11:$O$4037,13,0),"")</f>
        <v>1057</v>
      </c>
      <c r="H488" s="217"/>
    </row>
    <row r="489" spans="2:9">
      <c r="C489" s="246" t="str">
        <f>IFERROR(VLOOKUP(D489,'Tarifa compacta'!A:C,2,FALSE),"-")</f>
        <v>4010869405898</v>
      </c>
      <c r="D489" t="s">
        <v>3889</v>
      </c>
      <c r="E489" s="32" t="str">
        <f>+VLOOKUP($D489,'Tarifa compacta'!$A:$G,7,0)</f>
        <v>FCU Cons. suelo Comfort, 4t, vent. EC y con. hidr. izqda (condiciones estándar 4,33kW a 640m3/h)</v>
      </c>
      <c r="F489" s="34">
        <f>+IFERROR(VLOOKUP($D489,'Tarifa compacta'!$A$11:$O$4037,13,0),"")</f>
        <v>1138</v>
      </c>
      <c r="H489" s="217" t="str">
        <f>IFERROR(IF(VLOOKUP($D489,'Tarifa compacta'!$A$11:$O$1018,12,0)=0,"",VLOOKUP($D489,'Tarifa compacta'!$A$11:$O$1018,12,0)),"")</f>
        <v/>
      </c>
    </row>
    <row r="490" spans="2:9">
      <c r="C490" s="246" t="str">
        <f>IFERROR(VLOOKUP(D490,'Tarifa compacta'!A:C,2,FALSE),"-")</f>
        <v>4010869405904</v>
      </c>
      <c r="D490" t="s">
        <v>3892</v>
      </c>
      <c r="E490" s="32" t="str">
        <f>+VLOOKUP($D490,'Tarifa compacta'!$A:$G,7,0)</f>
        <v>FCU Cons. suelo Comfort, 4t, vent. EC y con. hidr. izqda (condiciones estándar 5,84kW a 893m3/h)</v>
      </c>
      <c r="F490" s="34">
        <f>+IFERROR(VLOOKUP($D490,'Tarifa compacta'!$A$11:$O$4037,13,0),"")</f>
        <v>1264</v>
      </c>
      <c r="H490" s="217" t="str">
        <f>IFERROR(IF(VLOOKUP($D490,'Tarifa compacta'!$A$11:$O$1018,12,0)=0,"",VLOOKUP($D490,'Tarifa compacta'!$A$11:$O$1018,12,0)),"")</f>
        <v/>
      </c>
    </row>
    <row r="491" spans="2:9">
      <c r="C491" s="246" t="str">
        <f>IFERROR(VLOOKUP(D491,'Tarifa compacta'!A:C,2,FALSE),"-")</f>
        <v>4010869405911</v>
      </c>
      <c r="D491" t="s">
        <v>3895</v>
      </c>
      <c r="E491" s="32" t="str">
        <f>+VLOOKUP($D491,'Tarifa compacta'!$A:$G,7,0)</f>
        <v>FCU Cons. suelo Comfort, 4t, vent. EC y con. hidr. izqda (condiciones estándar 6,12kW a 680m3/h)</v>
      </c>
      <c r="F491" s="34">
        <f>+IFERROR(VLOOKUP($D491,'Tarifa compacta'!$A$11:$O$4037,13,0),"")</f>
        <v>1875</v>
      </c>
      <c r="H491" s="217" t="str">
        <f>IFERROR(IF(VLOOKUP($D491,'Tarifa compacta'!$A$11:$O$1018,12,0)=0,"",VLOOKUP($D491,'Tarifa compacta'!$A$11:$O$1018,12,0)),"")</f>
        <v/>
      </c>
    </row>
    <row r="492" spans="2:9">
      <c r="B492" s="49"/>
      <c r="C492" s="248"/>
      <c r="D492" s="50" t="s">
        <v>6051</v>
      </c>
      <c r="E492" s="49"/>
      <c r="F492" s="51"/>
      <c r="G492" s="51"/>
      <c r="H492" s="216"/>
      <c r="I492" s="49"/>
    </row>
    <row r="493" spans="2:9">
      <c r="C493" s="246" t="str">
        <f>IFERROR(VLOOKUP(D493,'Tarifa compacta'!A:C,2,FALSE),"-")</f>
        <v>4010869405928</v>
      </c>
      <c r="D493" t="s">
        <v>3898</v>
      </c>
      <c r="E493" s="32" t="str">
        <f>+VLOOKUP($D493,'Tarifa compacta'!$A:$G,7,0)</f>
        <v>FCU Cons. suelo Comfort, 4t, vent. EC y con. hidr. dcha. (condiciones estándar 1kW a 190m3/h)</v>
      </c>
      <c r="F493" s="34">
        <f>+IFERROR(VLOOKUP($D493,'Tarifa compacta'!$A$11:$O$4037,13,0),"")</f>
        <v>800</v>
      </c>
      <c r="H493" s="217" t="str">
        <f>IFERROR(IF(VLOOKUP($D493,'Tarifa compacta'!$A$11:$O$1018,12,0)=0,"",VLOOKUP($D493,'Tarifa compacta'!$A$11:$O$1018,12,0)),"")</f>
        <v/>
      </c>
    </row>
    <row r="494" spans="2:9">
      <c r="C494" s="246" t="str">
        <f>IFERROR(VLOOKUP(D494,'Tarifa compacta'!A:C,2,FALSE),"-")</f>
        <v>4010869405935</v>
      </c>
      <c r="D494" t="s">
        <v>3901</v>
      </c>
      <c r="E494" s="32" t="str">
        <f>+VLOOKUP($D494,'Tarifa compacta'!$A:$G,7,0)</f>
        <v>FCU Cons. suelo Comfort, 4t, vent. EC y con. hidr. dcha. (condiciones estándar 1,38kW a 196m3/h)</v>
      </c>
      <c r="F494" s="34">
        <f>+IFERROR(VLOOKUP($D494,'Tarifa compacta'!$A$11:$O$4037,13,0),"")</f>
        <v>809</v>
      </c>
      <c r="H494" s="217" t="str">
        <f>IFERROR(IF(VLOOKUP($D494,'Tarifa compacta'!$A$11:$O$1018,12,0)=0,"",VLOOKUP($D494,'Tarifa compacta'!$A$11:$O$1018,12,0)),"")</f>
        <v/>
      </c>
    </row>
    <row r="495" spans="2:9">
      <c r="C495" s="246" t="str">
        <f>IFERROR(VLOOKUP(D495,'Tarifa compacta'!A:C,2,FALSE),"-")</f>
        <v>4010869405942</v>
      </c>
      <c r="D495" t="s">
        <v>3904</v>
      </c>
      <c r="E495" s="32" t="str">
        <f>+VLOOKUP($D495,'Tarifa compacta'!$A:$G,7,0)</f>
        <v>FCU Cons. suelo Comfort, 4t, vent. EC y con. hidr. dcha. (condiciones estándar 1,88kW a 274m3/h)</v>
      </c>
      <c r="F495" s="34">
        <f>+IFERROR(VLOOKUP($D495,'Tarifa compacta'!$A$11:$O$4037,13,0),"")</f>
        <v>857</v>
      </c>
      <c r="H495" s="217" t="str">
        <f>IFERROR(IF(VLOOKUP($D495,'Tarifa compacta'!$A$11:$O$1018,12,0)=0,"",VLOOKUP($D495,'Tarifa compacta'!$A$11:$O$1018,12,0)),"")</f>
        <v/>
      </c>
    </row>
    <row r="496" spans="2:9">
      <c r="C496" s="246" t="str">
        <f>IFERROR(VLOOKUP(D496,'Tarifa compacta'!A:C,2,FALSE),"-")</f>
        <v>4010869405959</v>
      </c>
      <c r="D496" t="s">
        <v>3907</v>
      </c>
      <c r="E496" s="32" t="str">
        <f>+VLOOKUP($D496,'Tarifa compacta'!$A:$G,7,0)</f>
        <v>FCU Cons. suelo Comfort, 4t, vent. EC y con. hidr. dcha. (condiciones estándar 2,28kW a 357m3/h)</v>
      </c>
      <c r="F496" s="34">
        <f>+IFERROR(VLOOKUP($D496,'Tarifa compacta'!$A$11:$O$4037,13,0),"")</f>
        <v>973</v>
      </c>
      <c r="H496" s="217"/>
    </row>
    <row r="497" spans="2:9">
      <c r="C497" s="246" t="str">
        <f>IFERROR(VLOOKUP(D497,'Tarifa compacta'!A:C,2,FALSE),"-")</f>
        <v>4010869405966</v>
      </c>
      <c r="D497" t="s">
        <v>3910</v>
      </c>
      <c r="E497" s="32" t="str">
        <f>+VLOOKUP($D497,'Tarifa compacta'!$A:$G,7,0)</f>
        <v>FCU Cons. suelo Comfort, 4t, vent. EC y con. hidr. dcha. (condiciones estándar 3,16kW a 486m3/h)</v>
      </c>
      <c r="F497" s="34">
        <f>+IFERROR(VLOOKUP($D497,'Tarifa compacta'!$A$11:$O$4037,13,0),"")</f>
        <v>1066</v>
      </c>
      <c r="H497" s="217" t="str">
        <f>IFERROR(IF(VLOOKUP($D497,'Tarifa compacta'!$A$11:$O$1018,12,0)=0,"",VLOOKUP($D497,'Tarifa compacta'!$A$11:$O$1018,12,0)),"")</f>
        <v/>
      </c>
    </row>
    <row r="498" spans="2:9">
      <c r="C498" s="246" t="str">
        <f>IFERROR(VLOOKUP(D498,'Tarifa compacta'!A:C,2,FALSE),"-")</f>
        <v>4010869405973</v>
      </c>
      <c r="D498" t="s">
        <v>3913</v>
      </c>
      <c r="E498" s="32" t="str">
        <f>+VLOOKUP($D498,'Tarifa compacta'!$A:$G,7,0)</f>
        <v>FCU Cons. suelo Comfort, 4t, vent. EC y con. hidr. dcha. (condiciones estándar 4,33kW a 640m3/h)</v>
      </c>
      <c r="F498" s="34">
        <f>+IFERROR(VLOOKUP($D498,'Tarifa compacta'!$A$11:$O$4037,13,0),"")</f>
        <v>1147</v>
      </c>
      <c r="H498" s="217" t="str">
        <f>IFERROR(IF(VLOOKUP($D498,'Tarifa compacta'!$A$11:$O$1018,12,0)=0,"",VLOOKUP($D498,'Tarifa compacta'!$A$11:$O$1018,12,0)),"")</f>
        <v/>
      </c>
    </row>
    <row r="499" spans="2:9">
      <c r="C499" s="246" t="str">
        <f>IFERROR(VLOOKUP(D499,'Tarifa compacta'!A:C,2,FALSE),"-")</f>
        <v>4010869405997</v>
      </c>
      <c r="D499" t="s">
        <v>3916</v>
      </c>
      <c r="E499" s="32" t="str">
        <f>+VLOOKUP($D499,'Tarifa compacta'!$A:$G,7,0)</f>
        <v>FCU Cons. suelo Comfort, 4t, vent. EC y con. hidr. dcha. (condiciones estándar 5,84kW a 893m3/h)</v>
      </c>
      <c r="F499" s="34">
        <f>+IFERROR(VLOOKUP($D499,'Tarifa compacta'!$A$11:$O$4037,13,0),"")</f>
        <v>1273</v>
      </c>
      <c r="H499" s="217" t="str">
        <f>IFERROR(IF(VLOOKUP($D499,'Tarifa compacta'!$A$11:$O$1018,12,0)=0,"",VLOOKUP($D499,'Tarifa compacta'!$A$11:$O$1018,12,0)),"")</f>
        <v/>
      </c>
    </row>
    <row r="500" spans="2:9">
      <c r="C500" s="246" t="str">
        <f>IFERROR(VLOOKUP(D500,'Tarifa compacta'!A:C,2,FALSE),"-")</f>
        <v>4010869406000</v>
      </c>
      <c r="D500" t="s">
        <v>3919</v>
      </c>
      <c r="E500" s="32" t="str">
        <f>+VLOOKUP($D500,'Tarifa compacta'!$A:$G,7,0)</f>
        <v>FCU Cons. suelo Comfort, 4t, vent. EC y con. hidr. dcha. (condiciones estándar 6,12kW a 680m3/h)</v>
      </c>
      <c r="F500" s="34">
        <f>+IFERROR(VLOOKUP($D500,'Tarifa compacta'!$A$11:$O$4037,13,0),"")</f>
        <v>1884</v>
      </c>
      <c r="H500" s="217" t="str">
        <f>IFERROR(IF(VLOOKUP($D500,'Tarifa compacta'!$A$11:$O$1018,12,0)=0,"",VLOOKUP($D500,'Tarifa compacta'!$A$11:$O$1018,12,0)),"")</f>
        <v/>
      </c>
    </row>
    <row r="501" spans="2:9" ht="15.75">
      <c r="B501" s="44"/>
      <c r="C501" s="251"/>
      <c r="D501" s="226" t="s">
        <v>6052</v>
      </c>
      <c r="E501" s="45"/>
      <c r="F501" s="45"/>
      <c r="G501" s="45"/>
      <c r="H501" s="222"/>
      <c r="I501" s="45"/>
    </row>
    <row r="502" spans="2:9">
      <c r="B502" s="49"/>
      <c r="C502" s="248"/>
      <c r="D502" s="50" t="s">
        <v>6053</v>
      </c>
      <c r="E502" s="49"/>
      <c r="F502" s="51"/>
      <c r="G502" s="51"/>
      <c r="H502" s="216"/>
      <c r="I502" s="49"/>
    </row>
    <row r="503" spans="2:9">
      <c r="C503" s="246" t="str">
        <f>IFERROR(VLOOKUP(D503,'Tarifa compacta'!A:C,2,FALSE),"-")</f>
        <v>4010869406017</v>
      </c>
      <c r="D503" t="s">
        <v>3922</v>
      </c>
      <c r="E503" s="32" t="str">
        <f>+VLOOKUP($D503,'Tarifa compacta'!$A:$G,7,0)</f>
        <v>FCU Techo Comfort, 2t, vent. AC y con. hidr. izqda (condiciones estándar 1kW a 190m3/h)</v>
      </c>
      <c r="F503" s="34">
        <f>+IFERROR(VLOOKUP($D503,'Tarifa compacta'!$A$11:$O$4037,13,0),"")</f>
        <v>629</v>
      </c>
      <c r="H503" s="217" t="str">
        <f>IFERROR(IF(VLOOKUP($D503,'Tarifa compacta'!$A$11:$O$1018,12,0)=0,"",VLOOKUP($D503,'Tarifa compacta'!$A$11:$O$1018,12,0)),"")</f>
        <v/>
      </c>
    </row>
    <row r="504" spans="2:9">
      <c r="C504" s="246" t="str">
        <f>IFERROR(VLOOKUP(D504,'Tarifa compacta'!A:C,2,FALSE),"-")</f>
        <v>4010869406031</v>
      </c>
      <c r="D504" t="s">
        <v>3925</v>
      </c>
      <c r="E504" s="32" t="str">
        <f>+VLOOKUP($D504,'Tarifa compacta'!$A:$G,7,0)</f>
        <v>FCU Techo Comfort, 2t, vent. AC y con. hidr. izqda (condiciones estándar 1,38kW a 196m3/h)</v>
      </c>
      <c r="F504" s="34">
        <f>+IFERROR(VLOOKUP($D504,'Tarifa compacta'!$A$11:$O$4037,13,0),"")</f>
        <v>654</v>
      </c>
      <c r="H504" s="217" t="str">
        <f>IFERROR(IF(VLOOKUP($D504,'Tarifa compacta'!$A$11:$O$1018,12,0)=0,"",VLOOKUP($D504,'Tarifa compacta'!$A$11:$O$1018,12,0)),"")</f>
        <v/>
      </c>
    </row>
    <row r="505" spans="2:9">
      <c r="C505" s="246" t="str">
        <f>IFERROR(VLOOKUP(D505,'Tarifa compacta'!A:C,2,FALSE),"-")</f>
        <v>4010869406048</v>
      </c>
      <c r="D505" t="s">
        <v>3928</v>
      </c>
      <c r="E505" s="32" t="str">
        <f>+VLOOKUP($D505,'Tarifa compacta'!$A:$G,7,0)</f>
        <v>FCU Techo Comfort, 2t, vent. AC y con. hidr. izqda (condiciones estándar 1,88kW a 274m3/h)</v>
      </c>
      <c r="F505" s="34">
        <f>+IFERROR(VLOOKUP($D505,'Tarifa compacta'!$A$11:$O$4037,13,0),"")</f>
        <v>705</v>
      </c>
      <c r="H505" s="217" t="str">
        <f>IFERROR(IF(VLOOKUP($D505,'Tarifa compacta'!$A$11:$O$1018,12,0)=0,"",VLOOKUP($D505,'Tarifa compacta'!$A$11:$O$1018,12,0)),"")</f>
        <v/>
      </c>
    </row>
    <row r="506" spans="2:9">
      <c r="C506" s="246" t="str">
        <f>IFERROR(VLOOKUP(D506,'Tarifa compacta'!A:C,2,FALSE),"-")</f>
        <v>4010869406055</v>
      </c>
      <c r="D506" t="s">
        <v>3931</v>
      </c>
      <c r="E506" s="32" t="str">
        <f>+VLOOKUP($D506,'Tarifa compacta'!$A:$G,7,0)</f>
        <v>FCU Techo Comfort, 2t, vent. AC y con. hidr. izqda (condiciones estándar 2,28kW a 357m3/h)</v>
      </c>
      <c r="F506" s="34">
        <f>+IFERROR(VLOOKUP($D506,'Tarifa compacta'!$A$11:$O$4037,13,0),"")</f>
        <v>835</v>
      </c>
      <c r="H506" s="217" t="str">
        <f>IFERROR(IF(VLOOKUP($D506,'Tarifa compacta'!$A$11:$O$1018,12,0)=0,"",VLOOKUP($D506,'Tarifa compacta'!$A$11:$O$1018,12,0)),"")</f>
        <v/>
      </c>
    </row>
    <row r="507" spans="2:9">
      <c r="C507" s="246" t="str">
        <f>IFERROR(VLOOKUP(D507,'Tarifa compacta'!A:C,2,FALSE),"-")</f>
        <v>4010869406079</v>
      </c>
      <c r="D507" t="s">
        <v>3934</v>
      </c>
      <c r="E507" s="32" t="str">
        <f>+VLOOKUP($D507,'Tarifa compacta'!$A:$G,7,0)</f>
        <v>FCU Techo Comfort, 2t, vent. AC y con. hidr. izqda (condiciones estándar 3,16kW a 486m3/h)</v>
      </c>
      <c r="F507" s="34">
        <f>+IFERROR(VLOOKUP($D507,'Tarifa compacta'!$A$11:$O$4037,13,0),"")</f>
        <v>934</v>
      </c>
      <c r="H507" s="217" t="str">
        <f>IFERROR(IF(VLOOKUP($D507,'Tarifa compacta'!$A$11:$O$1018,12,0)=0,"",VLOOKUP($D507,'Tarifa compacta'!$A$11:$O$1018,12,0)),"")</f>
        <v/>
      </c>
    </row>
    <row r="508" spans="2:9">
      <c r="C508" s="246" t="str">
        <f>IFERROR(VLOOKUP(D508,'Tarifa compacta'!A:C,2,FALSE),"-")</f>
        <v>4010869406086</v>
      </c>
      <c r="D508" t="s">
        <v>3937</v>
      </c>
      <c r="E508" s="32" t="str">
        <f>+VLOOKUP($D508,'Tarifa compacta'!$A:$G,7,0)</f>
        <v>FCU Techo Comfort, 2t, vent. AC y con. hidr. izqda (condiciones estándar 4,33kW a 640m3/h)</v>
      </c>
      <c r="F508" s="34">
        <f>+IFERROR(VLOOKUP($D508,'Tarifa compacta'!$A$11:$O$4037,13,0),"")</f>
        <v>1044</v>
      </c>
      <c r="H508" s="217" t="str">
        <f>IFERROR(IF(VLOOKUP($D508,'Tarifa compacta'!$A$11:$O$1018,12,0)=0,"",VLOOKUP($D508,'Tarifa compacta'!$A$11:$O$1018,12,0)),"")</f>
        <v/>
      </c>
    </row>
    <row r="509" spans="2:9">
      <c r="C509" s="246" t="str">
        <f>IFERROR(VLOOKUP(D509,'Tarifa compacta'!A:C,2,FALSE),"-")</f>
        <v>4010869406093</v>
      </c>
      <c r="D509" t="s">
        <v>3940</v>
      </c>
      <c r="E509" s="32" t="str">
        <f>+VLOOKUP($D509,'Tarifa compacta'!$A:$G,7,0)</f>
        <v>FCU Techo Comfort, 2t, vent. AC y con. hidr. izqda (condiciones estándar 5,84kW a 893m3/h)</v>
      </c>
      <c r="F509" s="34">
        <f>+IFERROR(VLOOKUP($D509,'Tarifa compacta'!$A$11:$O$4037,13,0),"")</f>
        <v>1169</v>
      </c>
      <c r="H509" s="217" t="str">
        <f>IFERROR(IF(VLOOKUP($D509,'Tarifa compacta'!$A$11:$O$1018,12,0)=0,"",VLOOKUP($D509,'Tarifa compacta'!$A$11:$O$1018,12,0)),"")</f>
        <v/>
      </c>
    </row>
    <row r="510" spans="2:9">
      <c r="B510" s="49"/>
      <c r="C510" s="248"/>
      <c r="D510" s="50" t="s">
        <v>6054</v>
      </c>
      <c r="E510" s="49"/>
      <c r="F510" s="51"/>
      <c r="G510" s="51"/>
      <c r="H510" s="216"/>
      <c r="I510" s="49"/>
    </row>
    <row r="511" spans="2:9">
      <c r="C511" s="246" t="str">
        <f>IFERROR(VLOOKUP(D511,'Tarifa compacta'!A:C,2,FALSE),"-")</f>
        <v>4010869406116</v>
      </c>
      <c r="D511" t="s">
        <v>3943</v>
      </c>
      <c r="E511" s="32" t="str">
        <f>+VLOOKUP($D511,'Tarifa compacta'!$A:$G,7,0)</f>
        <v>FCU Techo Comfort, 2t, vent. AC y con. hidr. dcha. (condiciones estándar 1kW a 190m3/h)</v>
      </c>
      <c r="F511" s="34">
        <f>+IFERROR(VLOOKUP($D511,'Tarifa compacta'!$A$11:$O$4037,13,0),"")</f>
        <v>639</v>
      </c>
      <c r="H511" s="217" t="str">
        <f>IFERROR(IF(VLOOKUP($D511,'Tarifa compacta'!$A$11:$O$1018,12,0)=0,"",VLOOKUP($D511,'Tarifa compacta'!$A$11:$O$1018,12,0)),"")</f>
        <v/>
      </c>
    </row>
    <row r="512" spans="2:9">
      <c r="C512" s="246" t="str">
        <f>IFERROR(VLOOKUP(D512,'Tarifa compacta'!A:C,2,FALSE),"-")</f>
        <v>4010869406123</v>
      </c>
      <c r="D512" t="s">
        <v>3946</v>
      </c>
      <c r="E512" s="32" t="str">
        <f>+VLOOKUP($D512,'Tarifa compacta'!$A:$G,7,0)</f>
        <v>FCU Techo Comfort, 2t, vent. AC y con. hidr. dcha. (condiciones estándar 1,38kW a 196m3/h)</v>
      </c>
      <c r="F512" s="34">
        <f>+IFERROR(VLOOKUP($D512,'Tarifa compacta'!$A$11:$O$4037,13,0),"")</f>
        <v>663</v>
      </c>
      <c r="H512" s="217" t="str">
        <f>IFERROR(IF(VLOOKUP($D512,'Tarifa compacta'!$A$11:$O$1018,12,0)=0,"",VLOOKUP($D512,'Tarifa compacta'!$A$11:$O$1018,12,0)),"")</f>
        <v/>
      </c>
    </row>
    <row r="513" spans="2:9">
      <c r="C513" s="246" t="str">
        <f>IFERROR(VLOOKUP(D513,'Tarifa compacta'!A:C,2,FALSE),"-")</f>
        <v>4010869406130</v>
      </c>
      <c r="D513" t="s">
        <v>3949</v>
      </c>
      <c r="E513" s="32" t="str">
        <f>+VLOOKUP($D513,'Tarifa compacta'!$A:$G,7,0)</f>
        <v>FCU Techo Comfort, 2t, vent. AC y con. hidr. dcha. (condiciones estándar 1,88kW a 274m3/h)</v>
      </c>
      <c r="F513" s="34">
        <f>+IFERROR(VLOOKUP($D513,'Tarifa compacta'!$A$11:$O$4037,13,0),"")</f>
        <v>714</v>
      </c>
      <c r="H513" s="217" t="str">
        <f>IFERROR(IF(VLOOKUP($D513,'Tarifa compacta'!$A$11:$O$1018,12,0)=0,"",VLOOKUP($D513,'Tarifa compacta'!$A$11:$O$1018,12,0)),"")</f>
        <v/>
      </c>
    </row>
    <row r="514" spans="2:9">
      <c r="C514" s="246" t="str">
        <f>IFERROR(VLOOKUP(D514,'Tarifa compacta'!A:C,2,FALSE),"-")</f>
        <v>4010869406147</v>
      </c>
      <c r="D514" t="s">
        <v>3952</v>
      </c>
      <c r="E514" s="32" t="str">
        <f>+VLOOKUP($D514,'Tarifa compacta'!$A:$G,7,0)</f>
        <v>FCU Techo Comfort, 2t, vent. AC y con. hidr. dcha. (condiciones estándar 2,28kW a 357m3/h)</v>
      </c>
      <c r="F514" s="34">
        <f>+IFERROR(VLOOKUP($D514,'Tarifa compacta'!$A$11:$O$4037,13,0),"")</f>
        <v>845</v>
      </c>
      <c r="H514" s="217" t="str">
        <f>IFERROR(IF(VLOOKUP($D514,'Tarifa compacta'!$A$11:$O$1018,12,0)=0,"",VLOOKUP($D514,'Tarifa compacta'!$A$11:$O$1018,12,0)),"")</f>
        <v/>
      </c>
    </row>
    <row r="515" spans="2:9">
      <c r="C515" s="246" t="str">
        <f>IFERROR(VLOOKUP(D515,'Tarifa compacta'!A:C,2,FALSE),"-")</f>
        <v>4010869406154</v>
      </c>
      <c r="D515" t="s">
        <v>3955</v>
      </c>
      <c r="E515" s="32" t="str">
        <f>+VLOOKUP($D515,'Tarifa compacta'!$A:$G,7,0)</f>
        <v>FCU Techo Comfort, 2t, vent. AC y con. hidr. dcha. (condiciones estándar 3,16kW a 486m3/h)</v>
      </c>
      <c r="F515" s="34">
        <f>+IFERROR(VLOOKUP($D515,'Tarifa compacta'!$A$11:$O$4037,13,0),"")</f>
        <v>943</v>
      </c>
      <c r="H515" s="217" t="str">
        <f>IFERROR(IF(VLOOKUP($D515,'Tarifa compacta'!$A$11:$O$1018,12,0)=0,"",VLOOKUP($D515,'Tarifa compacta'!$A$11:$O$1018,12,0)),"")</f>
        <v/>
      </c>
    </row>
    <row r="516" spans="2:9">
      <c r="C516" s="246" t="str">
        <f>IFERROR(VLOOKUP(D516,'Tarifa compacta'!A:C,2,FALSE),"-")</f>
        <v>4010869406161</v>
      </c>
      <c r="D516" t="s">
        <v>3958</v>
      </c>
      <c r="E516" s="32" t="str">
        <f>+VLOOKUP($D516,'Tarifa compacta'!$A:$G,7,0)</f>
        <v>FCU Techo Comfort, 2t, vent. AC y con. hidr. dcha. (condiciones estándar 4,33kW a 640m3/h)</v>
      </c>
      <c r="F516" s="34">
        <f>+IFERROR(VLOOKUP($D516,'Tarifa compacta'!$A$11:$O$4037,13,0),"")</f>
        <v>1054</v>
      </c>
      <c r="H516" s="217" t="str">
        <f>IFERROR(IF(VLOOKUP($D516,'Tarifa compacta'!$A$11:$O$1018,12,0)=0,"",VLOOKUP($D516,'Tarifa compacta'!$A$11:$O$1018,12,0)),"")</f>
        <v/>
      </c>
    </row>
    <row r="517" spans="2:9">
      <c r="C517" s="246" t="str">
        <f>IFERROR(VLOOKUP(D517,'Tarifa compacta'!A:C,2,FALSE),"-")</f>
        <v>4010869406178</v>
      </c>
      <c r="D517" t="s">
        <v>3961</v>
      </c>
      <c r="E517" s="32" t="str">
        <f>+VLOOKUP($D517,'Tarifa compacta'!$A:$G,7,0)</f>
        <v>FCU Techo Comfort, 2t, vent. AC y con. hidr. dcha. (condiciones estándar 5,84kW a 893m3/h)</v>
      </c>
      <c r="F517" s="34">
        <f>+IFERROR(VLOOKUP($D517,'Tarifa compacta'!$A$11:$O$4037,13,0),"")</f>
        <v>1179</v>
      </c>
      <c r="H517" s="217" t="str">
        <f>IFERROR(IF(VLOOKUP($D517,'Tarifa compacta'!$A$11:$O$1018,12,0)=0,"",VLOOKUP($D517,'Tarifa compacta'!$A$11:$O$1018,12,0)),"")</f>
        <v/>
      </c>
    </row>
    <row r="518" spans="2:9">
      <c r="B518" s="49"/>
      <c r="C518" s="248"/>
      <c r="D518" s="50" t="s">
        <v>6055</v>
      </c>
      <c r="E518" s="49"/>
      <c r="F518" s="51"/>
      <c r="G518" s="51"/>
      <c r="H518" s="216"/>
      <c r="I518" s="49"/>
    </row>
    <row r="519" spans="2:9">
      <c r="C519" s="246" t="str">
        <f>IFERROR(VLOOKUP(D519,'Tarifa compacta'!A:C,2,FALSE),"-")</f>
        <v>4010869406192</v>
      </c>
      <c r="D519" t="s">
        <v>3964</v>
      </c>
      <c r="E519" s="32" t="str">
        <f>+VLOOKUP($D519,'Tarifa compacta'!$A:$G,7,0)</f>
        <v>FCU Techo Comfort, 2t, vent. EC y con. hidr. izqda (condiciones estándar 1kW a 190m3/h)</v>
      </c>
      <c r="F519" s="34">
        <f>+IFERROR(VLOOKUP($D519,'Tarifa compacta'!$A$11:$O$4037,13,0),"")</f>
        <v>846</v>
      </c>
      <c r="H519" s="217" t="str">
        <f>IFERROR(IF(VLOOKUP($D519,'Tarifa compacta'!$A$11:$O$1018,12,0)=0,"",VLOOKUP($D519,'Tarifa compacta'!$A$11:$O$1018,12,0)),"")</f>
        <v/>
      </c>
    </row>
    <row r="520" spans="2:9">
      <c r="C520" s="246" t="str">
        <f>IFERROR(VLOOKUP(D520,'Tarifa compacta'!A:C,2,FALSE),"-")</f>
        <v>4010869406208</v>
      </c>
      <c r="D520" t="s">
        <v>3967</v>
      </c>
      <c r="E520" s="32" t="str">
        <f>+VLOOKUP($D520,'Tarifa compacta'!$A:$G,7,0)</f>
        <v>FCU Techo Comfort, 2t, vent. EC y con. hidr. izqda (condiciones estándar 1,38kW a 196m3/h)</v>
      </c>
      <c r="F520" s="34">
        <f>+IFERROR(VLOOKUP($D520,'Tarifa compacta'!$A$11:$O$4037,13,0),"")</f>
        <v>870</v>
      </c>
      <c r="H520" s="217" t="str">
        <f>IFERROR(IF(VLOOKUP($D520,'Tarifa compacta'!$A$11:$O$1018,12,0)=0,"",VLOOKUP($D520,'Tarifa compacta'!$A$11:$O$1018,12,0)),"")</f>
        <v/>
      </c>
    </row>
    <row r="521" spans="2:9">
      <c r="C521" s="246" t="str">
        <f>IFERROR(VLOOKUP(D521,'Tarifa compacta'!A:C,2,FALSE),"-")</f>
        <v>4010869406215</v>
      </c>
      <c r="D521" t="s">
        <v>3970</v>
      </c>
      <c r="E521" s="32" t="str">
        <f>+VLOOKUP($D521,'Tarifa compacta'!$A:$G,7,0)</f>
        <v>FCU Techo Comfort, 2t, vent. EC y con. hidr. izqda (condiciones estándar 1,88kW a 274m3/h)</v>
      </c>
      <c r="F521" s="34">
        <f>+IFERROR(VLOOKUP($D521,'Tarifa compacta'!$A$11:$O$4037,13,0),"")</f>
        <v>921</v>
      </c>
      <c r="H521" s="217" t="str">
        <f>IFERROR(IF(VLOOKUP($D521,'Tarifa compacta'!$A$11:$O$1018,12,0)=0,"",VLOOKUP($D521,'Tarifa compacta'!$A$11:$O$1018,12,0)),"")</f>
        <v/>
      </c>
    </row>
    <row r="522" spans="2:9">
      <c r="C522" s="246" t="str">
        <f>IFERROR(VLOOKUP(D522,'Tarifa compacta'!A:C,2,FALSE),"-")</f>
        <v>4010869406222</v>
      </c>
      <c r="D522" t="s">
        <v>3973</v>
      </c>
      <c r="E522" s="32" t="str">
        <f>+VLOOKUP($D522,'Tarifa compacta'!$A:$G,7,0)</f>
        <v>FCU Techo Comfort, 2t, vent. EC y con. hidr. izqda (condiciones estándar 2,28kW a 357m3/h)</v>
      </c>
      <c r="F522" s="34">
        <f>+IFERROR(VLOOKUP($D522,'Tarifa compacta'!$A$11:$O$4037,13,0),"")</f>
        <v>1052</v>
      </c>
      <c r="H522" s="217" t="str">
        <f>IFERROR(IF(VLOOKUP($D522,'Tarifa compacta'!$A$11:$O$1018,12,0)=0,"",VLOOKUP($D522,'Tarifa compacta'!$A$11:$O$1018,12,0)),"")</f>
        <v/>
      </c>
    </row>
    <row r="523" spans="2:9">
      <c r="C523" s="246" t="str">
        <f>IFERROR(VLOOKUP(D523,'Tarifa compacta'!A:C,2,FALSE),"-")</f>
        <v>4010869406239</v>
      </c>
      <c r="D523" t="s">
        <v>3976</v>
      </c>
      <c r="E523" s="32" t="str">
        <f>+VLOOKUP($D523,'Tarifa compacta'!$A:$G,7,0)</f>
        <v>FCU Techo Comfort, 2t, vent. EC y con. hidr. izqda (condiciones estándar 3,16kW a 486m3/h)</v>
      </c>
      <c r="F523" s="34">
        <f>+IFERROR(VLOOKUP($D523,'Tarifa compacta'!$A$11:$O$4037,13,0),"")</f>
        <v>1150</v>
      </c>
      <c r="H523" s="217" t="str">
        <f>IFERROR(IF(VLOOKUP($D523,'Tarifa compacta'!$A$11:$O$1018,12,0)=0,"",VLOOKUP($D523,'Tarifa compacta'!$A$11:$O$1018,12,0)),"")</f>
        <v/>
      </c>
    </row>
    <row r="524" spans="2:9">
      <c r="C524" s="246" t="str">
        <f>IFERROR(VLOOKUP(D524,'Tarifa compacta'!A:C,2,FALSE),"-")</f>
        <v>4010869406246</v>
      </c>
      <c r="D524" t="s">
        <v>3979</v>
      </c>
      <c r="E524" s="32" t="str">
        <f>+VLOOKUP($D524,'Tarifa compacta'!$A:$G,7,0)</f>
        <v>FCU Techo Comfort, 2t, vent. EC y con. hidr. izqda (condiciones estándar 4,33kW a 640m3/h)</v>
      </c>
      <c r="F524" s="34">
        <f>+IFERROR(VLOOKUP($D524,'Tarifa compacta'!$A$11:$O$4037,13,0),"")</f>
        <v>1262</v>
      </c>
      <c r="H524" s="217" t="str">
        <f>IFERROR(IF(VLOOKUP($D524,'Tarifa compacta'!$A$11:$O$1018,12,0)=0,"",VLOOKUP($D524,'Tarifa compacta'!$A$11:$O$1018,12,0)),"")</f>
        <v/>
      </c>
    </row>
    <row r="525" spans="2:9">
      <c r="C525" s="246" t="str">
        <f>IFERROR(VLOOKUP(D525,'Tarifa compacta'!A:C,2,FALSE),"-")</f>
        <v>4010869406253</v>
      </c>
      <c r="D525" t="s">
        <v>3982</v>
      </c>
      <c r="E525" s="32" t="str">
        <f>+VLOOKUP($D525,'Tarifa compacta'!$A:$G,7,0)</f>
        <v>FCU Techo Comfort, 2t, vent. EC y con. hidr. izqda (condiciones estándar 5,84kW a 893m3/h)</v>
      </c>
      <c r="F525" s="34">
        <f>+IFERROR(VLOOKUP($D525,'Tarifa compacta'!$A$11:$O$4037,13,0),"")</f>
        <v>1392</v>
      </c>
      <c r="H525" s="217" t="str">
        <f>IFERROR(IF(VLOOKUP($D525,'Tarifa compacta'!$A$11:$O$1018,12,0)=0,"",VLOOKUP($D525,'Tarifa compacta'!$A$11:$O$1018,12,0)),"")</f>
        <v/>
      </c>
    </row>
    <row r="526" spans="2:9">
      <c r="C526" s="246" t="str">
        <f>IFERROR(VLOOKUP(D526,'Tarifa compacta'!A:C,2,FALSE),"-")</f>
        <v>4010869406260</v>
      </c>
      <c r="D526" t="s">
        <v>3985</v>
      </c>
      <c r="E526" s="32" t="str">
        <f>+VLOOKUP($D526,'Tarifa compacta'!$A:$G,7,0)</f>
        <v>FCU Techo Comfort, 2t, vent. EC y con. hidr. izqda (condiciones estándar 6,12kW a 680m3/h)</v>
      </c>
      <c r="F526" s="34">
        <f>+IFERROR(VLOOKUP($D526,'Tarifa compacta'!$A$11:$O$4037,13,0),"")</f>
        <v>1986</v>
      </c>
      <c r="H526" s="217" t="str">
        <f>IFERROR(IF(VLOOKUP($D526,'Tarifa compacta'!$A$11:$O$1018,12,0)=0,"",VLOOKUP($D526,'Tarifa compacta'!$A$11:$O$1018,12,0)),"")</f>
        <v/>
      </c>
    </row>
    <row r="527" spans="2:9">
      <c r="B527" s="49"/>
      <c r="C527" s="248"/>
      <c r="D527" s="50" t="s">
        <v>6056</v>
      </c>
      <c r="E527" s="49"/>
      <c r="F527" s="51"/>
      <c r="G527" s="51"/>
      <c r="H527" s="216"/>
      <c r="I527" s="49"/>
    </row>
    <row r="528" spans="2:9">
      <c r="C528" s="246" t="str">
        <f>IFERROR(VLOOKUP(D528,'Tarifa compacta'!A:C,2,FALSE),"-")</f>
        <v>4010869406277</v>
      </c>
      <c r="D528" t="s">
        <v>3988</v>
      </c>
      <c r="E528" s="32" t="str">
        <f>+VLOOKUP($D528,'Tarifa compacta'!$A:$G,7,0)</f>
        <v>FCU Techo Comfort, 2t, vent. EC y con. hidr. dcha. (condiciones estándar 1kW a 190m3/h)</v>
      </c>
      <c r="F528" s="34">
        <f>+IFERROR(VLOOKUP($D528,'Tarifa compacta'!$A$11:$O$4037,13,0),"")</f>
        <v>855</v>
      </c>
      <c r="H528" s="217" t="str">
        <f>IFERROR(IF(VLOOKUP($D528,'Tarifa compacta'!$A$11:$O$1018,12,0)=0,"",VLOOKUP($D528,'Tarifa compacta'!$A$11:$O$1018,12,0)),"")</f>
        <v/>
      </c>
    </row>
    <row r="529" spans="2:9">
      <c r="C529" s="246" t="str">
        <f>IFERROR(VLOOKUP(D529,'Tarifa compacta'!A:C,2,FALSE),"-")</f>
        <v>4010869406284</v>
      </c>
      <c r="D529" t="s">
        <v>3991</v>
      </c>
      <c r="E529" s="32" t="str">
        <f>+VLOOKUP($D529,'Tarifa compacta'!$A:$G,7,0)</f>
        <v>FCU Techo Comfort, 2t, vent. EC y con. hidr. dcha. (condiciones estándar 1,38kW a 196m3/h)</v>
      </c>
      <c r="F529" s="34">
        <f>+IFERROR(VLOOKUP($D529,'Tarifa compacta'!$A$11:$O$4037,13,0),"")</f>
        <v>879</v>
      </c>
      <c r="H529" s="217" t="str">
        <f>IFERROR(IF(VLOOKUP($D529,'Tarifa compacta'!$A$11:$O$1018,12,0)=0,"",VLOOKUP($D529,'Tarifa compacta'!$A$11:$O$1018,12,0)),"")</f>
        <v/>
      </c>
    </row>
    <row r="530" spans="2:9">
      <c r="C530" s="246" t="str">
        <f>IFERROR(VLOOKUP(D530,'Tarifa compacta'!A:C,2,FALSE),"-")</f>
        <v>4010869406291</v>
      </c>
      <c r="D530" t="s">
        <v>3994</v>
      </c>
      <c r="E530" s="32" t="str">
        <f>+VLOOKUP($D530,'Tarifa compacta'!$A:$G,7,0)</f>
        <v>FCU Techo Comfort, 2t, vent. EC y con. hidr. dcha. (condiciones estándar 1,88kW a 274m3/h)</v>
      </c>
      <c r="F530" s="34">
        <f>+IFERROR(VLOOKUP($D530,'Tarifa compacta'!$A$11:$O$4037,13,0),"")</f>
        <v>931</v>
      </c>
      <c r="H530" s="217" t="str">
        <f>IFERROR(IF(VLOOKUP($D530,'Tarifa compacta'!$A$11:$O$1018,12,0)=0,"",VLOOKUP($D530,'Tarifa compacta'!$A$11:$O$1018,12,0)),"")</f>
        <v/>
      </c>
    </row>
    <row r="531" spans="2:9">
      <c r="C531" s="246" t="str">
        <f>IFERROR(VLOOKUP(D531,'Tarifa compacta'!A:C,2,FALSE),"-")</f>
        <v>4010869406314</v>
      </c>
      <c r="D531" t="s">
        <v>3997</v>
      </c>
      <c r="E531" s="32" t="str">
        <f>+VLOOKUP($D531,'Tarifa compacta'!$A:$G,7,0)</f>
        <v>FCU Techo Comfort, 2t, vent. EC y con. hidr. dcha. (condiciones estándar 2,28kW a 357m3/h)</v>
      </c>
      <c r="F531" s="34">
        <f>+IFERROR(VLOOKUP($D531,'Tarifa compacta'!$A$11:$O$4037,13,0),"")</f>
        <v>1061</v>
      </c>
      <c r="H531" s="217" t="str">
        <f>IFERROR(IF(VLOOKUP($D531,'Tarifa compacta'!$A$11:$O$1018,12,0)=0,"",VLOOKUP($D531,'Tarifa compacta'!$A$11:$O$1018,12,0)),"")</f>
        <v/>
      </c>
    </row>
    <row r="532" spans="2:9">
      <c r="C532" s="246" t="str">
        <f>IFERROR(VLOOKUP(D532,'Tarifa compacta'!A:C,2,FALSE),"-")</f>
        <v>4010869406321</v>
      </c>
      <c r="D532" t="s">
        <v>4000</v>
      </c>
      <c r="E532" s="32" t="str">
        <f>+VLOOKUP($D532,'Tarifa compacta'!$A:$G,7,0)</f>
        <v>FCU Techo Comfort, 2t, vent. EC y con. hidr. dcha. (condiciones estándar 3,16kW a 486m3/h)</v>
      </c>
      <c r="F532" s="34">
        <f>+IFERROR(VLOOKUP($D532,'Tarifa compacta'!$A$11:$O$4037,13,0),"")</f>
        <v>1160</v>
      </c>
      <c r="H532" s="217" t="str">
        <f>IFERROR(IF(VLOOKUP($D532,'Tarifa compacta'!$A$11:$O$1018,12,0)=0,"",VLOOKUP($D532,'Tarifa compacta'!$A$11:$O$1018,12,0)),"")</f>
        <v/>
      </c>
    </row>
    <row r="533" spans="2:9">
      <c r="C533" s="246" t="str">
        <f>IFERROR(VLOOKUP(D533,'Tarifa compacta'!A:C,2,FALSE),"-")</f>
        <v>4010869406338</v>
      </c>
      <c r="D533" t="s">
        <v>4003</v>
      </c>
      <c r="E533" s="32" t="str">
        <f>+VLOOKUP($D533,'Tarifa compacta'!$A:$G,7,0)</f>
        <v>FCU Techo Comfort, 2t, vent. EC y con. hidr. dcha. (condiciones estándar 4,33kW a 640m3/h)</v>
      </c>
      <c r="F533" s="34">
        <f>+IFERROR(VLOOKUP($D533,'Tarifa compacta'!$A$11:$O$4037,13,0),"")</f>
        <v>1271</v>
      </c>
      <c r="H533" s="217"/>
    </row>
    <row r="534" spans="2:9">
      <c r="C534" s="246" t="str">
        <f>IFERROR(VLOOKUP(D534,'Tarifa compacta'!A:C,2,FALSE),"-")</f>
        <v>4010869406345</v>
      </c>
      <c r="D534" t="s">
        <v>4006</v>
      </c>
      <c r="E534" s="32" t="str">
        <f>+VLOOKUP($D534,'Tarifa compacta'!$A:$G,7,0)</f>
        <v>FCU Techo Comfort, 2t, vent. EC y con. hidr. dcha. (condiciones estándar 5,84kW a 893m3/h)</v>
      </c>
      <c r="F534" s="34">
        <f>+IFERROR(VLOOKUP($D534,'Tarifa compacta'!$A$11:$O$4037,13,0),"")</f>
        <v>1401</v>
      </c>
      <c r="H534" s="217" t="str">
        <f>IFERROR(IF(VLOOKUP($D534,'Tarifa compacta'!$A$11:$O$1018,12,0)=0,"",VLOOKUP($D534,'Tarifa compacta'!$A$11:$O$1018,12,0)),"")</f>
        <v/>
      </c>
    </row>
    <row r="535" spans="2:9">
      <c r="C535" s="246" t="str">
        <f>IFERROR(VLOOKUP(D535,'Tarifa compacta'!A:C,2,FALSE),"-")</f>
        <v>4010869406352</v>
      </c>
      <c r="D535" t="s">
        <v>4009</v>
      </c>
      <c r="E535" s="32" t="str">
        <f>+VLOOKUP($D535,'Tarifa compacta'!$A:$G,7,0)</f>
        <v>FCU Techo Comfort, 2t, vent. EC y con. hidr. dcha. (condiciones estándar 6,12kW a 680m3/h)</v>
      </c>
      <c r="F535" s="34">
        <f>+IFERROR(VLOOKUP($D535,'Tarifa compacta'!$A$11:$O$4037,13,0),"")</f>
        <v>1995</v>
      </c>
      <c r="H535" s="217" t="str">
        <f>IFERROR(IF(VLOOKUP($D535,'Tarifa compacta'!$A$11:$O$1018,12,0)=0,"",VLOOKUP($D535,'Tarifa compacta'!$A$11:$O$1018,12,0)),"")</f>
        <v/>
      </c>
    </row>
    <row r="536" spans="2:9">
      <c r="B536" s="49"/>
      <c r="C536" s="248"/>
      <c r="D536" s="50" t="s">
        <v>6057</v>
      </c>
      <c r="E536" s="49"/>
      <c r="F536" s="51"/>
      <c r="G536" s="51"/>
      <c r="H536" s="216"/>
      <c r="I536" s="49"/>
    </row>
    <row r="537" spans="2:9">
      <c r="C537" s="246" t="str">
        <f>IFERROR(VLOOKUP(D537,'Tarifa compacta'!A:C,2,FALSE),"-")</f>
        <v>4010869406369</v>
      </c>
      <c r="D537" t="s">
        <v>4012</v>
      </c>
      <c r="E537" s="32" t="str">
        <f>+VLOOKUP($D537,'Tarifa compacta'!$A:$G,7,0)</f>
        <v>FCU Techo Comfort, 4t, vent. AC y con. hidr. izqda (condiciones estándar 1kW a 190m3/h)</v>
      </c>
      <c r="F537" s="34">
        <f>+IFERROR(VLOOKUP($D537,'Tarifa compacta'!$A$11:$O$4037,13,0),"")</f>
        <v>678</v>
      </c>
      <c r="H537" s="217" t="str">
        <f>IFERROR(IF(VLOOKUP($D537,'Tarifa compacta'!$A$11:$O$1018,12,0)=0,"",VLOOKUP($D537,'Tarifa compacta'!$A$11:$O$1018,12,0)),"")</f>
        <v/>
      </c>
    </row>
    <row r="538" spans="2:9">
      <c r="C538" s="246" t="str">
        <f>IFERROR(VLOOKUP(D538,'Tarifa compacta'!A:C,2,FALSE),"-")</f>
        <v>4010869406376</v>
      </c>
      <c r="D538" t="s">
        <v>4015</v>
      </c>
      <c r="E538" s="32" t="str">
        <f>+VLOOKUP($D538,'Tarifa compacta'!$A:$G,7,0)</f>
        <v>FCU Techo Comfort, 4t, vent. AC y con. hidr. izqda (condiciones estándar 1,38kW a 196m3/h)</v>
      </c>
      <c r="F538" s="34">
        <f>+IFERROR(VLOOKUP($D538,'Tarifa compacta'!$A$11:$O$4037,13,0),"")</f>
        <v>687</v>
      </c>
      <c r="H538" s="217" t="str">
        <f>IFERROR(IF(VLOOKUP($D538,'Tarifa compacta'!$A$11:$O$1018,12,0)=0,"",VLOOKUP($D538,'Tarifa compacta'!$A$11:$O$1018,12,0)),"")</f>
        <v/>
      </c>
    </row>
    <row r="539" spans="2:9">
      <c r="C539" s="246" t="str">
        <f>IFERROR(VLOOKUP(D539,'Tarifa compacta'!A:C,2,FALSE),"-")</f>
        <v>4010869406390</v>
      </c>
      <c r="D539" t="s">
        <v>4018</v>
      </c>
      <c r="E539" s="32" t="str">
        <f>+VLOOKUP($D539,'Tarifa compacta'!$A:$G,7,0)</f>
        <v>FCU Techo Comfort, 4t, vent. AC y con. hidr. izqda (condiciones estándar 1,88kW a 274m3/h)</v>
      </c>
      <c r="F539" s="34">
        <f>+IFERROR(VLOOKUP($D539,'Tarifa compacta'!$A$11:$O$4037,13,0),"")</f>
        <v>744</v>
      </c>
      <c r="H539" s="217" t="str">
        <f>IFERROR(IF(VLOOKUP($D539,'Tarifa compacta'!$A$11:$O$1018,12,0)=0,"",VLOOKUP($D539,'Tarifa compacta'!$A$11:$O$1018,12,0)),"")</f>
        <v/>
      </c>
    </row>
    <row r="540" spans="2:9">
      <c r="C540" s="246" t="str">
        <f>IFERROR(VLOOKUP(D540,'Tarifa compacta'!A:C,2,FALSE),"-")</f>
        <v>4010869406406</v>
      </c>
      <c r="D540" t="s">
        <v>4021</v>
      </c>
      <c r="E540" s="32" t="str">
        <f>+VLOOKUP($D540,'Tarifa compacta'!$A:$G,7,0)</f>
        <v>FCU Techo Comfort, 4t, vent. AC y con. hidr. izqda (condiciones estándar 2,28kW a 357m3/h)</v>
      </c>
      <c r="F540" s="34">
        <f>+IFERROR(VLOOKUP($D540,'Tarifa compacta'!$A$11:$O$4037,13,0),"")</f>
        <v>884</v>
      </c>
      <c r="H540" s="217" t="str">
        <f>IFERROR(IF(VLOOKUP($D540,'Tarifa compacta'!$A$11:$O$1018,12,0)=0,"",VLOOKUP($D540,'Tarifa compacta'!$A$11:$O$1018,12,0)),"")</f>
        <v/>
      </c>
    </row>
    <row r="541" spans="2:9">
      <c r="C541" s="246" t="str">
        <f>IFERROR(VLOOKUP(D541,'Tarifa compacta'!A:C,2,FALSE),"-")</f>
        <v>4010869406413</v>
      </c>
      <c r="D541" t="s">
        <v>4024</v>
      </c>
      <c r="E541" s="32" t="str">
        <f>+VLOOKUP($D541,'Tarifa compacta'!$A:$G,7,0)</f>
        <v>FCU Techo Comfort, 4t, vent. AC y con. hidr. izqda (condiciones estándar 3,16kW a 486m3/h)</v>
      </c>
      <c r="F541" s="34">
        <f>+IFERROR(VLOOKUP($D541,'Tarifa compacta'!$A$11:$O$4037,13,0),"")</f>
        <v>990</v>
      </c>
      <c r="H541" s="217" t="str">
        <f>IFERROR(IF(VLOOKUP($D541,'Tarifa compacta'!$A$11:$O$1018,12,0)=0,"",VLOOKUP($D541,'Tarifa compacta'!$A$11:$O$1018,12,0)),"")</f>
        <v/>
      </c>
    </row>
    <row r="542" spans="2:9">
      <c r="C542" s="246" t="str">
        <f>IFERROR(VLOOKUP(D542,'Tarifa compacta'!A:C,2,FALSE),"-")</f>
        <v>4010869406420</v>
      </c>
      <c r="D542" t="s">
        <v>4027</v>
      </c>
      <c r="E542" s="32" t="str">
        <f>+VLOOKUP($D542,'Tarifa compacta'!$A:$G,7,0)</f>
        <v>FCU Techo Comfort, 4t, vent. AC y con. hidr. izqda (condiciones estándar 4,33kW a 640m3/h)</v>
      </c>
      <c r="F542" s="34">
        <f>+IFERROR(VLOOKUP($D542,'Tarifa compacta'!$A$11:$O$4037,13,0),"")</f>
        <v>1107</v>
      </c>
      <c r="H542" s="217" t="str">
        <f>IFERROR(IF(VLOOKUP($D542,'Tarifa compacta'!$A$11:$O$1018,12,0)=0,"",VLOOKUP($D542,'Tarifa compacta'!$A$11:$O$1018,12,0)),"")</f>
        <v/>
      </c>
    </row>
    <row r="543" spans="2:9">
      <c r="C543" s="246" t="str">
        <f>IFERROR(VLOOKUP(D543,'Tarifa compacta'!A:C,2,FALSE),"-")</f>
        <v>4010869406437</v>
      </c>
      <c r="D543" t="s">
        <v>4030</v>
      </c>
      <c r="E543" s="32" t="str">
        <f>+VLOOKUP($D543,'Tarifa compacta'!$A:$G,7,0)</f>
        <v>FCU Techo Comfort, 4t, vent. AC y con. hidr. izqda (condiciones estándar 5,84kW a 893m3/h)</v>
      </c>
      <c r="F543" s="34">
        <f>+IFERROR(VLOOKUP($D543,'Tarifa compacta'!$A$11:$O$4037,13,0),"")</f>
        <v>1239</v>
      </c>
      <c r="H543" s="217" t="str">
        <f>IFERROR(IF(VLOOKUP($D543,'Tarifa compacta'!$A$11:$O$1018,12,0)=0,"",VLOOKUP($D543,'Tarifa compacta'!$A$11:$O$1018,12,0)),"")</f>
        <v/>
      </c>
    </row>
    <row r="544" spans="2:9">
      <c r="B544" s="49"/>
      <c r="C544" s="248"/>
      <c r="D544" s="50" t="s">
        <v>6058</v>
      </c>
      <c r="E544" s="49"/>
      <c r="F544" s="51"/>
      <c r="G544" s="51"/>
      <c r="H544" s="216"/>
      <c r="I544" s="49"/>
    </row>
    <row r="545" spans="2:9">
      <c r="C545" s="246" t="str">
        <f>IFERROR(VLOOKUP(D545,'Tarifa compacta'!A:C,2,FALSE),"-")</f>
        <v>4010869406451</v>
      </c>
      <c r="D545" t="s">
        <v>4033</v>
      </c>
      <c r="E545" s="32" t="str">
        <f>+VLOOKUP($D545,'Tarifa compacta'!$A:$G,7,0)</f>
        <v>FCU Techo Comfort, 4t, vent. AC y con. hidr. dcha. (condiciones estándar 1kW a 190m3/h)</v>
      </c>
      <c r="F545" s="34">
        <f>+IFERROR(VLOOKUP($D545,'Tarifa compacta'!$A$11:$O$4037,13,0),"")</f>
        <v>687</v>
      </c>
      <c r="H545" s="217" t="str">
        <f>IFERROR(IF(VLOOKUP($D545,'Tarifa compacta'!$A$11:$O$1018,12,0)=0,"",VLOOKUP($D545,'Tarifa compacta'!$A$11:$O$1018,12,0)),"")</f>
        <v/>
      </c>
    </row>
    <row r="546" spans="2:9">
      <c r="C546" s="246" t="str">
        <f>IFERROR(VLOOKUP(D546,'Tarifa compacta'!A:C,2,FALSE),"-")</f>
        <v>4010869406468</v>
      </c>
      <c r="D546" t="s">
        <v>4036</v>
      </c>
      <c r="E546" s="32" t="str">
        <f>+VLOOKUP($D546,'Tarifa compacta'!$A:$G,7,0)</f>
        <v>FCU Techo Comfort, 4t, vent. AC y con. hidr. dcha. (condiciones estándar 1,38kW a 196m3/h)</v>
      </c>
      <c r="F546" s="34">
        <f>+IFERROR(VLOOKUP($D546,'Tarifa compacta'!$A$11:$O$4037,13,0),"")</f>
        <v>697</v>
      </c>
      <c r="H546" s="217" t="str">
        <f>IFERROR(IF(VLOOKUP($D546,'Tarifa compacta'!$A$11:$O$1018,12,0)=0,"",VLOOKUP($D546,'Tarifa compacta'!$A$11:$O$1018,12,0)),"")</f>
        <v/>
      </c>
    </row>
    <row r="547" spans="2:9">
      <c r="C547" s="246" t="str">
        <f>IFERROR(VLOOKUP(D547,'Tarifa compacta'!A:C,2,FALSE),"-")</f>
        <v>4010869406475</v>
      </c>
      <c r="D547" t="s">
        <v>4039</v>
      </c>
      <c r="E547" s="32" t="str">
        <f>+VLOOKUP($D547,'Tarifa compacta'!$A:$G,7,0)</f>
        <v>FCU Techo Comfort, 4t, vent. AC y con. hidr. dcha. (condiciones estándar 1,88kW a 274m3/h)</v>
      </c>
      <c r="F547" s="34">
        <f>+IFERROR(VLOOKUP($D547,'Tarifa compacta'!$A$11:$O$4037,13,0),"")</f>
        <v>753</v>
      </c>
      <c r="H547" s="217" t="str">
        <f>IFERROR(IF(VLOOKUP($D547,'Tarifa compacta'!$A$11:$O$1018,12,0)=0,"",VLOOKUP($D547,'Tarifa compacta'!$A$11:$O$1018,12,0)),"")</f>
        <v/>
      </c>
    </row>
    <row r="548" spans="2:9">
      <c r="C548" s="246" t="str">
        <f>IFERROR(VLOOKUP(D548,'Tarifa compacta'!A:C,2,FALSE),"-")</f>
        <v>4010869406482</v>
      </c>
      <c r="D548" t="s">
        <v>4042</v>
      </c>
      <c r="E548" s="32" t="str">
        <f>+VLOOKUP($D548,'Tarifa compacta'!$A:$G,7,0)</f>
        <v>FCU Techo Comfort, 4t, vent. AC y con. hidr. dcha. (condiciones estándar 2,28kW a 357m3/h)</v>
      </c>
      <c r="F548" s="34">
        <f>+IFERROR(VLOOKUP($D548,'Tarifa compacta'!$A$11:$O$4037,13,0),"")</f>
        <v>893</v>
      </c>
      <c r="H548" s="217" t="str">
        <f>IFERROR(IF(VLOOKUP($D548,'Tarifa compacta'!$A$11:$O$1018,12,0)=0,"",VLOOKUP($D548,'Tarifa compacta'!$A$11:$O$1018,12,0)),"")</f>
        <v/>
      </c>
    </row>
    <row r="549" spans="2:9">
      <c r="C549" s="246" t="str">
        <f>IFERROR(VLOOKUP(D549,'Tarifa compacta'!A:C,2,FALSE),"-")</f>
        <v>4010869406499</v>
      </c>
      <c r="D549" t="s">
        <v>4045</v>
      </c>
      <c r="E549" s="32" t="str">
        <f>+VLOOKUP($D549,'Tarifa compacta'!$A:$G,7,0)</f>
        <v>FCU Techo Comfort, 4t, vent. AC y con. hidr. dcha. (condiciones estándar 3,16kW a 486m3/h)</v>
      </c>
      <c r="F549" s="34">
        <f>+IFERROR(VLOOKUP($D549,'Tarifa compacta'!$A$11:$O$4037,13,0),"")</f>
        <v>999</v>
      </c>
      <c r="H549" s="217" t="str">
        <f>IFERROR(IF(VLOOKUP($D549,'Tarifa compacta'!$A$11:$O$1018,12,0)=0,"",VLOOKUP($D549,'Tarifa compacta'!$A$11:$O$1018,12,0)),"")</f>
        <v/>
      </c>
    </row>
    <row r="550" spans="2:9">
      <c r="C550" s="246" t="str">
        <f>IFERROR(VLOOKUP(D550,'Tarifa compacta'!A:C,2,FALSE),"-")</f>
        <v>4010869406505</v>
      </c>
      <c r="D550" t="s">
        <v>4048</v>
      </c>
      <c r="E550" s="32" t="str">
        <f>+VLOOKUP($D550,'Tarifa compacta'!$A:$G,7,0)</f>
        <v>FCU Techo Comfort, 4t, vent. AC y con. hidr. dcha. (condiciones estándar 4,33kW a 640m3/h)</v>
      </c>
      <c r="F550" s="34">
        <f>+IFERROR(VLOOKUP($D550,'Tarifa compacta'!$A$11:$O$4037,13,0),"")</f>
        <v>1117</v>
      </c>
      <c r="H550" s="217" t="str">
        <f>IFERROR(IF(VLOOKUP($D550,'Tarifa compacta'!$A$11:$O$1018,12,0)=0,"",VLOOKUP($D550,'Tarifa compacta'!$A$11:$O$1018,12,0)),"")</f>
        <v/>
      </c>
    </row>
    <row r="551" spans="2:9">
      <c r="C551" s="246" t="str">
        <f>IFERROR(VLOOKUP(D551,'Tarifa compacta'!A:C,2,FALSE),"-")</f>
        <v>4010869406512</v>
      </c>
      <c r="D551" t="s">
        <v>4051</v>
      </c>
      <c r="E551" s="32" t="str">
        <f>+VLOOKUP($D551,'Tarifa compacta'!$A:$G,7,0)</f>
        <v>FCU Techo Comfort, 4t, vent. AC y con. hidr. dcha. (condiciones estándar 5,84kW a 893m3/h)</v>
      </c>
      <c r="F551" s="34">
        <f>+IFERROR(VLOOKUP($D551,'Tarifa compacta'!$A$11:$O$4037,13,0),"")</f>
        <v>1249</v>
      </c>
      <c r="H551" s="217" t="str">
        <f>IFERROR(IF(VLOOKUP($D551,'Tarifa compacta'!$A$11:$O$1018,12,0)=0,"",VLOOKUP($D551,'Tarifa compacta'!$A$11:$O$1018,12,0)),"")</f>
        <v/>
      </c>
    </row>
    <row r="552" spans="2:9">
      <c r="B552" s="49"/>
      <c r="C552" s="248"/>
      <c r="D552" s="50" t="s">
        <v>6059</v>
      </c>
      <c r="E552" s="49"/>
      <c r="F552" s="51"/>
      <c r="G552" s="51"/>
      <c r="H552" s="216"/>
      <c r="I552" s="49"/>
    </row>
    <row r="553" spans="2:9">
      <c r="C553" s="246" t="str">
        <f>IFERROR(VLOOKUP(D553,'Tarifa compacta'!A:C,2,FALSE),"-")</f>
        <v>4010869406536</v>
      </c>
      <c r="D553" t="s">
        <v>4054</v>
      </c>
      <c r="E553" s="32" t="str">
        <f>+VLOOKUP($D553,'Tarifa compacta'!$A:$G,7,0)</f>
        <v>FCU Techo Comfort, 4t, vent. EC y con. hidr. izqda (condiciones estándar 1kW a 190m3/h)</v>
      </c>
      <c r="F553" s="34">
        <f>+IFERROR(VLOOKUP($D553,'Tarifa compacta'!$A$11:$O$4037,13,0),"")</f>
        <v>894</v>
      </c>
      <c r="H553" s="217" t="str">
        <f>IFERROR(IF(VLOOKUP($D553,'Tarifa compacta'!$A$11:$O$1018,12,0)=0,"",VLOOKUP($D553,'Tarifa compacta'!$A$11:$O$1018,12,0)),"")</f>
        <v/>
      </c>
    </row>
    <row r="554" spans="2:9">
      <c r="C554" s="246" t="str">
        <f>IFERROR(VLOOKUP(D554,'Tarifa compacta'!A:C,2,FALSE),"-")</f>
        <v>4010869406543</v>
      </c>
      <c r="D554" t="s">
        <v>4057</v>
      </c>
      <c r="E554" s="32" t="str">
        <f>+VLOOKUP($D554,'Tarifa compacta'!$A:$G,7,0)</f>
        <v>FCU Techo Comfort, 4t, vent. EC y con. hidr. izqda (condiciones estándar 1,38kW a 196m3/h)</v>
      </c>
      <c r="F554" s="34">
        <f>+IFERROR(VLOOKUP($D554,'Tarifa compacta'!$A$11:$O$4037,13,0),"")</f>
        <v>903</v>
      </c>
      <c r="H554" s="217" t="str">
        <f>IFERROR(IF(VLOOKUP($D554,'Tarifa compacta'!$A$11:$O$1018,12,0)=0,"",VLOOKUP($D554,'Tarifa compacta'!$A$11:$O$1018,12,0)),"")</f>
        <v/>
      </c>
    </row>
    <row r="555" spans="2:9">
      <c r="C555" s="246" t="str">
        <f>IFERROR(VLOOKUP(D555,'Tarifa compacta'!A:C,2,FALSE),"-")</f>
        <v>4010869406550</v>
      </c>
      <c r="D555" t="s">
        <v>4060</v>
      </c>
      <c r="E555" s="32" t="str">
        <f>+VLOOKUP($D555,'Tarifa compacta'!$A:$G,7,0)</f>
        <v>FCU Techo Comfort, 4t, vent. EC y con. hidr. izqda (condiciones estándar 1,88kW a 274m3/h)</v>
      </c>
      <c r="F555" s="34">
        <f>+IFERROR(VLOOKUP($D555,'Tarifa compacta'!$A$11:$O$4037,13,0),"")</f>
        <v>960</v>
      </c>
      <c r="H555" s="217" t="str">
        <f>IFERROR(IF(VLOOKUP($D555,'Tarifa compacta'!$A$11:$O$1018,12,0)=0,"",VLOOKUP($D555,'Tarifa compacta'!$A$11:$O$1018,12,0)),"")</f>
        <v/>
      </c>
    </row>
    <row r="556" spans="2:9">
      <c r="C556" s="246" t="str">
        <f>IFERROR(VLOOKUP(D556,'Tarifa compacta'!A:C,2,FALSE),"-")</f>
        <v>4010869406567</v>
      </c>
      <c r="D556" t="s">
        <v>4063</v>
      </c>
      <c r="E556" s="32" t="str">
        <f>+VLOOKUP($D556,'Tarifa compacta'!$A:$G,7,0)</f>
        <v>FCU Techo Comfort, 4t, vent. EC y con. hidr. izqda (condiciones estándar 2,28kW a 357m3/h)</v>
      </c>
      <c r="F556" s="34">
        <f>+IFERROR(VLOOKUP($D556,'Tarifa compacta'!$A$11:$O$4037,13,0),"")</f>
        <v>1100</v>
      </c>
      <c r="H556" s="217" t="str">
        <f>IFERROR(IF(VLOOKUP($D556,'Tarifa compacta'!$A$11:$O$1018,12,0)=0,"",VLOOKUP($D556,'Tarifa compacta'!$A$11:$O$1018,12,0)),"")</f>
        <v/>
      </c>
    </row>
    <row r="557" spans="2:9">
      <c r="C557" s="246" t="str">
        <f>IFERROR(VLOOKUP(D557,'Tarifa compacta'!A:C,2,FALSE),"-")</f>
        <v>4010869406574</v>
      </c>
      <c r="D557" t="s">
        <v>4066</v>
      </c>
      <c r="E557" s="32" t="str">
        <f>+VLOOKUP($D557,'Tarifa compacta'!$A:$G,7,0)</f>
        <v>FCU Techo Comfort, 4t, vent. EC y con. hidr. izqda (condiciones estándar 3,16kW a 486m3/h)</v>
      </c>
      <c r="F557" s="34">
        <f>+IFERROR(VLOOKUP($D557,'Tarifa compacta'!$A$11:$O$4037,13,0),"")</f>
        <v>1206</v>
      </c>
      <c r="H557" s="217"/>
    </row>
    <row r="558" spans="2:9">
      <c r="C558" s="246" t="str">
        <f>IFERROR(VLOOKUP(D558,'Tarifa compacta'!A:C,2,FALSE),"-")</f>
        <v>4010869406581</v>
      </c>
      <c r="D558" t="s">
        <v>4069</v>
      </c>
      <c r="E558" s="32" t="str">
        <f>+VLOOKUP($D558,'Tarifa compacta'!$A:$G,7,0)</f>
        <v>FCU Techo Comfort, 4t, vent. EC y con. hidr. izqda (condiciones estándar 4,33kW a 640m3/h)</v>
      </c>
      <c r="F558" s="34">
        <f>+IFERROR(VLOOKUP($D558,'Tarifa compacta'!$A$11:$O$4037,13,0),"")</f>
        <v>1325</v>
      </c>
      <c r="H558" s="217" t="str">
        <f>IFERROR(IF(VLOOKUP($D558,'Tarifa compacta'!$A$11:$O$1018,12,0)=0,"",VLOOKUP($D558,'Tarifa compacta'!$A$11:$O$1018,12,0)),"")</f>
        <v/>
      </c>
    </row>
    <row r="559" spans="2:9">
      <c r="C559" s="246" t="str">
        <f>IFERROR(VLOOKUP(D559,'Tarifa compacta'!A:C,2,FALSE),"-")</f>
        <v>4010869406598</v>
      </c>
      <c r="D559" t="s">
        <v>4072</v>
      </c>
      <c r="E559" s="32" t="str">
        <f>+VLOOKUP($D559,'Tarifa compacta'!$A:$G,7,0)</f>
        <v>FCU Techo Comfort, 4t, vent. EC y con. hidr. izqda (condiciones estándar 5,84kW a 893m3/h)</v>
      </c>
      <c r="F559" s="34">
        <f>+IFERROR(VLOOKUP($D559,'Tarifa compacta'!$A$11:$O$4037,13,0),"")</f>
        <v>1462</v>
      </c>
      <c r="H559" s="217" t="str">
        <f>IFERROR(IF(VLOOKUP($D559,'Tarifa compacta'!$A$11:$O$1018,12,0)=0,"",VLOOKUP($D559,'Tarifa compacta'!$A$11:$O$1018,12,0)),"")</f>
        <v/>
      </c>
    </row>
    <row r="560" spans="2:9">
      <c r="C560" s="246" t="str">
        <f>IFERROR(VLOOKUP(D560,'Tarifa compacta'!A:C,2,FALSE),"-")</f>
        <v>4010869406604</v>
      </c>
      <c r="D560" t="s">
        <v>4075</v>
      </c>
      <c r="E560" s="32" t="str">
        <f>+VLOOKUP($D560,'Tarifa compacta'!$A:$G,7,0)</f>
        <v>FCU Techo Comfort, 4t, vent. EC y con. hidr. izqda (condiciones estándar 6,12kW a 680m3/h)</v>
      </c>
      <c r="F560" s="34">
        <f>+IFERROR(VLOOKUP($D560,'Tarifa compacta'!$A$11:$O$4037,13,0),"")</f>
        <v>2089</v>
      </c>
      <c r="H560" s="217" t="str">
        <f>IFERROR(IF(VLOOKUP($D560,'Tarifa compacta'!$A$11:$O$1018,12,0)=0,"",VLOOKUP($D560,'Tarifa compacta'!$A$11:$O$1018,12,0)),"")</f>
        <v/>
      </c>
    </row>
    <row r="561" spans="2:9">
      <c r="B561" s="49"/>
      <c r="C561" s="248"/>
      <c r="D561" s="50" t="s">
        <v>6060</v>
      </c>
      <c r="E561" s="49"/>
      <c r="F561" s="51"/>
      <c r="G561" s="51"/>
      <c r="H561" s="216"/>
      <c r="I561" s="49"/>
    </row>
    <row r="562" spans="2:9">
      <c r="C562" s="246" t="str">
        <f>IFERROR(VLOOKUP(D562,'Tarifa compacta'!A:C,2,FALSE),"-")</f>
        <v>4010869406611</v>
      </c>
      <c r="D562" t="s">
        <v>4078</v>
      </c>
      <c r="E562" s="32" t="str">
        <f>+VLOOKUP($D562,'Tarifa compacta'!$A:$G,7,0)</f>
        <v>FCU Techo Comfort, 4t, vent. EC y con. hidr. dcha. (condiciones estándar 1kW a 190m3/h)</v>
      </c>
      <c r="F562" s="34">
        <f>+IFERROR(VLOOKUP($D562,'Tarifa compacta'!$A$11:$O$4037,13,0),"")</f>
        <v>903</v>
      </c>
      <c r="H562" s="217" t="str">
        <f>IFERROR(IF(VLOOKUP($D562,'Tarifa compacta'!$A$11:$O$1018,12,0)=0,"",VLOOKUP($D562,'Tarifa compacta'!$A$11:$O$1018,12,0)),"")</f>
        <v/>
      </c>
    </row>
    <row r="563" spans="2:9">
      <c r="C563" s="246" t="str">
        <f>IFERROR(VLOOKUP(D563,'Tarifa compacta'!A:C,2,FALSE),"-")</f>
        <v>4010869406635</v>
      </c>
      <c r="D563" t="s">
        <v>4081</v>
      </c>
      <c r="E563" s="32" t="str">
        <f>+VLOOKUP($D563,'Tarifa compacta'!$A:$G,7,0)</f>
        <v>FCU Techo Comfort, 4t, vent. EC y con. hidr. dcha. (condiciones estándar 1,38kW a 196m3/h)</v>
      </c>
      <c r="F563" s="34">
        <f>+IFERROR(VLOOKUP($D563,'Tarifa compacta'!$A$11:$O$4037,13,0),"")</f>
        <v>913</v>
      </c>
      <c r="H563" s="217" t="str">
        <f>IFERROR(IF(VLOOKUP($D563,'Tarifa compacta'!$A$11:$O$1018,12,0)=0,"",VLOOKUP($D563,'Tarifa compacta'!$A$11:$O$1018,12,0)),"")</f>
        <v/>
      </c>
    </row>
    <row r="564" spans="2:9">
      <c r="C564" s="246" t="str">
        <f>IFERROR(VLOOKUP(D564,'Tarifa compacta'!A:C,2,FALSE),"-")</f>
        <v>4010869406642</v>
      </c>
      <c r="D564" t="s">
        <v>4084</v>
      </c>
      <c r="E564" s="32" t="str">
        <f>+VLOOKUP($D564,'Tarifa compacta'!$A:$G,7,0)</f>
        <v>FCU Techo Comfort, 4t, vent. EC y con. hidr. dcha. (condiciones estándar 1,88kW a 274m3/h)</v>
      </c>
      <c r="F564" s="34">
        <f>+IFERROR(VLOOKUP($D564,'Tarifa compacta'!$A$11:$O$4037,13,0),"")</f>
        <v>970</v>
      </c>
      <c r="H564" s="217" t="str">
        <f>IFERROR(IF(VLOOKUP($D564,'Tarifa compacta'!$A$11:$O$1018,12,0)=0,"",VLOOKUP($D564,'Tarifa compacta'!$A$11:$O$1018,12,0)),"")</f>
        <v/>
      </c>
    </row>
    <row r="565" spans="2:9">
      <c r="C565" s="246" t="str">
        <f>IFERROR(VLOOKUP(D565,'Tarifa compacta'!A:C,2,FALSE),"-")</f>
        <v>4010869406659</v>
      </c>
      <c r="D565" t="s">
        <v>4087</v>
      </c>
      <c r="E565" s="32" t="str">
        <f>+VLOOKUP($D565,'Tarifa compacta'!$A:$G,7,0)</f>
        <v>FCU Techo Comfort, 4t, vent. EC y con. hidr. dcha. (condiciones estándar 2,28kW a 357m3/h)</v>
      </c>
      <c r="F565" s="34">
        <f>+IFERROR(VLOOKUP($D565,'Tarifa compacta'!$A$11:$O$4037,13,0),"")</f>
        <v>1109</v>
      </c>
      <c r="H565" s="217"/>
    </row>
    <row r="566" spans="2:9">
      <c r="C566" s="246" t="str">
        <f>IFERROR(VLOOKUP(D566,'Tarifa compacta'!A:C,2,FALSE),"-")</f>
        <v>4010869406666</v>
      </c>
      <c r="D566" t="s">
        <v>4090</v>
      </c>
      <c r="E566" s="32" t="str">
        <f>+VLOOKUP($D566,'Tarifa compacta'!$A:$G,7,0)</f>
        <v>FCU Techo Comfort, 4t, vent. EC y con. hidr. dcha. (condiciones estándar 3,16kW a 486m3/h)</v>
      </c>
      <c r="F566" s="34">
        <f>+IFERROR(VLOOKUP($D566,'Tarifa compacta'!$A$11:$O$4037,13,0),"")</f>
        <v>1215</v>
      </c>
      <c r="H566" s="217" t="str">
        <f>IFERROR(IF(VLOOKUP($D566,'Tarifa compacta'!$A$11:$O$1018,12,0)=0,"",VLOOKUP($D566,'Tarifa compacta'!$A$11:$O$1018,12,0)),"")</f>
        <v/>
      </c>
    </row>
    <row r="567" spans="2:9">
      <c r="C567" s="246" t="str">
        <f>IFERROR(VLOOKUP(D567,'Tarifa compacta'!A:C,2,FALSE),"-")</f>
        <v>4010869406673</v>
      </c>
      <c r="D567" t="s">
        <v>4093</v>
      </c>
      <c r="E567" s="32" t="str">
        <f>+VLOOKUP($D567,'Tarifa compacta'!$A:$G,7,0)</f>
        <v>FCU Techo Comfort, 4t, vent. EC y con. hidr. dcha. (condiciones estándar 4,33kW a 640m3/h)</v>
      </c>
      <c r="F567" s="34">
        <f>+IFERROR(VLOOKUP($D567,'Tarifa compacta'!$A$11:$O$4037,13,0),"")</f>
        <v>1334</v>
      </c>
      <c r="H567" s="217" t="str">
        <f>IFERROR(IF(VLOOKUP($D567,'Tarifa compacta'!$A$11:$O$1018,12,0)=0,"",VLOOKUP($D567,'Tarifa compacta'!$A$11:$O$1018,12,0)),"")</f>
        <v/>
      </c>
    </row>
    <row r="568" spans="2:9">
      <c r="C568" s="246" t="str">
        <f>IFERROR(VLOOKUP(D568,'Tarifa compacta'!A:C,2,FALSE),"-")</f>
        <v>4010869406680</v>
      </c>
      <c r="D568" t="s">
        <v>4096</v>
      </c>
      <c r="E568" s="32" t="str">
        <f>+VLOOKUP($D568,'Tarifa compacta'!$A:$G,7,0)</f>
        <v>FCU Techo Comfort, 4t, vent. EC y con. hidr. dcha. (condiciones estándar 5,84kW a 893m3/h)</v>
      </c>
      <c r="F568" s="34">
        <f>+IFERROR(VLOOKUP($D568,'Tarifa compacta'!$A$11:$O$4037,13,0),"")</f>
        <v>1472</v>
      </c>
      <c r="H568" s="217" t="str">
        <f>IFERROR(IF(VLOOKUP($D568,'Tarifa compacta'!$A$11:$O$1018,12,0)=0,"",VLOOKUP($D568,'Tarifa compacta'!$A$11:$O$1018,12,0)),"")</f>
        <v/>
      </c>
    </row>
    <row r="569" spans="2:9">
      <c r="C569" s="246" t="str">
        <f>IFERROR(VLOOKUP(D569,'Tarifa compacta'!A:C,2,FALSE),"-")</f>
        <v>4010869406697</v>
      </c>
      <c r="D569" t="s">
        <v>4099</v>
      </c>
      <c r="E569" s="32" t="str">
        <f>+VLOOKUP($D569,'Tarifa compacta'!$A:$G,7,0)</f>
        <v>FCU Techo Comfort, 4t, vent. EC y con. hidr. dcha. (condiciones estándar 6,12kW a 680m3/h)</v>
      </c>
      <c r="F569" s="34">
        <f>+IFERROR(VLOOKUP($D569,'Tarifa compacta'!$A$11:$O$4037,13,0),"")</f>
        <v>2098</v>
      </c>
      <c r="H569" s="217" t="str">
        <f>IFERROR(IF(VLOOKUP($D569,'Tarifa compacta'!$A$11:$O$1018,12,0)=0,"",VLOOKUP($D569,'Tarifa compacta'!$A$11:$O$1018,12,0)),"")</f>
        <v/>
      </c>
    </row>
    <row r="570" spans="2:9" ht="15.75">
      <c r="B570" s="44"/>
      <c r="C570" s="251"/>
      <c r="D570" s="226" t="s">
        <v>6061</v>
      </c>
      <c r="E570" s="45"/>
      <c r="F570" s="45"/>
      <c r="G570" s="45"/>
      <c r="H570" s="222"/>
      <c r="I570" s="45"/>
    </row>
    <row r="571" spans="2:9">
      <c r="B571" s="49"/>
      <c r="C571" s="248"/>
      <c r="D571" s="50" t="s">
        <v>6062</v>
      </c>
      <c r="E571" s="49"/>
      <c r="F571" s="51"/>
      <c r="G571" s="51"/>
      <c r="H571" s="216"/>
      <c r="I571" s="49"/>
    </row>
    <row r="572" spans="2:9">
      <c r="C572" s="246" t="str">
        <f>IFERROR(VLOOKUP(D572,'Tarifa compacta'!A:C,2,FALSE),"-")</f>
        <v>4010869407571</v>
      </c>
      <c r="D572" t="s">
        <v>4102</v>
      </c>
      <c r="E572" s="32" t="str">
        <f>+VLOOKUP($D572,'Tarifa compacta'!$A:$G,7,0)</f>
        <v>FCU Conductos Comfort, 2t, vent. AC y con. hidr. izqda (condiciones estándar 1kW a 190m3/h)</v>
      </c>
      <c r="F572" s="34">
        <f>+IFERROR(VLOOKUP($D572,'Tarifa compacta'!$A$11:$O$4037,13,0),"")</f>
        <v>474</v>
      </c>
      <c r="H572" s="217" t="str">
        <f>IFERROR(IF(VLOOKUP($D572,'Tarifa compacta'!$A$11:$O$1018,12,0)=0,"",VLOOKUP($D572,'Tarifa compacta'!$A$11:$O$1018,12,0)),"")</f>
        <v/>
      </c>
    </row>
    <row r="573" spans="2:9">
      <c r="C573" s="246" t="str">
        <f>IFERROR(VLOOKUP(D573,'Tarifa compacta'!A:C,2,FALSE),"-")</f>
        <v>4010869407588</v>
      </c>
      <c r="D573" t="s">
        <v>4105</v>
      </c>
      <c r="E573" s="32" t="str">
        <f>+VLOOKUP($D573,'Tarifa compacta'!$A:$G,7,0)</f>
        <v>FCU Conductos Comfort, 2t, vent. AC y con. hidr. izqda (condiciones estándar 1,38kW a 196m3/h)</v>
      </c>
      <c r="F573" s="34">
        <f>+IFERROR(VLOOKUP($D573,'Tarifa compacta'!$A$11:$O$4037,13,0),"")</f>
        <v>498</v>
      </c>
      <c r="H573" s="217" t="str">
        <f>IFERROR(IF(VLOOKUP($D573,'Tarifa compacta'!$A$11:$O$1018,12,0)=0,"",VLOOKUP($D573,'Tarifa compacta'!$A$11:$O$1018,12,0)),"")</f>
        <v/>
      </c>
    </row>
    <row r="574" spans="2:9">
      <c r="C574" s="246" t="str">
        <f>IFERROR(VLOOKUP(D574,'Tarifa compacta'!A:C,2,FALSE),"-")</f>
        <v>4010869407595</v>
      </c>
      <c r="D574" t="s">
        <v>4108</v>
      </c>
      <c r="E574" s="32" t="str">
        <f>+VLOOKUP($D574,'Tarifa compacta'!$A:$G,7,0)</f>
        <v>FCU Conductos Comfort, 2t, vent. AC y con. hidr. izqda (condiciones estándar 1,88kW a 274m3/h)</v>
      </c>
      <c r="F574" s="34">
        <f>+IFERROR(VLOOKUP($D574,'Tarifa compacta'!$A$11:$O$4037,13,0),"")</f>
        <v>536</v>
      </c>
      <c r="H574" s="217" t="str">
        <f>IFERROR(IF(VLOOKUP($D574,'Tarifa compacta'!$A$11:$O$1018,12,0)=0,"",VLOOKUP($D574,'Tarifa compacta'!$A$11:$O$1018,12,0)),"")</f>
        <v/>
      </c>
    </row>
    <row r="575" spans="2:9">
      <c r="C575" s="246" t="str">
        <f>IFERROR(VLOOKUP(D575,'Tarifa compacta'!A:C,2,FALSE),"-")</f>
        <v>4010869407601</v>
      </c>
      <c r="D575" t="s">
        <v>4111</v>
      </c>
      <c r="E575" s="32" t="str">
        <f>+VLOOKUP($D575,'Tarifa compacta'!$A:$G,7,0)</f>
        <v>FCU Conductos Comfort, 2t, vent. AC y con. hidr. izqda (condiciones estándar 2,28kW a 357m3/h)</v>
      </c>
      <c r="F575" s="34">
        <f>+IFERROR(VLOOKUP($D575,'Tarifa compacta'!$A$11:$O$4037,13,0),"")</f>
        <v>624</v>
      </c>
      <c r="H575" s="217" t="str">
        <f>IFERROR(IF(VLOOKUP($D575,'Tarifa compacta'!$A$11:$O$1018,12,0)=0,"",VLOOKUP($D575,'Tarifa compacta'!$A$11:$O$1018,12,0)),"")</f>
        <v/>
      </c>
    </row>
    <row r="576" spans="2:9">
      <c r="C576" s="246" t="str">
        <f>IFERROR(VLOOKUP(D576,'Tarifa compacta'!A:C,2,FALSE),"-")</f>
        <v>4010869407618</v>
      </c>
      <c r="D576" t="s">
        <v>4114</v>
      </c>
      <c r="E576" s="32" t="str">
        <f>+VLOOKUP($D576,'Tarifa compacta'!$A:$G,7,0)</f>
        <v>FCU Conductos Comfort, 2t, vent. AC y con. hidr. izqda (condiciones estándar 3,16kW a 486m3/h)</v>
      </c>
      <c r="F576" s="34">
        <f>+IFERROR(VLOOKUP($D576,'Tarifa compacta'!$A$11:$O$4037,13,0),"")</f>
        <v>698</v>
      </c>
      <c r="H576" s="217" t="str">
        <f>IFERROR(IF(VLOOKUP($D576,'Tarifa compacta'!$A$11:$O$1018,12,0)=0,"",VLOOKUP($D576,'Tarifa compacta'!$A$11:$O$1018,12,0)),"")</f>
        <v/>
      </c>
    </row>
    <row r="577" spans="2:9">
      <c r="C577" s="246" t="str">
        <f>IFERROR(VLOOKUP(D577,'Tarifa compacta'!A:C,2,FALSE),"-")</f>
        <v>4010869407625</v>
      </c>
      <c r="D577" t="s">
        <v>4117</v>
      </c>
      <c r="E577" s="32" t="str">
        <f>+VLOOKUP($D577,'Tarifa compacta'!$A:$G,7,0)</f>
        <v>FCU Conductos Comfort, 2t, vent. AC y con. hidr. izqda (condiciones estándar 4,33kW a 640m3/h)</v>
      </c>
      <c r="F577" s="34">
        <f>+IFERROR(VLOOKUP($D577,'Tarifa compacta'!$A$11:$O$4037,13,0),"")</f>
        <v>761</v>
      </c>
      <c r="H577" s="217" t="str">
        <f>IFERROR(IF(VLOOKUP($D577,'Tarifa compacta'!$A$11:$O$1018,12,0)=0,"",VLOOKUP($D577,'Tarifa compacta'!$A$11:$O$1018,12,0)),"")</f>
        <v/>
      </c>
    </row>
    <row r="578" spans="2:9">
      <c r="C578" s="246" t="str">
        <f>IFERROR(VLOOKUP(D578,'Tarifa compacta'!A:C,2,FALSE),"-")</f>
        <v>4010869407632</v>
      </c>
      <c r="D578" t="s">
        <v>4120</v>
      </c>
      <c r="E578" s="32" t="str">
        <f>+VLOOKUP($D578,'Tarifa compacta'!$A:$G,7,0)</f>
        <v>FCU Conductos Comfort, 2t, vent. AC y con. hidr. izqda (condiciones estándar 5,84kW a 893m3/h)</v>
      </c>
      <c r="F578" s="34">
        <f>+IFERROR(VLOOKUP($D578,'Tarifa compacta'!$A$11:$O$4037,13,0),"")</f>
        <v>865</v>
      </c>
      <c r="H578" s="217" t="str">
        <f>IFERROR(IF(VLOOKUP($D578,'Tarifa compacta'!$A$11:$O$1018,12,0)=0,"",VLOOKUP($D578,'Tarifa compacta'!$A$11:$O$1018,12,0)),"")</f>
        <v/>
      </c>
    </row>
    <row r="579" spans="2:9">
      <c r="B579" s="49"/>
      <c r="C579" s="248"/>
      <c r="D579" s="50" t="s">
        <v>6063</v>
      </c>
      <c r="E579" s="49"/>
      <c r="F579" s="51"/>
      <c r="G579" s="51"/>
      <c r="H579" s="216"/>
      <c r="I579" s="49"/>
    </row>
    <row r="580" spans="2:9">
      <c r="C580" s="246" t="str">
        <f>IFERROR(VLOOKUP(D580,'Tarifa compacta'!A:C,2,FALSE),"-")</f>
        <v>4010869407656</v>
      </c>
      <c r="D580" t="s">
        <v>4123</v>
      </c>
      <c r="E580" s="32" t="str">
        <f>+VLOOKUP($D580,'Tarifa compacta'!$A:$G,7,0)</f>
        <v>FCU Conductos Comfort, 2t, vent. AC y con. hidr. dcha. (condiciones estándar 1kW a 190m3/h)</v>
      </c>
      <c r="F580" s="34">
        <f>+IFERROR(VLOOKUP($D580,'Tarifa compacta'!$A$11:$O$4037,13,0),"")</f>
        <v>483</v>
      </c>
      <c r="H580" s="217" t="str">
        <f>IFERROR(IF(VLOOKUP($D580,'Tarifa compacta'!$A$11:$O$1018,12,0)=0,"",VLOOKUP($D580,'Tarifa compacta'!$A$11:$O$1018,12,0)),"")</f>
        <v/>
      </c>
    </row>
    <row r="581" spans="2:9">
      <c r="C581" s="246" t="str">
        <f>IFERROR(VLOOKUP(D581,'Tarifa compacta'!A:C,2,FALSE),"-")</f>
        <v>4010869407663</v>
      </c>
      <c r="D581" t="s">
        <v>4126</v>
      </c>
      <c r="E581" s="32" t="str">
        <f>+VLOOKUP($D581,'Tarifa compacta'!$A:$G,7,0)</f>
        <v>FCU Conductos Comfort, 2t, vent. AC y con. hidr. dcha. (condiciones estándar 1,38kW a 196m3/h)</v>
      </c>
      <c r="F581" s="34">
        <f>+IFERROR(VLOOKUP($D581,'Tarifa compacta'!$A$11:$O$4037,13,0),"")</f>
        <v>508</v>
      </c>
      <c r="H581" s="217" t="str">
        <f>IFERROR(IF(VLOOKUP($D581,'Tarifa compacta'!$A$11:$O$1018,12,0)=0,"",VLOOKUP($D581,'Tarifa compacta'!$A$11:$O$1018,12,0)),"")</f>
        <v/>
      </c>
    </row>
    <row r="582" spans="2:9">
      <c r="C582" s="246" t="str">
        <f>IFERROR(VLOOKUP(D582,'Tarifa compacta'!A:C,2,FALSE),"-")</f>
        <v>4010869407670</v>
      </c>
      <c r="D582" t="s">
        <v>4129</v>
      </c>
      <c r="E582" s="32" t="str">
        <f>+VLOOKUP($D582,'Tarifa compacta'!$A:$G,7,0)</f>
        <v>FCU Conductos Comfort, 2t, vent. AC y con. hidr. dcha. (condiciones estándar 1,88kW a 274m3/h)</v>
      </c>
      <c r="F582" s="34">
        <f>+IFERROR(VLOOKUP($D582,'Tarifa compacta'!$A$11:$O$4037,13,0),"")</f>
        <v>545</v>
      </c>
      <c r="H582" s="217" t="str">
        <f>IFERROR(IF(VLOOKUP($D582,'Tarifa compacta'!$A$11:$O$1018,12,0)=0,"",VLOOKUP($D582,'Tarifa compacta'!$A$11:$O$1018,12,0)),"")</f>
        <v/>
      </c>
    </row>
    <row r="583" spans="2:9">
      <c r="C583" s="246" t="str">
        <f>IFERROR(VLOOKUP(D583,'Tarifa compacta'!A:C,2,FALSE),"-")</f>
        <v>4010869407687</v>
      </c>
      <c r="D583" t="s">
        <v>4132</v>
      </c>
      <c r="E583" s="32" t="str">
        <f>+VLOOKUP($D583,'Tarifa compacta'!$A:$G,7,0)</f>
        <v>FCU Conductos Comfort, 2t, vent. AC y con. hidr. dcha. (condiciones estándar 2,28kW a 357m3/h)</v>
      </c>
      <c r="F583" s="34">
        <f>+IFERROR(VLOOKUP($D583,'Tarifa compacta'!$A$11:$O$4037,13,0),"")</f>
        <v>634</v>
      </c>
      <c r="H583" s="217" t="str">
        <f>IFERROR(IF(VLOOKUP($D583,'Tarifa compacta'!$A$11:$O$1018,12,0)=0,"",VLOOKUP($D583,'Tarifa compacta'!$A$11:$O$1018,12,0)),"")</f>
        <v/>
      </c>
    </row>
    <row r="584" spans="2:9">
      <c r="C584" s="246" t="str">
        <f>IFERROR(VLOOKUP(D584,'Tarifa compacta'!A:C,2,FALSE),"-")</f>
        <v>4010869407724</v>
      </c>
      <c r="D584" t="s">
        <v>4135</v>
      </c>
      <c r="E584" s="32" t="str">
        <f>+VLOOKUP($D584,'Tarifa compacta'!$A:$G,7,0)</f>
        <v>FCU Conductos Comfort, 2t, vent. AC y con. hidr. dcha. (condiciones estándar 3,16kW a 486m3/h)</v>
      </c>
      <c r="F584" s="34">
        <f>+IFERROR(VLOOKUP($D584,'Tarifa compacta'!$A$11:$O$4037,13,0),"")</f>
        <v>707</v>
      </c>
      <c r="H584" s="217" t="str">
        <f>IFERROR(IF(VLOOKUP($D584,'Tarifa compacta'!$A$11:$O$1018,12,0)=0,"",VLOOKUP($D584,'Tarifa compacta'!$A$11:$O$1018,12,0)),"")</f>
        <v/>
      </c>
    </row>
    <row r="585" spans="2:9">
      <c r="C585" s="246" t="str">
        <f>IFERROR(VLOOKUP(D585,'Tarifa compacta'!A:C,2,FALSE),"-")</f>
        <v>4010869419338</v>
      </c>
      <c r="D585" t="s">
        <v>4138</v>
      </c>
      <c r="E585" s="32" t="str">
        <f>+VLOOKUP($D585,'Tarifa compacta'!$A:$G,7,0)</f>
        <v>FCU Conductos Comfort, 2t, vent. AC y con. hidr. dcha. (condiciones estándar 4,33kW a 640m3/h)</v>
      </c>
      <c r="F585" s="34">
        <f>+IFERROR(VLOOKUP($D585,'Tarifa compacta'!$A$11:$O$4037,13,0),"")</f>
        <v>770</v>
      </c>
      <c r="H585" s="217" t="str">
        <f>IFERROR(IF(VLOOKUP($D585,'Tarifa compacta'!$A$11:$O$1018,12,0)=0,"",VLOOKUP($D585,'Tarifa compacta'!$A$11:$O$1018,12,0)),"")</f>
        <v/>
      </c>
    </row>
    <row r="586" spans="2:9">
      <c r="C586" s="246" t="str">
        <f>IFERROR(VLOOKUP(D586,'Tarifa compacta'!A:C,2,FALSE),"-")</f>
        <v>4010869419345</v>
      </c>
      <c r="D586" t="s">
        <v>4141</v>
      </c>
      <c r="E586" s="32" t="str">
        <f>+VLOOKUP($D586,'Tarifa compacta'!$A:$G,7,0)</f>
        <v>FCU Conductos Comfort, 2t, vent. AC y con. hidr. dcha. (condiciones estándar 5,84kW a 893m3/h)</v>
      </c>
      <c r="F586" s="34">
        <f>+IFERROR(VLOOKUP($D586,'Tarifa compacta'!$A$11:$O$4037,13,0),"")</f>
        <v>874</v>
      </c>
      <c r="H586" s="217" t="str">
        <f>IFERROR(IF(VLOOKUP($D586,'Tarifa compacta'!$A$11:$O$1018,12,0)=0,"",VLOOKUP($D586,'Tarifa compacta'!$A$11:$O$1018,12,0)),"")</f>
        <v/>
      </c>
    </row>
    <row r="587" spans="2:9">
      <c r="B587" s="49"/>
      <c r="C587" s="248"/>
      <c r="D587" s="50" t="s">
        <v>6064</v>
      </c>
      <c r="E587" s="49"/>
      <c r="F587" s="51"/>
      <c r="G587" s="51"/>
      <c r="H587" s="216"/>
      <c r="I587" s="49"/>
    </row>
    <row r="588" spans="2:9">
      <c r="C588" s="246" t="str">
        <f>IFERROR(VLOOKUP(D588,'Tarifa compacta'!A:C,2,FALSE),"-")</f>
        <v>4010869419369</v>
      </c>
      <c r="D588" t="s">
        <v>4144</v>
      </c>
      <c r="E588" s="32" t="str">
        <f>+VLOOKUP($D588,'Tarifa compacta'!$A:$G,7,0)</f>
        <v>FCU Conductos Comfort, 2t, vent. EC y con. hidr. izqda (condiciones estándar 1kW a 190m3/h)</v>
      </c>
      <c r="F588" s="34">
        <f>+IFERROR(VLOOKUP($D588,'Tarifa compacta'!$A$11:$O$4037,13,0),"")</f>
        <v>690</v>
      </c>
      <c r="H588" s="217" t="str">
        <f>IFERROR(IF(VLOOKUP($D588,'Tarifa compacta'!$A$11:$O$1018,12,0)=0,"",VLOOKUP($D588,'Tarifa compacta'!$A$11:$O$1018,12,0)),"")</f>
        <v/>
      </c>
    </row>
    <row r="589" spans="2:9">
      <c r="C589" s="246" t="str">
        <f>IFERROR(VLOOKUP(D589,'Tarifa compacta'!A:C,2,FALSE),"-")</f>
        <v>4010869419376</v>
      </c>
      <c r="D589" t="s">
        <v>4147</v>
      </c>
      <c r="E589" s="32" t="str">
        <f>+VLOOKUP($D589,'Tarifa compacta'!$A:$G,7,0)</f>
        <v>FCU Conductos Comfort, 2t, vent. EC y con. hidr. izqda (condiciones estándar 1,38kW a 196m3/h)</v>
      </c>
      <c r="F589" s="34">
        <f>+IFERROR(VLOOKUP($D589,'Tarifa compacta'!$A$11:$O$4037,13,0),"")</f>
        <v>714</v>
      </c>
      <c r="H589" s="217" t="str">
        <f>IFERROR(IF(VLOOKUP($D589,'Tarifa compacta'!$A$11:$O$1018,12,0)=0,"",VLOOKUP($D589,'Tarifa compacta'!$A$11:$O$1018,12,0)),"")</f>
        <v/>
      </c>
    </row>
    <row r="590" spans="2:9">
      <c r="C590" s="246" t="str">
        <f>IFERROR(VLOOKUP(D590,'Tarifa compacta'!A:C,2,FALSE),"-")</f>
        <v>4010869419383</v>
      </c>
      <c r="D590" t="s">
        <v>4150</v>
      </c>
      <c r="E590" s="32" t="str">
        <f>+VLOOKUP($D590,'Tarifa compacta'!$A:$G,7,0)</f>
        <v>FCU Conductos Comfort, 2t, vent. EC y con. hidr. izqda (condiciones estándar 1,88kW a 274m3/h)</v>
      </c>
      <c r="F590" s="34">
        <f>+IFERROR(VLOOKUP($D590,'Tarifa compacta'!$A$11:$O$4037,13,0),"")</f>
        <v>752</v>
      </c>
      <c r="H590" s="217" t="str">
        <f>IFERROR(IF(VLOOKUP($D590,'Tarifa compacta'!$A$11:$O$1018,12,0)=0,"",VLOOKUP($D590,'Tarifa compacta'!$A$11:$O$1018,12,0)),"")</f>
        <v/>
      </c>
    </row>
    <row r="591" spans="2:9">
      <c r="C591" s="246" t="str">
        <f>IFERROR(VLOOKUP(D591,'Tarifa compacta'!A:C,2,FALSE),"-")</f>
        <v>4010869419390</v>
      </c>
      <c r="D591" t="s">
        <v>4153</v>
      </c>
      <c r="E591" s="32" t="str">
        <f>+VLOOKUP($D591,'Tarifa compacta'!$A:$G,7,0)</f>
        <v>FCU Conductos Comfort, 2t, vent. EC y con. hidr. izqda (condiciones estándar 2,28kW a 357m3/h)</v>
      </c>
      <c r="F591" s="34">
        <f>+IFERROR(VLOOKUP($D591,'Tarifa compacta'!$A$11:$O$4037,13,0),"")</f>
        <v>840</v>
      </c>
      <c r="H591" s="217" t="str">
        <f>IFERROR(IF(VLOOKUP($D591,'Tarifa compacta'!$A$11:$O$1018,12,0)=0,"",VLOOKUP($D591,'Tarifa compacta'!$A$11:$O$1018,12,0)),"")</f>
        <v/>
      </c>
    </row>
    <row r="592" spans="2:9">
      <c r="C592" s="246" t="str">
        <f>IFERROR(VLOOKUP(D592,'Tarifa compacta'!A:C,2,FALSE),"-")</f>
        <v>4010869419406</v>
      </c>
      <c r="D592" t="s">
        <v>4156</v>
      </c>
      <c r="E592" s="32" t="str">
        <f>+VLOOKUP($D592,'Tarifa compacta'!$A:$G,7,0)</f>
        <v>FCU Conductos Comfort, 2t, vent. EC y con. hidr. izqda (condiciones estándar 3,16kW a 486m3/h)</v>
      </c>
      <c r="F592" s="34">
        <f>+IFERROR(VLOOKUP($D592,'Tarifa compacta'!$A$11:$O$4037,13,0),"")</f>
        <v>914</v>
      </c>
      <c r="H592" s="217" t="str">
        <f>IFERROR(IF(VLOOKUP($D592,'Tarifa compacta'!$A$11:$O$1018,12,0)=0,"",VLOOKUP($D592,'Tarifa compacta'!$A$11:$O$1018,12,0)),"")</f>
        <v/>
      </c>
    </row>
    <row r="593" spans="2:9">
      <c r="C593" s="246" t="str">
        <f>IFERROR(VLOOKUP(D593,'Tarifa compacta'!A:C,2,FALSE),"-")</f>
        <v>4010869419413</v>
      </c>
      <c r="D593" t="s">
        <v>4159</v>
      </c>
      <c r="E593" s="32" t="str">
        <f>+VLOOKUP($D593,'Tarifa compacta'!$A:$G,7,0)</f>
        <v>FCU Conductos Comfort, 2t, vent. EC y con. hidr. izqda (condiciones estándar 4,33kW a 640m3/h)</v>
      </c>
      <c r="F593" s="34">
        <f>+IFERROR(VLOOKUP($D593,'Tarifa compacta'!$A$11:$O$4037,13,0),"")</f>
        <v>978</v>
      </c>
      <c r="H593" s="217" t="str">
        <f>IFERROR(IF(VLOOKUP($D593,'Tarifa compacta'!$A$11:$O$1018,12,0)=0,"",VLOOKUP($D593,'Tarifa compacta'!$A$11:$O$1018,12,0)),"")</f>
        <v/>
      </c>
    </row>
    <row r="594" spans="2:9">
      <c r="C594" s="246" t="str">
        <f>IFERROR(VLOOKUP(D594,'Tarifa compacta'!A:C,2,FALSE),"-")</f>
        <v>4010869419420</v>
      </c>
      <c r="D594" t="s">
        <v>4162</v>
      </c>
      <c r="E594" s="32" t="str">
        <f>+VLOOKUP($D594,'Tarifa compacta'!$A:$G,7,0)</f>
        <v>FCU Conductos Comfort, 2t, vent. EC y con. hidr. izqda (condiciones estándar 5,84kW a 893m3/h)</v>
      </c>
      <c r="F594" s="34">
        <f>+IFERROR(VLOOKUP($D594,'Tarifa compacta'!$A$11:$O$4037,13,0),"")</f>
        <v>1087</v>
      </c>
      <c r="H594" s="217" t="str">
        <f>IFERROR(IF(VLOOKUP($D594,'Tarifa compacta'!$A$11:$O$1018,12,0)=0,"",VLOOKUP($D594,'Tarifa compacta'!$A$11:$O$1018,12,0)),"")</f>
        <v/>
      </c>
    </row>
    <row r="595" spans="2:9">
      <c r="C595" s="246" t="str">
        <f>IFERROR(VLOOKUP(D595,'Tarifa compacta'!A:C,2,FALSE),"-")</f>
        <v>4010869419437</v>
      </c>
      <c r="D595" t="s">
        <v>4165</v>
      </c>
      <c r="E595" s="32" t="str">
        <f>+VLOOKUP($D595,'Tarifa compacta'!$A:$G,7,0)</f>
        <v>FCU Conductos Comfort, 2t, vent. EC y con. hidr. izqda (condiciones estándar 6,12kW a 680m3/h)</v>
      </c>
      <c r="F595" s="34">
        <f>+IFERROR(VLOOKUP($D595,'Tarifa compacta'!$A$11:$O$4037,13,0),"")</f>
        <v>1604</v>
      </c>
      <c r="H595" s="217" t="str">
        <f>IFERROR(IF(VLOOKUP($D595,'Tarifa compacta'!$A$11:$O$1018,12,0)=0,"",VLOOKUP($D595,'Tarifa compacta'!$A$11:$O$1018,12,0)),"")</f>
        <v/>
      </c>
    </row>
    <row r="596" spans="2:9">
      <c r="B596" s="49"/>
      <c r="C596" s="248"/>
      <c r="D596" s="50" t="s">
        <v>6065</v>
      </c>
      <c r="E596" s="49"/>
      <c r="F596" s="51"/>
      <c r="G596" s="51"/>
      <c r="H596" s="216"/>
      <c r="I596" s="49"/>
    </row>
    <row r="597" spans="2:9">
      <c r="C597" s="246" t="str">
        <f>IFERROR(VLOOKUP(D597,'Tarifa compacta'!A:C,2,FALSE),"-")</f>
        <v>4010869419444</v>
      </c>
      <c r="D597" t="s">
        <v>4168</v>
      </c>
      <c r="E597" s="32" t="str">
        <f>+VLOOKUP($D597,'Tarifa compacta'!$A:$G,7,0)</f>
        <v>FCU Conductos Comfort, 2t, vent. EC y con. hidr. dcha. (condiciones estándar 1kW a 190m3/h)</v>
      </c>
      <c r="F597" s="34">
        <f>+IFERROR(VLOOKUP($D597,'Tarifa compacta'!$A$11:$O$4037,13,0),"")</f>
        <v>700</v>
      </c>
      <c r="H597" s="217" t="str">
        <f>IFERROR(IF(VLOOKUP($D597,'Tarifa compacta'!$A$11:$O$1018,12,0)=0,"",VLOOKUP($D597,'Tarifa compacta'!$A$11:$O$1018,12,0)),"")</f>
        <v/>
      </c>
    </row>
    <row r="598" spans="2:9">
      <c r="C598" s="246" t="str">
        <f>IFERROR(VLOOKUP(D598,'Tarifa compacta'!A:C,2,FALSE),"-")</f>
        <v>4010869419451</v>
      </c>
      <c r="D598" t="s">
        <v>4171</v>
      </c>
      <c r="E598" s="32" t="str">
        <f>+VLOOKUP($D598,'Tarifa compacta'!$A:$G,7,0)</f>
        <v>FCU Conductos Comfort, 2t, vent. EC y con. hidr. dcha. (condiciones estándar 1,38kW a 196m3/h)</v>
      </c>
      <c r="F598" s="34">
        <f>+IFERROR(VLOOKUP($D598,'Tarifa compacta'!$A$11:$O$4037,13,0),"")</f>
        <v>724</v>
      </c>
      <c r="H598" s="217" t="str">
        <f>IFERROR(IF(VLOOKUP($D598,'Tarifa compacta'!$A$11:$O$1018,12,0)=0,"",VLOOKUP($D598,'Tarifa compacta'!$A$11:$O$1018,12,0)),"")</f>
        <v/>
      </c>
    </row>
    <row r="599" spans="2:9">
      <c r="C599" s="246" t="str">
        <f>IFERROR(VLOOKUP(D599,'Tarifa compacta'!A:C,2,FALSE),"-")</f>
        <v>4010869419468</v>
      </c>
      <c r="D599" t="s">
        <v>4174</v>
      </c>
      <c r="E599" s="32" t="str">
        <f>+VLOOKUP($D599,'Tarifa compacta'!$A:$G,7,0)</f>
        <v>FCU Conductos Comfort, 2t, vent. EC y con. hidr. dcha. (condiciones estándar 1,88kW a 274m3/h)</v>
      </c>
      <c r="F599" s="34">
        <f>+IFERROR(VLOOKUP($D599,'Tarifa compacta'!$A$11:$O$4037,13,0),"")</f>
        <v>762</v>
      </c>
      <c r="H599" s="217" t="str">
        <f>IFERROR(IF(VLOOKUP($D599,'Tarifa compacta'!$A$11:$O$1018,12,0)=0,"",VLOOKUP($D599,'Tarifa compacta'!$A$11:$O$1018,12,0)),"")</f>
        <v/>
      </c>
    </row>
    <row r="600" spans="2:9">
      <c r="C600" s="246" t="str">
        <f>IFERROR(VLOOKUP(D600,'Tarifa compacta'!A:C,2,FALSE),"-")</f>
        <v>4010869419475</v>
      </c>
      <c r="D600" t="s">
        <v>4177</v>
      </c>
      <c r="E600" s="32" t="str">
        <f>+VLOOKUP($D600,'Tarifa compacta'!$A:$G,7,0)</f>
        <v>FCU Conductos Comfort, 2t, vent. EC y con. hidr. dcha. (condiciones estándar 2,28kW a 357m3/h)</v>
      </c>
      <c r="F600" s="34">
        <f>+IFERROR(VLOOKUP($D600,'Tarifa compacta'!$A$11:$O$4037,13,0),"")</f>
        <v>850</v>
      </c>
      <c r="H600" s="217" t="str">
        <f>IFERROR(IF(VLOOKUP($D600,'Tarifa compacta'!$A$11:$O$1018,12,0)=0,"",VLOOKUP($D600,'Tarifa compacta'!$A$11:$O$1018,12,0)),"")</f>
        <v/>
      </c>
    </row>
    <row r="601" spans="2:9">
      <c r="C601" s="246" t="str">
        <f>IFERROR(VLOOKUP(D601,'Tarifa compacta'!A:C,2,FALSE),"-")</f>
        <v>4010869419482</v>
      </c>
      <c r="D601" t="s">
        <v>4180</v>
      </c>
      <c r="E601" s="32" t="str">
        <f>+VLOOKUP($D601,'Tarifa compacta'!$A:$G,7,0)</f>
        <v>FCU Conductos Comfort, 2t, vent. EC y con. hidr. dcha. (condiciones estándar 3,16kW a 486m3/h)</v>
      </c>
      <c r="F601" s="34">
        <f>+IFERROR(VLOOKUP($D601,'Tarifa compacta'!$A$11:$O$4037,13,0),"")</f>
        <v>923</v>
      </c>
      <c r="H601" s="217" t="str">
        <f>IFERROR(IF(VLOOKUP($D601,'Tarifa compacta'!$A$11:$O$1018,12,0)=0,"",VLOOKUP($D601,'Tarifa compacta'!$A$11:$O$1018,12,0)),"")</f>
        <v/>
      </c>
    </row>
    <row r="602" spans="2:9">
      <c r="C602" s="246" t="str">
        <f>IFERROR(VLOOKUP(D602,'Tarifa compacta'!A:C,2,FALSE),"-")</f>
        <v>4010869419499</v>
      </c>
      <c r="D602" t="s">
        <v>4183</v>
      </c>
      <c r="E602" s="32" t="str">
        <f>+VLOOKUP($D602,'Tarifa compacta'!$A:$G,7,0)</f>
        <v>FCU Conductos Comfort, 2t, vent. EC y con. hidr. dcha. (condiciones estándar 4,33kW a 640m3/h)</v>
      </c>
      <c r="F602" s="34">
        <f>+IFERROR(VLOOKUP($D602,'Tarifa compacta'!$A$11:$O$4037,13,0),"")</f>
        <v>987</v>
      </c>
      <c r="H602" s="217"/>
    </row>
    <row r="603" spans="2:9">
      <c r="C603" s="246" t="str">
        <f>IFERROR(VLOOKUP(D603,'Tarifa compacta'!A:C,2,FALSE),"-")</f>
        <v>4010869419505</v>
      </c>
      <c r="D603" t="s">
        <v>4186</v>
      </c>
      <c r="E603" s="32" t="str">
        <f>+VLOOKUP($D603,'Tarifa compacta'!$A:$G,7,0)</f>
        <v>FCU Conductos Comfort, 2t, vent. EC y con. hidr. dcha. (condiciones estándar 5,84kW a 893m3/h)</v>
      </c>
      <c r="F603" s="34">
        <f>+IFERROR(VLOOKUP($D603,'Tarifa compacta'!$A$11:$O$4037,13,0),"")</f>
        <v>1097</v>
      </c>
      <c r="H603" s="217" t="str">
        <f>IFERROR(IF(VLOOKUP($D603,'Tarifa compacta'!$A$11:$O$1018,12,0)=0,"",VLOOKUP($D603,'Tarifa compacta'!$A$11:$O$1018,12,0)),"")</f>
        <v/>
      </c>
    </row>
    <row r="604" spans="2:9">
      <c r="C604" s="246" t="str">
        <f>IFERROR(VLOOKUP(D604,'Tarifa compacta'!A:C,2,FALSE),"-")</f>
        <v>4010869419512</v>
      </c>
      <c r="D604" t="s">
        <v>4189</v>
      </c>
      <c r="E604" s="32" t="str">
        <f>+VLOOKUP($D604,'Tarifa compacta'!$A:$G,7,0)</f>
        <v>FCU Conductos Comfort, 2t, vent. EC y con. hidr. dcha. (condiciones estándar 6,12kW a 680m3/h)</v>
      </c>
      <c r="F604" s="34">
        <f>+IFERROR(VLOOKUP($D604,'Tarifa compacta'!$A$11:$O$4037,13,0),"")</f>
        <v>1613</v>
      </c>
      <c r="H604" s="217" t="str">
        <f>IFERROR(IF(VLOOKUP($D604,'Tarifa compacta'!$A$11:$O$1018,12,0)=0,"",VLOOKUP($D604,'Tarifa compacta'!$A$11:$O$1018,12,0)),"")</f>
        <v/>
      </c>
    </row>
    <row r="605" spans="2:9">
      <c r="B605" s="49"/>
      <c r="C605" s="248"/>
      <c r="D605" s="50" t="s">
        <v>6066</v>
      </c>
      <c r="E605" s="49"/>
      <c r="F605" s="51"/>
      <c r="G605" s="51"/>
      <c r="H605" s="216"/>
      <c r="I605" s="49"/>
    </row>
    <row r="606" spans="2:9">
      <c r="C606" s="246" t="str">
        <f>IFERROR(VLOOKUP(D606,'Tarifa compacta'!A:C,2,FALSE),"-")</f>
        <v>4010869419529</v>
      </c>
      <c r="D606" t="s">
        <v>4192</v>
      </c>
      <c r="E606" s="32" t="str">
        <f>+VLOOKUP($D606,'Tarifa compacta'!$A:$G,7,0)</f>
        <v>FCU Conductos Comfort, 4t, vent. AC y con. hidr. izqda (condiciones estándar 1kW a 190m3/h)</v>
      </c>
      <c r="F606" s="34">
        <f>+IFERROR(VLOOKUP($D606,'Tarifa compacta'!$A$11:$O$4037,13,0),"")</f>
        <v>522</v>
      </c>
      <c r="H606" s="217" t="str">
        <f>IFERROR(IF(VLOOKUP($D606,'Tarifa compacta'!$A$11:$O$1018,12,0)=0,"",VLOOKUP($D606,'Tarifa compacta'!$A$11:$O$1018,12,0)),"")</f>
        <v/>
      </c>
    </row>
    <row r="607" spans="2:9">
      <c r="C607" s="246" t="str">
        <f>IFERROR(VLOOKUP(D607,'Tarifa compacta'!A:C,2,FALSE),"-")</f>
        <v>4010869419536</v>
      </c>
      <c r="D607" t="s">
        <v>4195</v>
      </c>
      <c r="E607" s="32" t="str">
        <f>+VLOOKUP($D607,'Tarifa compacta'!$A:$G,7,0)</f>
        <v>FCU Conductos Comfort, 4t, vent. AC y con. hidr. izqda (condiciones estándar 1,38kW a 196m3/h)</v>
      </c>
      <c r="F607" s="34">
        <f>+IFERROR(VLOOKUP($D607,'Tarifa compacta'!$A$11:$O$4037,13,0),"")</f>
        <v>532</v>
      </c>
      <c r="H607" s="217" t="str">
        <f>IFERROR(IF(VLOOKUP($D607,'Tarifa compacta'!$A$11:$O$1018,12,0)=0,"",VLOOKUP($D607,'Tarifa compacta'!$A$11:$O$1018,12,0)),"")</f>
        <v/>
      </c>
    </row>
    <row r="608" spans="2:9">
      <c r="C608" s="246" t="str">
        <f>IFERROR(VLOOKUP(D608,'Tarifa compacta'!A:C,2,FALSE),"-")</f>
        <v>4010869419543</v>
      </c>
      <c r="D608" t="s">
        <v>4198</v>
      </c>
      <c r="E608" s="32" t="str">
        <f>+VLOOKUP($D608,'Tarifa compacta'!$A:$G,7,0)</f>
        <v>FCU Conductos Comfort, 4t, vent. AC y con. hidr. izqda (condiciones estándar 1,88kW a 274m3/h)</v>
      </c>
      <c r="F608" s="34">
        <f>+IFERROR(VLOOKUP($D608,'Tarifa compacta'!$A$11:$O$4037,13,0),"")</f>
        <v>575</v>
      </c>
      <c r="H608" s="217" t="str">
        <f>IFERROR(IF(VLOOKUP($D608,'Tarifa compacta'!$A$11:$O$1018,12,0)=0,"",VLOOKUP($D608,'Tarifa compacta'!$A$11:$O$1018,12,0)),"")</f>
        <v/>
      </c>
    </row>
    <row r="609" spans="2:9">
      <c r="C609" s="246" t="str">
        <f>IFERROR(VLOOKUP(D609,'Tarifa compacta'!A:C,2,FALSE),"-")</f>
        <v>4010869419550</v>
      </c>
      <c r="D609" t="s">
        <v>4201</v>
      </c>
      <c r="E609" s="32" t="str">
        <f>+VLOOKUP($D609,'Tarifa compacta'!$A:$G,7,0)</f>
        <v>FCU Conductos Comfort, 4t, vent. AC y con. hidr. izqda (condiciones estándar 2,28kW a 357m3/h)</v>
      </c>
      <c r="F609" s="34">
        <f>+IFERROR(VLOOKUP($D609,'Tarifa compacta'!$A$11:$O$4037,13,0),"")</f>
        <v>672</v>
      </c>
      <c r="H609" s="217" t="str">
        <f>IFERROR(IF(VLOOKUP($D609,'Tarifa compacta'!$A$11:$O$1018,12,0)=0,"",VLOOKUP($D609,'Tarifa compacta'!$A$11:$O$1018,12,0)),"")</f>
        <v/>
      </c>
    </row>
    <row r="610" spans="2:9">
      <c r="C610" s="246" t="str">
        <f>IFERROR(VLOOKUP(D610,'Tarifa compacta'!A:C,2,FALSE),"-")</f>
        <v>4010869419567</v>
      </c>
      <c r="D610" t="s">
        <v>4204</v>
      </c>
      <c r="E610" s="32" t="str">
        <f>+VLOOKUP($D610,'Tarifa compacta'!$A:$G,7,0)</f>
        <v>FCU Conductos Comfort, 4t, vent. AC y con. hidr. izqda (condiciones estándar 3,16kW a 486m3/h)</v>
      </c>
      <c r="F610" s="34">
        <f>+IFERROR(VLOOKUP($D610,'Tarifa compacta'!$A$11:$O$4037,13,0),"")</f>
        <v>753</v>
      </c>
      <c r="H610" s="217" t="str">
        <f>IFERROR(IF(VLOOKUP($D610,'Tarifa compacta'!$A$11:$O$1018,12,0)=0,"",VLOOKUP($D610,'Tarifa compacta'!$A$11:$O$1018,12,0)),"")</f>
        <v/>
      </c>
    </row>
    <row r="611" spans="2:9">
      <c r="C611" s="246" t="str">
        <f>IFERROR(VLOOKUP(D611,'Tarifa compacta'!A:C,2,FALSE),"-")</f>
        <v>4010869419574</v>
      </c>
      <c r="D611" t="s">
        <v>4207</v>
      </c>
      <c r="E611" s="32" t="str">
        <f>+VLOOKUP($D611,'Tarifa compacta'!$A:$G,7,0)</f>
        <v>FCU Conductos Comfort, 4t, vent. AC y con. hidr. izqda (condiciones estándar 4,33kW a 640m3/h)</v>
      </c>
      <c r="F611" s="34">
        <f>+IFERROR(VLOOKUP($D611,'Tarifa compacta'!$A$11:$O$4037,13,0),"")</f>
        <v>824</v>
      </c>
      <c r="H611" s="217" t="str">
        <f>IFERROR(IF(VLOOKUP($D611,'Tarifa compacta'!$A$11:$O$1018,12,0)=0,"",VLOOKUP($D611,'Tarifa compacta'!$A$11:$O$1018,12,0)),"")</f>
        <v/>
      </c>
    </row>
    <row r="612" spans="2:9">
      <c r="C612" s="246" t="str">
        <f>IFERROR(VLOOKUP(D612,'Tarifa compacta'!A:C,2,FALSE),"-")</f>
        <v>4010869419581</v>
      </c>
      <c r="D612" t="s">
        <v>4210</v>
      </c>
      <c r="E612" s="32" t="str">
        <f>+VLOOKUP($D612,'Tarifa compacta'!$A:$G,7,0)</f>
        <v>FCU Conductos Comfort, 4t, vent. AC y con. hidr. izqda (condiciones estándar 5,84kW a 893m3/h)</v>
      </c>
      <c r="F612" s="34">
        <f>+IFERROR(VLOOKUP($D612,'Tarifa compacta'!$A$11:$O$4037,13,0),"")</f>
        <v>935</v>
      </c>
      <c r="H612" s="217" t="str">
        <f>IFERROR(IF(VLOOKUP($D612,'Tarifa compacta'!$A$11:$O$1018,12,0)=0,"",VLOOKUP($D612,'Tarifa compacta'!$A$11:$O$1018,12,0)),"")</f>
        <v/>
      </c>
    </row>
    <row r="613" spans="2:9">
      <c r="B613" s="49"/>
      <c r="C613" s="248"/>
      <c r="D613" s="50" t="s">
        <v>6067</v>
      </c>
      <c r="E613" s="49"/>
      <c r="F613" s="51"/>
      <c r="G613" s="51"/>
      <c r="H613" s="216"/>
      <c r="I613" s="49"/>
    </row>
    <row r="614" spans="2:9">
      <c r="C614" s="246" t="str">
        <f>IFERROR(VLOOKUP(D614,'Tarifa compacta'!A:C,2,FALSE),"-")</f>
        <v>4010869419604</v>
      </c>
      <c r="D614" t="s">
        <v>4213</v>
      </c>
      <c r="E614" s="32" t="str">
        <f>+VLOOKUP($D614,'Tarifa compacta'!$A:$G,7,0)</f>
        <v>FCU Conductos Comfort, 4t, vent. AC y con. hidr. dcha. (condiciones estándar 1kW a 190m3/h)</v>
      </c>
      <c r="F614" s="34">
        <f>+IFERROR(VLOOKUP($D614,'Tarifa compacta'!$A$11:$O$4037,13,0),"")</f>
        <v>532</v>
      </c>
      <c r="H614" s="217" t="str">
        <f>IFERROR(IF(VLOOKUP($D614,'Tarifa compacta'!$A$11:$O$1018,12,0)=0,"",VLOOKUP($D614,'Tarifa compacta'!$A$11:$O$1018,12,0)),"")</f>
        <v/>
      </c>
    </row>
    <row r="615" spans="2:9">
      <c r="C615" s="246" t="str">
        <f>IFERROR(VLOOKUP(D615,'Tarifa compacta'!A:C,2,FALSE),"-")</f>
        <v>4010869419611</v>
      </c>
      <c r="D615" t="s">
        <v>4216</v>
      </c>
      <c r="E615" s="32" t="str">
        <f>+VLOOKUP($D615,'Tarifa compacta'!$A:$G,7,0)</f>
        <v>FCU Conductos Comfort, 4t, vent. AC y con. hidr. dcha. (condiciones estándar 1,38kW a 196m3/h)</v>
      </c>
      <c r="F615" s="34">
        <f>+IFERROR(VLOOKUP($D615,'Tarifa compacta'!$A$11:$O$4037,13,0),"")</f>
        <v>541</v>
      </c>
      <c r="H615" s="217" t="str">
        <f>IFERROR(IF(VLOOKUP($D615,'Tarifa compacta'!$A$11:$O$1018,12,0)=0,"",VLOOKUP($D615,'Tarifa compacta'!$A$11:$O$1018,12,0)),"")</f>
        <v/>
      </c>
    </row>
    <row r="616" spans="2:9">
      <c r="C616" s="246" t="str">
        <f>IFERROR(VLOOKUP(D616,'Tarifa compacta'!A:C,2,FALSE),"-")</f>
        <v>4010869419628</v>
      </c>
      <c r="D616" t="s">
        <v>4219</v>
      </c>
      <c r="E616" s="32" t="str">
        <f>+VLOOKUP($D616,'Tarifa compacta'!$A:$G,7,0)</f>
        <v>FCU Conductos Comfort, 4t, vent. AC y con. hidr. dcha. (condiciones estándar 1,88kW a 274m3/h)</v>
      </c>
      <c r="F616" s="34">
        <f>+IFERROR(VLOOKUP($D616,'Tarifa compacta'!$A$11:$O$4037,13,0),"")</f>
        <v>584</v>
      </c>
      <c r="H616" s="217" t="str">
        <f>IFERROR(IF(VLOOKUP($D616,'Tarifa compacta'!$A$11:$O$1018,12,0)=0,"",VLOOKUP($D616,'Tarifa compacta'!$A$11:$O$1018,12,0)),"")</f>
        <v/>
      </c>
    </row>
    <row r="617" spans="2:9">
      <c r="C617" s="246" t="str">
        <f>IFERROR(VLOOKUP(D617,'Tarifa compacta'!A:C,2,FALSE),"-")</f>
        <v>4010869419635</v>
      </c>
      <c r="D617" t="s">
        <v>4222</v>
      </c>
      <c r="E617" s="32" t="str">
        <f>+VLOOKUP($D617,'Tarifa compacta'!$A:$G,7,0)</f>
        <v>FCU Conductos Comfort, 4t, vent. AC y con. hidr. dcha. (condiciones estándar 2,28kW a 357m3/h)</v>
      </c>
      <c r="F617" s="34">
        <f>+IFERROR(VLOOKUP($D617,'Tarifa compacta'!$A$11:$O$4037,13,0),"")</f>
        <v>682</v>
      </c>
      <c r="H617" s="217" t="str">
        <f>IFERROR(IF(VLOOKUP($D617,'Tarifa compacta'!$A$11:$O$1018,12,0)=0,"",VLOOKUP($D617,'Tarifa compacta'!$A$11:$O$1018,12,0)),"")</f>
        <v/>
      </c>
    </row>
    <row r="618" spans="2:9">
      <c r="C618" s="246" t="str">
        <f>IFERROR(VLOOKUP(D618,'Tarifa compacta'!A:C,2,FALSE),"-")</f>
        <v>4010869419642</v>
      </c>
      <c r="D618" t="s">
        <v>4225</v>
      </c>
      <c r="E618" s="32" t="str">
        <f>+VLOOKUP($D618,'Tarifa compacta'!$A:$G,7,0)</f>
        <v>FCU Conductos Comfort, 4t, vent. AC y con. hidr. dcha. (condiciones estándar 3,16kW a 486m3/h)</v>
      </c>
      <c r="F618" s="34">
        <f>+IFERROR(VLOOKUP($D618,'Tarifa compacta'!$A$11:$O$4037,13,0),"")</f>
        <v>763</v>
      </c>
      <c r="H618" s="217" t="str">
        <f>IFERROR(IF(VLOOKUP($D618,'Tarifa compacta'!$A$11:$O$1018,12,0)=0,"",VLOOKUP($D618,'Tarifa compacta'!$A$11:$O$1018,12,0)),"")</f>
        <v/>
      </c>
    </row>
    <row r="619" spans="2:9">
      <c r="C619" s="246" t="str">
        <f>IFERROR(VLOOKUP(D619,'Tarifa compacta'!A:C,2,FALSE),"-")</f>
        <v>4010869419659</v>
      </c>
      <c r="D619" t="s">
        <v>4228</v>
      </c>
      <c r="E619" s="32" t="str">
        <f>+VLOOKUP($D619,'Tarifa compacta'!$A:$G,7,0)</f>
        <v>FCU Conductos Comfort, 4t, vent. AC y con. hidr. dcha. (condiciones estándar 4,33kW a 640m3/h)</v>
      </c>
      <c r="F619" s="34">
        <f>+IFERROR(VLOOKUP($D619,'Tarifa compacta'!$A$11:$O$4037,13,0),"")</f>
        <v>833</v>
      </c>
      <c r="H619" s="217" t="str">
        <f>IFERROR(IF(VLOOKUP($D619,'Tarifa compacta'!$A$11:$O$1018,12,0)=0,"",VLOOKUP($D619,'Tarifa compacta'!$A$11:$O$1018,12,0)),"")</f>
        <v/>
      </c>
    </row>
    <row r="620" spans="2:9">
      <c r="C620" s="246" t="str">
        <f>IFERROR(VLOOKUP(D620,'Tarifa compacta'!A:C,2,FALSE),"-")</f>
        <v>4010869419666</v>
      </c>
      <c r="D620" t="s">
        <v>4231</v>
      </c>
      <c r="E620" s="32" t="str">
        <f>+VLOOKUP($D620,'Tarifa compacta'!$A:$G,7,0)</f>
        <v>FCU Conductos Comfort, 4t, vent. AC y con. hidr. dcha. (condiciones estándar 5,84kW a 893m3/h)</v>
      </c>
      <c r="F620" s="34">
        <f>+IFERROR(VLOOKUP($D620,'Tarifa compacta'!$A$11:$O$4037,13,0),"")</f>
        <v>944</v>
      </c>
      <c r="H620" s="217" t="str">
        <f>IFERROR(IF(VLOOKUP($D620,'Tarifa compacta'!$A$11:$O$1018,12,0)=0,"",VLOOKUP($D620,'Tarifa compacta'!$A$11:$O$1018,12,0)),"")</f>
        <v/>
      </c>
    </row>
    <row r="621" spans="2:9">
      <c r="B621" s="49"/>
      <c r="C621" s="248"/>
      <c r="D621" s="50" t="s">
        <v>6068</v>
      </c>
      <c r="E621" s="49"/>
      <c r="F621" s="51"/>
      <c r="G621" s="51"/>
      <c r="H621" s="216"/>
      <c r="I621" s="49"/>
    </row>
    <row r="622" spans="2:9">
      <c r="C622" s="246" t="str">
        <f>IFERROR(VLOOKUP(D622,'Tarifa compacta'!A:C,2,FALSE),"-")</f>
        <v>4010869419680</v>
      </c>
      <c r="D622" t="s">
        <v>4234</v>
      </c>
      <c r="E622" s="32" t="str">
        <f>+VLOOKUP($D622,'Tarifa compacta'!$A:$G,7,0)</f>
        <v>FCU Conductos Comfort, 4t, vent. EC y con. hidr. izqda (condiciones estándar 1kW a 190m3/h)</v>
      </c>
      <c r="F622" s="34">
        <f>+IFERROR(VLOOKUP($D622,'Tarifa compacta'!$A$11:$O$4037,13,0),"")</f>
        <v>739</v>
      </c>
      <c r="H622" s="217" t="str">
        <f>IFERROR(IF(VLOOKUP($D622,'Tarifa compacta'!$A$11:$O$1018,12,0)=0,"",VLOOKUP($D622,'Tarifa compacta'!$A$11:$O$1018,12,0)),"")</f>
        <v/>
      </c>
    </row>
    <row r="623" spans="2:9">
      <c r="C623" s="246" t="str">
        <f>IFERROR(VLOOKUP(D623,'Tarifa compacta'!A:C,2,FALSE),"-")</f>
        <v>4010869419697</v>
      </c>
      <c r="D623" t="s">
        <v>4237</v>
      </c>
      <c r="E623" s="32" t="str">
        <f>+VLOOKUP($D623,'Tarifa compacta'!$A:$G,7,0)</f>
        <v>FCU Conductos Comfort, 4t, vent. EC y con. hidr. izqda (condiciones estándar 1,38kW a 196m3/h)</v>
      </c>
      <c r="F623" s="34">
        <f>+IFERROR(VLOOKUP($D623,'Tarifa compacta'!$A$11:$O$4037,13,0),"")</f>
        <v>748</v>
      </c>
      <c r="H623" s="217" t="str">
        <f>IFERROR(IF(VLOOKUP($D623,'Tarifa compacta'!$A$11:$O$1018,12,0)=0,"",VLOOKUP($D623,'Tarifa compacta'!$A$11:$O$1018,12,0)),"")</f>
        <v/>
      </c>
    </row>
    <row r="624" spans="2:9">
      <c r="C624" s="246" t="str">
        <f>IFERROR(VLOOKUP(D624,'Tarifa compacta'!A:C,2,FALSE),"-")</f>
        <v>4010869419703</v>
      </c>
      <c r="D624" t="s">
        <v>4240</v>
      </c>
      <c r="E624" s="32" t="str">
        <f>+VLOOKUP($D624,'Tarifa compacta'!$A:$G,7,0)</f>
        <v>FCU Conductos Comfort, 4t, vent. EC y con. hidr. izqda (condiciones estándar 1,88kW a 274m3/h)</v>
      </c>
      <c r="F624" s="34">
        <f>+IFERROR(VLOOKUP($D624,'Tarifa compacta'!$A$11:$O$4037,13,0),"")</f>
        <v>791</v>
      </c>
      <c r="H624" s="217" t="str">
        <f>IFERROR(IF(VLOOKUP($D624,'Tarifa compacta'!$A$11:$O$1018,12,0)=0,"",VLOOKUP($D624,'Tarifa compacta'!$A$11:$O$1018,12,0)),"")</f>
        <v/>
      </c>
    </row>
    <row r="625" spans="2:9">
      <c r="C625" s="246" t="str">
        <f>IFERROR(VLOOKUP(D625,'Tarifa compacta'!A:C,2,FALSE),"-")</f>
        <v>4010869419710</v>
      </c>
      <c r="D625" t="s">
        <v>4243</v>
      </c>
      <c r="E625" s="32" t="str">
        <f>+VLOOKUP($D625,'Tarifa compacta'!$A:$G,7,0)</f>
        <v>FCU Conductos Comfort, 4t, vent. EC y con. hidr. izqda (condiciones estándar 2,28kW a 357m3/h)</v>
      </c>
      <c r="F625" s="34">
        <f>+IFERROR(VLOOKUP($D625,'Tarifa compacta'!$A$11:$O$4037,13,0),"")</f>
        <v>889</v>
      </c>
      <c r="H625" s="217" t="str">
        <f>IFERROR(IF(VLOOKUP($D625,'Tarifa compacta'!$A$11:$O$1018,12,0)=0,"",VLOOKUP($D625,'Tarifa compacta'!$A$11:$O$1018,12,0)),"")</f>
        <v/>
      </c>
    </row>
    <row r="626" spans="2:9">
      <c r="C626" s="246" t="str">
        <f>IFERROR(VLOOKUP(D626,'Tarifa compacta'!A:C,2,FALSE),"-")</f>
        <v>4010869419727</v>
      </c>
      <c r="D626" t="s">
        <v>4246</v>
      </c>
      <c r="E626" s="32" t="str">
        <f>+VLOOKUP($D626,'Tarifa compacta'!$A:$G,7,0)</f>
        <v>FCU Conductos Comfort, 4t, vent. EC y con. hidr. izqda (condiciones estándar 3,16kW a 486m3/h)</v>
      </c>
      <c r="F626" s="34">
        <f>+IFERROR(VLOOKUP($D626,'Tarifa compacta'!$A$11:$O$4037,13,0),"")</f>
        <v>970</v>
      </c>
      <c r="H626" s="217"/>
    </row>
    <row r="627" spans="2:9">
      <c r="C627" s="246" t="str">
        <f>IFERROR(VLOOKUP(D627,'Tarifa compacta'!A:C,2,FALSE),"-")</f>
        <v>4010869419734</v>
      </c>
      <c r="D627" t="s">
        <v>4249</v>
      </c>
      <c r="E627" s="32" t="str">
        <f>+VLOOKUP($D627,'Tarifa compacta'!$A:$G,7,0)</f>
        <v>FCU Conductos Comfort, 4t, vent. EC y con. hidr. izqda (condiciones estándar 4,33kW a 640m3/h)</v>
      </c>
      <c r="F627" s="34">
        <f>+IFERROR(VLOOKUP($D627,'Tarifa compacta'!$A$11:$O$4037,13,0),"")</f>
        <v>1041</v>
      </c>
      <c r="H627" s="217" t="str">
        <f>IFERROR(IF(VLOOKUP($D627,'Tarifa compacta'!$A$11:$O$1018,12,0)=0,"",VLOOKUP($D627,'Tarifa compacta'!$A$11:$O$1018,12,0)),"")</f>
        <v/>
      </c>
    </row>
    <row r="628" spans="2:9">
      <c r="C628" s="246" t="str">
        <f>IFERROR(VLOOKUP(D628,'Tarifa compacta'!A:C,2,FALSE),"-")</f>
        <v>4010869419741</v>
      </c>
      <c r="D628" t="s">
        <v>4252</v>
      </c>
      <c r="E628" s="32" t="str">
        <f>+VLOOKUP($D628,'Tarifa compacta'!$A:$G,7,0)</f>
        <v>FCU Conductos Comfort, 4t, vent. EC y con. hidr. izqda (condiciones estándar 5,84kW a 893m3/h)</v>
      </c>
      <c r="F628" s="34">
        <f>+IFERROR(VLOOKUP($D628,'Tarifa compacta'!$A$11:$O$4037,13,0),"")</f>
        <v>1158</v>
      </c>
      <c r="H628" s="217" t="str">
        <f>IFERROR(IF(VLOOKUP($D628,'Tarifa compacta'!$A$11:$O$1018,12,0)=0,"",VLOOKUP($D628,'Tarifa compacta'!$A$11:$O$1018,12,0)),"")</f>
        <v/>
      </c>
    </row>
    <row r="629" spans="2:9">
      <c r="C629" s="246" t="str">
        <f>IFERROR(VLOOKUP(D629,'Tarifa compacta'!A:C,2,FALSE),"-")</f>
        <v>4010869419758</v>
      </c>
      <c r="D629" t="s">
        <v>4255</v>
      </c>
      <c r="E629" s="32" t="str">
        <f>+VLOOKUP($D629,'Tarifa compacta'!$A:$G,7,0)</f>
        <v>FCU Conductos Comfort, 4t, vent. EC y con. hidr. izqda (condiciones estándar 6,12kW a 680m3/h)</v>
      </c>
      <c r="F629" s="34">
        <f>+IFERROR(VLOOKUP($D629,'Tarifa compacta'!$A$11:$O$4037,13,0),"")</f>
        <v>1707</v>
      </c>
      <c r="H629" s="217" t="str">
        <f>IFERROR(IF(VLOOKUP($D629,'Tarifa compacta'!$A$11:$O$1018,12,0)=0,"",VLOOKUP($D629,'Tarifa compacta'!$A$11:$O$1018,12,0)),"")</f>
        <v/>
      </c>
    </row>
    <row r="630" spans="2:9">
      <c r="B630" s="49"/>
      <c r="C630" s="248"/>
      <c r="D630" s="50" t="s">
        <v>6069</v>
      </c>
      <c r="E630" s="49"/>
      <c r="F630" s="51"/>
      <c r="G630" s="51"/>
      <c r="H630" s="216"/>
      <c r="I630" s="49"/>
    </row>
    <row r="631" spans="2:9">
      <c r="C631" s="246" t="str">
        <f>IFERROR(VLOOKUP(D631,'Tarifa compacta'!A:C,2,FALSE),"-")</f>
        <v>4010869419765</v>
      </c>
      <c r="D631" t="s">
        <v>4258</v>
      </c>
      <c r="E631" s="32" t="str">
        <f>+VLOOKUP($D631,'Tarifa compacta'!$A:$G,7,0)</f>
        <v>FCU Conductos Comfort, 4t, vent. EC y con. hidr. dcha. (condiciones estándar 1kW a 190m3/h)</v>
      </c>
      <c r="F631" s="34">
        <f>+IFERROR(VLOOKUP($D631,'Tarifa compacta'!$A$11:$O$4037,13,0),"")</f>
        <v>748</v>
      </c>
      <c r="H631" s="217" t="str">
        <f>IFERROR(IF(VLOOKUP($D631,'Tarifa compacta'!$A$11:$O$1018,12,0)=0,"",VLOOKUP($D631,'Tarifa compacta'!$A$11:$O$1018,12,0)),"")</f>
        <v/>
      </c>
    </row>
    <row r="632" spans="2:9">
      <c r="C632" s="246" t="str">
        <f>IFERROR(VLOOKUP(D632,'Tarifa compacta'!A:C,2,FALSE),"-")</f>
        <v>4010869419772</v>
      </c>
      <c r="D632" t="s">
        <v>4261</v>
      </c>
      <c r="E632" s="32" t="str">
        <f>+VLOOKUP($D632,'Tarifa compacta'!$A:$G,7,0)</f>
        <v>FCU Conductos Comfort, 4t, vent. EC y con. hidr. dcha. (condiciones estándar 1,38kW a 196m3/h)</v>
      </c>
      <c r="F632" s="34">
        <f>+IFERROR(VLOOKUP($D632,'Tarifa compacta'!$A$11:$O$4037,13,0),"")</f>
        <v>758</v>
      </c>
      <c r="H632" s="217" t="str">
        <f>IFERROR(IF(VLOOKUP($D632,'Tarifa compacta'!$A$11:$O$1018,12,0)=0,"",VLOOKUP($D632,'Tarifa compacta'!$A$11:$O$1018,12,0)),"")</f>
        <v/>
      </c>
    </row>
    <row r="633" spans="2:9">
      <c r="C633" s="246" t="str">
        <f>IFERROR(VLOOKUP(D633,'Tarifa compacta'!A:C,2,FALSE),"-")</f>
        <v>4010869419789</v>
      </c>
      <c r="D633" t="s">
        <v>4264</v>
      </c>
      <c r="E633" s="32" t="str">
        <f>+VLOOKUP($D633,'Tarifa compacta'!$A:$G,7,0)</f>
        <v>FCU Conductos Comfort, 4t, vent. EC y con. hidr. dcha. (condiciones estándar 1,88kW a 274m3/h)</v>
      </c>
      <c r="F633" s="34">
        <f>+IFERROR(VLOOKUP($D633,'Tarifa compacta'!$A$11:$O$4037,13,0),"")</f>
        <v>801</v>
      </c>
      <c r="H633" s="217" t="str">
        <f>IFERROR(IF(VLOOKUP($D633,'Tarifa compacta'!$A$11:$O$1018,12,0)=0,"",VLOOKUP($D633,'Tarifa compacta'!$A$11:$O$1018,12,0)),"")</f>
        <v/>
      </c>
    </row>
    <row r="634" spans="2:9">
      <c r="C634" s="246" t="str">
        <f>IFERROR(VLOOKUP(D634,'Tarifa compacta'!A:C,2,FALSE),"-")</f>
        <v>4010869419796</v>
      </c>
      <c r="D634" t="s">
        <v>4267</v>
      </c>
      <c r="E634" s="32" t="str">
        <f>+VLOOKUP($D634,'Tarifa compacta'!$A:$G,7,0)</f>
        <v>FCU Conductos Comfort, 4t, vent. EC y con. hidr. dcha. (condiciones estándar 2,28kW a 357m3/h)</v>
      </c>
      <c r="F634" s="34">
        <f>+IFERROR(VLOOKUP($D634,'Tarifa compacta'!$A$11:$O$4037,13,0),"")</f>
        <v>898</v>
      </c>
      <c r="H634" s="217"/>
    </row>
    <row r="635" spans="2:9">
      <c r="C635" s="246" t="str">
        <f>IFERROR(VLOOKUP(D635,'Tarifa compacta'!A:C,2,FALSE),"-")</f>
        <v>4010869419802</v>
      </c>
      <c r="D635" t="s">
        <v>4270</v>
      </c>
      <c r="E635" s="32" t="str">
        <f>+VLOOKUP($D635,'Tarifa compacta'!$A:$G,7,0)</f>
        <v>FCU Conductos Comfort, 4t, vent. EC y con. hidr. dcha. (condiciones estándar 3,16kW a 486m3/h)</v>
      </c>
      <c r="F635" s="34">
        <f>+IFERROR(VLOOKUP($D635,'Tarifa compacta'!$A$11:$O$4037,13,0),"")</f>
        <v>979</v>
      </c>
      <c r="H635" s="217" t="str">
        <f>IFERROR(IF(VLOOKUP($D635,'Tarifa compacta'!$A$11:$O$1018,12,0)=0,"",VLOOKUP($D635,'Tarifa compacta'!$A$11:$O$1018,12,0)),"")</f>
        <v/>
      </c>
    </row>
    <row r="636" spans="2:9">
      <c r="C636" s="246" t="str">
        <f>IFERROR(VLOOKUP(D636,'Tarifa compacta'!A:C,2,FALSE),"-")</f>
        <v>4010869419819</v>
      </c>
      <c r="D636" t="s">
        <v>4273</v>
      </c>
      <c r="E636" s="32" t="str">
        <f>+VLOOKUP($D636,'Tarifa compacta'!$A:$G,7,0)</f>
        <v>FCU Conductos Comfort, 4t, vent. EC y con. hidr. dcha. (condiciones estándar 4,33kW a 640m3/h)</v>
      </c>
      <c r="F636" s="34">
        <f>+IFERROR(VLOOKUP($D636,'Tarifa compacta'!$A$11:$O$4037,13,0),"")</f>
        <v>1050</v>
      </c>
      <c r="H636" s="217" t="str">
        <f>IFERROR(IF(VLOOKUP($D636,'Tarifa compacta'!$A$11:$O$1018,12,0)=0,"",VLOOKUP($D636,'Tarifa compacta'!$A$11:$O$1018,12,0)),"")</f>
        <v/>
      </c>
    </row>
    <row r="637" spans="2:9">
      <c r="C637" s="246" t="str">
        <f>IFERROR(VLOOKUP(D637,'Tarifa compacta'!A:C,2,FALSE),"-")</f>
        <v>4010869419826</v>
      </c>
      <c r="D637" t="s">
        <v>4276</v>
      </c>
      <c r="E637" s="32" t="str">
        <f>+VLOOKUP($D637,'Tarifa compacta'!$A:$G,7,0)</f>
        <v>FCU Conductos Comfort, 4t, vent. EC y con. hidr. dcha. (condiciones estándar 5,84kW a 893m3/h)</v>
      </c>
      <c r="F637" s="34">
        <f>+IFERROR(VLOOKUP($D637,'Tarifa compacta'!$A$11:$O$4037,13,0),"")</f>
        <v>1167</v>
      </c>
      <c r="H637" s="217" t="str">
        <f>IFERROR(IF(VLOOKUP($D637,'Tarifa compacta'!$A$11:$O$1018,12,0)=0,"",VLOOKUP($D637,'Tarifa compacta'!$A$11:$O$1018,12,0)),"")</f>
        <v/>
      </c>
    </row>
    <row r="638" spans="2:9">
      <c r="C638" s="246" t="str">
        <f>IFERROR(VLOOKUP(D638,'Tarifa compacta'!A:C,2,FALSE),"-")</f>
        <v>4010869419833</v>
      </c>
      <c r="D638" t="s">
        <v>4279</v>
      </c>
      <c r="E638" s="32" t="str">
        <f>+VLOOKUP($D638,'Tarifa compacta'!$A:$G,7,0)</f>
        <v>FCU Conductos Comfort, 4t, vent. EC y con. hidr. dcha. (condiciones estándar 6,12kW a 680m3/h)</v>
      </c>
      <c r="F638" s="34">
        <f>+IFERROR(VLOOKUP($D638,'Tarifa compacta'!$A$11:$O$4037,13,0),"")</f>
        <v>1674</v>
      </c>
      <c r="H638" s="217" t="str">
        <f>IFERROR(IF(VLOOKUP($D638,'Tarifa compacta'!$A$11:$O$1018,12,0)=0,"",VLOOKUP($D638,'Tarifa compacta'!$A$11:$O$1018,12,0)),"")</f>
        <v/>
      </c>
    </row>
    <row r="639" spans="2:9" ht="15.75">
      <c r="B639" s="44"/>
      <c r="C639" s="251"/>
      <c r="D639" s="226" t="s">
        <v>6070</v>
      </c>
      <c r="E639" s="45"/>
      <c r="F639" s="45"/>
      <c r="G639" s="45"/>
      <c r="H639" s="222"/>
      <c r="I639" s="45"/>
    </row>
    <row r="640" spans="2:9">
      <c r="B640" s="49"/>
      <c r="C640" s="248"/>
      <c r="D640" s="50" t="s">
        <v>6071</v>
      </c>
      <c r="E640" s="49"/>
      <c r="F640" s="51"/>
      <c r="G640" s="51"/>
      <c r="H640" s="216"/>
      <c r="I640" s="49"/>
    </row>
    <row r="641" spans="2:9">
      <c r="C641" s="246" t="str">
        <f>IFERROR(VLOOKUP(D641,'Tarifa compacta'!A:C,2,FALSE),"-")</f>
        <v>4010869706759</v>
      </c>
      <c r="D641" t="s">
        <v>4282</v>
      </c>
      <c r="E641" s="32" t="str">
        <f>+VLOOKUP($D641,'Tarifa compacta'!$A:$G,7,0)</f>
        <v>FCU Conductos media p. (cond. std. 3,66kW a 738m3/h ) 2t conexiones hidr. y elect. Izquierdas</v>
      </c>
      <c r="F641" s="34">
        <f>+IFERROR(VLOOKUP($D641,'Tarifa compacta'!$A$11:$O$4037,13,0),"")</f>
        <v>1271</v>
      </c>
      <c r="H641" s="217" t="str">
        <f>IFERROR(IF(VLOOKUP($D641,'Tarifa compacta'!$A$11:$O$1018,12,0)=0,"",VLOOKUP($D641,'Tarifa compacta'!$A$11:$O$1018,12,0)),"")</f>
        <v/>
      </c>
    </row>
    <row r="642" spans="2:9">
      <c r="C642" s="246" t="str">
        <f>IFERROR(VLOOKUP(D642,'Tarifa compacta'!A:C,2,FALSE),"-")</f>
        <v>4010869609197</v>
      </c>
      <c r="D642" t="s">
        <v>4286</v>
      </c>
      <c r="E642" s="32" t="str">
        <f>+VLOOKUP($D642,'Tarifa compacta'!$A:$G,7,0)</f>
        <v>FCU Conductos media p. (cond. std. 3,66kW a 738m3/h ) 2t conexiones hidr. y elect. derechas</v>
      </c>
      <c r="F642" s="34">
        <f>+IFERROR(VLOOKUP($D642,'Tarifa compacta'!$A$11:$O$4037,13,0),"")</f>
        <v>1271</v>
      </c>
      <c r="H642" s="217" t="str">
        <f>IFERROR(IF(VLOOKUP($D642,'Tarifa compacta'!$A$11:$O$1018,12,0)=0,"",VLOOKUP($D642,'Tarifa compacta'!$A$11:$O$1018,12,0)),"")</f>
        <v/>
      </c>
    </row>
    <row r="643" spans="2:9">
      <c r="C643" s="246" t="str">
        <f>IFERROR(VLOOKUP(D643,'Tarifa compacta'!A:C,2,FALSE),"-")</f>
        <v>4010869706803</v>
      </c>
      <c r="D643" t="s">
        <v>4289</v>
      </c>
      <c r="E643" s="32" t="str">
        <f>+VLOOKUP($D643,'Tarifa compacta'!$A:$G,7,0)</f>
        <v>FCU Conductos media p. (cond. std. 4,94kW a 847m3/h ) 2t conexiones hidr. y elect. Izquierdas</v>
      </c>
      <c r="F643" s="34">
        <f>+IFERROR(VLOOKUP($D643,'Tarifa compacta'!$A$11:$O$4037,13,0),"")</f>
        <v>1363</v>
      </c>
      <c r="H643" s="217" t="str">
        <f>IFERROR(IF(VLOOKUP($D643,'Tarifa compacta'!$A$11:$O$1018,12,0)=0,"",VLOOKUP($D643,'Tarifa compacta'!$A$11:$O$1018,12,0)),"")</f>
        <v/>
      </c>
    </row>
    <row r="644" spans="2:9">
      <c r="C644" s="246" t="str">
        <f>IFERROR(VLOOKUP(D644,'Tarifa compacta'!A:C,2,FALSE),"-")</f>
        <v>4010869528696</v>
      </c>
      <c r="D644" t="s">
        <v>4292</v>
      </c>
      <c r="E644" s="32" t="str">
        <f>+VLOOKUP($D644,'Tarifa compacta'!$A:$G,7,0)</f>
        <v>FCU Conductos media p. (cond. std. 4,94kW a 847m3/h ) 2t conexiones hidr. y elect. derechas</v>
      </c>
      <c r="F644" s="34">
        <f>+IFERROR(VLOOKUP($D644,'Tarifa compacta'!$A$11:$O$4037,13,0),"")</f>
        <v>1363</v>
      </c>
      <c r="H644" s="217" t="str">
        <f>IFERROR(IF(VLOOKUP($D644,'Tarifa compacta'!$A$11:$O$1018,12,0)=0,"",VLOOKUP($D644,'Tarifa compacta'!$A$11:$O$1018,12,0)),"")</f>
        <v/>
      </c>
    </row>
    <row r="645" spans="2:9">
      <c r="B645" s="49"/>
      <c r="C645" s="248"/>
      <c r="D645" s="50" t="s">
        <v>6072</v>
      </c>
      <c r="E645" s="49"/>
      <c r="F645" s="51"/>
      <c r="G645" s="51"/>
      <c r="H645" s="216"/>
      <c r="I645" s="49"/>
    </row>
    <row r="646" spans="2:9">
      <c r="C646" s="246" t="str">
        <f>IFERROR(VLOOKUP(D646,'Tarifa compacta'!A:C,2,FALSE),"-")</f>
        <v>4010869419840</v>
      </c>
      <c r="D646" t="s">
        <v>4295</v>
      </c>
      <c r="E646" s="32" t="str">
        <f>+VLOOKUP($D646,'Tarifa compacta'!$A:$G,7,0)</f>
        <v>FCU Conductos media p. (cond. std. 4,94kW a 847m3/h ) 2t conexiones hidr. Izq. conexiones elect. der.</v>
      </c>
      <c r="F646" s="34">
        <f>+IFERROR(VLOOKUP($D646,'Tarifa compacta'!$A$11:$O$4037,13,0),"")</f>
        <v>1363</v>
      </c>
      <c r="H646" s="217" t="str">
        <f>IFERROR(IF(VLOOKUP($D646,'Tarifa compacta'!$A$11:$O$1018,12,0)=0,"",VLOOKUP($D646,'Tarifa compacta'!$A$11:$O$1018,12,0)),"")</f>
        <v/>
      </c>
    </row>
    <row r="647" spans="2:9">
      <c r="C647" s="246" t="str">
        <f>IFERROR(VLOOKUP(D647,'Tarifa compacta'!A:C,2,FALSE),"-")</f>
        <v>4010869419857</v>
      </c>
      <c r="D647" t="s">
        <v>4298</v>
      </c>
      <c r="E647" s="32" t="str">
        <f>+VLOOKUP($D647,'Tarifa compacta'!$A:$G,7,0)</f>
        <v>FCU Conductos media p. (cond. std. 4,94kW a 847m3/h ) 2t conexiones hidr. Der. conexiones elect. izq.</v>
      </c>
      <c r="F647" s="34">
        <f>+IFERROR(VLOOKUP($D647,'Tarifa compacta'!$A$11:$O$4037,13,0),"")</f>
        <v>1363</v>
      </c>
      <c r="H647" s="217" t="str">
        <f>IFERROR(IF(VLOOKUP($D647,'Tarifa compacta'!$A$11:$O$1018,12,0)=0,"",VLOOKUP($D647,'Tarifa compacta'!$A$11:$O$1018,12,0)),"")</f>
        <v/>
      </c>
    </row>
    <row r="648" spans="2:9">
      <c r="C648" s="246" t="str">
        <f>IFERROR(VLOOKUP(D648,'Tarifa compacta'!A:C,2,FALSE),"-")</f>
        <v>4010869419864</v>
      </c>
      <c r="D648" t="s">
        <v>4301</v>
      </c>
      <c r="E648" s="32" t="str">
        <f>+VLOOKUP($D648,'Tarifa compacta'!$A:$G,7,0)</f>
        <v>FCU Conductos media p. (cond. std. 4,94kW a 847m3/h ) 4t conexiones hidr. Izq. conexiones elect. der.</v>
      </c>
      <c r="F648" s="34">
        <f>+IFERROR(VLOOKUP($D648,'Tarifa compacta'!$A$11:$O$4037,13,0),"")</f>
        <v>1458</v>
      </c>
      <c r="H648" s="217" t="str">
        <f>IFERROR(IF(VLOOKUP($D648,'Tarifa compacta'!$A$11:$O$1018,12,0)=0,"",VLOOKUP($D648,'Tarifa compacta'!$A$11:$O$1018,12,0)),"")</f>
        <v/>
      </c>
    </row>
    <row r="649" spans="2:9">
      <c r="C649" s="246" t="str">
        <f>IFERROR(VLOOKUP(D649,'Tarifa compacta'!A:C,2,FALSE),"-")</f>
        <v>4010869419871</v>
      </c>
      <c r="D649" t="s">
        <v>4304</v>
      </c>
      <c r="E649" s="32" t="str">
        <f>+VLOOKUP($D649,'Tarifa compacta'!$A:$G,7,0)</f>
        <v>FCU Conductos media p. (cond. std. 4,94kW a 847m3/h ) 4t conexiones hidr. Der. conexiones elect. izq.</v>
      </c>
      <c r="F649" s="34">
        <f>+IFERROR(VLOOKUP($D649,'Tarifa compacta'!$A$11:$O$4037,13,0),"")</f>
        <v>1458</v>
      </c>
      <c r="H649" s="217" t="str">
        <f>IFERROR(IF(VLOOKUP($D649,'Tarifa compacta'!$A$11:$O$1018,12,0)=0,"",VLOOKUP($D649,'Tarifa compacta'!$A$11:$O$1018,12,0)),"")</f>
        <v/>
      </c>
    </row>
    <row r="650" spans="2:9" ht="15.75">
      <c r="B650" s="44"/>
      <c r="C650" s="251"/>
      <c r="D650" s="226" t="s">
        <v>6073</v>
      </c>
      <c r="E650" s="45"/>
      <c r="F650" s="45"/>
      <c r="G650" s="45"/>
      <c r="H650" s="222"/>
      <c r="I650" s="45"/>
    </row>
    <row r="651" spans="2:9">
      <c r="B651" s="49"/>
      <c r="C651" s="248"/>
      <c r="D651" s="50" t="s">
        <v>6074</v>
      </c>
      <c r="E651" s="49"/>
      <c r="F651" s="51"/>
      <c r="G651" s="51"/>
      <c r="H651" s="216"/>
      <c r="I651" s="49"/>
    </row>
    <row r="652" spans="2:9">
      <c r="C652" s="246" t="str">
        <f>IFERROR(VLOOKUP(D652,'Tarifa compacta'!A:C,2,FALSE),"-")</f>
        <v>4010869419888</v>
      </c>
      <c r="D652" t="s">
        <v>4307</v>
      </c>
      <c r="E652" s="32" t="str">
        <f>+VLOOKUP($D652,'Tarifa compacta'!$A:$G,7,0)</f>
        <v>FCU Conductos alta p. 2t, vent. AC y con. hidr. izda. (condiciones estándar 1,88kW a 274m3/h)</v>
      </c>
      <c r="F652" s="34">
        <f>+IFERROR(VLOOKUP($D652,'Tarifa compacta'!$A$11:$O$4037,13,0),"")</f>
        <v>1397</v>
      </c>
      <c r="H652" s="217" t="str">
        <f>IFERROR(IF(VLOOKUP($D652,'Tarifa compacta'!$A$11:$O$1018,12,0)=0,"",VLOOKUP($D652,'Tarifa compacta'!$A$11:$O$1018,12,0)),"")</f>
        <v/>
      </c>
    </row>
    <row r="653" spans="2:9">
      <c r="C653" s="246" t="str">
        <f>IFERROR(VLOOKUP(D653,'Tarifa compacta'!A:C,2,FALSE),"-")</f>
        <v>4010869419895</v>
      </c>
      <c r="D653" t="s">
        <v>4311</v>
      </c>
      <c r="E653" s="32" t="str">
        <f>+VLOOKUP($D653,'Tarifa compacta'!$A:$G,7,0)</f>
        <v>FCU Conductos alta p. 2t, vent. AC y con. hidr. izda. (condiciones estándar 2,28kW a 357m3/h)</v>
      </c>
      <c r="F653" s="34">
        <f>+IFERROR(VLOOKUP($D653,'Tarifa compacta'!$A$11:$O$4037,13,0),"")</f>
        <v>1745</v>
      </c>
      <c r="H653" s="217" t="str">
        <f>IFERROR(IF(VLOOKUP($D653,'Tarifa compacta'!$A$11:$O$1018,12,0)=0,"",VLOOKUP($D653,'Tarifa compacta'!$A$11:$O$1018,12,0)),"")</f>
        <v/>
      </c>
    </row>
    <row r="654" spans="2:9">
      <c r="C654" s="246" t="str">
        <f>IFERROR(VLOOKUP(D654,'Tarifa compacta'!A:C,2,FALSE),"-")</f>
        <v>4010869419901</v>
      </c>
      <c r="D654" t="s">
        <v>4314</v>
      </c>
      <c r="E654" s="32" t="str">
        <f>+VLOOKUP($D654,'Tarifa compacta'!$A:$G,7,0)</f>
        <v>FCU Conductos alta p. 2t, vent. AC y con. hidr. izda. (condiciones estándar 3,16kW a 486m3/h)</v>
      </c>
      <c r="F654" s="34">
        <f>+IFERROR(VLOOKUP($D654,'Tarifa compacta'!$A$11:$O$4037,13,0),"")</f>
        <v>1903</v>
      </c>
      <c r="H654" s="217" t="str">
        <f>IFERROR(IF(VLOOKUP($D654,'Tarifa compacta'!$A$11:$O$1018,12,0)=0,"",VLOOKUP($D654,'Tarifa compacta'!$A$11:$O$1018,12,0)),"")</f>
        <v/>
      </c>
    </row>
    <row r="655" spans="2:9">
      <c r="C655" s="246" t="str">
        <f>IFERROR(VLOOKUP(D655,'Tarifa compacta'!A:C,2,FALSE),"-")</f>
        <v>4010869419918</v>
      </c>
      <c r="D655" t="s">
        <v>4317</v>
      </c>
      <c r="E655" s="32" t="str">
        <f>+VLOOKUP($D655,'Tarifa compacta'!$A:$G,7,0)</f>
        <v>FCU Conductos alta p. 2t, vent. AC y con. hidr. izda. (condiciones estándar 4,33kW a 640m3/h)</v>
      </c>
      <c r="F655" s="34">
        <f>+IFERROR(VLOOKUP($D655,'Tarifa compacta'!$A$11:$O$4037,13,0),"")</f>
        <v>2012</v>
      </c>
      <c r="H655" s="217" t="str">
        <f>IFERROR(IF(VLOOKUP($D655,'Tarifa compacta'!$A$11:$O$1018,12,0)=0,"",VLOOKUP($D655,'Tarifa compacta'!$A$11:$O$1018,12,0)),"")</f>
        <v/>
      </c>
    </row>
    <row r="656" spans="2:9">
      <c r="C656" s="246" t="str">
        <f>IFERROR(VLOOKUP(D656,'Tarifa compacta'!A:C,2,FALSE),"-")</f>
        <v>4010869419925</v>
      </c>
      <c r="D656" t="s">
        <v>4320</v>
      </c>
      <c r="E656" s="32" t="str">
        <f>+VLOOKUP($D656,'Tarifa compacta'!$A:$G,7,0)</f>
        <v>FCU Conductos alta p. 2t, vent. AC y con. hidr. izda. (condiciones estándar 5,84kW a 893m3/h)</v>
      </c>
      <c r="F656" s="34">
        <f>+IFERROR(VLOOKUP($D656,'Tarifa compacta'!$A$11:$O$4037,13,0),"")</f>
        <v>2222</v>
      </c>
      <c r="H656" s="217" t="str">
        <f>IFERROR(IF(VLOOKUP($D656,'Tarifa compacta'!$A$11:$O$1018,12,0)=0,"",VLOOKUP($D656,'Tarifa compacta'!$A$11:$O$1018,12,0)),"")</f>
        <v/>
      </c>
    </row>
    <row r="657" spans="2:9">
      <c r="C657" s="246" t="str">
        <f>IFERROR(VLOOKUP(D657,'Tarifa compacta'!A:C,2,FALSE),"-")</f>
        <v>4010869419932</v>
      </c>
      <c r="D657" t="s">
        <v>4323</v>
      </c>
      <c r="E657" s="32" t="str">
        <f>+VLOOKUP($D657,'Tarifa compacta'!$A:$G,7,0)</f>
        <v>FCU Conductos alta p. 2t, vent. AC y con. hidr. izda. (condiciones estándar 6,12kW a 680m3/h)</v>
      </c>
      <c r="F657" s="34">
        <f>+IFERROR(VLOOKUP($D657,'Tarifa compacta'!$A$11:$O$4037,13,0),"")</f>
        <v>2367</v>
      </c>
      <c r="H657" s="217" t="str">
        <f>IFERROR(IF(VLOOKUP($D657,'Tarifa compacta'!$A$11:$O$1018,12,0)=0,"",VLOOKUP($D657,'Tarifa compacta'!$A$11:$O$1018,12,0)),"")</f>
        <v/>
      </c>
    </row>
    <row r="658" spans="2:9">
      <c r="B658" s="49"/>
      <c r="C658" s="248"/>
      <c r="D658" s="50" t="s">
        <v>6075</v>
      </c>
      <c r="E658" s="49"/>
      <c r="F658" s="51"/>
      <c r="G658" s="51"/>
      <c r="H658" s="216"/>
      <c r="I658" s="49"/>
    </row>
    <row r="659" spans="2:9">
      <c r="C659" s="246" t="str">
        <f>IFERROR(VLOOKUP(D659,'Tarifa compacta'!A:C,2,FALSE),"-")</f>
        <v>4010869419949</v>
      </c>
      <c r="D659" t="s">
        <v>4326</v>
      </c>
      <c r="E659" s="32" t="str">
        <f>+VLOOKUP($D659,'Tarifa compacta'!$A:$G,7,0)</f>
        <v>FCU Conductos alta p. 2t, vent. AC y con. hidr. dcha. (condiciones estándar 1,88kW a 274m3/h)</v>
      </c>
      <c r="F659" s="34">
        <f>+IFERROR(VLOOKUP($D659,'Tarifa compacta'!$A$11:$O$4037,13,0),"")</f>
        <v>1397</v>
      </c>
      <c r="H659" s="217" t="str">
        <f>IFERROR(IF(VLOOKUP($D659,'Tarifa compacta'!$A$11:$O$1018,12,0)=0,"",VLOOKUP($D659,'Tarifa compacta'!$A$11:$O$1018,12,0)),"")</f>
        <v/>
      </c>
    </row>
    <row r="660" spans="2:9">
      <c r="C660" s="246" t="str">
        <f>IFERROR(VLOOKUP(D660,'Tarifa compacta'!A:C,2,FALSE),"-")</f>
        <v>4010869419956</v>
      </c>
      <c r="D660" t="s">
        <v>4329</v>
      </c>
      <c r="E660" s="32" t="str">
        <f>+VLOOKUP($D660,'Tarifa compacta'!$A:$G,7,0)</f>
        <v>FCU Conductos alta p. 2t, vent. AC y con. hidr. dcha. (condiciones estándar 2,28kW a 357m3/h)</v>
      </c>
      <c r="F660" s="34">
        <f>+IFERROR(VLOOKUP($D660,'Tarifa compacta'!$A$11:$O$4037,13,0),"")</f>
        <v>1745</v>
      </c>
      <c r="H660" s="217" t="str">
        <f>IFERROR(IF(VLOOKUP($D660,'Tarifa compacta'!$A$11:$O$1018,12,0)=0,"",VLOOKUP($D660,'Tarifa compacta'!$A$11:$O$1018,12,0)),"")</f>
        <v/>
      </c>
    </row>
    <row r="661" spans="2:9">
      <c r="C661" s="246" t="str">
        <f>IFERROR(VLOOKUP(D661,'Tarifa compacta'!A:C,2,FALSE),"-")</f>
        <v>4010869419963</v>
      </c>
      <c r="D661" t="s">
        <v>4332</v>
      </c>
      <c r="E661" s="32" t="str">
        <f>+VLOOKUP($D661,'Tarifa compacta'!$A:$G,7,0)</f>
        <v>FCU Conductos alta p. 2t, vent. AC y con. hidr. dcha. (condiciones estándar 3,16kW a 486m3/h)</v>
      </c>
      <c r="F661" s="34">
        <f>+IFERROR(VLOOKUP($D661,'Tarifa compacta'!$A$11:$O$4037,13,0),"")</f>
        <v>1903</v>
      </c>
      <c r="H661" s="217" t="str">
        <f>IFERROR(IF(VLOOKUP($D661,'Tarifa compacta'!$A$11:$O$1018,12,0)=0,"",VLOOKUP($D661,'Tarifa compacta'!$A$11:$O$1018,12,0)),"")</f>
        <v/>
      </c>
    </row>
    <row r="662" spans="2:9">
      <c r="C662" s="246" t="str">
        <f>IFERROR(VLOOKUP(D662,'Tarifa compacta'!A:C,2,FALSE),"-")</f>
        <v>4010869419970</v>
      </c>
      <c r="D662" t="s">
        <v>4335</v>
      </c>
      <c r="E662" s="32" t="str">
        <f>+VLOOKUP($D662,'Tarifa compacta'!$A:$G,7,0)</f>
        <v>FCU Conductos alta p. 2t, vent. AC y con. hidr. dcha. (condiciones estándar 4,33kW a 640m3/h)</v>
      </c>
      <c r="F662" s="34">
        <f>+IFERROR(VLOOKUP($D662,'Tarifa compacta'!$A$11:$O$4037,13,0),"")</f>
        <v>2012</v>
      </c>
      <c r="H662" s="217" t="str">
        <f>IFERROR(IF(VLOOKUP($D662,'Tarifa compacta'!$A$11:$O$1018,12,0)=0,"",VLOOKUP($D662,'Tarifa compacta'!$A$11:$O$1018,12,0)),"")</f>
        <v/>
      </c>
    </row>
    <row r="663" spans="2:9">
      <c r="C663" s="246" t="str">
        <f>IFERROR(VLOOKUP(D663,'Tarifa compacta'!A:C,2,FALSE),"-")</f>
        <v>4010869419987</v>
      </c>
      <c r="D663" t="s">
        <v>4338</v>
      </c>
      <c r="E663" s="32" t="str">
        <f>+VLOOKUP($D663,'Tarifa compacta'!$A:$G,7,0)</f>
        <v>FCU Conductos alta p. 2t, vent. AC y con. hidr. dcha. (condiciones estándar 5,84kW a 893m3/h)</v>
      </c>
      <c r="F663" s="34">
        <f>+IFERROR(VLOOKUP($D663,'Tarifa compacta'!$A$11:$O$4037,13,0),"")</f>
        <v>2222</v>
      </c>
      <c r="H663" s="217" t="str">
        <f>IFERROR(IF(VLOOKUP($D663,'Tarifa compacta'!$A$11:$O$1018,12,0)=0,"",VLOOKUP($D663,'Tarifa compacta'!$A$11:$O$1018,12,0)),"")</f>
        <v/>
      </c>
    </row>
    <row r="664" spans="2:9">
      <c r="C664" s="246" t="str">
        <f>IFERROR(VLOOKUP(D664,'Tarifa compacta'!A:C,2,FALSE),"-")</f>
        <v>4010869419994</v>
      </c>
      <c r="D664" t="s">
        <v>4341</v>
      </c>
      <c r="E664" s="32" t="str">
        <f>+VLOOKUP($D664,'Tarifa compacta'!$A:$G,7,0)</f>
        <v>FCU Conductos alta p. 2t, vent. AC y con. hidr. dcha. (condiciones estándar 6,12kW a 680m3/h)</v>
      </c>
      <c r="F664" s="34">
        <f>+IFERROR(VLOOKUP($D664,'Tarifa compacta'!$A$11:$O$4037,13,0),"")</f>
        <v>2367</v>
      </c>
      <c r="H664" s="217" t="str">
        <f>IFERROR(IF(VLOOKUP($D664,'Tarifa compacta'!$A$11:$O$1018,12,0)=0,"",VLOOKUP($D664,'Tarifa compacta'!$A$11:$O$1018,12,0)),"")</f>
        <v/>
      </c>
    </row>
    <row r="665" spans="2:9">
      <c r="B665" s="49"/>
      <c r="C665" s="248"/>
      <c r="D665" s="50" t="s">
        <v>6076</v>
      </c>
      <c r="E665" s="49"/>
      <c r="F665" s="51"/>
      <c r="G665" s="51"/>
      <c r="H665" s="216"/>
      <c r="I665" s="49"/>
    </row>
    <row r="666" spans="2:9">
      <c r="C666" s="246" t="str">
        <f>IFERROR(VLOOKUP(D666,'Tarifa compacta'!A:C,2,FALSE),"-")</f>
        <v>4010869420006</v>
      </c>
      <c r="D666" t="s">
        <v>4344</v>
      </c>
      <c r="E666" s="32" t="str">
        <f>+VLOOKUP($D666,'Tarifa compacta'!$A:$G,7,0)</f>
        <v>FCU Conductos alta p. 2t, vent. EC y con. hidr. izda. (condiciones estándar 1,88kW a 274m3/h)</v>
      </c>
      <c r="F666" s="34">
        <f>+IFERROR(VLOOKUP($D666,'Tarifa compacta'!$A$11:$O$4037,13,0),"")</f>
        <v>1705</v>
      </c>
      <c r="H666" s="217" t="str">
        <f>IFERROR(IF(VLOOKUP($D666,'Tarifa compacta'!$A$11:$O$1018,12,0)=0,"",VLOOKUP($D666,'Tarifa compacta'!$A$11:$O$1018,12,0)),"")</f>
        <v/>
      </c>
    </row>
    <row r="667" spans="2:9">
      <c r="C667" s="246" t="str">
        <f>IFERROR(VLOOKUP(D667,'Tarifa compacta'!A:C,2,FALSE),"-")</f>
        <v>4010869420013</v>
      </c>
      <c r="D667" t="s">
        <v>4347</v>
      </c>
      <c r="E667" s="32" t="str">
        <f>+VLOOKUP($D667,'Tarifa compacta'!$A:$G,7,0)</f>
        <v>FCU Conductos alta p. 2t, vent. EC y con. hidr. izda. (condiciones estándar 2,28kW a 357m3/h)</v>
      </c>
      <c r="F667" s="34">
        <f>+IFERROR(VLOOKUP($D667,'Tarifa compacta'!$A$11:$O$4037,13,0),"")</f>
        <v>2469</v>
      </c>
      <c r="H667" s="217" t="str">
        <f>IFERROR(IF(VLOOKUP($D667,'Tarifa compacta'!$A$11:$O$1018,12,0)=0,"",VLOOKUP($D667,'Tarifa compacta'!$A$11:$O$1018,12,0)),"")</f>
        <v/>
      </c>
    </row>
    <row r="668" spans="2:9">
      <c r="C668" s="246" t="str">
        <f>IFERROR(VLOOKUP(D668,'Tarifa compacta'!A:C,2,FALSE),"-")</f>
        <v>4010869420020</v>
      </c>
      <c r="D668" t="s">
        <v>4350</v>
      </c>
      <c r="E668" s="32" t="str">
        <f>+VLOOKUP($D668,'Tarifa compacta'!$A:$G,7,0)</f>
        <v>FCU Conductos alta p. 2t, vent. EC y con. hidr. izda. (condiciones estándar 3,16kW a 486m3/h)</v>
      </c>
      <c r="F668" s="34">
        <f>+IFERROR(VLOOKUP($D668,'Tarifa compacta'!$A$11:$O$4037,13,0),"")</f>
        <v>2628</v>
      </c>
      <c r="H668" s="217" t="str">
        <f>IFERROR(IF(VLOOKUP($D668,'Tarifa compacta'!$A$11:$O$1018,12,0)=0,"",VLOOKUP($D668,'Tarifa compacta'!$A$11:$O$1018,12,0)),"")</f>
        <v/>
      </c>
    </row>
    <row r="669" spans="2:9">
      <c r="C669" s="246" t="str">
        <f>IFERROR(VLOOKUP(D669,'Tarifa compacta'!A:C,2,FALSE),"-")</f>
        <v>4010869420037</v>
      </c>
      <c r="D669" t="s">
        <v>4353</v>
      </c>
      <c r="E669" s="32" t="str">
        <f>+VLOOKUP($D669,'Tarifa compacta'!$A:$G,7,0)</f>
        <v>FCU Conductos alta p. 2t, vent. EC y con. hidr. izda. (condiciones estándar 4,33kW a 640m3/h)</v>
      </c>
      <c r="F669" s="34">
        <f>+IFERROR(VLOOKUP($D669,'Tarifa compacta'!$A$11:$O$4037,13,0),"")</f>
        <v>2737</v>
      </c>
      <c r="H669" s="217" t="str">
        <f>IFERROR(IF(VLOOKUP($D669,'Tarifa compacta'!$A$11:$O$1018,12,0)=0,"",VLOOKUP($D669,'Tarifa compacta'!$A$11:$O$1018,12,0)),"")</f>
        <v/>
      </c>
    </row>
    <row r="670" spans="2:9">
      <c r="C670" s="246" t="str">
        <f>IFERROR(VLOOKUP(D670,'Tarifa compacta'!A:C,2,FALSE),"-")</f>
        <v>4010869420044</v>
      </c>
      <c r="D670" t="s">
        <v>4356</v>
      </c>
      <c r="E670" s="32" t="str">
        <f>+VLOOKUP($D670,'Tarifa compacta'!$A:$G,7,0)</f>
        <v>FCU Conductos alta p. 2t, vent. EC y con. hidr. izda. (condiciones estándar 5,84kW a 893m3/h)</v>
      </c>
      <c r="F670" s="34">
        <f>+IFERROR(VLOOKUP($D670,'Tarifa compacta'!$A$11:$O$4037,13,0),"")</f>
        <v>2947</v>
      </c>
      <c r="H670" s="217" t="str">
        <f>IFERROR(IF(VLOOKUP($D670,'Tarifa compacta'!$A$11:$O$1018,12,0)=0,"",VLOOKUP($D670,'Tarifa compacta'!$A$11:$O$1018,12,0)),"")</f>
        <v/>
      </c>
    </row>
    <row r="671" spans="2:9">
      <c r="C671" s="246" t="str">
        <f>IFERROR(VLOOKUP(D671,'Tarifa compacta'!A:C,2,FALSE),"-")</f>
        <v>4010869420051</v>
      </c>
      <c r="D671" t="s">
        <v>4359</v>
      </c>
      <c r="E671" s="32" t="str">
        <f>+VLOOKUP($D671,'Tarifa compacta'!$A:$G,7,0)</f>
        <v>FCU Conductos alta p. 2t, vent. EC y con. hidr. izda. (condiciones estándar 6,12kW a 680m3/h)</v>
      </c>
      <c r="F671" s="34">
        <f>+IFERROR(VLOOKUP($D671,'Tarifa compacta'!$A$11:$O$4037,13,0),"")</f>
        <v>3092</v>
      </c>
      <c r="H671" s="217" t="str">
        <f>IFERROR(IF(VLOOKUP($D671,'Tarifa compacta'!$A$11:$O$1018,12,0)=0,"",VLOOKUP($D671,'Tarifa compacta'!$A$11:$O$1018,12,0)),"")</f>
        <v/>
      </c>
    </row>
    <row r="672" spans="2:9">
      <c r="B672" s="49"/>
      <c r="C672" s="248"/>
      <c r="D672" s="50" t="s">
        <v>6077</v>
      </c>
      <c r="E672" s="49"/>
      <c r="F672" s="51"/>
      <c r="G672" s="51"/>
      <c r="H672" s="216"/>
      <c r="I672" s="49"/>
    </row>
    <row r="673" spans="2:9">
      <c r="C673" s="246" t="str">
        <f>IFERROR(VLOOKUP(D673,'Tarifa compacta'!A:C,2,FALSE),"-")</f>
        <v>4010869420068</v>
      </c>
      <c r="D673" t="s">
        <v>4362</v>
      </c>
      <c r="E673" s="32" t="str">
        <f>+VLOOKUP($D673,'Tarifa compacta'!$A:$G,7,0)</f>
        <v>FCU Conductos alta p. 2t, vent. EC y con. hidr. dcha. (condiciones estándar 1,88kW a 274m3/h)</v>
      </c>
      <c r="F673" s="34">
        <f>+IFERROR(VLOOKUP($D673,'Tarifa compacta'!$A$11:$O$4037,13,0),"")</f>
        <v>1705</v>
      </c>
      <c r="H673" s="217" t="str">
        <f>IFERROR(IF(VLOOKUP($D673,'Tarifa compacta'!$A$11:$O$1018,12,0)=0,"",VLOOKUP($D673,'Tarifa compacta'!$A$11:$O$1018,12,0)),"")</f>
        <v/>
      </c>
    </row>
    <row r="674" spans="2:9">
      <c r="C674" s="246" t="str">
        <f>IFERROR(VLOOKUP(D674,'Tarifa compacta'!A:C,2,FALSE),"-")</f>
        <v>4010869420075</v>
      </c>
      <c r="D674" t="s">
        <v>4365</v>
      </c>
      <c r="E674" s="32" t="str">
        <f>+VLOOKUP($D674,'Tarifa compacta'!$A:$G,7,0)</f>
        <v>FCU Conductos alta p. 2t, vent. EC y con. hidr. dcha. (condiciones estándar 2,28kW a 357m3/h)</v>
      </c>
      <c r="F674" s="34">
        <f>+IFERROR(VLOOKUP($D674,'Tarifa compacta'!$A$11:$O$4037,13,0),"")</f>
        <v>2469</v>
      </c>
      <c r="H674" s="217" t="str">
        <f>IFERROR(IF(VLOOKUP($D674,'Tarifa compacta'!$A$11:$O$1018,12,0)=0,"",VLOOKUP($D674,'Tarifa compacta'!$A$11:$O$1018,12,0)),"")</f>
        <v/>
      </c>
    </row>
    <row r="675" spans="2:9">
      <c r="C675" s="246" t="str">
        <f>IFERROR(VLOOKUP(D675,'Tarifa compacta'!A:C,2,FALSE),"-")</f>
        <v>4010869420082</v>
      </c>
      <c r="D675" t="s">
        <v>4368</v>
      </c>
      <c r="E675" s="32" t="str">
        <f>+VLOOKUP($D675,'Tarifa compacta'!$A:$G,7,0)</f>
        <v>FCU Conductos alta p. 2t, vent. EC y con. hidr. dcha. (condiciones estándar 3,16kW a 486m3/h)</v>
      </c>
      <c r="F675" s="34">
        <f>+IFERROR(VLOOKUP($D675,'Tarifa compacta'!$A$11:$O$4037,13,0),"")</f>
        <v>2628</v>
      </c>
      <c r="H675" s="217" t="str">
        <f>IFERROR(IF(VLOOKUP($D675,'Tarifa compacta'!$A$11:$O$1018,12,0)=0,"",VLOOKUP($D675,'Tarifa compacta'!$A$11:$O$1018,12,0)),"")</f>
        <v/>
      </c>
    </row>
    <row r="676" spans="2:9">
      <c r="C676" s="246" t="str">
        <f>IFERROR(VLOOKUP(D676,'Tarifa compacta'!A:C,2,FALSE),"-")</f>
        <v>4010869420099</v>
      </c>
      <c r="D676" t="s">
        <v>4371</v>
      </c>
      <c r="E676" s="32" t="str">
        <f>+VLOOKUP($D676,'Tarifa compacta'!$A:$G,7,0)</f>
        <v>FCU Conductos alta p. 2t, vent. EC y con. hidr. dcha. (condiciones estándar 4,33kW a 640m3/h)</v>
      </c>
      <c r="F676" s="34">
        <f>+IFERROR(VLOOKUP($D676,'Tarifa compacta'!$A$11:$O$4037,13,0),"")</f>
        <v>2737</v>
      </c>
      <c r="H676" s="217" t="str">
        <f>IFERROR(IF(VLOOKUP($D676,'Tarifa compacta'!$A$11:$O$1018,12,0)=0,"",VLOOKUP($D676,'Tarifa compacta'!$A$11:$O$1018,12,0)),"")</f>
        <v/>
      </c>
    </row>
    <row r="677" spans="2:9">
      <c r="C677" s="246" t="str">
        <f>IFERROR(VLOOKUP(D677,'Tarifa compacta'!A:C,2,FALSE),"-")</f>
        <v>4010869420105</v>
      </c>
      <c r="D677" t="s">
        <v>4374</v>
      </c>
      <c r="E677" s="32" t="str">
        <f>+VLOOKUP($D677,'Tarifa compacta'!$A:$G,7,0)</f>
        <v>FCU Conductos alta p. 2t, vent. EC y con. hidr. dcha. (condiciones estándar 5,84kW a 893m3/h)</v>
      </c>
      <c r="F677" s="34">
        <f>+IFERROR(VLOOKUP($D677,'Tarifa compacta'!$A$11:$O$4037,13,0),"")</f>
        <v>2947</v>
      </c>
      <c r="H677" s="217"/>
    </row>
    <row r="678" spans="2:9">
      <c r="C678" s="246" t="str">
        <f>IFERROR(VLOOKUP(D678,'Tarifa compacta'!A:C,2,FALSE),"-")</f>
        <v>4010869420112</v>
      </c>
      <c r="D678" t="s">
        <v>4377</v>
      </c>
      <c r="E678" s="32" t="str">
        <f>+VLOOKUP($D678,'Tarifa compacta'!$A:$G,7,0)</f>
        <v>FCU Conductos alta p. 2t, vent. EC y con. hidr. dcha. (condiciones estándar 6,12kW a 680m3/h)</v>
      </c>
      <c r="F678" s="34">
        <f>+IFERROR(VLOOKUP($D678,'Tarifa compacta'!$A$11:$O$4037,13,0),"")</f>
        <v>3092</v>
      </c>
      <c r="H678" s="217" t="str">
        <f>IFERROR(IF(VLOOKUP($D678,'Tarifa compacta'!$A$11:$O$1018,12,0)=0,"",VLOOKUP($D678,'Tarifa compacta'!$A$11:$O$1018,12,0)),"")</f>
        <v/>
      </c>
    </row>
    <row r="679" spans="2:9">
      <c r="B679" s="49"/>
      <c r="C679" s="248"/>
      <c r="D679" s="50" t="s">
        <v>6078</v>
      </c>
      <c r="E679" s="49"/>
      <c r="F679" s="51"/>
      <c r="G679" s="51"/>
      <c r="H679" s="216"/>
      <c r="I679" s="49"/>
    </row>
    <row r="680" spans="2:9">
      <c r="C680" s="246" t="str">
        <f>IFERROR(VLOOKUP(D680,'Tarifa compacta'!A:C,2,FALSE),"-")</f>
        <v>4010869420129</v>
      </c>
      <c r="D680" t="s">
        <v>4380</v>
      </c>
      <c r="E680" s="32" t="str">
        <f>+VLOOKUP($D680,'Tarifa compacta'!$A:$G,7,0)</f>
        <v>FCU Conductos alta p. 4t, vent. AC y con. hidr. izda. (condiciones estándar 1,88kW a 274m3/h)</v>
      </c>
      <c r="F680" s="34">
        <f>+IFERROR(VLOOKUP($D680,'Tarifa compacta'!$A$11:$O$4037,13,0),"")</f>
        <v>1466</v>
      </c>
      <c r="H680" s="217" t="str">
        <f>IFERROR(IF(VLOOKUP($D680,'Tarifa compacta'!$A$11:$O$1018,12,0)=0,"",VLOOKUP($D680,'Tarifa compacta'!$A$11:$O$1018,12,0)),"")</f>
        <v/>
      </c>
    </row>
    <row r="681" spans="2:9">
      <c r="C681" s="246" t="str">
        <f>IFERROR(VLOOKUP(D681,'Tarifa compacta'!A:C,2,FALSE),"-")</f>
        <v>4010869420136</v>
      </c>
      <c r="D681" t="s">
        <v>4383</v>
      </c>
      <c r="E681" s="32" t="str">
        <f>+VLOOKUP($D681,'Tarifa compacta'!$A:$G,7,0)</f>
        <v>FCU Conductos alta p. 4t, vent. AC y con. hidr. izda. (condiciones estándar 2,28kW a 357m3/h)</v>
      </c>
      <c r="F681" s="34">
        <f>+IFERROR(VLOOKUP($D681,'Tarifa compacta'!$A$11:$O$4037,13,0),"")</f>
        <v>1865</v>
      </c>
      <c r="H681" s="217" t="str">
        <f>IFERROR(IF(VLOOKUP($D681,'Tarifa compacta'!$A$11:$O$1018,12,0)=0,"",VLOOKUP($D681,'Tarifa compacta'!$A$11:$O$1018,12,0)),"")</f>
        <v/>
      </c>
    </row>
    <row r="682" spans="2:9">
      <c r="C682" s="246" t="str">
        <f>IFERROR(VLOOKUP(D682,'Tarifa compacta'!A:C,2,FALSE),"-")</f>
        <v>4010869420143</v>
      </c>
      <c r="D682" t="s">
        <v>4386</v>
      </c>
      <c r="E682" s="32" t="str">
        <f>+VLOOKUP($D682,'Tarifa compacta'!$A:$G,7,0)</f>
        <v>FCU Conductos alta p. 4t, vent. AC y con. hidr. izda. (condiciones estándar 3,16kW a 486m3/h)</v>
      </c>
      <c r="F682" s="34">
        <f>+IFERROR(VLOOKUP($D682,'Tarifa compacta'!$A$11:$O$4037,13,0),"")</f>
        <v>2025</v>
      </c>
      <c r="H682" s="217" t="str">
        <f>IFERROR(IF(VLOOKUP($D682,'Tarifa compacta'!$A$11:$O$1018,12,0)=0,"",VLOOKUP($D682,'Tarifa compacta'!$A$11:$O$1018,12,0)),"")</f>
        <v/>
      </c>
    </row>
    <row r="683" spans="2:9">
      <c r="C683" s="246" t="str">
        <f>IFERROR(VLOOKUP(D683,'Tarifa compacta'!A:C,2,FALSE),"-")</f>
        <v>4010869420150</v>
      </c>
      <c r="D683" t="s">
        <v>4389</v>
      </c>
      <c r="E683" s="32" t="str">
        <f>+VLOOKUP($D683,'Tarifa compacta'!$A:$G,7,0)</f>
        <v>FCU Conductos alta p. 4t, vent. AC y con. hidr. izda. (condiciones estándar 4,33kW a 640m3/h)</v>
      </c>
      <c r="F683" s="34">
        <f>+IFERROR(VLOOKUP($D683,'Tarifa compacta'!$A$11:$O$4037,13,0),"")</f>
        <v>2137</v>
      </c>
      <c r="H683" s="217" t="str">
        <f>IFERROR(IF(VLOOKUP($D683,'Tarifa compacta'!$A$11:$O$1018,12,0)=0,"",VLOOKUP($D683,'Tarifa compacta'!$A$11:$O$1018,12,0)),"")</f>
        <v/>
      </c>
    </row>
    <row r="684" spans="2:9">
      <c r="C684" s="246" t="str">
        <f>IFERROR(VLOOKUP(D684,'Tarifa compacta'!A:C,2,FALSE),"-")</f>
        <v>4010869420167</v>
      </c>
      <c r="D684" t="s">
        <v>4392</v>
      </c>
      <c r="E684" s="32" t="str">
        <f>+VLOOKUP($D684,'Tarifa compacta'!$A:$G,7,0)</f>
        <v>FCU Conductos alta p. 4t, vent. AC y con. hidr. izda. (condiciones estándar 5,84kW a 893m3/h)</v>
      </c>
      <c r="F684" s="34">
        <f>+IFERROR(VLOOKUP($D684,'Tarifa compacta'!$A$11:$O$4037,13,0),"")</f>
        <v>2344</v>
      </c>
      <c r="H684" s="217" t="str">
        <f>IFERROR(IF(VLOOKUP($D684,'Tarifa compacta'!$A$11:$O$1018,12,0)=0,"",VLOOKUP($D684,'Tarifa compacta'!$A$11:$O$1018,12,0)),"")</f>
        <v/>
      </c>
    </row>
    <row r="685" spans="2:9">
      <c r="C685" s="246" t="str">
        <f>IFERROR(VLOOKUP(D685,'Tarifa compacta'!A:C,2,FALSE),"-")</f>
        <v>4010869420174</v>
      </c>
      <c r="D685" t="s">
        <v>4395</v>
      </c>
      <c r="E685" s="32" t="str">
        <f>+VLOOKUP($D685,'Tarifa compacta'!$A:$G,7,0)</f>
        <v>FCU Conductos alta p. 4t, vent. AC y con. hidr. izda. (condiciones estándar 6,12kW a 680m3/h)</v>
      </c>
      <c r="F685" s="34">
        <f>+IFERROR(VLOOKUP($D685,'Tarifa compacta'!$A$11:$O$4037,13,0),"")</f>
        <v>2496</v>
      </c>
      <c r="H685" s="217" t="str">
        <f>IFERROR(IF(VLOOKUP($D685,'Tarifa compacta'!$A$11:$O$1018,12,0)=0,"",VLOOKUP($D685,'Tarifa compacta'!$A$11:$O$1018,12,0)),"")</f>
        <v/>
      </c>
    </row>
    <row r="686" spans="2:9">
      <c r="B686" s="49"/>
      <c r="C686" s="248"/>
      <c r="D686" s="50" t="s">
        <v>6079</v>
      </c>
      <c r="E686" s="49"/>
      <c r="F686" s="51"/>
      <c r="G686" s="51"/>
      <c r="H686" s="216"/>
      <c r="I686" s="49"/>
    </row>
    <row r="687" spans="2:9">
      <c r="C687" s="246" t="str">
        <f>IFERROR(VLOOKUP(D687,'Tarifa compacta'!A:C,2,FALSE),"-")</f>
        <v>4010869420181</v>
      </c>
      <c r="D687" t="s">
        <v>4398</v>
      </c>
      <c r="E687" s="32" t="str">
        <f>+VLOOKUP($D687,'Tarifa compacta'!$A:$G,7,0)</f>
        <v>FCU Conductos alta p. 4t, vent. AC y con. hidr. dcha. (condiciones estándar 1,88kW a 274m3/h)</v>
      </c>
      <c r="F687" s="34">
        <f>+IFERROR(VLOOKUP($D687,'Tarifa compacta'!$A$11:$O$4037,13,0),"")</f>
        <v>1466</v>
      </c>
      <c r="H687" s="217" t="str">
        <f>IFERROR(IF(VLOOKUP($D687,'Tarifa compacta'!$A$11:$O$1018,12,0)=0,"",VLOOKUP($D687,'Tarifa compacta'!$A$11:$O$1018,12,0)),"")</f>
        <v/>
      </c>
    </row>
    <row r="688" spans="2:9">
      <c r="C688" s="246" t="str">
        <f>IFERROR(VLOOKUP(D688,'Tarifa compacta'!A:C,2,FALSE),"-")</f>
        <v>4010869420198</v>
      </c>
      <c r="D688" t="s">
        <v>4401</v>
      </c>
      <c r="E688" s="32" t="str">
        <f>+VLOOKUP($D688,'Tarifa compacta'!$A:$G,7,0)</f>
        <v>FCU Conductos alta p. 4t, vent. AC y con. hidr. dcha. (condiciones estándar 2,28kW a 357m3/h)</v>
      </c>
      <c r="F688" s="34">
        <f>+IFERROR(VLOOKUP($D688,'Tarifa compacta'!$A$11:$O$4037,13,0),"")</f>
        <v>1865</v>
      </c>
      <c r="H688" s="217" t="str">
        <f>IFERROR(IF(VLOOKUP($D688,'Tarifa compacta'!$A$11:$O$1018,12,0)=0,"",VLOOKUP($D688,'Tarifa compacta'!$A$11:$O$1018,12,0)),"")</f>
        <v/>
      </c>
    </row>
    <row r="689" spans="2:9">
      <c r="C689" s="246" t="str">
        <f>IFERROR(VLOOKUP(D689,'Tarifa compacta'!A:C,2,FALSE),"-")</f>
        <v>4010869420204</v>
      </c>
      <c r="D689" t="s">
        <v>4404</v>
      </c>
      <c r="E689" s="32" t="str">
        <f>+VLOOKUP($D689,'Tarifa compacta'!$A:$G,7,0)</f>
        <v>FCU Conductos alta p. 4t, vent. AC y con. hidr. dcha. (condiciones estándar 3,16kW a 486m3/h)</v>
      </c>
      <c r="F689" s="34">
        <f>+IFERROR(VLOOKUP($D689,'Tarifa compacta'!$A$11:$O$4037,13,0),"")</f>
        <v>2025</v>
      </c>
      <c r="H689" s="217" t="str">
        <f>IFERROR(IF(VLOOKUP($D689,'Tarifa compacta'!$A$11:$O$1018,12,0)=0,"",VLOOKUP($D689,'Tarifa compacta'!$A$11:$O$1018,12,0)),"")</f>
        <v/>
      </c>
    </row>
    <row r="690" spans="2:9">
      <c r="C690" s="246" t="str">
        <f>IFERROR(VLOOKUP(D690,'Tarifa compacta'!A:C,2,FALSE),"-")</f>
        <v>4010869420211</v>
      </c>
      <c r="D690" t="s">
        <v>4407</v>
      </c>
      <c r="E690" s="32" t="str">
        <f>+VLOOKUP($D690,'Tarifa compacta'!$A:$G,7,0)</f>
        <v>FCU Conductos alta p. 4t, vent. AC y con. hidr. dcha. (condiciones estándar 4,33kW a 640m3/h)</v>
      </c>
      <c r="F690" s="34">
        <f>+IFERROR(VLOOKUP($D690,'Tarifa compacta'!$A$11:$O$4037,13,0),"")</f>
        <v>2137</v>
      </c>
      <c r="H690" s="217" t="str">
        <f>IFERROR(IF(VLOOKUP($D690,'Tarifa compacta'!$A$11:$O$1018,12,0)=0,"",VLOOKUP($D690,'Tarifa compacta'!$A$11:$O$1018,12,0)),"")</f>
        <v/>
      </c>
    </row>
    <row r="691" spans="2:9">
      <c r="C691" s="246" t="str">
        <f>IFERROR(VLOOKUP(D691,'Tarifa compacta'!A:C,2,FALSE),"-")</f>
        <v>4010869420228</v>
      </c>
      <c r="D691" t="s">
        <v>4410</v>
      </c>
      <c r="E691" s="32" t="str">
        <f>+VLOOKUP($D691,'Tarifa compacta'!$A:$G,7,0)</f>
        <v>FCU Conductos alta p. 4t, vent. AC y con. hidr. dcha. (condiciones estándar 5,84kW a 893m3/h)</v>
      </c>
      <c r="F691" s="34">
        <f>+IFERROR(VLOOKUP($D691,'Tarifa compacta'!$A$11:$O$4037,13,0),"")</f>
        <v>2344</v>
      </c>
      <c r="H691" s="217" t="str">
        <f>IFERROR(IF(VLOOKUP($D691,'Tarifa compacta'!$A$11:$O$1018,12,0)=0,"",VLOOKUP($D691,'Tarifa compacta'!$A$11:$O$1018,12,0)),"")</f>
        <v/>
      </c>
    </row>
    <row r="692" spans="2:9">
      <c r="C692" s="246" t="str">
        <f>IFERROR(VLOOKUP(D692,'Tarifa compacta'!A:C,2,FALSE),"-")</f>
        <v>4010869420235</v>
      </c>
      <c r="D692" t="s">
        <v>4413</v>
      </c>
      <c r="E692" s="32" t="str">
        <f>+VLOOKUP($D692,'Tarifa compacta'!$A:$G,7,0)</f>
        <v>FCU Conductos alta p. 4t, vent. AC y con. hidr. dcha. (condiciones estándar 6,12kW a 680m3/h)</v>
      </c>
      <c r="F692" s="34">
        <f>+IFERROR(VLOOKUP($D692,'Tarifa compacta'!$A$11:$O$4037,13,0),"")</f>
        <v>2496</v>
      </c>
      <c r="H692" s="217" t="str">
        <f>IFERROR(IF(VLOOKUP($D692,'Tarifa compacta'!$A$11:$O$1018,12,0)=0,"",VLOOKUP($D692,'Tarifa compacta'!$A$11:$O$1018,12,0)),"")</f>
        <v/>
      </c>
    </row>
    <row r="693" spans="2:9">
      <c r="B693" s="49"/>
      <c r="C693" s="248"/>
      <c r="D693" s="50" t="s">
        <v>6080</v>
      </c>
      <c r="E693" s="49"/>
      <c r="F693" s="51"/>
      <c r="G693" s="51"/>
      <c r="H693" s="216"/>
      <c r="I693" s="49"/>
    </row>
    <row r="694" spans="2:9">
      <c r="C694" s="246" t="str">
        <f>IFERROR(VLOOKUP(D694,'Tarifa compacta'!A:C,2,FALSE),"-")</f>
        <v>4010869420242</v>
      </c>
      <c r="D694" t="s">
        <v>4416</v>
      </c>
      <c r="E694" s="32" t="str">
        <f>+VLOOKUP($D694,'Tarifa compacta'!$A:$G,7,0)</f>
        <v>FCU Conductos alta p. 4t, vent. EC y con. hidr. izda. (condiciones estándar 1,88kW a 274m3/h)</v>
      </c>
      <c r="F694" s="34">
        <f>+IFERROR(VLOOKUP($D694,'Tarifa compacta'!$A$11:$O$4037,13,0),"")</f>
        <v>1774</v>
      </c>
      <c r="H694" s="217" t="str">
        <f>IFERROR(IF(VLOOKUP($D694,'Tarifa compacta'!$A$11:$O$1018,12,0)=0,"",VLOOKUP($D694,'Tarifa compacta'!$A$11:$O$1018,12,0)),"")</f>
        <v/>
      </c>
    </row>
    <row r="695" spans="2:9">
      <c r="C695" s="246" t="str">
        <f>IFERROR(VLOOKUP(D695,'Tarifa compacta'!A:C,2,FALSE),"-")</f>
        <v>4010869420259</v>
      </c>
      <c r="D695" t="s">
        <v>4419</v>
      </c>
      <c r="E695" s="32" t="str">
        <f>+VLOOKUP($D695,'Tarifa compacta'!$A:$G,7,0)</f>
        <v>FCU Conductos alta p. 4t, vent. EC y con. hidr. izda. (condiciones estándar 2,28kW a 357m3/h)</v>
      </c>
      <c r="F695" s="34">
        <f>+IFERROR(VLOOKUP($D695,'Tarifa compacta'!$A$11:$O$4037,13,0),"")</f>
        <v>2590</v>
      </c>
      <c r="H695" s="217" t="str">
        <f>IFERROR(IF(VLOOKUP($D695,'Tarifa compacta'!$A$11:$O$1018,12,0)=0,"",VLOOKUP($D695,'Tarifa compacta'!$A$11:$O$1018,12,0)),"")</f>
        <v/>
      </c>
    </row>
    <row r="696" spans="2:9">
      <c r="C696" s="246" t="str">
        <f>IFERROR(VLOOKUP(D696,'Tarifa compacta'!A:C,2,FALSE),"-")</f>
        <v>4010869420266</v>
      </c>
      <c r="D696" t="s">
        <v>4422</v>
      </c>
      <c r="E696" s="32" t="str">
        <f>+VLOOKUP($D696,'Tarifa compacta'!$A:$G,7,0)</f>
        <v>FCU Conductos alta p. 4t, vent. EC y con. hidr. izda. (condiciones estándar 3,16kW a 486m3/h)</v>
      </c>
      <c r="F696" s="34">
        <f>+IFERROR(VLOOKUP($D696,'Tarifa compacta'!$A$11:$O$4037,13,0),"")</f>
        <v>2749</v>
      </c>
      <c r="H696" s="217" t="str">
        <f>IFERROR(IF(VLOOKUP($D696,'Tarifa compacta'!$A$11:$O$1018,12,0)=0,"",VLOOKUP($D696,'Tarifa compacta'!$A$11:$O$1018,12,0)),"")</f>
        <v/>
      </c>
    </row>
    <row r="697" spans="2:9">
      <c r="C697" s="246" t="str">
        <f>IFERROR(VLOOKUP(D697,'Tarifa compacta'!A:C,2,FALSE),"-")</f>
        <v>4010869420273</v>
      </c>
      <c r="D697" t="s">
        <v>4425</v>
      </c>
      <c r="E697" s="32" t="str">
        <f>+VLOOKUP($D697,'Tarifa compacta'!$A:$G,7,0)</f>
        <v>FCU Conductos alta p. 4t, vent. EC y con. hidr. izda. (condiciones estándar 4,33kW a 640m3/h)</v>
      </c>
      <c r="F697" s="34">
        <f>+IFERROR(VLOOKUP($D697,'Tarifa compacta'!$A$11:$O$4037,13,0),"")</f>
        <v>2862</v>
      </c>
      <c r="H697" s="217" t="str">
        <f>IFERROR(IF(VLOOKUP($D697,'Tarifa compacta'!$A$11:$O$1018,12,0)=0,"",VLOOKUP($D697,'Tarifa compacta'!$A$11:$O$1018,12,0)),"")</f>
        <v/>
      </c>
    </row>
    <row r="698" spans="2:9">
      <c r="C698" s="246" t="str">
        <f>IFERROR(VLOOKUP(D698,'Tarifa compacta'!A:C,2,FALSE),"-")</f>
        <v>4010869420280</v>
      </c>
      <c r="D698" t="s">
        <v>4428</v>
      </c>
      <c r="E698" s="32" t="str">
        <f>+VLOOKUP($D698,'Tarifa compacta'!$A:$G,7,0)</f>
        <v>FCU Conductos alta p. 4t, vent. EC y con. hidr. izda. (condiciones estándar 5,84kW a 893m3/h)</v>
      </c>
      <c r="F698" s="34">
        <f>+IFERROR(VLOOKUP($D698,'Tarifa compacta'!$A$11:$O$4037,13,0),"")</f>
        <v>3069</v>
      </c>
      <c r="H698" s="217" t="str">
        <f>IFERROR(IF(VLOOKUP($D698,'Tarifa compacta'!$A$11:$O$1018,12,0)=0,"",VLOOKUP($D698,'Tarifa compacta'!$A$11:$O$1018,12,0)),"")</f>
        <v/>
      </c>
    </row>
    <row r="699" spans="2:9">
      <c r="C699" s="246" t="str">
        <f>IFERROR(VLOOKUP(D699,'Tarifa compacta'!A:C,2,FALSE),"-")</f>
        <v>4010869420297</v>
      </c>
      <c r="D699" t="s">
        <v>4431</v>
      </c>
      <c r="E699" s="32" t="str">
        <f>+VLOOKUP($D699,'Tarifa compacta'!$A:$G,7,0)</f>
        <v>FCU Conductos alta p. 4t, vent. EC y con. hidr. izda. (condiciones estándar 6,12kW a 680m3/h)</v>
      </c>
      <c r="F699" s="34">
        <f>+IFERROR(VLOOKUP($D699,'Tarifa compacta'!$A$11:$O$4037,13,0),"")</f>
        <v>3221</v>
      </c>
      <c r="H699" s="217" t="str">
        <f>IFERROR(IF(VLOOKUP($D699,'Tarifa compacta'!$A$11:$O$1018,12,0)=0,"",VLOOKUP($D699,'Tarifa compacta'!$A$11:$O$1018,12,0)),"")</f>
        <v/>
      </c>
    </row>
    <row r="700" spans="2:9">
      <c r="B700" s="49"/>
      <c r="C700" s="248"/>
      <c r="D700" s="50" t="s">
        <v>6081</v>
      </c>
      <c r="E700" s="49"/>
      <c r="F700" s="51"/>
      <c r="G700" s="51"/>
      <c r="H700" s="216"/>
      <c r="I700" s="49"/>
    </row>
    <row r="701" spans="2:9">
      <c r="C701" s="246" t="str">
        <f>IFERROR(VLOOKUP(D701,'Tarifa compacta'!A:C,2,FALSE),"-")</f>
        <v>4010869420303</v>
      </c>
      <c r="D701" t="s">
        <v>4434</v>
      </c>
      <c r="E701" s="32" t="str">
        <f>+VLOOKUP($D701,'Tarifa compacta'!$A:$G,7,0)</f>
        <v>FCU Conductos alta p. 4t, vent. EC y con. hidr. dcha. (condiciones estándar 1,88kW a 274m3/h)</v>
      </c>
      <c r="F701" s="34">
        <f>+IFERROR(VLOOKUP($D701,'Tarifa compacta'!$A$11:$O$4037,13,0),"")</f>
        <v>1774</v>
      </c>
      <c r="H701" s="217" t="str">
        <f>IFERROR(IF(VLOOKUP($D701,'Tarifa compacta'!$A$11:$O$1018,12,0)=0,"",VLOOKUP($D701,'Tarifa compacta'!$A$11:$O$1018,12,0)),"")</f>
        <v/>
      </c>
    </row>
    <row r="702" spans="2:9">
      <c r="C702" s="246" t="str">
        <f>IFERROR(VLOOKUP(D702,'Tarifa compacta'!A:C,2,FALSE),"-")</f>
        <v>4010869420310</v>
      </c>
      <c r="D702" t="s">
        <v>4437</v>
      </c>
      <c r="E702" s="32" t="str">
        <f>+VLOOKUP($D702,'Tarifa compacta'!$A:$G,7,0)</f>
        <v>FCU Conductos alta p. 4t, vent. EC y con. hidr. dcha. (condiciones estándar 2,28kW a 357m3/h)</v>
      </c>
      <c r="F702" s="34">
        <f>+IFERROR(VLOOKUP($D702,'Tarifa compacta'!$A$11:$O$4037,13,0),"")</f>
        <v>2590</v>
      </c>
      <c r="H702" s="217" t="str">
        <f>IFERROR(IF(VLOOKUP($D702,'Tarifa compacta'!$A$11:$O$1018,12,0)=0,"",VLOOKUP($D702,'Tarifa compacta'!$A$11:$O$1018,12,0)),"")</f>
        <v/>
      </c>
    </row>
    <row r="703" spans="2:9">
      <c r="C703" s="246" t="str">
        <f>IFERROR(VLOOKUP(D703,'Tarifa compacta'!A:C,2,FALSE),"-")</f>
        <v>4010869420327</v>
      </c>
      <c r="D703" t="s">
        <v>4440</v>
      </c>
      <c r="E703" s="32" t="str">
        <f>+VLOOKUP($D703,'Tarifa compacta'!$A:$G,7,0)</f>
        <v>FCU Conductos alta p. 4t, vent. EC y con. hidr. dcha. (condiciones estándar 3,16kW a 486m3/h)</v>
      </c>
      <c r="F703" s="34">
        <f>+IFERROR(VLOOKUP($D703,'Tarifa compacta'!$A$11:$O$4037,13,0),"")</f>
        <v>2749</v>
      </c>
      <c r="H703" s="217"/>
    </row>
    <row r="704" spans="2:9">
      <c r="C704" s="246" t="str">
        <f>IFERROR(VLOOKUP(D704,'Tarifa compacta'!A:C,2,FALSE),"-")</f>
        <v>4010869420334</v>
      </c>
      <c r="D704" t="s">
        <v>4443</v>
      </c>
      <c r="E704" s="32" t="str">
        <f>+VLOOKUP($D704,'Tarifa compacta'!$A:$G,7,0)</f>
        <v>FCU Conductos alta p. 4t, vent. EC y con. hidr. dcha. (condiciones estándar 4,33kW a 640m3/h)</v>
      </c>
      <c r="F704" s="34">
        <f>+IFERROR(VLOOKUP($D704,'Tarifa compacta'!$A$11:$O$4037,13,0),"")</f>
        <v>2862</v>
      </c>
      <c r="H704" s="217" t="str">
        <f>IFERROR(IF(VLOOKUP($D704,'Tarifa compacta'!$A$11:$O$1018,12,0)=0,"",VLOOKUP($D704,'Tarifa compacta'!$A$11:$O$1018,12,0)),"")</f>
        <v/>
      </c>
    </row>
    <row r="705" spans="2:9">
      <c r="C705" s="246" t="str">
        <f>IFERROR(VLOOKUP(D705,'Tarifa compacta'!A:C,2,FALSE),"-")</f>
        <v>4010869420341</v>
      </c>
      <c r="D705" t="s">
        <v>4446</v>
      </c>
      <c r="E705" s="32" t="str">
        <f>+VLOOKUP($D705,'Tarifa compacta'!$A:$G,7,0)</f>
        <v>FCU Conductos alta p. 4t, vent. EC y con. hidr. dcha. (condiciones estándar 5,84kW a 893m3/h)</v>
      </c>
      <c r="F705" s="34">
        <f>+IFERROR(VLOOKUP($D705,'Tarifa compacta'!$A$11:$O$4037,13,0),"")</f>
        <v>3069</v>
      </c>
      <c r="H705" s="217" t="str">
        <f>IFERROR(IF(VLOOKUP($D705,'Tarifa compacta'!$A$11:$O$1018,12,0)=0,"",VLOOKUP($D705,'Tarifa compacta'!$A$11:$O$1018,12,0)),"")</f>
        <v/>
      </c>
    </row>
    <row r="706" spans="2:9">
      <c r="C706" s="246" t="str">
        <f>IFERROR(VLOOKUP(D706,'Tarifa compacta'!A:C,2,FALSE),"-")</f>
        <v>4010869420358</v>
      </c>
      <c r="D706" t="s">
        <v>4449</v>
      </c>
      <c r="E706" s="32" t="str">
        <f>+VLOOKUP($D706,'Tarifa compacta'!$A:$G,7,0)</f>
        <v>FCU Conductos alta p. 4t, vent. EC y con. hidr. dcha. (condiciones estándar 6,12kW a 680m3/h)</v>
      </c>
      <c r="F706" s="34">
        <f>+IFERROR(VLOOKUP($D706,'Tarifa compacta'!$A$11:$O$4037,13,0),"")</f>
        <v>3221</v>
      </c>
      <c r="H706" s="217" t="str">
        <f>IFERROR(IF(VLOOKUP($D706,'Tarifa compacta'!$A$11:$O$1018,12,0)=0,"",VLOOKUP($D706,'Tarifa compacta'!$A$11:$O$1018,12,0)),"")</f>
        <v/>
      </c>
    </row>
    <row r="707" spans="2:9" ht="15.75">
      <c r="B707" s="44"/>
      <c r="C707" s="251"/>
      <c r="D707" s="226" t="s">
        <v>6082</v>
      </c>
      <c r="E707" s="45"/>
      <c r="F707" s="45"/>
      <c r="G707" s="45"/>
      <c r="H707" s="222"/>
      <c r="I707" s="45"/>
    </row>
    <row r="708" spans="2:9">
      <c r="B708" s="49"/>
      <c r="C708" s="248"/>
      <c r="D708" s="50" t="s">
        <v>6083</v>
      </c>
      <c r="E708" s="49"/>
      <c r="F708" s="51"/>
      <c r="G708" s="51"/>
      <c r="H708" s="216"/>
      <c r="I708" s="49"/>
    </row>
    <row r="709" spans="2:9">
      <c r="C709" s="246" t="str">
        <f>IFERROR(VLOOKUP(D709,'Tarifa compacta'!A:C,2,FALSE),"-")</f>
        <v>4010869406857</v>
      </c>
      <c r="D709" t="s">
        <v>4452</v>
      </c>
      <c r="E709" s="32" t="str">
        <f>+VLOOKUP($D709,'Tarifa compacta'!$A:$G,7,0)</f>
        <v>FCU Cassette 2t, vent. AC (condiciones estándar 2kW a 500m3/h)</v>
      </c>
      <c r="F709" s="34">
        <f>+IFERROR(VLOOKUP($D709,'Tarifa compacta'!$A$11:$O$4037,13,0),"")</f>
        <v>966</v>
      </c>
      <c r="H709" s="217" t="str">
        <f>IFERROR(IF(VLOOKUP($D709,'Tarifa compacta'!$A$11:$O$1018,12,0)=0,"",VLOOKUP($D709,'Tarifa compacta'!$A$11:$O$1018,12,0)),"")</f>
        <v/>
      </c>
    </row>
    <row r="710" spans="2:9">
      <c r="C710" s="246" t="str">
        <f>IFERROR(VLOOKUP(D710,'Tarifa compacta'!A:C,2,FALSE),"-")</f>
        <v>4010869491150</v>
      </c>
      <c r="D710" t="s">
        <v>4456</v>
      </c>
      <c r="E710" s="32" t="str">
        <f>+VLOOKUP($D710,'Tarifa compacta'!$A:$G,7,0)</f>
        <v>FCU Cassette 2t, vent. AC (condiciones estándar 3kW a 550m3/h)</v>
      </c>
      <c r="F710" s="34">
        <f>+IFERROR(VLOOKUP($D710,'Tarifa compacta'!$A$11:$O$4037,13,0),"")</f>
        <v>1043</v>
      </c>
      <c r="H710" s="217" t="str">
        <f>IFERROR(IF(VLOOKUP($D710,'Tarifa compacta'!$A$11:$O$1018,12,0)=0,"",VLOOKUP($D710,'Tarifa compacta'!$A$11:$O$1018,12,0)),"")</f>
        <v/>
      </c>
    </row>
    <row r="711" spans="2:9">
      <c r="C711" s="246" t="str">
        <f>IFERROR(VLOOKUP(D711,'Tarifa compacta'!A:C,2,FALSE),"-")</f>
        <v>4010869491334</v>
      </c>
      <c r="D711" t="s">
        <v>4459</v>
      </c>
      <c r="E711" s="32" t="str">
        <f>+VLOOKUP($D711,'Tarifa compacta'!$A:$G,7,0)</f>
        <v>FCU Cassette 2t, vent. AC (condiciones estándar 4kW a 700m3/h)</v>
      </c>
      <c r="F711" s="34">
        <f>+IFERROR(VLOOKUP($D711,'Tarifa compacta'!$A$11:$O$4037,13,0),"")</f>
        <v>1096</v>
      </c>
      <c r="H711" s="217" t="str">
        <f>IFERROR(IF(VLOOKUP($D711,'Tarifa compacta'!$A$11:$O$1018,12,0)=0,"",VLOOKUP($D711,'Tarifa compacta'!$A$11:$O$1018,12,0)),"")</f>
        <v/>
      </c>
    </row>
    <row r="712" spans="2:9">
      <c r="C712" s="246" t="str">
        <f>IFERROR(VLOOKUP(D712,'Tarifa compacta'!A:C,2,FALSE),"-")</f>
        <v>4010869405225</v>
      </c>
      <c r="D712" t="s">
        <v>4462</v>
      </c>
      <c r="E712" s="32" t="str">
        <f>+VLOOKUP($D712,'Tarifa compacta'!$A:$G,7,0)</f>
        <v>FCU Cassette 2t, vent. AC (condiciones estándar 5kW a 800m3/h)</v>
      </c>
      <c r="F712" s="34">
        <f>+IFERROR(VLOOKUP($D712,'Tarifa compacta'!$A$11:$O$4037,13,0),"")</f>
        <v>1760</v>
      </c>
      <c r="H712" s="217" t="str">
        <f>IFERROR(IF(VLOOKUP($D712,'Tarifa compacta'!$A$11:$O$1018,12,0)=0,"",VLOOKUP($D712,'Tarifa compacta'!$A$11:$O$1018,12,0)),"")</f>
        <v/>
      </c>
    </row>
    <row r="713" spans="2:9">
      <c r="C713" s="246" t="str">
        <f>IFERROR(VLOOKUP(D713,'Tarifa compacta'!A:C,2,FALSE),"-")</f>
        <v>4010869405232</v>
      </c>
      <c r="D713" t="s">
        <v>4465</v>
      </c>
      <c r="E713" s="32" t="str">
        <f>+VLOOKUP($D713,'Tarifa compacta'!$A:$G,7,0)</f>
        <v>FCU Cassette 2t, vent. AC (condiciones estándar 6kW a 1000m3/h)</v>
      </c>
      <c r="F713" s="34">
        <f>+IFERROR(VLOOKUP($D713,'Tarifa compacta'!$A$11:$O$4037,13,0),"")</f>
        <v>1801</v>
      </c>
      <c r="H713" s="217" t="str">
        <f>IFERROR(IF(VLOOKUP($D713,'Tarifa compacta'!$A$11:$O$1018,12,0)=0,"",VLOOKUP($D713,'Tarifa compacta'!$A$11:$O$1018,12,0)),"")</f>
        <v/>
      </c>
    </row>
    <row r="714" spans="2:9">
      <c r="C714" s="246" t="str">
        <f>IFERROR(VLOOKUP(D714,'Tarifa compacta'!A:C,2,FALSE),"-")</f>
        <v>4010869405249</v>
      </c>
      <c r="D714" t="s">
        <v>4468</v>
      </c>
      <c r="E714" s="32" t="str">
        <f>+VLOOKUP($D714,'Tarifa compacta'!$A:$G,7,0)</f>
        <v>FCU Cassette 2t, vent. AC (condiciones estándar 7kW a 1150m3/h)</v>
      </c>
      <c r="F714" s="34">
        <f>+IFERROR(VLOOKUP($D714,'Tarifa compacta'!$A$11:$O$4037,13,0),"")</f>
        <v>1877</v>
      </c>
      <c r="H714" s="217" t="str">
        <f>IFERROR(IF(VLOOKUP($D714,'Tarifa compacta'!$A$11:$O$1018,12,0)=0,"",VLOOKUP($D714,'Tarifa compacta'!$A$11:$O$1018,12,0)),"")</f>
        <v/>
      </c>
    </row>
    <row r="715" spans="2:9">
      <c r="B715" s="49"/>
      <c r="C715" s="248"/>
      <c r="D715" s="50" t="s">
        <v>6084</v>
      </c>
      <c r="E715" s="49"/>
      <c r="F715" s="51"/>
      <c r="G715" s="51"/>
      <c r="H715" s="216"/>
      <c r="I715" s="49"/>
    </row>
    <row r="716" spans="2:9">
      <c r="C716" s="246" t="str">
        <f>IFERROR(VLOOKUP(D716,'Tarifa compacta'!A:C,2,FALSE),"-")</f>
        <v>4010869405126</v>
      </c>
      <c r="D716" t="s">
        <v>4471</v>
      </c>
      <c r="E716" s="32" t="str">
        <f>+VLOOKUP($D716,'Tarifa compacta'!$A:$G,7,0)</f>
        <v>FCU Cassette 2t, vent. EC (condiciones estándar 2kW a 500m3/h)</v>
      </c>
      <c r="F716" s="34">
        <f>+IFERROR(VLOOKUP($D716,'Tarifa compacta'!$A$11:$O$4037,13,0),"")</f>
        <v>1169</v>
      </c>
      <c r="H716" s="217" t="str">
        <f>IFERROR(IF(VLOOKUP($D716,'Tarifa compacta'!$A$11:$O$1018,12,0)=0,"",VLOOKUP($D716,'Tarifa compacta'!$A$11:$O$1018,12,0)),"")</f>
        <v/>
      </c>
    </row>
    <row r="717" spans="2:9">
      <c r="C717" s="246" t="str">
        <f>IFERROR(VLOOKUP(D717,'Tarifa compacta'!A:C,2,FALSE),"-")</f>
        <v>4010869405133</v>
      </c>
      <c r="D717" t="s">
        <v>4474</v>
      </c>
      <c r="E717" s="32" t="str">
        <f>+VLOOKUP($D717,'Tarifa compacta'!$A:$G,7,0)</f>
        <v>FCU Cassette 2t, vent. EC (condiciones estándar 3kW a 550m3/h)</v>
      </c>
      <c r="F717" s="34">
        <f>+IFERROR(VLOOKUP($D717,'Tarifa compacta'!$A$11:$O$4037,13,0),"")</f>
        <v>1252</v>
      </c>
      <c r="H717" s="217" t="str">
        <f>IFERROR(IF(VLOOKUP($D717,'Tarifa compacta'!$A$11:$O$1018,12,0)=0,"",VLOOKUP($D717,'Tarifa compacta'!$A$11:$O$1018,12,0)),"")</f>
        <v/>
      </c>
    </row>
    <row r="718" spans="2:9">
      <c r="C718" s="246" t="str">
        <f>IFERROR(VLOOKUP(D718,'Tarifa compacta'!A:C,2,FALSE),"-")</f>
        <v>4010869405140</v>
      </c>
      <c r="D718" t="s">
        <v>4477</v>
      </c>
      <c r="E718" s="32" t="str">
        <f>+VLOOKUP($D718,'Tarifa compacta'!$A:$G,7,0)</f>
        <v>FCU Cassette 2t, vent. EC (condiciones estándar 4kW a 700m3/h)</v>
      </c>
      <c r="F718" s="34">
        <f>+IFERROR(VLOOKUP($D718,'Tarifa compacta'!$A$11:$O$4037,13,0),"")</f>
        <v>1305</v>
      </c>
      <c r="H718" s="217" t="str">
        <f>IFERROR(IF(VLOOKUP($D718,'Tarifa compacta'!$A$11:$O$1018,12,0)=0,"",VLOOKUP($D718,'Tarifa compacta'!$A$11:$O$1018,12,0)),"")</f>
        <v/>
      </c>
    </row>
    <row r="719" spans="2:9">
      <c r="C719" s="246" t="str">
        <f>IFERROR(VLOOKUP(D719,'Tarifa compacta'!A:C,2,FALSE),"-")</f>
        <v>4010869405256</v>
      </c>
      <c r="D719" t="s">
        <v>4480</v>
      </c>
      <c r="E719" s="32" t="str">
        <f>+VLOOKUP($D719,'Tarifa compacta'!$A:$G,7,0)</f>
        <v>FCU Cassette 2t, vent. EC (condiciones estándar 5kW a 800m3/h)</v>
      </c>
      <c r="F719" s="34">
        <f>+IFERROR(VLOOKUP($D719,'Tarifa compacta'!$A$11:$O$4037,13,0),"")</f>
        <v>1858</v>
      </c>
      <c r="H719" s="217" t="str">
        <f>IFERROR(IF(VLOOKUP($D719,'Tarifa compacta'!$A$11:$O$1018,12,0)=0,"",VLOOKUP($D719,'Tarifa compacta'!$A$11:$O$1018,12,0)),"")</f>
        <v/>
      </c>
    </row>
    <row r="720" spans="2:9">
      <c r="C720" s="246" t="str">
        <f>IFERROR(VLOOKUP(D720,'Tarifa compacta'!A:C,2,FALSE),"-")</f>
        <v>4010869405263</v>
      </c>
      <c r="D720" t="s">
        <v>4483</v>
      </c>
      <c r="E720" s="32" t="str">
        <f>+VLOOKUP($D720,'Tarifa compacta'!$A:$G,7,0)</f>
        <v>FCU Cassette 2t, vent. EC (condiciones estándar 6kW a 1000m3/h)</v>
      </c>
      <c r="F720" s="34">
        <f>+IFERROR(VLOOKUP($D720,'Tarifa compacta'!$A$11:$O$4037,13,0),"")</f>
        <v>2092</v>
      </c>
      <c r="H720" s="217" t="str">
        <f>IFERROR(IF(VLOOKUP($D720,'Tarifa compacta'!$A$11:$O$1018,12,0)=0,"",VLOOKUP($D720,'Tarifa compacta'!$A$11:$O$1018,12,0)),"")</f>
        <v/>
      </c>
    </row>
    <row r="721" spans="2:9">
      <c r="C721" s="246" t="str">
        <f>IFERROR(VLOOKUP(D721,'Tarifa compacta'!A:C,2,FALSE),"-")</f>
        <v>4010869405270</v>
      </c>
      <c r="D721" t="s">
        <v>4486</v>
      </c>
      <c r="E721" s="32" t="str">
        <f>+VLOOKUP($D721,'Tarifa compacta'!$A:$G,7,0)</f>
        <v>FCU Cassette 2t, vent. EC (condiciones estándar 7kW a 1150m3/h)</v>
      </c>
      <c r="F721" s="34">
        <f>+IFERROR(VLOOKUP($D721,'Tarifa compacta'!$A$11:$O$4037,13,0),"")</f>
        <v>2163</v>
      </c>
      <c r="H721" s="217" t="str">
        <f>IFERROR(IF(VLOOKUP($D721,'Tarifa compacta'!$A$11:$O$1018,12,0)=0,"",VLOOKUP($D721,'Tarifa compacta'!$A$11:$O$1018,12,0)),"")</f>
        <v/>
      </c>
    </row>
    <row r="722" spans="2:9">
      <c r="B722" s="49"/>
      <c r="C722" s="248"/>
      <c r="D722" s="50" t="s">
        <v>6085</v>
      </c>
      <c r="E722" s="49"/>
      <c r="F722" s="51"/>
      <c r="G722" s="51"/>
      <c r="H722" s="216"/>
      <c r="I722" s="49"/>
    </row>
    <row r="723" spans="2:9">
      <c r="C723" s="246" t="str">
        <f>IFERROR(VLOOKUP(D723,'Tarifa compacta'!A:C,2,FALSE),"-")</f>
        <v>4010869405157</v>
      </c>
      <c r="D723" t="s">
        <v>4489</v>
      </c>
      <c r="E723" s="32" t="str">
        <f>+VLOOKUP($D723,'Tarifa compacta'!$A:$G,7,0)</f>
        <v>FCU Cassette 4t, vent. AC (condiciones estándar 2kW a 500m3/h)</v>
      </c>
      <c r="F723" s="34">
        <f>+IFERROR(VLOOKUP($D723,'Tarifa compacta'!$A$11:$O$4037,13,0),"")</f>
        <v>1084</v>
      </c>
      <c r="H723" s="217" t="str">
        <f>IFERROR(IF(VLOOKUP($D723,'Tarifa compacta'!$A$11:$O$1018,12,0)=0,"",VLOOKUP($D723,'Tarifa compacta'!$A$11:$O$1018,12,0)),"")</f>
        <v/>
      </c>
    </row>
    <row r="724" spans="2:9">
      <c r="C724" s="246" t="str">
        <f>IFERROR(VLOOKUP(D724,'Tarifa compacta'!A:C,2,FALSE),"-")</f>
        <v>4010869405164</v>
      </c>
      <c r="D724" t="s">
        <v>4492</v>
      </c>
      <c r="E724" s="32" t="str">
        <f>+VLOOKUP($D724,'Tarifa compacta'!$A:$G,7,0)</f>
        <v>FCU Cassette 4t, vent. AC (condiciones estándar 3kW a 550m3/h)</v>
      </c>
      <c r="F724" s="34">
        <f>+IFERROR(VLOOKUP($D724,'Tarifa compacta'!$A$11:$O$4037,13,0),"")</f>
        <v>1169</v>
      </c>
      <c r="H724" s="217" t="str">
        <f>IFERROR(IF(VLOOKUP($D724,'Tarifa compacta'!$A$11:$O$1018,12,0)=0,"",VLOOKUP($D724,'Tarifa compacta'!$A$11:$O$1018,12,0)),"")</f>
        <v/>
      </c>
    </row>
    <row r="725" spans="2:9">
      <c r="C725" s="246" t="str">
        <f>IFERROR(VLOOKUP(D725,'Tarifa compacta'!A:C,2,FALSE),"-")</f>
        <v>4010869405171</v>
      </c>
      <c r="D725" t="s">
        <v>4495</v>
      </c>
      <c r="E725" s="32" t="str">
        <f>+VLOOKUP($D725,'Tarifa compacta'!$A:$G,7,0)</f>
        <v>FCU Cassette 4t, vent. AC (condiciones estándar 4kW a 700m3/h)</v>
      </c>
      <c r="F725" s="34">
        <f>+IFERROR(VLOOKUP($D725,'Tarifa compacta'!$A$11:$O$4037,13,0),"")</f>
        <v>1227</v>
      </c>
      <c r="H725" s="217" t="str">
        <f>IFERROR(IF(VLOOKUP($D725,'Tarifa compacta'!$A$11:$O$1018,12,0)=0,"",VLOOKUP($D725,'Tarifa compacta'!$A$11:$O$1018,12,0)),"")</f>
        <v/>
      </c>
    </row>
    <row r="726" spans="2:9">
      <c r="C726" s="246" t="str">
        <f>IFERROR(VLOOKUP(D726,'Tarifa compacta'!A:C,2,FALSE),"-")</f>
        <v>4010869405287</v>
      </c>
      <c r="D726" t="s">
        <v>4498</v>
      </c>
      <c r="E726" s="32" t="str">
        <f>+VLOOKUP($D726,'Tarifa compacta'!$A:$G,7,0)</f>
        <v>FCU Cassette 4t, vent. AC (condiciones estándar 6kW a 1000m3/h)</v>
      </c>
      <c r="F726" s="34">
        <f>+IFERROR(VLOOKUP($D726,'Tarifa compacta'!$A$11:$O$4037,13,0),"")</f>
        <v>1956</v>
      </c>
      <c r="H726" s="217" t="str">
        <f>IFERROR(IF(VLOOKUP($D726,'Tarifa compacta'!$A$11:$O$1018,12,0)=0,"",VLOOKUP($D726,'Tarifa compacta'!$A$11:$O$1018,12,0)),"")</f>
        <v/>
      </c>
    </row>
    <row r="727" spans="2:9">
      <c r="C727" s="246" t="str">
        <f>IFERROR(VLOOKUP(D727,'Tarifa compacta'!A:C,2,FALSE),"-")</f>
        <v>4010869405294</v>
      </c>
      <c r="D727" t="s">
        <v>4501</v>
      </c>
      <c r="E727" s="32" t="str">
        <f>+VLOOKUP($D727,'Tarifa compacta'!$A:$G,7,0)</f>
        <v>FCU Cassette 4t, vent. AC (condiciones estándar 7kW a 1150m3/h)</v>
      </c>
      <c r="F727" s="34">
        <f>+IFERROR(VLOOKUP($D727,'Tarifa compacta'!$A$11:$O$4037,13,0),"")</f>
        <v>2013</v>
      </c>
      <c r="H727" s="217" t="str">
        <f>IFERROR(IF(VLOOKUP($D727,'Tarifa compacta'!$A$11:$O$1018,12,0)=0,"",VLOOKUP($D727,'Tarifa compacta'!$A$11:$O$1018,12,0)),"")</f>
        <v/>
      </c>
    </row>
    <row r="728" spans="2:9">
      <c r="B728" s="49"/>
      <c r="C728" s="248"/>
      <c r="D728" s="50" t="s">
        <v>6086</v>
      </c>
      <c r="E728" s="49"/>
      <c r="F728" s="51"/>
      <c r="G728" s="51"/>
      <c r="H728" s="216"/>
      <c r="I728" s="49"/>
    </row>
    <row r="729" spans="2:9">
      <c r="C729" s="246" t="str">
        <f>IFERROR(VLOOKUP(D729,'Tarifa compacta'!A:C,2,FALSE),"-")</f>
        <v>4010869405188</v>
      </c>
      <c r="D729" t="s">
        <v>4504</v>
      </c>
      <c r="E729" s="32" t="str">
        <f>+VLOOKUP($D729,'Tarifa compacta'!$A:$G,7,0)</f>
        <v>FCU Cassette 4t, vent. EC (condiciones estándar 2kW a 500m3/h)</v>
      </c>
      <c r="F729" s="34">
        <f>+IFERROR(VLOOKUP($D729,'Tarifa compacta'!$A$11:$O$4037,13,0),"")</f>
        <v>1280</v>
      </c>
      <c r="H729" s="217" t="str">
        <f>IFERROR(IF(VLOOKUP($D729,'Tarifa compacta'!$A$11:$O$1018,12,0)=0,"",VLOOKUP($D729,'Tarifa compacta'!$A$11:$O$1018,12,0)),"")</f>
        <v/>
      </c>
    </row>
    <row r="730" spans="2:9">
      <c r="C730" s="246" t="str">
        <f>IFERROR(VLOOKUP(D730,'Tarifa compacta'!A:C,2,FALSE),"-")</f>
        <v>4010869405195</v>
      </c>
      <c r="D730" t="s">
        <v>4507</v>
      </c>
      <c r="E730" s="32" t="str">
        <f>+VLOOKUP($D730,'Tarifa compacta'!$A:$G,7,0)</f>
        <v>FCU Cassette 4t, vent. EC (condiciones estándar 3kW a 550m3/h)</v>
      </c>
      <c r="F730" s="34">
        <f>+IFERROR(VLOOKUP($D730,'Tarifa compacta'!$A$11:$O$4037,13,0),"")</f>
        <v>1355</v>
      </c>
      <c r="H730" s="217" t="str">
        <f>IFERROR(IF(VLOOKUP($D730,'Tarifa compacta'!$A$11:$O$1018,12,0)=0,"",VLOOKUP($D730,'Tarifa compacta'!$A$11:$O$1018,12,0)),"")</f>
        <v/>
      </c>
    </row>
    <row r="731" spans="2:9">
      <c r="C731" s="246" t="str">
        <f>IFERROR(VLOOKUP(D731,'Tarifa compacta'!A:C,2,FALSE),"-")</f>
        <v>4010869405201</v>
      </c>
      <c r="D731" t="s">
        <v>4510</v>
      </c>
      <c r="E731" s="32" t="str">
        <f>+VLOOKUP($D731,'Tarifa compacta'!$A:$G,7,0)</f>
        <v>FCU Cassette 4t, vent. EC (condiciones estándar 4kW a 700m3/h)</v>
      </c>
      <c r="F731" s="34">
        <f>+IFERROR(VLOOKUP($D731,'Tarifa compacta'!$A$11:$O$4037,13,0),"")</f>
        <v>1413</v>
      </c>
      <c r="H731" s="217" t="str">
        <f>IFERROR(IF(VLOOKUP($D731,'Tarifa compacta'!$A$11:$O$1018,12,0)=0,"",VLOOKUP($D731,'Tarifa compacta'!$A$11:$O$1018,12,0)),"")</f>
        <v/>
      </c>
    </row>
    <row r="732" spans="2:9">
      <c r="C732" s="246" t="str">
        <f>IFERROR(VLOOKUP(D732,'Tarifa compacta'!A:C,2,FALSE),"-")</f>
        <v>4010869405300</v>
      </c>
      <c r="D732" t="s">
        <v>4513</v>
      </c>
      <c r="E732" s="32" t="str">
        <f>+VLOOKUP($D732,'Tarifa compacta'!$A:$G,7,0)</f>
        <v>FCU Cassette 4t, vent. EC (condiciones estándar 6kW a 1000m3/h)</v>
      </c>
      <c r="F732" s="34">
        <f>+IFERROR(VLOOKUP($D732,'Tarifa compacta'!$A$11:$O$4037,13,0),"")</f>
        <v>2255</v>
      </c>
      <c r="H732" s="217"/>
    </row>
    <row r="733" spans="2:9">
      <c r="C733" s="246" t="str">
        <f>IFERROR(VLOOKUP(D733,'Tarifa compacta'!A:C,2,FALSE),"-")</f>
        <v>4010869405317</v>
      </c>
      <c r="D733" t="s">
        <v>4516</v>
      </c>
      <c r="E733" s="32" t="str">
        <f>+VLOOKUP($D733,'Tarifa compacta'!$A:$G,7,0)</f>
        <v>FCU Cassette 4t, vent. EC (condiciones estándar 7kW a 1150m3/h)</v>
      </c>
      <c r="F733" s="34">
        <f>+IFERROR(VLOOKUP($D733,'Tarifa compacta'!$A$11:$O$4037,13,0),"")</f>
        <v>2280</v>
      </c>
      <c r="H733" s="217" t="str">
        <f>IFERROR(IF(VLOOKUP($D733,'Tarifa compacta'!$A$11:$O$1018,12,0)=0,"",VLOOKUP($D733,'Tarifa compacta'!$A$11:$O$1018,12,0)),"")</f>
        <v/>
      </c>
    </row>
    <row r="734" spans="2:9">
      <c r="B734" s="49"/>
      <c r="C734" s="248"/>
      <c r="D734" s="50" t="s">
        <v>6087</v>
      </c>
      <c r="E734" s="49"/>
      <c r="F734" s="51"/>
      <c r="G734" s="51"/>
      <c r="H734" s="216"/>
      <c r="I734" s="49"/>
    </row>
    <row r="735" spans="2:9">
      <c r="C735" s="246" t="str">
        <f>IFERROR(VLOOKUP(D735,'Tarifa compacta'!A:C,2,FALSE),"-")</f>
        <v>4010869408431</v>
      </c>
      <c r="D735" t="s">
        <v>4671</v>
      </c>
      <c r="E735" s="32" t="str">
        <f>+VLOOKUP($D735,'Tarifa compacta'!$A:$G,7,0)</f>
        <v>Kit difusor plástico - tamaño 20 - 40</v>
      </c>
      <c r="F735" s="34">
        <f>+IFERROR(VLOOKUP($D735,'Tarifa compacta'!$A$11:$O$4037,13,0),"")</f>
        <v>234</v>
      </c>
      <c r="H735" s="217"/>
    </row>
    <row r="736" spans="2:9">
      <c r="C736" s="246" t="str">
        <f>IFERROR(VLOOKUP(D736,'Tarifa compacta'!A:C,2,FALSE),"-")</f>
        <v>4010869411158</v>
      </c>
      <c r="D736" t="s">
        <v>4674</v>
      </c>
      <c r="E736" s="32" t="str">
        <f>+VLOOKUP($D736,'Tarifa compacta'!$A:$G,7,0)</f>
        <v>Kit difusor plásitco - tamaño 50 - 70</v>
      </c>
      <c r="F736" s="34">
        <f>+IFERROR(VLOOKUP($D736,'Tarifa compacta'!$A$11:$O$4037,13,0),"")</f>
        <v>331</v>
      </c>
      <c r="H736" s="217"/>
    </row>
    <row r="737" spans="2:9">
      <c r="C737" s="246" t="str">
        <f>IFERROR(VLOOKUP(D737,'Tarifa compacta'!A:C,2,FALSE),"-")</f>
        <v>4010869714167</v>
      </c>
      <c r="D737" t="s">
        <v>4677</v>
      </c>
      <c r="E737" s="32" t="str">
        <f>+VLOOKUP($D737,'Tarifa compacta'!$A:$G,7,0)</f>
        <v>Kit difusor IRYS COANDA 180° - tamaño 20 - 40</v>
      </c>
      <c r="F737" s="34">
        <f>+IFERROR(VLOOKUP($D737,'Tarifa compacta'!$A$11:$O$4037,13,0),"")</f>
        <v>414</v>
      </c>
      <c r="H737" s="217"/>
    </row>
    <row r="738" spans="2:9">
      <c r="C738" s="246" t="str">
        <f>IFERROR(VLOOKUP(D738,'Tarifa compacta'!A:C,2,FALSE),"-")</f>
        <v>4010869714174</v>
      </c>
      <c r="D738" t="s">
        <v>4680</v>
      </c>
      <c r="E738" s="32" t="str">
        <f>+VLOOKUP($D738,'Tarifa compacta'!$A:$G,7,0)</f>
        <v>Kit difusor IRYS COANDA 180° - tamaño 50 - 70</v>
      </c>
      <c r="F738" s="34">
        <f>+IFERROR(VLOOKUP($D738,'Tarifa compacta'!$A$11:$O$4037,13,0),"")</f>
        <v>729</v>
      </c>
      <c r="H738" s="217"/>
    </row>
    <row r="739" spans="2:9" ht="15.75">
      <c r="B739" s="44"/>
      <c r="C739" s="251"/>
      <c r="D739" s="226" t="s">
        <v>6088</v>
      </c>
      <c r="E739" s="45"/>
      <c r="F739" s="45"/>
      <c r="G739" s="45"/>
      <c r="H739" s="222"/>
      <c r="I739" s="45"/>
    </row>
    <row r="740" spans="2:9">
      <c r="C740" s="246" t="str">
        <f>IFERROR(VLOOKUP(D740,'Tarifa compacta'!A:C,2,FALSE),"-")</f>
        <v>4010869379076</v>
      </c>
      <c r="D740" t="s">
        <v>4555</v>
      </c>
      <c r="E740" s="32" t="str">
        <f>+VLOOKUP($D740,'Tarifa compacta'!$A:$G,7,0)</f>
        <v>Termostato remoto compatible con FCU AC 2 o 4 tubos pantalla táctil</v>
      </c>
      <c r="F740" s="34">
        <f>+IFERROR(VLOOKUP($D740,'Tarifa compacta'!$A$11:$O$4037,13,0),"")</f>
        <v>109</v>
      </c>
      <c r="H740" s="217" t="str">
        <f>IFERROR(IF(VLOOKUP($D740,'Tarifa compacta'!$A$11:$O$1018,12,0)=0,"",VLOOKUP($D740,'Tarifa compacta'!$A$11:$O$1018,12,0)),"")</f>
        <v/>
      </c>
    </row>
    <row r="741" spans="2:9">
      <c r="C741" s="246" t="str">
        <f>IFERROR(VLOOKUP(D741,'Tarifa compacta'!A:C,2,FALSE),"-")</f>
        <v>4010869379069</v>
      </c>
      <c r="D741" t="s">
        <v>4558</v>
      </c>
      <c r="E741" s="32" t="str">
        <f>+VLOOKUP($D741,'Tarifa compacta'!$A:$G,7,0)</f>
        <v>Termostato remoto compatible con FCU EC 2 o 4 tubos pantalla táctil</v>
      </c>
      <c r="F741" s="34">
        <f>+IFERROR(VLOOKUP($D741,'Tarifa compacta'!$A$11:$O$4037,13,0),"")</f>
        <v>259</v>
      </c>
      <c r="H741" s="217" t="str">
        <f>IFERROR(IF(VLOOKUP($D741,'Tarifa compacta'!$A$11:$O$1018,12,0)=0,"",VLOOKUP($D741,'Tarifa compacta'!$A$11:$O$1018,12,0)),"")</f>
        <v/>
      </c>
    </row>
    <row r="742" spans="2:9">
      <c r="C742" s="246" t="str">
        <f>IFERROR(VLOOKUP(D742,'Tarifa compacta'!A:C,2,FALSE),"-")</f>
        <v>4010869379083</v>
      </c>
      <c r="D742" t="s">
        <v>4561</v>
      </c>
      <c r="E742" s="32" t="str">
        <f>+VLOOKUP($D742,'Tarifa compacta'!$A:$G,7,0)</f>
        <v>Termostato remoto compatible con FCU AC 2 o 4 tubos</v>
      </c>
      <c r="F742" s="34">
        <f>+IFERROR(VLOOKUP($D742,'Tarifa compacta'!$A$11:$O$4037,13,0),"")</f>
        <v>109</v>
      </c>
      <c r="H742" s="217" t="str">
        <f>IFERROR(IF(VLOOKUP($D742,'Tarifa compacta'!$A$11:$O$1018,12,0)=0,"",VLOOKUP($D742,'Tarifa compacta'!$A$11:$O$1018,12,0)),"")</f>
        <v/>
      </c>
    </row>
    <row r="743" spans="2:9">
      <c r="C743" s="246" t="str">
        <f>IFERROR(VLOOKUP(D743,'Tarifa compacta'!A:C,2,FALSE),"-")</f>
        <v>4010869379090</v>
      </c>
      <c r="D743" t="s">
        <v>4564</v>
      </c>
      <c r="E743" s="32" t="str">
        <f>+VLOOKUP($D743,'Tarifa compacta'!$A:$G,7,0)</f>
        <v>Termostato remoto compatible con FCU AC 2 o 4 tubos</v>
      </c>
      <c r="F743" s="34">
        <f>+IFERROR(VLOOKUP($D743,'Tarifa compacta'!$A$11:$O$4037,13,0),"")</f>
        <v>259</v>
      </c>
      <c r="H743" s="217" t="str">
        <f>IFERROR(IF(VLOOKUP($D743,'Tarifa compacta'!$A$11:$O$1018,12,0)=0,"",VLOOKUP($D743,'Tarifa compacta'!$A$11:$O$1018,12,0)),"")</f>
        <v/>
      </c>
    </row>
    <row r="744" spans="2:9">
      <c r="C744" s="246" t="str">
        <f>IFERROR(VLOOKUP(D744,'Tarifa compacta'!A:C,2,FALSE),"-")</f>
        <v>4010869411882</v>
      </c>
      <c r="D744" t="s">
        <v>4566</v>
      </c>
      <c r="E744" s="32" t="str">
        <f>+VLOOKUP($D744,'Tarifa compacta'!$A:$G,7,0)</f>
        <v>KIT P-Logic - Kit Tarjeta de Control P-Logic</v>
      </c>
      <c r="F744" s="34">
        <f>+IFERROR(VLOOKUP($D744,'Tarifa compacta'!$A$11:$O$4037,13,0),"")</f>
        <v>332</v>
      </c>
      <c r="H744" s="217" t="str">
        <f>IFERROR(IF(VLOOKUP($D744,'Tarifa compacta'!$A$11:$O$1018,12,0)=0,"",VLOOKUP($D744,'Tarifa compacta'!$A$11:$O$1018,12,0)),"")</f>
        <v/>
      </c>
    </row>
    <row r="745" spans="2:9">
      <c r="C745" s="246" t="str">
        <f>IFERROR(VLOOKUP(D745,'Tarifa compacta'!A:C,2,FALSE),"-")</f>
        <v>4010869411820</v>
      </c>
      <c r="D745" t="s">
        <v>4569</v>
      </c>
      <c r="E745" s="32" t="str">
        <f>+VLOOKUP($D745,'Tarifa compacta'!$A:$G,7,0)</f>
        <v>KIT BRC - Kit de control remoto básico</v>
      </c>
      <c r="F745" s="34">
        <f>+IFERROR(VLOOKUP($D745,'Tarifa compacta'!$A$11:$O$4037,13,0),"")</f>
        <v>113</v>
      </c>
      <c r="H745" s="217" t="str">
        <f>IFERROR(IF(VLOOKUP($D745,'Tarifa compacta'!$A$11:$O$1018,12,0)=0,"",VLOOKUP($D745,'Tarifa compacta'!$A$11:$O$1018,12,0)),"")</f>
        <v/>
      </c>
    </row>
    <row r="746" spans="2:9">
      <c r="C746" s="246" t="str">
        <f>IFERROR(VLOOKUP(D746,'Tarifa compacta'!A:C,2,FALSE),"-")</f>
        <v>4010869408585</v>
      </c>
      <c r="D746" t="s">
        <v>4572</v>
      </c>
      <c r="E746" s="32" t="str">
        <f>+VLOOKUP($D746,'Tarifa compacta'!$A:$G,7,0)</f>
        <v>KIT WRC - Kit Mando a distancia de pared LCD</v>
      </c>
      <c r="F746" s="34">
        <f>+IFERROR(VLOOKUP($D746,'Tarifa compacta'!$A$11:$O$4037,13,0),"")</f>
        <v>76</v>
      </c>
      <c r="H746" s="217" t="str">
        <f>IFERROR(IF(VLOOKUP($D746,'Tarifa compacta'!$A$11:$O$1018,12,0)=0,"",VLOOKUP($D746,'Tarifa compacta'!$A$11:$O$1018,12,0)),"")</f>
        <v/>
      </c>
    </row>
    <row r="747" spans="2:9">
      <c r="C747" s="246" t="str">
        <f>IFERROR(VLOOKUP(D747,'Tarifa compacta'!A:C,2,FALSE),"-")</f>
        <v>4010869408493</v>
      </c>
      <c r="D747" t="s">
        <v>4575</v>
      </c>
      <c r="E747" s="32" t="str">
        <f>+VLOOKUP($D747,'Tarifa compacta'!$A:$G,7,0)</f>
        <v>KIT MB2 - Tarjeta Kit P-Logic Modbus</v>
      </c>
      <c r="F747" s="34">
        <f>+IFERROR(VLOOKUP($D747,'Tarifa compacta'!$A$11:$O$4037,13,0),"")</f>
        <v>55</v>
      </c>
      <c r="H747" s="217" t="str">
        <f>IFERROR(IF(VLOOKUP($D747,'Tarifa compacta'!$A$11:$O$1018,12,0)=0,"",VLOOKUP($D747,'Tarifa compacta'!$A$11:$O$1018,12,0)),"")</f>
        <v/>
      </c>
    </row>
    <row r="748" spans="2:9">
      <c r="C748" s="246" t="str">
        <f>IFERROR(VLOOKUP(D748,'Tarifa compacta'!A:C,2,FALSE),"-")</f>
        <v>4010869408509</v>
      </c>
      <c r="D748" t="s">
        <v>4578</v>
      </c>
      <c r="E748" s="32" t="str">
        <f>+VLOOKUP($D748,'Tarifa compacta'!$A:$G,7,0)</f>
        <v>SRC - Smart Remote Control - Mini sistema de gestión de edificios (sólo con modbus RTU)</v>
      </c>
      <c r="F748" s="34">
        <f>+IFERROR(VLOOKUP($D748,'Tarifa compacta'!$A$11:$O$4037,13,0),"")</f>
        <v>1272</v>
      </c>
      <c r="H748" s="217" t="str">
        <f>IFERROR(IF(VLOOKUP($D748,'Tarifa compacta'!$A$11:$O$1018,12,0)=0,"",VLOOKUP($D748,'Tarifa compacta'!$A$11:$O$1018,12,0)),"")</f>
        <v/>
      </c>
    </row>
    <row r="749" spans="2:9">
      <c r="C749" s="246" t="str">
        <f>IFERROR(VLOOKUP(D749,'Tarifa compacta'!A:C,2,FALSE),"-")</f>
        <v>4010869411868</v>
      </c>
      <c r="D749" t="s">
        <v>4582</v>
      </c>
      <c r="E749" s="32" t="str">
        <f>+VLOOKUP($D749,'Tarifa compacta'!$A:$G,7,0)</f>
        <v>KIT C/O - Kit Sensor electromecánico para cambio automático</v>
      </c>
      <c r="F749" s="34">
        <f>+IFERROR(VLOOKUP($D749,'Tarifa compacta'!$A$11:$O$4037,13,0),"")</f>
        <v>79</v>
      </c>
      <c r="H749" s="217" t="str">
        <f>IFERROR(IF(VLOOKUP($D749,'Tarifa compacta'!$A$11:$O$1018,12,0)=0,"",VLOOKUP($D749,'Tarifa compacta'!$A$11:$O$1018,12,0)),"")</f>
        <v/>
      </c>
    </row>
    <row r="750" spans="2:9">
      <c r="C750" s="246" t="str">
        <f>IFERROR(VLOOKUP(D750,'Tarifa compacta'!A:C,2,FALSE),"-")</f>
        <v>4010869408547</v>
      </c>
      <c r="D750" t="s">
        <v>4585</v>
      </c>
      <c r="E750" s="32" t="str">
        <f>+VLOOKUP($D750,'Tarifa compacta'!$A:$G,7,0)</f>
        <v>KIT TRM-FA - Termostato remoto con interruptor manual verano/invierno - acción sobre la válvula de control y el ventilador</v>
      </c>
      <c r="F750" s="34">
        <f>+IFERROR(VLOOKUP($D750,'Tarifa compacta'!$A$11:$O$4037,13,0),"")</f>
        <v>69</v>
      </c>
      <c r="H750" s="217" t="str">
        <f>IFERROR(IF(VLOOKUP($D750,'Tarifa compacta'!$A$11:$O$1018,12,0)=0,"",VLOOKUP($D750,'Tarifa compacta'!$A$11:$O$1018,12,0)),"")</f>
        <v/>
      </c>
    </row>
    <row r="751" spans="2:9">
      <c r="C751" s="246" t="str">
        <f>IFERROR(VLOOKUP(D751,'Tarifa compacta'!A:C,2,FALSE),"-")</f>
        <v>4010869411912</v>
      </c>
      <c r="D751" t="s">
        <v>4588</v>
      </c>
      <c r="E751" s="32" t="str">
        <f>+VLOOKUP($D751,'Tarifa compacta'!$A:$G,7,0)</f>
        <v>TCEASY 2P/4P - Regulador en kit, por cable en HMI, 2 tubos, 4 tubos, velocidad del ventilador AC</v>
      </c>
      <c r="F751" s="34">
        <f>+IFERROR(VLOOKUP($D751,'Tarifa compacta'!$A$11:$O$4037,13,0),"")</f>
        <v>192</v>
      </c>
      <c r="H751" s="217" t="str">
        <f>IFERROR(IF(VLOOKUP($D751,'Tarifa compacta'!$A$11:$O$1018,12,0)=0,"",VLOOKUP($D751,'Tarifa compacta'!$A$11:$O$1018,12,0)),"")</f>
        <v/>
      </c>
    </row>
    <row r="752" spans="2:9">
      <c r="C752" s="246" t="str">
        <f>IFERROR(VLOOKUP(D752,'Tarifa compacta'!A:C,2,FALSE),"-")</f>
        <v>4010869411929</v>
      </c>
      <c r="D752" t="s">
        <v>4591</v>
      </c>
      <c r="E752" s="32" t="str">
        <f>+VLOOKUP($D752,'Tarifa compacta'!$A:$G,7,0)</f>
        <v>TCEASY 2P+C/O - Regulador en kit, por cable en HMI, 2 tubos + conmutador, velocidad del ventilador AC</v>
      </c>
      <c r="F752" s="34">
        <f>+IFERROR(VLOOKUP($D752,'Tarifa compacta'!$A$11:$O$4037,13,0),"")</f>
        <v>192</v>
      </c>
      <c r="H752" s="217" t="str">
        <f>IFERROR(IF(VLOOKUP($D752,'Tarifa compacta'!$A$11:$O$1018,12,0)=0,"",VLOOKUP($D752,'Tarifa compacta'!$A$11:$O$1018,12,0)),"")</f>
        <v/>
      </c>
    </row>
    <row r="753" spans="2:9" ht="15.75">
      <c r="B753" s="44"/>
      <c r="C753" s="251"/>
      <c r="D753" s="226" t="s">
        <v>6089</v>
      </c>
      <c r="E753" s="45"/>
      <c r="F753" s="45"/>
      <c r="G753" s="45"/>
      <c r="H753" s="222"/>
      <c r="I753" s="45"/>
    </row>
    <row r="754" spans="2:9">
      <c r="C754" s="246" t="str">
        <f>IFERROR(VLOOKUP(D754,'Tarifa compacta'!A:C,2,FALSE),"-")</f>
        <v>4010869412438</v>
      </c>
      <c r="D754" t="s">
        <v>4594</v>
      </c>
      <c r="E754" s="32" t="str">
        <f>+VLOOKUP($D754,'Tarifa compacta'!$A:$G,7,0)</f>
        <v>Kit válvula de 3 vías 2T - 230V unidades pared 7 - 22</v>
      </c>
      <c r="F754" s="34">
        <f>+IFERROR(VLOOKUP($D754,'Tarifa compacta'!$A$11:$O$4037,13,0),"")</f>
        <v>171</v>
      </c>
      <c r="H754" s="217" t="str">
        <f>IFERROR(IF(VLOOKUP($D754,'Tarifa compacta'!$A$11:$O$1018,12,0)=0,"",VLOOKUP($D754,'Tarifa compacta'!$A$11:$O$1018,12,0)),"")</f>
        <v/>
      </c>
    </row>
    <row r="755" spans="2:9">
      <c r="C755" s="246" t="str">
        <f>IFERROR(VLOOKUP(D755,'Tarifa compacta'!A:C,2,FALSE),"-")</f>
        <v>4010869412421</v>
      </c>
      <c r="D755" t="s">
        <v>4597</v>
      </c>
      <c r="E755" s="32" t="str">
        <f>+VLOOKUP($D755,'Tarifa compacta'!$A:$G,7,0)</f>
        <v>Kit válvula de 2 vías 2T - 230V unidades pared 7 - 22</v>
      </c>
      <c r="F755" s="34">
        <f>+IFERROR(VLOOKUP($D755,'Tarifa compacta'!$A$11:$O$4037,13,0),"")</f>
        <v>104</v>
      </c>
      <c r="H755" s="217" t="str">
        <f>IFERROR(IF(VLOOKUP($D755,'Tarifa compacta'!$A$11:$O$1018,12,0)=0,"",VLOOKUP($D755,'Tarifa compacta'!$A$11:$O$1018,12,0)),"")</f>
        <v/>
      </c>
    </row>
    <row r="756" spans="2:9">
      <c r="C756" s="246" t="str">
        <f>IFERROR(VLOOKUP(D756,'Tarifa compacta'!A:C,2,FALSE),"-")</f>
        <v>4010869412186</v>
      </c>
      <c r="D756" t="s">
        <v>4600</v>
      </c>
      <c r="E756" s="32" t="str">
        <f>+VLOOKUP($D756,'Tarifa compacta'!$A:$G,7,0)</f>
        <v>Válvula de 2 vías 2T + Bandeja de condensados - 230V unidades alta presión 15 - 18</v>
      </c>
      <c r="F756" s="34">
        <f>+IFERROR(VLOOKUP($D756,'Tarifa compacta'!$A$11:$O$4037,13,0),"")</f>
        <v>278</v>
      </c>
      <c r="H756" s="217" t="str">
        <f>IFERROR(IF(VLOOKUP($D756,'Tarifa compacta'!$A$11:$O$1018,12,0)=0,"",VLOOKUP($D756,'Tarifa compacta'!$A$11:$O$1018,12,0)),"")</f>
        <v/>
      </c>
    </row>
    <row r="757" spans="2:9">
      <c r="C757" s="246" t="str">
        <f>IFERROR(VLOOKUP(D757,'Tarifa compacta'!A:C,2,FALSE),"-")</f>
        <v>4010869412261</v>
      </c>
      <c r="D757" t="s">
        <v>4603</v>
      </c>
      <c r="E757" s="32" t="str">
        <f>+VLOOKUP($D757,'Tarifa compacta'!$A:$G,7,0)</f>
        <v>Válvula de 3 vías 2T + Bandeja de condensados - 230V unidades alta presión 7</v>
      </c>
      <c r="F757" s="34">
        <f>+IFERROR(VLOOKUP($D757,'Tarifa compacta'!$A$11:$O$4037,13,0),"")</f>
        <v>382</v>
      </c>
      <c r="H757" s="217" t="str">
        <f>IFERROR(IF(VLOOKUP($D757,'Tarifa compacta'!$A$11:$O$1018,12,0)=0,"",VLOOKUP($D757,'Tarifa compacta'!$A$11:$O$1018,12,0)),"")</f>
        <v/>
      </c>
    </row>
    <row r="758" spans="2:9">
      <c r="C758" s="246" t="str">
        <f>IFERROR(VLOOKUP(D758,'Tarifa compacta'!A:C,2,FALSE),"-")</f>
        <v>4010869412247</v>
      </c>
      <c r="D758" t="s">
        <v>4606</v>
      </c>
      <c r="E758" s="32" t="str">
        <f>+VLOOKUP($D758,'Tarifa compacta'!$A:$G,7,0)</f>
        <v>Válvula de 3 vías 2T + Bandeja de condensados - 230V unidades alta presión 15 - 18</v>
      </c>
      <c r="F758" s="34">
        <f>+IFERROR(VLOOKUP($D758,'Tarifa compacta'!$A$11:$O$4037,13,0),"")</f>
        <v>382</v>
      </c>
      <c r="H758" s="217" t="str">
        <f>IFERROR(IF(VLOOKUP($D758,'Tarifa compacta'!$A$11:$O$1018,12,0)=0,"",VLOOKUP($D758,'Tarifa compacta'!$A$11:$O$1018,12,0)),"")</f>
        <v/>
      </c>
    </row>
    <row r="759" spans="2:9">
      <c r="C759" s="246" t="str">
        <f>IFERROR(VLOOKUP(D759,'Tarifa compacta'!A:C,2,FALSE),"-")</f>
        <v>4010869412254</v>
      </c>
      <c r="D759" t="s">
        <v>4609</v>
      </c>
      <c r="E759" s="32" t="str">
        <f>+VLOOKUP($D759,'Tarifa compacta'!$A:$G,7,0)</f>
        <v>Válvula de 3 vías 2T + Bandeja de condensados - 230V unidades alta presión 21 - 24</v>
      </c>
      <c r="F759" s="34">
        <f>+IFERROR(VLOOKUP($D759,'Tarifa compacta'!$A$11:$O$4037,13,0),"")</f>
        <v>473</v>
      </c>
      <c r="H759" s="217" t="str">
        <f>IFERROR(IF(VLOOKUP($D759,'Tarifa compacta'!$A$11:$O$1018,12,0)=0,"",VLOOKUP($D759,'Tarifa compacta'!$A$11:$O$1018,12,0)),"")</f>
        <v/>
      </c>
    </row>
    <row r="760" spans="2:9">
      <c r="C760" s="246" t="str">
        <f>IFERROR(VLOOKUP(D760,'Tarifa compacta'!A:C,2,FALSE),"-")</f>
        <v>4010869412209</v>
      </c>
      <c r="D760" t="s">
        <v>4612</v>
      </c>
      <c r="E760" s="32" t="str">
        <f>+VLOOKUP($D760,'Tarifa compacta'!$A:$G,7,0)</f>
        <v>Válvula de 2 vías 2T + Bandeja de condensados - 230V unidades alta presión 7</v>
      </c>
      <c r="F760" s="34">
        <f>+IFERROR(VLOOKUP($D760,'Tarifa compacta'!$A$11:$O$4037,13,0),"")</f>
        <v>267</v>
      </c>
      <c r="H760" s="217" t="str">
        <f>IFERROR(IF(VLOOKUP($D760,'Tarifa compacta'!$A$11:$O$1018,12,0)=0,"",VLOOKUP($D760,'Tarifa compacta'!$A$11:$O$1018,12,0)),"")</f>
        <v/>
      </c>
    </row>
    <row r="761" spans="2:9">
      <c r="C761" s="246" t="str">
        <f>IFERROR(VLOOKUP(D761,'Tarifa compacta'!A:C,2,FALSE),"-")</f>
        <v>4010869412193</v>
      </c>
      <c r="D761" t="s">
        <v>4615</v>
      </c>
      <c r="E761" s="32" t="str">
        <f>+VLOOKUP($D761,'Tarifa compacta'!$A:$G,7,0)</f>
        <v>Válvula de 2 vías 2T + Bandeja de condensados - 230V unidades alta presión 21 - 24</v>
      </c>
      <c r="F761" s="34">
        <f>+IFERROR(VLOOKUP($D761,'Tarifa compacta'!$A$11:$O$4037,13,0),"")</f>
        <v>382</v>
      </c>
      <c r="H761" s="217" t="str">
        <f>IFERROR(IF(VLOOKUP($D761,'Tarifa compacta'!$A$11:$O$1018,12,0)=0,"",VLOOKUP($D761,'Tarifa compacta'!$A$11:$O$1018,12,0)),"")</f>
        <v/>
      </c>
    </row>
    <row r="762" spans="2:9">
      <c r="C762" s="246" t="str">
        <f>IFERROR(VLOOKUP(D762,'Tarifa compacta'!A:C,2,FALSE),"-")</f>
        <v>4010869412001</v>
      </c>
      <c r="D762" t="s">
        <v>4618</v>
      </c>
      <c r="E762" s="32" t="str">
        <f>+VLOOKUP($D762,'Tarifa compacta'!$A:$G,7,0)</f>
        <v>Kit válvula de 2 vías 2T - 230V unidades media presión modelos FD 10 - 30</v>
      </c>
      <c r="F762" s="34">
        <f>+IFERROR(VLOOKUP($D762,'Tarifa compacta'!$A$11:$O$4037,13,0),"")</f>
        <v>82</v>
      </c>
      <c r="H762" s="217" t="str">
        <f>IFERROR(IF(VLOOKUP($D762,'Tarifa compacta'!$A$11:$O$1018,12,0)=0,"",VLOOKUP($D762,'Tarifa compacta'!$A$11:$O$1018,12,0)),"")</f>
        <v/>
      </c>
    </row>
    <row r="763" spans="2:9">
      <c r="C763" s="246" t="str">
        <f>IFERROR(VLOOKUP(D763,'Tarifa compacta'!A:C,2,FALSE),"-")</f>
        <v>4010869412070</v>
      </c>
      <c r="D763" t="s">
        <v>4620</v>
      </c>
      <c r="E763" s="32" t="str">
        <f>+VLOOKUP($D763,'Tarifa compacta'!$A:$G,7,0)</f>
        <v>Kit válvula de 3 vías 2T - 230V unidades media presión modelos FD 10 - 30</v>
      </c>
      <c r="F763" s="34">
        <f>+IFERROR(VLOOKUP($D763,'Tarifa compacta'!$A$11:$O$4037,13,0),"")</f>
        <v>180</v>
      </c>
      <c r="H763" s="217" t="str">
        <f>IFERROR(IF(VLOOKUP($D763,'Tarifa compacta'!$A$11:$O$1018,12,0)=0,"",VLOOKUP($D763,'Tarifa compacta'!$A$11:$O$1018,12,0)),"")</f>
        <v/>
      </c>
    </row>
    <row r="764" spans="2:9">
      <c r="C764" s="246" t="str">
        <f>IFERROR(VLOOKUP(D764,'Tarifa compacta'!A:C,2,FALSE),"-")</f>
        <v>4010869412025</v>
      </c>
      <c r="D764" t="s">
        <v>4622</v>
      </c>
      <c r="E764" s="32" t="str">
        <f>+VLOOKUP($D764,'Tarifa compacta'!$A:$G,7,0)</f>
        <v>Kit válvula de 2 vías 2T - 230V unidades media presión modelo FD 40</v>
      </c>
      <c r="F764" s="34">
        <f>+IFERROR(VLOOKUP($D764,'Tarifa compacta'!$A$11:$O$4037,13,0),"")</f>
        <v>109</v>
      </c>
      <c r="H764" s="217" t="str">
        <f>IFERROR(IF(VLOOKUP($D764,'Tarifa compacta'!$A$11:$O$1018,12,0)=0,"",VLOOKUP($D764,'Tarifa compacta'!$A$11:$O$1018,12,0)),"")</f>
        <v/>
      </c>
    </row>
    <row r="765" spans="2:9">
      <c r="C765" s="246" t="str">
        <f>IFERROR(VLOOKUP(D765,'Tarifa compacta'!A:C,2,FALSE),"-")</f>
        <v>4010869412087</v>
      </c>
      <c r="D765" t="s">
        <v>4624</v>
      </c>
      <c r="E765" s="32" t="str">
        <f>+VLOOKUP($D765,'Tarifa compacta'!$A:$G,7,0)</f>
        <v>Kit válvula de 3 vías 2T - 230V unidades media presión modelo FD 40</v>
      </c>
      <c r="F765" s="34">
        <f>+IFERROR(VLOOKUP($D765,'Tarifa compacta'!$A$11:$O$4037,13,0),"")</f>
        <v>180</v>
      </c>
      <c r="H765" s="217" t="str">
        <f>IFERROR(IF(VLOOKUP($D765,'Tarifa compacta'!$A$11:$O$1018,12,0)=0,"",VLOOKUP($D765,'Tarifa compacta'!$A$11:$O$1018,12,0)),"")</f>
        <v/>
      </c>
    </row>
    <row r="766" spans="2:9">
      <c r="C766" s="246" t="str">
        <f>IFERROR(VLOOKUP(D766,'Tarifa compacta'!A:C,2,FALSE),"-")</f>
        <v>4010869412308</v>
      </c>
      <c r="D766" t="s">
        <v>4626</v>
      </c>
      <c r="E766" s="32" t="str">
        <f>+VLOOKUP($D766,'Tarifa compacta'!$A:$G,7,0)</f>
        <v>Kit de protección de drenaje unidades alta presión 7 - 27</v>
      </c>
      <c r="F766" s="34">
        <f>+IFERROR(VLOOKUP($D766,'Tarifa compacta'!$A$11:$O$4037,13,0),"")</f>
        <v>93</v>
      </c>
      <c r="H766" s="217" t="str">
        <f>IFERROR(IF(VLOOKUP($D766,'Tarifa compacta'!$A$11:$O$1018,12,0)=0,"",VLOOKUP($D766,'Tarifa compacta'!$A$11:$O$1018,12,0)),"")</f>
        <v/>
      </c>
    </row>
    <row r="767" spans="2:9">
      <c r="C767" s="246" t="str">
        <f>IFERROR(VLOOKUP(D767,'Tarifa compacta'!A:C,2,FALSE),"-")</f>
        <v>4010869408448</v>
      </c>
      <c r="D767" t="s">
        <v>4629</v>
      </c>
      <c r="E767" s="32" t="str">
        <f>+VLOOKUP($D767,'Tarifa compacta'!$A:$G,7,0)</f>
        <v>Kit de protección de drenaje unidades cassette 20 - 40</v>
      </c>
      <c r="F767" s="34">
        <f>+IFERROR(VLOOKUP($D767,'Tarifa compacta'!$A$11:$O$4037,13,0),"")</f>
        <v>76</v>
      </c>
      <c r="H767" s="217" t="str">
        <f>IFERROR(IF(VLOOKUP($D767,'Tarifa compacta'!$A$11:$O$1018,12,0)=0,"",VLOOKUP($D767,'Tarifa compacta'!$A$11:$O$1018,12,0)),"")</f>
        <v/>
      </c>
    </row>
    <row r="768" spans="2:9">
      <c r="C768" s="246" t="str">
        <f>IFERROR(VLOOKUP(D768,'Tarifa compacta'!A:C,2,FALSE),"-")</f>
        <v>4010869408561</v>
      </c>
      <c r="D768" t="s">
        <v>4632</v>
      </c>
      <c r="E768" s="32" t="str">
        <f>+VLOOKUP($D768,'Tarifa compacta'!$A:$G,7,0)</f>
        <v>Válvula de 2 vías 2T + Bandeja de condensados - 230V unidades cassette 20 - 40</v>
      </c>
      <c r="F768" s="34">
        <f>+IFERROR(VLOOKUP($D768,'Tarifa compacta'!$A$11:$O$4037,13,0),"")</f>
        <v>261</v>
      </c>
      <c r="H768" s="217" t="str">
        <f>IFERROR(IF(VLOOKUP($D768,'Tarifa compacta'!$A$11:$O$1018,12,0)=0,"",VLOOKUP($D768,'Tarifa compacta'!$A$11:$O$1018,12,0)),"")</f>
        <v/>
      </c>
    </row>
    <row r="769" spans="3:8">
      <c r="C769" s="246" t="str">
        <f>IFERROR(VLOOKUP(D769,'Tarifa compacta'!A:C,2,FALSE),"-")</f>
        <v>4010869408424</v>
      </c>
      <c r="D769" t="s">
        <v>4635</v>
      </c>
      <c r="E769" s="32" t="str">
        <f>+VLOOKUP($D769,'Tarifa compacta'!$A:$G,7,0)</f>
        <v>Válvula de 3 vías 2T + Bandeja de condensados - 230V unidades cassette 20 - 40</v>
      </c>
      <c r="F769" s="34">
        <f>+IFERROR(VLOOKUP($D769,'Tarifa compacta'!$A$11:$O$4037,13,0),"")</f>
        <v>261</v>
      </c>
      <c r="H769" s="217" t="str">
        <f>IFERROR(IF(VLOOKUP($D769,'Tarifa compacta'!$A$11:$O$1018,12,0)=0,"",VLOOKUP($D769,'Tarifa compacta'!$A$11:$O$1018,12,0)),"")</f>
        <v/>
      </c>
    </row>
    <row r="770" spans="3:8">
      <c r="C770" s="246" t="str">
        <f>IFERROR(VLOOKUP(D770,'Tarifa compacta'!A:C,2,FALSE),"-")</f>
        <v>4010869411073</v>
      </c>
      <c r="D770" t="s">
        <v>4638</v>
      </c>
      <c r="E770" s="32" t="str">
        <f>+VLOOKUP($D770,'Tarifa compacta'!$A:$G,7,0)</f>
        <v>Válvula de 2 vías 2T + Bandeja de condensados - 230V unidades cassette 50 -70</v>
      </c>
      <c r="F770" s="34">
        <f>+IFERROR(VLOOKUP($D770,'Tarifa compacta'!$A$11:$O$4037,13,0),"")</f>
        <v>261</v>
      </c>
      <c r="H770" s="217" t="str">
        <f>IFERROR(IF(VLOOKUP($D770,'Tarifa compacta'!$A$11:$O$1018,12,0)=0,"",VLOOKUP($D770,'Tarifa compacta'!$A$11:$O$1018,12,0)),"")</f>
        <v/>
      </c>
    </row>
    <row r="771" spans="3:8">
      <c r="C771" s="246" t="str">
        <f>IFERROR(VLOOKUP(D771,'Tarifa compacta'!A:C,2,FALSE),"-")</f>
        <v>4010869411097</v>
      </c>
      <c r="D771" t="s">
        <v>4641</v>
      </c>
      <c r="E771" s="32" t="str">
        <f>+VLOOKUP($D771,'Tarifa compacta'!$A:$G,7,0)</f>
        <v>Válvula de 3 vías 2T + Bandeja de condensados - 230V unidades cassette 50 -70</v>
      </c>
      <c r="F771" s="34">
        <f>+IFERROR(VLOOKUP($D771,'Tarifa compacta'!$A$11:$O$4037,13,0),"")</f>
        <v>261</v>
      </c>
      <c r="H771" s="217" t="str">
        <f>IFERROR(IF(VLOOKUP($D771,'Tarifa compacta'!$A$11:$O$1018,12,0)=0,"",VLOOKUP($D771,'Tarifa compacta'!$A$11:$O$1018,12,0)),"")</f>
        <v/>
      </c>
    </row>
    <row r="772" spans="3:8">
      <c r="C772" s="246" t="str">
        <f>IFERROR(VLOOKUP(D772,'Tarifa compacta'!A:C,2,FALSE),"-")</f>
        <v>4010869411318</v>
      </c>
      <c r="D772" t="s">
        <v>4644</v>
      </c>
      <c r="E772" s="32" t="str">
        <f>+VLOOKUP($D772,'Tarifa compacta'!$A:$G,7,0)</f>
        <v>Kit de protección de drenaje unidades cassette 50 -70</v>
      </c>
      <c r="F772" s="34">
        <f>+IFERROR(VLOOKUP($D772,'Tarifa compacta'!$A$11:$O$4037,13,0),"")</f>
        <v>76</v>
      </c>
      <c r="H772" s="217" t="str">
        <f>IFERROR(IF(VLOOKUP($D772,'Tarifa compacta'!$A$11:$O$1018,12,0)=0,"",VLOOKUP($D772,'Tarifa compacta'!$A$11:$O$1018,12,0)),"")</f>
        <v/>
      </c>
    </row>
    <row r="773" spans="3:8">
      <c r="C773" s="246" t="str">
        <f>IFERROR(VLOOKUP(D773,'Tarifa compacta'!A:C,2,FALSE),"-")</f>
        <v>4010869411745</v>
      </c>
      <c r="D773" t="s">
        <v>4647</v>
      </c>
      <c r="E773" s="32" t="str">
        <f>+VLOOKUP($D773,'Tarifa compacta'!$A:$G,7,0)</f>
        <v>Válvula de 2 vías 2T + Bandeja de condensados - 230V unidades comfort 10 - 60</v>
      </c>
      <c r="F773" s="34">
        <f>+IFERROR(VLOOKUP($D773,'Tarifa compacta'!$A$11:$O$4037,13,0),"")</f>
        <v>110</v>
      </c>
      <c r="H773" s="217" t="str">
        <f>IFERROR(IF(VLOOKUP($D773,'Tarifa compacta'!$A$11:$O$1018,12,0)=0,"",VLOOKUP($D773,'Tarifa compacta'!$A$11:$O$1018,12,0)),"")</f>
        <v/>
      </c>
    </row>
    <row r="774" spans="3:8">
      <c r="C774" s="246" t="str">
        <f>IFERROR(VLOOKUP(D774,'Tarifa compacta'!A:C,2,FALSE),"-")</f>
        <v>4010869411349</v>
      </c>
      <c r="D774" t="s">
        <v>4650</v>
      </c>
      <c r="E774" s="32" t="str">
        <f>+VLOOKUP($D774,'Tarifa compacta'!$A:$G,7,0)</f>
        <v>Válvula de 2 vías 2T + Bandeja de condensados - 230V unidades comfort 70 - 80</v>
      </c>
      <c r="F774" s="34">
        <f>+IFERROR(VLOOKUP($D774,'Tarifa compacta'!$A$11:$O$4037,13,0),"")</f>
        <v>126</v>
      </c>
      <c r="H774" s="217" t="str">
        <f>IFERROR(IF(VLOOKUP($D774,'Tarifa compacta'!$A$11:$O$1018,12,0)=0,"",VLOOKUP($D774,'Tarifa compacta'!$A$11:$O$1018,12,0)),"")</f>
        <v/>
      </c>
    </row>
    <row r="775" spans="3:8">
      <c r="C775" s="246" t="str">
        <f>IFERROR(VLOOKUP(D775,'Tarifa compacta'!A:C,2,FALSE),"-")</f>
        <v>4010869411752</v>
      </c>
      <c r="D775" t="s">
        <v>4653</v>
      </c>
      <c r="E775" s="32" t="str">
        <f>+VLOOKUP($D775,'Tarifa compacta'!$A:$G,7,0)</f>
        <v>Válvula de 3 vías 2T + Bandeja de condensados - 230V unidades comfort 10 - 60</v>
      </c>
      <c r="F775" s="34">
        <f>+IFERROR(VLOOKUP($D775,'Tarifa compacta'!$A$11:$O$4037,13,0),"")</f>
        <v>163</v>
      </c>
      <c r="H775" s="217" t="str">
        <f>IFERROR(IF(VLOOKUP($D775,'Tarifa compacta'!$A$11:$O$1018,12,0)=0,"",VLOOKUP($D775,'Tarifa compacta'!$A$11:$O$1018,12,0)),"")</f>
        <v/>
      </c>
    </row>
    <row r="776" spans="3:8">
      <c r="C776" s="246" t="str">
        <f>IFERROR(VLOOKUP(D776,'Tarifa compacta'!A:C,2,FALSE),"-")</f>
        <v>4010869411769</v>
      </c>
      <c r="D776" t="s">
        <v>4656</v>
      </c>
      <c r="E776" s="32" t="str">
        <f>+VLOOKUP($D776,'Tarifa compacta'!$A:$G,7,0)</f>
        <v>Válvula de 3 vías 2T + Bandeja de condensados - 230V unidades comfort 70 - 80</v>
      </c>
      <c r="F776" s="34">
        <f>+IFERROR(VLOOKUP($D776,'Tarifa compacta'!$A$11:$O$4037,13,0),"")</f>
        <v>186</v>
      </c>
      <c r="H776" s="217" t="str">
        <f>IFERROR(IF(VLOOKUP($D776,'Tarifa compacta'!$A$11:$O$1018,12,0)=0,"",VLOOKUP($D776,'Tarifa compacta'!$A$11:$O$1018,12,0)),"")</f>
        <v/>
      </c>
    </row>
    <row r="777" spans="3:8">
      <c r="C777" s="246" t="str">
        <f>IFERROR(VLOOKUP(D777,'Tarifa compacta'!A:C,2,FALSE),"-")</f>
        <v>4010869411561</v>
      </c>
      <c r="D777" t="s">
        <v>4659</v>
      </c>
      <c r="E777" s="32" t="str">
        <f>+VLOOKUP($D777,'Tarifa compacta'!$A:$G,7,0)</f>
        <v>Kit de protección de desagüe (vertical y horizontal) unidades comfort 10 - 60</v>
      </c>
      <c r="F777" s="34">
        <f>+IFERROR(VLOOKUP($D777,'Tarifa compacta'!$A$11:$O$4037,13,0),"")</f>
        <v>40</v>
      </c>
      <c r="H777" s="217" t="str">
        <f>IFERROR(IF(VLOOKUP($D777,'Tarifa compacta'!$A$11:$O$1018,12,0)=0,"",VLOOKUP($D777,'Tarifa compacta'!$A$11:$O$1018,12,0)),"")</f>
        <v/>
      </c>
    </row>
    <row r="778" spans="3:8">
      <c r="C778" s="246" t="str">
        <f>IFERROR(VLOOKUP(D778,'Tarifa compacta'!A:C,2,FALSE),"-")</f>
        <v>4010869411578</v>
      </c>
      <c r="D778" t="s">
        <v>4662</v>
      </c>
      <c r="E778" s="32" t="str">
        <f>+VLOOKUP($D778,'Tarifa compacta'!$A:$G,7,0)</f>
        <v>Kit de protección de desagüe (vertical y horizontal) unidades comfort 70 - 80</v>
      </c>
      <c r="F778" s="34">
        <f>+IFERROR(VLOOKUP($D778,'Tarifa compacta'!$A$11:$O$4037,13,0),"")</f>
        <v>40</v>
      </c>
      <c r="H778" s="217" t="str">
        <f>IFERROR(IF(VLOOKUP($D778,'Tarifa compacta'!$A$11:$O$1018,12,0)=0,"",VLOOKUP($D778,'Tarifa compacta'!$A$11:$O$1018,12,0)),"")</f>
        <v/>
      </c>
    </row>
    <row r="779" spans="3:8">
      <c r="C779" s="246" t="str">
        <f>IFERROR(VLOOKUP(D779,'Tarifa compacta'!A:C,2,FALSE),"-")</f>
        <v>4010869412407</v>
      </c>
      <c r="D779" t="s">
        <v>4665</v>
      </c>
      <c r="E779" s="32" t="str">
        <f>+VLOOKUP($D779,'Tarifa compacta'!$A:$G,7,0)</f>
        <v>kit de conexión para el tubo 2T (suministrado suelto) unidades alta presión 15 - 18</v>
      </c>
      <c r="F779" s="34">
        <f>+IFERROR(VLOOKUP($D779,'Tarifa compacta'!$A$11:$O$4037,13,0),"")</f>
        <v>87</v>
      </c>
      <c r="H779" s="217" t="str">
        <f>IFERROR(IF(VLOOKUP($D779,'Tarifa compacta'!$A$11:$O$1018,12,0)=0,"",VLOOKUP($D779,'Tarifa compacta'!$A$11:$O$1018,12,0)),"")</f>
        <v/>
      </c>
    </row>
    <row r="780" spans="3:8">
      <c r="C780" s="246" t="str">
        <f>IFERROR(VLOOKUP(D780,'Tarifa compacta'!A:C,2,FALSE),"-")</f>
        <v>4010869412384</v>
      </c>
      <c r="D780" t="s">
        <v>4668</v>
      </c>
      <c r="E780" s="32" t="str">
        <f>+VLOOKUP($D780,'Tarifa compacta'!$A:$G,7,0)</f>
        <v>kit de conexión para el tubo 2T (suministrado suelto) unidades alta presión 18 - 24</v>
      </c>
      <c r="F780" s="34">
        <f>+IFERROR(VLOOKUP($D780,'Tarifa compacta'!$A$11:$O$4037,13,0),"")</f>
        <v>90</v>
      </c>
      <c r="H780" s="217" t="str">
        <f>IFERROR(IF(VLOOKUP($D780,'Tarifa compacta'!$A$11:$O$1018,12,0)=0,"",VLOOKUP($D780,'Tarifa compacta'!$A$11:$O$1018,12,0)),"")</f>
        <v/>
      </c>
    </row>
  </sheetData>
  <sheetProtection algorithmName="SHA-512" hashValue="EJnEsHEhrbXzDxS2JtpRuznL05ogDs7VA1B5QtOHK/PkN8BAPsrx25VLPHUYJ81M+t6bbKR/IeZpVIzPgXmk9g==" saltValue="KZ3NjkwByCKnJB2ipl86ew==" spinCount="100000" sheet="1" objects="1" scenarios="1"/>
  <autoFilter ref="B9:J780" xr:uid="{F0439118-713C-40BB-BC9A-1A2776BA4886}">
    <filterColumn colId="0" showButton="0"/>
    <filterColumn colId="1" showButton="0"/>
  </autoFilter>
  <mergeCells count="3">
    <mergeCell ref="B10:I10"/>
    <mergeCell ref="B393:I393"/>
    <mergeCell ref="B431:I431"/>
  </mergeCells>
  <conditionalFormatting sqref="B10:C10">
    <cfRule type="duplicateValues" dxfId="87" priority="13"/>
    <cfRule type="duplicateValues" dxfId="86" priority="14"/>
  </conditionalFormatting>
  <conditionalFormatting sqref="B431:C431 B393:C393">
    <cfRule type="duplicateValues" dxfId="85" priority="3"/>
    <cfRule type="duplicateValues" dxfId="84" priority="4"/>
  </conditionalFormatting>
  <conditionalFormatting sqref="B9:E9 G9:H9">
    <cfRule type="duplicateValues" dxfId="83" priority="7"/>
    <cfRule type="duplicateValues" dxfId="82" priority="8"/>
  </conditionalFormatting>
  <conditionalFormatting sqref="F9">
    <cfRule type="duplicateValues" dxfId="81" priority="1"/>
    <cfRule type="duplicateValues" dxfId="80" priority="2"/>
  </conditionalFormatting>
  <conditionalFormatting sqref="I9">
    <cfRule type="duplicateValues" dxfId="79" priority="5"/>
    <cfRule type="duplicateValues" dxfId="78" priority="6"/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42" fitToHeight="0" orientation="portrait" r:id="rId1"/>
  <rowBreaks count="5" manualBreakCount="5">
    <brk id="9" min="1" max="7" man="1"/>
    <brk id="84" min="1" max="7" man="1"/>
    <brk id="179" min="1" max="7" man="1"/>
    <brk id="258" min="1" max="7" man="1"/>
    <brk id="325" min="1" max="7" man="1"/>
  </row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090C-51FB-413A-9D7D-7C27367ADC6F}">
  <sheetPr>
    <tabColor rgb="FF00B050"/>
    <pageSetUpPr fitToPage="1"/>
  </sheetPr>
  <dimension ref="A1:K216"/>
  <sheetViews>
    <sheetView tabSelected="1" view="pageBreakPreview" zoomScale="85" zoomScaleNormal="85" zoomScaleSheetLayoutView="85" workbookViewId="0">
      <pane xSplit="1" ySplit="9" topLeftCell="B10" activePane="bottomRight" state="frozen"/>
      <selection activeCell="D37" sqref="D37"/>
      <selection pane="topRight" activeCell="D37" sqref="D37"/>
      <selection pane="bottomLeft" activeCell="D37" sqref="D37"/>
      <selection pane="bottomRight" activeCell="D37" sqref="D37"/>
    </sheetView>
  </sheetViews>
  <sheetFormatPr baseColWidth="10" defaultColWidth="8.85546875" defaultRowHeight="15"/>
  <cols>
    <col min="3" max="3" width="15.85546875" style="246" customWidth="1"/>
    <col min="4" max="4" width="28.140625" customWidth="1"/>
    <col min="5" max="5" width="92.5703125" customWidth="1"/>
    <col min="6" max="6" width="12.85546875" customWidth="1"/>
    <col min="7" max="7" width="9.140625" customWidth="1"/>
    <col min="8" max="8" width="15.140625" style="213" customWidth="1"/>
    <col min="9" max="9" width="18.140625" style="6" customWidth="1"/>
    <col min="10" max="10" width="10.85546875" style="6" customWidth="1"/>
    <col min="11" max="11" width="15.42578125" style="6" bestFit="1" customWidth="1"/>
  </cols>
  <sheetData>
    <row r="1" spans="1:11" ht="26.25">
      <c r="B1" s="65" t="s">
        <v>6090</v>
      </c>
      <c r="C1" s="249"/>
      <c r="D1" s="7"/>
    </row>
    <row r="2" spans="1:11">
      <c r="B2" s="4"/>
      <c r="C2" s="245"/>
      <c r="D2" s="4"/>
    </row>
    <row r="3" spans="1:11">
      <c r="B3" s="31" t="s">
        <v>1</v>
      </c>
      <c r="C3" s="245"/>
      <c r="D3" s="204" t="s">
        <v>2</v>
      </c>
      <c r="F3" s="30"/>
    </row>
    <row r="4" spans="1:11">
      <c r="B4" s="31" t="s">
        <v>3</v>
      </c>
      <c r="C4" s="245"/>
      <c r="D4" s="205" t="s">
        <v>4</v>
      </c>
      <c r="F4" s="30"/>
    </row>
    <row r="5" spans="1:11">
      <c r="B5" s="31" t="s">
        <v>5</v>
      </c>
      <c r="C5" s="245"/>
      <c r="D5" s="206">
        <v>46296</v>
      </c>
      <c r="F5" s="30"/>
    </row>
    <row r="6" spans="1:11">
      <c r="B6" s="4"/>
      <c r="C6" s="245"/>
      <c r="D6" s="4"/>
    </row>
    <row r="7" spans="1:11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50"/>
      <c r="D7" s="5"/>
    </row>
    <row r="9" spans="1:11" ht="32.25" thickBot="1">
      <c r="B9" s="228"/>
      <c r="C9" s="244" t="s">
        <v>5874</v>
      </c>
      <c r="D9" s="229" t="s">
        <v>11</v>
      </c>
      <c r="E9" s="37" t="s">
        <v>17</v>
      </c>
      <c r="F9" s="37" t="s">
        <v>5875</v>
      </c>
      <c r="G9" s="37" t="s">
        <v>24</v>
      </c>
      <c r="H9" s="214" t="s">
        <v>22</v>
      </c>
      <c r="I9" s="37" t="s">
        <v>6091</v>
      </c>
      <c r="J9" s="37" t="s">
        <v>6092</v>
      </c>
      <c r="K9" s="37" t="s">
        <v>6093</v>
      </c>
    </row>
    <row r="10" spans="1:11" ht="23.25">
      <c r="B10" s="295" t="s">
        <v>6094</v>
      </c>
      <c r="C10" s="295"/>
      <c r="D10" s="295"/>
      <c r="E10" s="295"/>
      <c r="F10" s="295"/>
      <c r="G10" s="295"/>
      <c r="H10" s="295"/>
      <c r="I10" s="295"/>
      <c r="J10" s="295"/>
      <c r="K10" s="295"/>
    </row>
    <row r="11" spans="1:11" ht="15.75">
      <c r="B11" s="159"/>
      <c r="C11" s="251"/>
      <c r="D11" s="61" t="s">
        <v>6095</v>
      </c>
      <c r="E11" s="45"/>
      <c r="F11" s="46"/>
      <c r="G11" s="46"/>
      <c r="H11" s="222"/>
      <c r="I11" s="198"/>
      <c r="J11" s="198"/>
      <c r="K11" s="198"/>
    </row>
    <row r="12" spans="1:11">
      <c r="B12" s="32"/>
      <c r="C12" s="252" t="str">
        <f>IFERROR(VLOOKUP(D12,'Tarifa compacta'!A:C,2,FALSE),"-")</f>
        <v>-</v>
      </c>
      <c r="D12" s="35" t="s">
        <v>6096</v>
      </c>
      <c r="E12" s="32"/>
      <c r="F12" s="36">
        <f>+SUM(F13:F14)</f>
        <v>1546</v>
      </c>
      <c r="G12" s="36">
        <f>+IF(SUM(G13:G14)=0,"",SUM(G13:G14))</f>
        <v>0.02</v>
      </c>
      <c r="H12" s="217" t="str">
        <f>IFERROR(IF(VLOOKUP($D12,'Tarifa compacta'!$A$11:$O$997,12,0)=0,"",VLOOKUP($D12,'Tarifa compacta'!$A$11:$O$997,12,0)),"")</f>
        <v/>
      </c>
      <c r="I12" s="199" t="s">
        <v>6097</v>
      </c>
      <c r="J12" s="6" t="s">
        <v>6098</v>
      </c>
      <c r="K12" s="6" t="s">
        <v>6099</v>
      </c>
    </row>
    <row r="13" spans="1:11">
      <c r="B13" s="63"/>
      <c r="C13" s="246" t="str">
        <f>IFERROR(VLOOKUP(D13,'Tarifa compacta'!A:C,2,FALSE),"-")</f>
        <v>5025232987764</v>
      </c>
      <c r="D13" s="32" t="s">
        <v>1676</v>
      </c>
      <c r="E13" s="32" t="str">
        <f>+VLOOKUP($D13,'Tarifa compacta'!$A:$G,7,0)</f>
        <v>Unidad interior 2,0kW gris grafito nanoe™X Mark 3, Wi-Fi integrado, Aerowings 2.0, Función AI-ECO</v>
      </c>
      <c r="F13" s="34">
        <f>+IFERROR(VLOOKUP($D13,'Tarifa compacta'!$A$11:$O$997,13,0),"")</f>
        <v>726</v>
      </c>
      <c r="G13" s="34">
        <f>IFERROR(IF(VLOOKUP($D13,'Tarifa compacta'!$A$11:$O$997,15,0)=0,"",VLOOKUP($D13,'Tarifa compacta'!$A$11:$O$997,15,0)),"")</f>
        <v>0.02</v>
      </c>
      <c r="H13" s="217" t="str">
        <f>IFERROR(IF(VLOOKUP($D13,'Tarifa compacta'!$A$11:$O$997,12,0)=0,"",VLOOKUP($D13,'Tarifa compacta'!$A$11:$O$997,12,0)),"")</f>
        <v/>
      </c>
      <c r="I13" s="199"/>
      <c r="J13" s="199"/>
      <c r="K13" s="199"/>
    </row>
    <row r="14" spans="1:11">
      <c r="B14" s="160"/>
      <c r="C14" s="247" t="str">
        <f>IFERROR(VLOOKUP(D14,'Tarifa compacta'!A:C,2,FALSE),"-")</f>
        <v>5025232988266</v>
      </c>
      <c r="D14" s="40" t="s">
        <v>1651</v>
      </c>
      <c r="E14" s="40" t="str">
        <f>+VLOOKUP($D14,'Tarifa compacta'!$A:$G,7,0)</f>
        <v>Unidad exterior Etherea 2,0kW</v>
      </c>
      <c r="F14" s="41">
        <f>+IFERROR(VLOOKUP($D14,'Tarifa compacta'!$A$11:$O$997,13,0),"")</f>
        <v>820</v>
      </c>
      <c r="G14" s="41" t="str">
        <f>IFERROR(IF(VLOOKUP($D14,'Tarifa compacta'!$A$11:$O$997,15,0)=0,"",VLOOKUP($D14,'Tarifa compacta'!$A$11:$O$997,15,0)),"")</f>
        <v/>
      </c>
      <c r="H14" s="224" t="str">
        <f>IFERROR(IF(VLOOKUP($D14,'Tarifa compacta'!$A$11:$O$997,12,0)=0,"",VLOOKUP($D14,'Tarifa compacta'!$A$11:$O$997,12,0)),"")</f>
        <v/>
      </c>
      <c r="I14" s="200"/>
      <c r="J14" s="200"/>
      <c r="K14" s="200"/>
    </row>
    <row r="15" spans="1:11">
      <c r="A15" s="32"/>
      <c r="B15" s="32"/>
      <c r="C15" s="252" t="str">
        <f>IFERROR(VLOOKUP(D15,'Tarifa compacta'!A:C,2,FALSE),"-")</f>
        <v>-</v>
      </c>
      <c r="D15" s="35" t="s">
        <v>6101</v>
      </c>
      <c r="E15" s="32"/>
      <c r="F15" s="36">
        <f>+SUM(F16:F17)</f>
        <v>1643</v>
      </c>
      <c r="G15" s="36">
        <f>+IF(SUM(G16:G17)=0,"",SUM(G16:G17))</f>
        <v>0.02</v>
      </c>
      <c r="H15" s="217" t="str">
        <f>IFERROR(IF(VLOOKUP($D15,'Tarifa compacta'!$A$11:$O$997,12,0)=0,"",VLOOKUP($D15,'Tarifa compacta'!$A$11:$O$997,12,0)),"")</f>
        <v/>
      </c>
      <c r="I15" s="199" t="s">
        <v>6102</v>
      </c>
      <c r="J15" s="199" t="s">
        <v>6103</v>
      </c>
      <c r="K15" s="199" t="s">
        <v>6104</v>
      </c>
    </row>
    <row r="16" spans="1:11">
      <c r="A16" s="32"/>
      <c r="B16" s="63"/>
      <c r="C16" s="246" t="str">
        <f>IFERROR(VLOOKUP(D16,'Tarifa compacta'!A:C,2,FALSE),"-")</f>
        <v>5025232987788</v>
      </c>
      <c r="D16" s="32" t="s">
        <v>1682</v>
      </c>
      <c r="E16" s="32" t="str">
        <f>+VLOOKUP($D16,'Tarifa compacta'!$A:$G,7,0)</f>
        <v>Unidad interior 2,5kW gris grafito nanoe™X Mark 3, Wi-Fi integrado, Aerowings 2.0, Función AI-ECO</v>
      </c>
      <c r="F16" s="34">
        <f>+IFERROR(VLOOKUP($D16,'Tarifa compacta'!$A$11:$O$997,13,0),"")</f>
        <v>772</v>
      </c>
      <c r="G16" s="34">
        <f>IFERROR(IF(VLOOKUP($D16,'Tarifa compacta'!$A$11:$O$997,15,0)=0,"",VLOOKUP($D16,'Tarifa compacta'!$A$11:$O$997,15,0)),"")</f>
        <v>0.02</v>
      </c>
      <c r="H16" s="217" t="str">
        <f>IFERROR(IF(VLOOKUP($D16,'Tarifa compacta'!$A$11:$O$997,12,0)=0,"",VLOOKUP($D16,'Tarifa compacta'!$A$11:$O$997,12,0)),"")</f>
        <v/>
      </c>
      <c r="I16" s="199"/>
      <c r="J16" s="199"/>
      <c r="K16" s="199"/>
    </row>
    <row r="17" spans="1:11">
      <c r="A17" s="32"/>
      <c r="B17" s="160"/>
      <c r="C17" s="247" t="str">
        <f>IFERROR(VLOOKUP(D17,'Tarifa compacta'!A:C,2,FALSE),"-")</f>
        <v>5025232988297</v>
      </c>
      <c r="D17" s="40" t="s">
        <v>1656</v>
      </c>
      <c r="E17" s="40" t="str">
        <f>+VLOOKUP($D17,'Tarifa compacta'!$A:$G,7,0)</f>
        <v>Unidad exterior Etherea 2,5kW</v>
      </c>
      <c r="F17" s="41">
        <f>+IFERROR(VLOOKUP($D17,'Tarifa compacta'!$A$11:$O$997,13,0),"")</f>
        <v>871</v>
      </c>
      <c r="G17" s="41" t="str">
        <f>IFERROR(IF(VLOOKUP($D17,'Tarifa compacta'!$A$11:$O$997,15,0)=0,"",VLOOKUP($D17,'Tarifa compacta'!$A$11:$O$997,15,0)),"")</f>
        <v/>
      </c>
      <c r="H17" s="224" t="str">
        <f>IFERROR(IF(VLOOKUP($D17,'Tarifa compacta'!$A$11:$O$997,12,0)=0,"",VLOOKUP($D17,'Tarifa compacta'!$A$11:$O$997,12,0)),"")</f>
        <v/>
      </c>
      <c r="I17" s="200"/>
      <c r="J17" s="200"/>
      <c r="K17" s="200"/>
    </row>
    <row r="18" spans="1:11">
      <c r="A18" s="32"/>
      <c r="B18" s="32"/>
      <c r="C18" s="252" t="str">
        <f>IFERROR(VLOOKUP(D18,'Tarifa compacta'!A:C,2,FALSE),"-")</f>
        <v>-</v>
      </c>
      <c r="D18" s="35" t="s">
        <v>6105</v>
      </c>
      <c r="E18" s="32"/>
      <c r="F18" s="36">
        <f>+SUM(F19:F20)</f>
        <v>1788</v>
      </c>
      <c r="G18" s="36">
        <f>+IF(SUM(G19:G20)=0,"",SUM(G19:G20))</f>
        <v>0.02</v>
      </c>
      <c r="H18" s="217" t="str">
        <f>IFERROR(IF(VLOOKUP($D18,'Tarifa compacta'!$A$11:$O$997,12,0)=0,"",VLOOKUP($D18,'Tarifa compacta'!$A$11:$O$997,12,0)),"")</f>
        <v/>
      </c>
      <c r="I18" s="199" t="s">
        <v>6106</v>
      </c>
      <c r="J18" s="199" t="s">
        <v>6103</v>
      </c>
      <c r="K18" s="199" t="s">
        <v>6104</v>
      </c>
    </row>
    <row r="19" spans="1:11">
      <c r="A19" s="32"/>
      <c r="B19" s="63"/>
      <c r="C19" s="246" t="str">
        <f>IFERROR(VLOOKUP(D19,'Tarifa compacta'!A:C,2,FALSE),"-")</f>
        <v>5025232987801</v>
      </c>
      <c r="D19" s="32" t="s">
        <v>1686</v>
      </c>
      <c r="E19" s="32" t="str">
        <f>+VLOOKUP($D19,'Tarifa compacta'!$A:$G,7,0)</f>
        <v>Unidad interior 3,5kW gris grafito nanoe™X Mark 3, Wi-Fi integrado, Aerowings 2.0, Función AI-ECO</v>
      </c>
      <c r="F19" s="34">
        <f>+IFERROR(VLOOKUP($D19,'Tarifa compacta'!$A$11:$O$997,13,0),"")</f>
        <v>871</v>
      </c>
      <c r="G19" s="34">
        <f>IFERROR(IF(VLOOKUP($D19,'Tarifa compacta'!$A$11:$O$997,15,0)=0,"",VLOOKUP($D19,'Tarifa compacta'!$A$11:$O$997,15,0)),"")</f>
        <v>0.02</v>
      </c>
      <c r="H19" s="217" t="str">
        <f>IFERROR(IF(VLOOKUP($D19,'Tarifa compacta'!$A$11:$O$997,12,0)=0,"",VLOOKUP($D19,'Tarifa compacta'!$A$11:$O$997,12,0)),"")</f>
        <v/>
      </c>
      <c r="I19" s="199"/>
      <c r="J19" s="199"/>
      <c r="K19" s="199"/>
    </row>
    <row r="20" spans="1:11">
      <c r="A20" s="32"/>
      <c r="B20" s="160"/>
      <c r="C20" s="247" t="str">
        <f>IFERROR(VLOOKUP(D20,'Tarifa compacta'!A:C,2,FALSE),"-")</f>
        <v>5025232988327</v>
      </c>
      <c r="D20" s="40" t="s">
        <v>1660</v>
      </c>
      <c r="E20" s="40" t="str">
        <f>+VLOOKUP($D20,'Tarifa compacta'!$A:$G,7,0)</f>
        <v>Unidad exterior Etherea 3,5kW</v>
      </c>
      <c r="F20" s="41">
        <f>+IFERROR(VLOOKUP($D20,'Tarifa compacta'!$A$11:$O$997,13,0),"")</f>
        <v>917</v>
      </c>
      <c r="G20" s="41" t="str">
        <f>IFERROR(IF(VLOOKUP($D20,'Tarifa compacta'!$A$11:$O$997,15,0)=0,"",VLOOKUP($D20,'Tarifa compacta'!$A$11:$O$997,15,0)),"")</f>
        <v/>
      </c>
      <c r="H20" s="224" t="str">
        <f>IFERROR(IF(VLOOKUP($D20,'Tarifa compacta'!$A$11:$O$997,12,0)=0,"",VLOOKUP($D20,'Tarifa compacta'!$A$11:$O$997,12,0)),"")</f>
        <v/>
      </c>
      <c r="I20" s="200"/>
      <c r="J20" s="200"/>
      <c r="K20" s="200"/>
    </row>
    <row r="21" spans="1:11">
      <c r="A21" s="32"/>
      <c r="B21" s="32"/>
      <c r="C21" s="252" t="str">
        <f>IFERROR(VLOOKUP(D21,'Tarifa compacta'!A:C,2,FALSE),"-")</f>
        <v>-</v>
      </c>
      <c r="D21" s="35" t="s">
        <v>6107</v>
      </c>
      <c r="E21" s="32"/>
      <c r="F21" s="36">
        <f>+SUM(F22:F23)</f>
        <v>2142</v>
      </c>
      <c r="G21" s="36">
        <f>+IF(SUM(G22:G23)=0,"",SUM(G22:G23))</f>
        <v>0.02</v>
      </c>
      <c r="H21" s="217" t="str">
        <f>IFERROR(IF(VLOOKUP($D21,'Tarifa compacta'!$A$11:$O$997,12,0)=0,"",VLOOKUP($D21,'Tarifa compacta'!$A$11:$O$997,12,0)),"")</f>
        <v/>
      </c>
      <c r="I21" s="199" t="s">
        <v>6108</v>
      </c>
      <c r="J21" s="199" t="s">
        <v>6109</v>
      </c>
      <c r="K21" s="199" t="s">
        <v>6110</v>
      </c>
    </row>
    <row r="22" spans="1:11">
      <c r="A22" s="32"/>
      <c r="B22" s="63"/>
      <c r="C22" s="246" t="str">
        <f>IFERROR(VLOOKUP(D22,'Tarifa compacta'!A:C,2,FALSE),"-")</f>
        <v>5025232987818</v>
      </c>
      <c r="D22" s="32" t="s">
        <v>1690</v>
      </c>
      <c r="E22" s="32" t="str">
        <f>+VLOOKUP($D22,'Tarifa compacta'!$A:$G,7,0)</f>
        <v>Unidad interior 4,2kW gris grafito nanoe™X Mark 3, Wi-Fi integrado, Aerowings 2.0, Función AI-ECO</v>
      </c>
      <c r="F22" s="34">
        <f>+IFERROR(VLOOKUP($D22,'Tarifa compacta'!$A$11:$O$997,13,0),"")</f>
        <v>913</v>
      </c>
      <c r="G22" s="34">
        <f>IFERROR(IF(VLOOKUP($D22,'Tarifa compacta'!$A$11:$O$997,15,0)=0,"",VLOOKUP($D22,'Tarifa compacta'!$A$11:$O$997,15,0)),"")</f>
        <v>0.02</v>
      </c>
      <c r="H22" s="217" t="str">
        <f>IFERROR(IF(VLOOKUP($D22,'Tarifa compacta'!$A$11:$O$997,12,0)=0,"",VLOOKUP($D22,'Tarifa compacta'!$A$11:$O$997,12,0)),"")</f>
        <v/>
      </c>
      <c r="I22" s="199"/>
      <c r="J22" s="199"/>
      <c r="K22" s="199"/>
    </row>
    <row r="23" spans="1:11">
      <c r="A23" s="32"/>
      <c r="B23" s="160"/>
      <c r="C23" s="247" t="str">
        <f>IFERROR(VLOOKUP(D23,'Tarifa compacta'!A:C,2,FALSE),"-")</f>
        <v>5025232988334</v>
      </c>
      <c r="D23" s="40" t="s">
        <v>1664</v>
      </c>
      <c r="E23" s="40" t="str">
        <f>+VLOOKUP($D23,'Tarifa compacta'!$A:$G,7,0)</f>
        <v>Unidad exterior Etherea 4,2kW</v>
      </c>
      <c r="F23" s="41">
        <f>+IFERROR(VLOOKUP($D23,'Tarifa compacta'!$A$11:$O$997,13,0),"")</f>
        <v>1229</v>
      </c>
      <c r="G23" s="41" t="str">
        <f>IFERROR(IF(VLOOKUP($D23,'Tarifa compacta'!$A$11:$O$997,15,0)=0,"",VLOOKUP($D23,'Tarifa compacta'!$A$11:$O$997,15,0)),"")</f>
        <v/>
      </c>
      <c r="H23" s="224" t="str">
        <f>IFERROR(IF(VLOOKUP($D23,'Tarifa compacta'!$A$11:$O$997,12,0)=0,"",VLOOKUP($D23,'Tarifa compacta'!$A$11:$O$997,12,0)),"")</f>
        <v/>
      </c>
      <c r="I23" s="200"/>
      <c r="J23" s="200"/>
      <c r="K23" s="200"/>
    </row>
    <row r="24" spans="1:11" ht="15.75">
      <c r="B24" s="44"/>
      <c r="C24" s="251"/>
      <c r="D24" s="61" t="s">
        <v>6111</v>
      </c>
      <c r="E24" s="45"/>
      <c r="F24" s="46"/>
      <c r="G24" s="46"/>
      <c r="H24" s="222"/>
      <c r="I24" s="198"/>
      <c r="J24" s="198"/>
      <c r="K24" s="198"/>
    </row>
    <row r="25" spans="1:11">
      <c r="B25" s="32"/>
      <c r="C25" s="252" t="str">
        <f>IFERROR(VLOOKUP(D25,'Tarifa compacta'!A:C,2,FALSE),"-")</f>
        <v>-</v>
      </c>
      <c r="D25" s="35" t="s">
        <v>6112</v>
      </c>
      <c r="E25" s="32"/>
      <c r="F25" s="36">
        <f>+SUM(F26:F27)</f>
        <v>1367</v>
      </c>
      <c r="G25" s="36">
        <f>+IF(SUM(G26:G27)=0,"",SUM(G26:G27))</f>
        <v>0.02</v>
      </c>
      <c r="H25" s="217" t="str">
        <f>IFERROR(IF(VLOOKUP($D25,'Tarifa compacta'!$A$11:$O$997,12,0)=0,"",VLOOKUP($D25,'Tarifa compacta'!$A$11:$O$997,12,0)),"")</f>
        <v/>
      </c>
      <c r="I25" s="199" t="s">
        <v>6097</v>
      </c>
      <c r="J25" s="6" t="s">
        <v>6098</v>
      </c>
      <c r="K25" s="6" t="s">
        <v>6099</v>
      </c>
    </row>
    <row r="26" spans="1:11">
      <c r="B26" s="63"/>
      <c r="C26" s="246" t="str">
        <f>IFERROR(VLOOKUP(D26,'Tarifa compacta'!A:C,2,FALSE),"-")</f>
        <v>5025232987832</v>
      </c>
      <c r="D26" s="32" t="s">
        <v>1621</v>
      </c>
      <c r="E26" s="32" t="str">
        <f>+VLOOKUP($D26,'Tarifa compacta'!$A:$G,7,0)</f>
        <v>Unidad interior 2,0kW Blanco Mate con nanoe™X Mark 3, Wi-Fi integrado, Aerowings 2.0, Función AI-ECO</v>
      </c>
      <c r="F26" s="34">
        <f>+IFERROR(VLOOKUP($D26,'Tarifa compacta'!$A$11:$O$997,13,0),"")</f>
        <v>547</v>
      </c>
      <c r="G26" s="34">
        <f>IFERROR(IF(VLOOKUP($D26,'Tarifa compacta'!$A$11:$O$997,15,0)=0,"",VLOOKUP($D26,'Tarifa compacta'!$A$11:$O$997,15,0)),"")</f>
        <v>0.02</v>
      </c>
      <c r="H26" s="217" t="str">
        <f>IFERROR(IF(VLOOKUP($D26,'Tarifa compacta'!$A$11:$O$997,12,0)=0,"",VLOOKUP($D26,'Tarifa compacta'!$A$11:$O$997,12,0)),"")</f>
        <v/>
      </c>
      <c r="I26" s="199"/>
      <c r="J26" s="199"/>
      <c r="K26" s="199"/>
    </row>
    <row r="27" spans="1:11">
      <c r="B27" s="160"/>
      <c r="C27" s="247" t="str">
        <f>IFERROR(VLOOKUP(D27,'Tarifa compacta'!A:C,2,FALSE),"-")</f>
        <v>5025232988266</v>
      </c>
      <c r="D27" s="40" t="s">
        <v>1651</v>
      </c>
      <c r="E27" s="40" t="str">
        <f>+VLOOKUP($D27,'Tarifa compacta'!$A:$G,7,0)</f>
        <v>Unidad exterior Etherea 2,0kW</v>
      </c>
      <c r="F27" s="41">
        <f>+IFERROR(VLOOKUP($D27,'Tarifa compacta'!$A$11:$O$997,13,0),"")</f>
        <v>820</v>
      </c>
      <c r="G27" s="41" t="str">
        <f>IFERROR(IF(VLOOKUP($D27,'Tarifa compacta'!$A$11:$O$997,15,0)=0,"",VLOOKUP($D27,'Tarifa compacta'!$A$11:$O$997,15,0)),"")</f>
        <v/>
      </c>
      <c r="H27" s="224" t="str">
        <f>IFERROR(IF(VLOOKUP($D27,'Tarifa compacta'!$A$11:$O$997,12,0)=0,"",VLOOKUP($D27,'Tarifa compacta'!$A$11:$O$997,12,0)),"")</f>
        <v/>
      </c>
      <c r="I27" s="200"/>
      <c r="J27" s="200"/>
      <c r="K27" s="200"/>
    </row>
    <row r="28" spans="1:11">
      <c r="B28" s="32"/>
      <c r="C28" s="252" t="str">
        <f>IFERROR(VLOOKUP(D28,'Tarifa compacta'!A:C,2,FALSE),"-")</f>
        <v>-</v>
      </c>
      <c r="D28" s="35" t="s">
        <v>6113</v>
      </c>
      <c r="E28" s="32"/>
      <c r="F28" s="36">
        <f>+SUM(F29:F30)</f>
        <v>1462</v>
      </c>
      <c r="G28" s="36">
        <f>+IF(SUM(G29:G30)=0,"",SUM(G29:G30))</f>
        <v>0.02</v>
      </c>
      <c r="H28" s="217" t="str">
        <f>IFERROR(IF(VLOOKUP($D28,'Tarifa compacta'!$A$11:$O$997,12,0)=0,"",VLOOKUP($D28,'Tarifa compacta'!$A$11:$O$997,12,0)),"")</f>
        <v/>
      </c>
      <c r="I28" s="199" t="s">
        <v>6102</v>
      </c>
      <c r="J28" s="199" t="s">
        <v>6103</v>
      </c>
      <c r="K28" s="199" t="s">
        <v>6104</v>
      </c>
    </row>
    <row r="29" spans="1:11">
      <c r="B29" s="63"/>
      <c r="C29" s="246" t="str">
        <f>IFERROR(VLOOKUP(D29,'Tarifa compacta'!A:C,2,FALSE),"-")</f>
        <v>5025232987870</v>
      </c>
      <c r="D29" s="32" t="s">
        <v>1626</v>
      </c>
      <c r="E29" s="32" t="str">
        <f>+VLOOKUP($D29,'Tarifa compacta'!$A:$G,7,0)</f>
        <v>Unidad interior 2,5kW Blanco Mate con nanoe™X Mark 3, Wi-Fi integrado, Aerowings 2.0, Función AI-ECO</v>
      </c>
      <c r="F29" s="34">
        <f>+IFERROR(VLOOKUP($D29,'Tarifa compacta'!$A$11:$O$997,13,0),"")</f>
        <v>591</v>
      </c>
      <c r="G29" s="34">
        <f>IFERROR(IF(VLOOKUP($D29,'Tarifa compacta'!$A$11:$O$997,15,0)=0,"",VLOOKUP($D29,'Tarifa compacta'!$A$11:$O$997,15,0)),"")</f>
        <v>0.02</v>
      </c>
      <c r="H29" s="217" t="str">
        <f>IFERROR(IF(VLOOKUP($D29,'Tarifa compacta'!$A$11:$O$997,12,0)=0,"",VLOOKUP($D29,'Tarifa compacta'!$A$11:$O$997,12,0)),"")</f>
        <v/>
      </c>
      <c r="I29" s="199"/>
      <c r="J29" s="199"/>
      <c r="K29" s="199"/>
    </row>
    <row r="30" spans="1:11">
      <c r="B30" s="160"/>
      <c r="C30" s="247" t="str">
        <f>IFERROR(VLOOKUP(D30,'Tarifa compacta'!A:C,2,FALSE),"-")</f>
        <v>5025232988297</v>
      </c>
      <c r="D30" s="40" t="s">
        <v>1656</v>
      </c>
      <c r="E30" s="40" t="str">
        <f>+VLOOKUP($D30,'Tarifa compacta'!$A:$G,7,0)</f>
        <v>Unidad exterior Etherea 2,5kW</v>
      </c>
      <c r="F30" s="41">
        <f>+IFERROR(VLOOKUP($D30,'Tarifa compacta'!$A$11:$O$997,13,0),"")</f>
        <v>871</v>
      </c>
      <c r="G30" s="41" t="str">
        <f>IFERROR(IF(VLOOKUP($D30,'Tarifa compacta'!$A$11:$O$997,15,0)=0,"",VLOOKUP($D30,'Tarifa compacta'!$A$11:$O$997,15,0)),"")</f>
        <v/>
      </c>
      <c r="H30" s="224" t="str">
        <f>IFERROR(IF(VLOOKUP($D30,'Tarifa compacta'!$A$11:$O$997,12,0)=0,"",VLOOKUP($D30,'Tarifa compacta'!$A$11:$O$997,12,0)),"")</f>
        <v/>
      </c>
      <c r="I30" s="200"/>
      <c r="J30" s="200"/>
      <c r="K30" s="200"/>
    </row>
    <row r="31" spans="1:11">
      <c r="B31" s="32"/>
      <c r="C31" s="252" t="str">
        <f>IFERROR(VLOOKUP(D31,'Tarifa compacta'!A:C,2,FALSE),"-")</f>
        <v>-</v>
      </c>
      <c r="D31" s="35" t="s">
        <v>6114</v>
      </c>
      <c r="E31" s="32"/>
      <c r="F31" s="36">
        <f>+SUM(F32:F33)</f>
        <v>1608</v>
      </c>
      <c r="G31" s="36">
        <f>+IF(SUM(G32:G33)=0,"",SUM(G32:G33))</f>
        <v>0.02</v>
      </c>
      <c r="H31" s="217" t="str">
        <f>IFERROR(IF(VLOOKUP($D31,'Tarifa compacta'!$A$11:$O$997,12,0)=0,"",VLOOKUP($D31,'Tarifa compacta'!$A$11:$O$997,12,0)),"")</f>
        <v/>
      </c>
      <c r="I31" s="199" t="s">
        <v>6106</v>
      </c>
      <c r="J31" s="199" t="s">
        <v>6103</v>
      </c>
      <c r="K31" s="199" t="s">
        <v>6104</v>
      </c>
    </row>
    <row r="32" spans="1:11">
      <c r="B32" s="63"/>
      <c r="C32" s="246" t="str">
        <f>IFERROR(VLOOKUP(D32,'Tarifa compacta'!A:C,2,FALSE),"-")</f>
        <v>5025232987917</v>
      </c>
      <c r="D32" s="32" t="s">
        <v>1631</v>
      </c>
      <c r="E32" s="32" t="str">
        <f>+VLOOKUP($D32,'Tarifa compacta'!$A:$G,7,0)</f>
        <v>Unidad interior 3,5kW Blanco Mate con nanoe™X Mark 3, Wi-Fi integrado, Aerowings 2.0, Función AI-ECO</v>
      </c>
      <c r="F32" s="34">
        <f>+IFERROR(VLOOKUP($D32,'Tarifa compacta'!$A$11:$O$997,13,0),"")</f>
        <v>691</v>
      </c>
      <c r="G32" s="34">
        <f>IFERROR(IF(VLOOKUP($D32,'Tarifa compacta'!$A$11:$O$997,15,0)=0,"",VLOOKUP($D32,'Tarifa compacta'!$A$11:$O$997,15,0)),"")</f>
        <v>0.02</v>
      </c>
      <c r="H32" s="217" t="str">
        <f>IFERROR(IF(VLOOKUP($D32,'Tarifa compacta'!$A$11:$O$997,12,0)=0,"",VLOOKUP($D32,'Tarifa compacta'!$A$11:$O$997,12,0)),"")</f>
        <v/>
      </c>
      <c r="I32" s="199"/>
      <c r="J32" s="199"/>
      <c r="K32" s="199"/>
    </row>
    <row r="33" spans="1:11">
      <c r="B33" s="160"/>
      <c r="C33" s="247" t="str">
        <f>IFERROR(VLOOKUP(D33,'Tarifa compacta'!A:C,2,FALSE),"-")</f>
        <v>5025232988327</v>
      </c>
      <c r="D33" s="40" t="s">
        <v>1660</v>
      </c>
      <c r="E33" s="40" t="str">
        <f>+VLOOKUP($D33,'Tarifa compacta'!$A:$G,7,0)</f>
        <v>Unidad exterior Etherea 3,5kW</v>
      </c>
      <c r="F33" s="41">
        <f>+IFERROR(VLOOKUP($D33,'Tarifa compacta'!$A$11:$O$997,13,0),"")</f>
        <v>917</v>
      </c>
      <c r="G33" s="41" t="str">
        <f>IFERROR(IF(VLOOKUP($D33,'Tarifa compacta'!$A$11:$O$997,15,0)=0,"",VLOOKUP($D33,'Tarifa compacta'!$A$11:$O$997,15,0)),"")</f>
        <v/>
      </c>
      <c r="H33" s="224" t="str">
        <f>IFERROR(IF(VLOOKUP($D33,'Tarifa compacta'!$A$11:$O$997,12,0)=0,"",VLOOKUP($D33,'Tarifa compacta'!$A$11:$O$997,12,0)),"")</f>
        <v/>
      </c>
      <c r="I33" s="200"/>
      <c r="J33" s="200"/>
      <c r="K33" s="200"/>
    </row>
    <row r="34" spans="1:11">
      <c r="A34" s="32"/>
      <c r="B34" s="32"/>
      <c r="C34" s="252" t="str">
        <f>IFERROR(VLOOKUP(D34,'Tarifa compacta'!A:C,2,FALSE),"-")</f>
        <v>-</v>
      </c>
      <c r="D34" s="35" t="s">
        <v>6115</v>
      </c>
      <c r="E34" s="32"/>
      <c r="F34" s="36">
        <f>+SUM(F35:F36)</f>
        <v>2111</v>
      </c>
      <c r="G34" s="36">
        <f>+IF(SUM(G35:G36)=0,"",SUM(G35:G36))</f>
        <v>0.02</v>
      </c>
      <c r="H34" s="217" t="str">
        <f>IFERROR(IF(VLOOKUP($D34,'Tarifa compacta'!$A$11:$O$997,12,0)=0,"",VLOOKUP($D34,'Tarifa compacta'!$A$11:$O$997,12,0)),"")</f>
        <v/>
      </c>
      <c r="I34" s="199" t="s">
        <v>6108</v>
      </c>
      <c r="J34" s="199" t="s">
        <v>6109</v>
      </c>
      <c r="K34" s="199" t="s">
        <v>6110</v>
      </c>
    </row>
    <row r="35" spans="1:11">
      <c r="A35" s="32"/>
      <c r="B35" s="63"/>
      <c r="C35" s="246" t="str">
        <f>IFERROR(VLOOKUP(D35,'Tarifa compacta'!A:C,2,FALSE),"-")</f>
        <v>5025232987924</v>
      </c>
      <c r="D35" s="32" t="s">
        <v>1636</v>
      </c>
      <c r="E35" s="32" t="str">
        <f>+VLOOKUP($D35,'Tarifa compacta'!$A:$G,7,0)</f>
        <v>Unidad interior 4,2kW Blanco Mate con nanoe™X Mark 3, Wi-Fi integrado, Aerowings 2.0, Función AI-ECO</v>
      </c>
      <c r="F35" s="34">
        <f>+IFERROR(VLOOKUP($D35,'Tarifa compacta'!$A$11:$O$997,13,0),"")</f>
        <v>882</v>
      </c>
      <c r="G35" s="34">
        <f>IFERROR(IF(VLOOKUP($D35,'Tarifa compacta'!$A$11:$O$997,15,0)=0,"",VLOOKUP($D35,'Tarifa compacta'!$A$11:$O$997,15,0)),"")</f>
        <v>0.02</v>
      </c>
      <c r="H35" s="217" t="str">
        <f>IFERROR(IF(VLOOKUP($D35,'Tarifa compacta'!$A$11:$O$997,12,0)=0,"",VLOOKUP($D35,'Tarifa compacta'!$A$11:$O$997,12,0)),"")</f>
        <v/>
      </c>
      <c r="I35" s="199"/>
      <c r="J35" s="199"/>
      <c r="K35" s="199"/>
    </row>
    <row r="36" spans="1:11">
      <c r="A36" s="32"/>
      <c r="B36" s="160"/>
      <c r="C36" s="247" t="str">
        <f>IFERROR(VLOOKUP(D36,'Tarifa compacta'!A:C,2,FALSE),"-")</f>
        <v>5025232988334</v>
      </c>
      <c r="D36" s="40" t="s">
        <v>1664</v>
      </c>
      <c r="E36" s="40" t="str">
        <f>+VLOOKUP($D36,'Tarifa compacta'!$A:$G,7,0)</f>
        <v>Unidad exterior Etherea 4,2kW</v>
      </c>
      <c r="F36" s="41">
        <f>+IFERROR(VLOOKUP($D36,'Tarifa compacta'!$A$11:$O$997,13,0),"")</f>
        <v>1229</v>
      </c>
      <c r="G36" s="41" t="str">
        <f>IFERROR(IF(VLOOKUP($D36,'Tarifa compacta'!$A$11:$O$997,15,0)=0,"",VLOOKUP($D36,'Tarifa compacta'!$A$11:$O$997,15,0)),"")</f>
        <v/>
      </c>
      <c r="H36" s="224" t="str">
        <f>IFERROR(IF(VLOOKUP($D36,'Tarifa compacta'!$A$11:$O$997,12,0)=0,"",VLOOKUP($D36,'Tarifa compacta'!$A$11:$O$997,12,0)),"")</f>
        <v/>
      </c>
      <c r="I36" s="200"/>
      <c r="J36" s="200"/>
      <c r="K36" s="200"/>
    </row>
    <row r="37" spans="1:11">
      <c r="A37" s="32"/>
      <c r="B37" s="32"/>
      <c r="C37" s="252" t="str">
        <f>IFERROR(VLOOKUP(D37,'Tarifa compacta'!A:C,2,FALSE),"-")</f>
        <v>-</v>
      </c>
      <c r="D37" s="35" t="s">
        <v>6116</v>
      </c>
      <c r="E37" s="32"/>
      <c r="F37" s="36">
        <f>+SUM(F38:F39)</f>
        <v>2782</v>
      </c>
      <c r="G37" s="36">
        <f>+IF(SUM(G38:G39)=0,"",SUM(G38:G39))</f>
        <v>0.02</v>
      </c>
      <c r="H37" s="217" t="str">
        <f>IFERROR(IF(VLOOKUP($D37,'Tarifa compacta'!$A$11:$O$997,12,0)=0,"",VLOOKUP($D37,'Tarifa compacta'!$A$11:$O$997,12,0)),"")</f>
        <v/>
      </c>
      <c r="I37" s="199" t="s">
        <v>6117</v>
      </c>
      <c r="J37" s="199" t="s">
        <v>6118</v>
      </c>
      <c r="K37" s="199" t="s">
        <v>6099</v>
      </c>
    </row>
    <row r="38" spans="1:11">
      <c r="A38" s="32"/>
      <c r="B38" s="63"/>
      <c r="C38" s="246" t="str">
        <f>IFERROR(VLOOKUP(D38,'Tarifa compacta'!A:C,2,FALSE),"-")</f>
        <v>5025232987955</v>
      </c>
      <c r="D38" s="32" t="s">
        <v>1641</v>
      </c>
      <c r="E38" s="32" t="str">
        <f>+VLOOKUP($D38,'Tarifa compacta'!$A:$G,7,0)</f>
        <v>Unidad interior 5,0kW Blanco Mate con nanoe™X Mark 3, Wi-Fi integrado, Aerowings 2.0, Función AI-ECO</v>
      </c>
      <c r="F38" s="34">
        <f>+IFERROR(VLOOKUP($D38,'Tarifa compacta'!$A$11:$O$997,13,0),"")</f>
        <v>1101</v>
      </c>
      <c r="G38" s="34">
        <f>IFERROR(IF(VLOOKUP($D38,'Tarifa compacta'!$A$11:$O$997,15,0)=0,"",VLOOKUP($D38,'Tarifa compacta'!$A$11:$O$997,15,0)),"")</f>
        <v>0.02</v>
      </c>
      <c r="H38" s="217" t="str">
        <f>IFERROR(IF(VLOOKUP($D38,'Tarifa compacta'!$A$11:$O$997,12,0)=0,"",VLOOKUP($D38,'Tarifa compacta'!$A$11:$O$997,12,0)),"")</f>
        <v/>
      </c>
      <c r="I38" s="199"/>
      <c r="J38" s="199"/>
      <c r="K38" s="199"/>
    </row>
    <row r="39" spans="1:11">
      <c r="A39" s="32"/>
      <c r="B39" s="160"/>
      <c r="C39" s="247" t="str">
        <f>IFERROR(VLOOKUP(D39,'Tarifa compacta'!A:C,2,FALSE),"-")</f>
        <v>5025232988358</v>
      </c>
      <c r="D39" s="40" t="s">
        <v>1668</v>
      </c>
      <c r="E39" s="40" t="str">
        <f>+VLOOKUP($D39,'Tarifa compacta'!$A:$G,7,0)</f>
        <v>Unidad exterior Etherea 5,0kW</v>
      </c>
      <c r="F39" s="41">
        <f>+IFERROR(VLOOKUP($D39,'Tarifa compacta'!$A$11:$O$997,13,0),"")</f>
        <v>1681</v>
      </c>
      <c r="G39" s="41" t="str">
        <f>IFERROR(IF(VLOOKUP($D39,'Tarifa compacta'!$A$11:$O$997,15,0)=0,"",VLOOKUP($D39,'Tarifa compacta'!$A$11:$O$997,15,0)),"")</f>
        <v/>
      </c>
      <c r="H39" s="224" t="str">
        <f>IFERROR(IF(VLOOKUP($D39,'Tarifa compacta'!$A$11:$O$997,12,0)=0,"",VLOOKUP($D39,'Tarifa compacta'!$A$11:$O$997,12,0)),"")</f>
        <v/>
      </c>
      <c r="I39" s="200"/>
      <c r="J39" s="200"/>
      <c r="K39" s="200"/>
    </row>
    <row r="40" spans="1:11">
      <c r="A40" s="32"/>
      <c r="B40" s="32"/>
      <c r="C40" s="252" t="str">
        <f>IFERROR(VLOOKUP(D40,'Tarifa compacta'!A:C,2,FALSE),"-")</f>
        <v>-</v>
      </c>
      <c r="D40" s="35" t="s">
        <v>6119</v>
      </c>
      <c r="E40" s="32"/>
      <c r="F40" s="36">
        <f>+SUM(F41:F42)</f>
        <v>4287</v>
      </c>
      <c r="G40" s="36">
        <f>+IF(SUM(G41:G42)=0,"",SUM(G41:G42))</f>
        <v>0.02</v>
      </c>
      <c r="H40" s="217" t="str">
        <f>IFERROR(IF(VLOOKUP($D40,'Tarifa compacta'!$A$11:$O$997,12,0)=0,"",VLOOKUP($D40,'Tarifa compacta'!$A$11:$O$997,12,0)),"")</f>
        <v/>
      </c>
      <c r="I40" s="199" t="s">
        <v>6120</v>
      </c>
      <c r="J40" s="199" t="s">
        <v>6121</v>
      </c>
      <c r="K40" s="199" t="s">
        <v>6122</v>
      </c>
    </row>
    <row r="41" spans="1:11">
      <c r="A41" s="32"/>
      <c r="B41" s="63"/>
      <c r="C41" s="246" t="str">
        <f>IFERROR(VLOOKUP(D41,'Tarifa compacta'!A:C,2,FALSE),"-")</f>
        <v>5025232987979</v>
      </c>
      <c r="D41" s="32" t="s">
        <v>1646</v>
      </c>
      <c r="E41" s="32" t="str">
        <f>+VLOOKUP($D41,'Tarifa compacta'!$A:$G,7,0)</f>
        <v>Unidad interior 7,1kW Blanco Mate con nanoe™X Mark 3, Wi-Fi integrado, Aerowings 2.0, Función AI-ECO</v>
      </c>
      <c r="F41" s="34">
        <f>+IFERROR(VLOOKUP($D41,'Tarifa compacta'!$A$11:$O$997,13,0),"")</f>
        <v>1689</v>
      </c>
      <c r="G41" s="34">
        <f>IFERROR(IF(VLOOKUP($D41,'Tarifa compacta'!$A$11:$O$997,15,0)=0,"",VLOOKUP($D41,'Tarifa compacta'!$A$11:$O$997,15,0)),"")</f>
        <v>0.02</v>
      </c>
      <c r="H41" s="217" t="str">
        <f>IFERROR(IF(VLOOKUP($D41,'Tarifa compacta'!$A$11:$O$997,12,0)=0,"",VLOOKUP($D41,'Tarifa compacta'!$A$11:$O$997,12,0)),"")</f>
        <v/>
      </c>
      <c r="I41" s="199"/>
      <c r="J41" s="199"/>
      <c r="K41" s="199"/>
    </row>
    <row r="42" spans="1:11">
      <c r="A42" s="32"/>
      <c r="B42" s="160"/>
      <c r="C42" s="247" t="str">
        <f>IFERROR(VLOOKUP(D42,'Tarifa compacta'!A:C,2,FALSE),"-")</f>
        <v>5025232988372</v>
      </c>
      <c r="D42" s="40" t="s">
        <v>1672</v>
      </c>
      <c r="E42" s="40" t="str">
        <f>+VLOOKUP($D42,'Tarifa compacta'!$A:$G,7,0)</f>
        <v>Unidad exterior Etherea 7,1kW</v>
      </c>
      <c r="F42" s="41">
        <f>+IFERROR(VLOOKUP($D42,'Tarifa compacta'!$A$11:$O$997,13,0),"")</f>
        <v>2598</v>
      </c>
      <c r="G42" s="41" t="str">
        <f>IFERROR(IF(VLOOKUP($D42,'Tarifa compacta'!$A$11:$O$997,15,0)=0,"",VLOOKUP($D42,'Tarifa compacta'!$A$11:$O$997,15,0)),"")</f>
        <v/>
      </c>
      <c r="H42" s="224" t="str">
        <f>IFERROR(IF(VLOOKUP($D42,'Tarifa compacta'!$A$11:$O$997,12,0)=0,"",VLOOKUP($D42,'Tarifa compacta'!$A$11:$O$997,12,0)),"")</f>
        <v/>
      </c>
      <c r="I42" s="200"/>
      <c r="J42" s="200"/>
      <c r="K42" s="200"/>
    </row>
    <row r="43" spans="1:11" ht="15.75">
      <c r="B43" s="44"/>
      <c r="C43" s="251"/>
      <c r="D43" s="61" t="s">
        <v>6123</v>
      </c>
      <c r="E43" s="45"/>
      <c r="F43" s="46"/>
      <c r="G43" s="46"/>
      <c r="H43" s="222"/>
      <c r="I43" s="198"/>
      <c r="J43" s="198"/>
      <c r="K43" s="198"/>
    </row>
    <row r="44" spans="1:11">
      <c r="B44" s="32"/>
      <c r="C44" s="252" t="str">
        <f>IFERROR(VLOOKUP(D44,'Tarifa compacta'!A:C,2,FALSE),"-")</f>
        <v>-</v>
      </c>
      <c r="D44" s="35" t="s">
        <v>6124</v>
      </c>
      <c r="E44" s="32"/>
      <c r="F44" s="36">
        <f>+SUM(F45:F46)</f>
        <v>957</v>
      </c>
      <c r="G44" s="36">
        <f>+IF(SUM(G45:G46)=0,"",SUM(G45:G46))</f>
        <v>0.02</v>
      </c>
      <c r="H44" s="217" t="str">
        <f>IFERROR(IF(VLOOKUP($D44,'Tarifa compacta'!$A$11:$O$997,12,0)=0,"",VLOOKUP($D44,'Tarifa compacta'!$A$11:$O$997,12,0)),"")</f>
        <v/>
      </c>
      <c r="I44" s="199" t="s">
        <v>6125</v>
      </c>
      <c r="J44" s="199" t="s">
        <v>6126</v>
      </c>
      <c r="K44" s="199" t="s">
        <v>6127</v>
      </c>
    </row>
    <row r="45" spans="1:11">
      <c r="B45" s="63"/>
      <c r="C45" s="246" t="str">
        <f>IFERROR(VLOOKUP(D45,'Tarifa compacta'!A:C,2,FALSE),"-")</f>
        <v>5025232987658</v>
      </c>
      <c r="D45" s="32" t="s">
        <v>1700</v>
      </c>
      <c r="E45" s="32" t="str">
        <f>+VLOOKUP($D45,'Tarifa compacta'!$A:$G,7,0)</f>
        <v>Unidad interior 2,0kW nanoe™X Mark 2, Wi-Fi integrado, Aerowings, Control Premium</v>
      </c>
      <c r="F45" s="34">
        <f>+IFERROR(VLOOKUP($D45,'Tarifa compacta'!$A$11:$O$997,13,0),"")</f>
        <v>421</v>
      </c>
      <c r="G45" s="34">
        <f>IFERROR(IF(VLOOKUP($D45,'Tarifa compacta'!$A$11:$O$997,15,0)=0,"",VLOOKUP($D45,'Tarifa compacta'!$A$11:$O$997,15,0)),"")</f>
        <v>0.02</v>
      </c>
      <c r="H45" s="217" t="str">
        <f>IFERROR(IF(VLOOKUP($D45,'Tarifa compacta'!$A$11:$O$997,12,0)=0,"",VLOOKUP($D45,'Tarifa compacta'!$A$11:$O$997,12,0)),"")</f>
        <v/>
      </c>
      <c r="I45" s="199"/>
      <c r="J45" s="199"/>
      <c r="K45" s="199" t="s">
        <v>6128</v>
      </c>
    </row>
    <row r="46" spans="1:11">
      <c r="B46" s="160"/>
      <c r="C46" s="247" t="str">
        <f>IFERROR(VLOOKUP(D46,'Tarifa compacta'!A:C,2,FALSE),"-")</f>
        <v>5025232988167</v>
      </c>
      <c r="D46" s="40" t="s">
        <v>1728</v>
      </c>
      <c r="E46" s="40" t="str">
        <f>+VLOOKUP($D46,'Tarifa compacta'!$A:$G,7,0)</f>
        <v>Unidad exterior TZ 2,0kW</v>
      </c>
      <c r="F46" s="41">
        <f>+IFERROR(VLOOKUP($D46,'Tarifa compacta'!$A$11:$O$997,13,0),"")</f>
        <v>536</v>
      </c>
      <c r="G46" s="41" t="str">
        <f>IFERROR(IF(VLOOKUP($D46,'Tarifa compacta'!$A$11:$O$997,15,0)=0,"",VLOOKUP($D46,'Tarifa compacta'!$A$11:$O$997,15,0)),"")</f>
        <v/>
      </c>
      <c r="H46" s="224" t="str">
        <f>IFERROR(IF(VLOOKUP($D46,'Tarifa compacta'!$A$11:$O$997,12,0)=0,"",VLOOKUP($D46,'Tarifa compacta'!$A$11:$O$997,12,0)),"")</f>
        <v/>
      </c>
      <c r="I46" s="200"/>
      <c r="J46" s="200"/>
      <c r="K46" s="200"/>
    </row>
    <row r="47" spans="1:11">
      <c r="B47" s="32"/>
      <c r="C47" s="252" t="str">
        <f>IFERROR(VLOOKUP(D47,'Tarifa compacta'!A:C,2,FALSE),"-")</f>
        <v>-</v>
      </c>
      <c r="D47" s="35" t="s">
        <v>6129</v>
      </c>
      <c r="E47" s="32"/>
      <c r="F47" s="36">
        <f>+SUM(F48:F49)</f>
        <v>1058</v>
      </c>
      <c r="G47" s="36">
        <f>+IF(SUM(G48:G49)=0,"",SUM(G48:G49))</f>
        <v>0.02</v>
      </c>
      <c r="H47" s="217" t="str">
        <f>IFERROR(IF(VLOOKUP($D47,'Tarifa compacta'!$A$11:$O$997,12,0)=0,"",VLOOKUP($D47,'Tarifa compacta'!$A$11:$O$997,12,0)),"")</f>
        <v/>
      </c>
      <c r="I47" s="199" t="s">
        <v>6130</v>
      </c>
      <c r="J47" s="199" t="s">
        <v>6131</v>
      </c>
      <c r="K47" s="199" t="s">
        <v>6132</v>
      </c>
    </row>
    <row r="48" spans="1:11">
      <c r="B48" s="63"/>
      <c r="C48" s="246" t="str">
        <f>IFERROR(VLOOKUP(D48,'Tarifa compacta'!A:C,2,FALSE),"-")</f>
        <v>5025232987665</v>
      </c>
      <c r="D48" s="32" t="s">
        <v>1704</v>
      </c>
      <c r="E48" s="32" t="str">
        <f>+VLOOKUP($D48,'Tarifa compacta'!$A:$G,7,0)</f>
        <v>Unidad interior 2,5kW nanoe™X Mark 2, Wi-Fi integrado, Aerowings, Control Premium</v>
      </c>
      <c r="F48" s="34">
        <f>+IFERROR(VLOOKUP($D48,'Tarifa compacta'!$A$11:$O$997,13,0),"")</f>
        <v>463</v>
      </c>
      <c r="G48" s="34">
        <f>IFERROR(IF(VLOOKUP($D48,'Tarifa compacta'!$A$11:$O$997,15,0)=0,"",VLOOKUP($D48,'Tarifa compacta'!$A$11:$O$997,15,0)),"")</f>
        <v>0.02</v>
      </c>
      <c r="H48" s="217" t="str">
        <f>IFERROR(IF(VLOOKUP($D48,'Tarifa compacta'!$A$11:$O$997,12,0)=0,"",VLOOKUP($D48,'Tarifa compacta'!$A$11:$O$997,12,0)),"")</f>
        <v/>
      </c>
      <c r="I48" s="199"/>
      <c r="J48" s="199"/>
      <c r="K48" s="199" t="s">
        <v>6128</v>
      </c>
    </row>
    <row r="49" spans="1:11">
      <c r="B49" s="160"/>
      <c r="C49" s="247" t="str">
        <f>IFERROR(VLOOKUP(D49,'Tarifa compacta'!A:C,2,FALSE),"-")</f>
        <v>5025232988174</v>
      </c>
      <c r="D49" s="40" t="s">
        <v>1733</v>
      </c>
      <c r="E49" s="40" t="str">
        <f>+VLOOKUP($D49,'Tarifa compacta'!$A:$G,7,0)</f>
        <v>Unidad exterior TZ 2,5kW</v>
      </c>
      <c r="F49" s="41">
        <f>+IFERROR(VLOOKUP($D49,'Tarifa compacta'!$A$11:$O$997,13,0),"")</f>
        <v>595</v>
      </c>
      <c r="G49" s="41" t="str">
        <f>IFERROR(IF(VLOOKUP($D49,'Tarifa compacta'!$A$11:$O$997,15,0)=0,"",VLOOKUP($D49,'Tarifa compacta'!$A$11:$O$997,15,0)),"")</f>
        <v/>
      </c>
      <c r="H49" s="224" t="str">
        <f>IFERROR(IF(VLOOKUP($D49,'Tarifa compacta'!$A$11:$O$997,12,0)=0,"",VLOOKUP($D49,'Tarifa compacta'!$A$11:$O$997,12,0)),"")</f>
        <v/>
      </c>
      <c r="I49" s="200"/>
      <c r="J49" s="200"/>
      <c r="K49" s="200"/>
    </row>
    <row r="50" spans="1:11">
      <c r="B50" s="32"/>
      <c r="C50" s="252" t="str">
        <f>IFERROR(VLOOKUP(D50,'Tarifa compacta'!A:C,2,FALSE),"-")</f>
        <v>-</v>
      </c>
      <c r="D50" s="35" t="s">
        <v>6133</v>
      </c>
      <c r="E50" s="32"/>
      <c r="F50" s="36">
        <f>+SUM(F51:F52)</f>
        <v>1174</v>
      </c>
      <c r="G50" s="36">
        <f>+IF(SUM(G51:G52)=0,"",SUM(G51:G52))</f>
        <v>0.02</v>
      </c>
      <c r="H50" s="217" t="str">
        <f>IFERROR(IF(VLOOKUP($D50,'Tarifa compacta'!$A$11:$O$997,12,0)=0,"",VLOOKUP($D50,'Tarifa compacta'!$A$11:$O$997,12,0)),"")</f>
        <v/>
      </c>
      <c r="I50" s="199" t="s">
        <v>6106</v>
      </c>
      <c r="J50" s="199" t="s">
        <v>6131</v>
      </c>
      <c r="K50" s="199" t="s">
        <v>6134</v>
      </c>
    </row>
    <row r="51" spans="1:11">
      <c r="B51" s="63"/>
      <c r="C51" s="246" t="str">
        <f>IFERROR(VLOOKUP(D51,'Tarifa compacta'!A:C,2,FALSE),"-")</f>
        <v>5025232987672</v>
      </c>
      <c r="D51" s="32" t="s">
        <v>1708</v>
      </c>
      <c r="E51" s="32" t="str">
        <f>+VLOOKUP($D51,'Tarifa compacta'!$A:$G,7,0)</f>
        <v>Unidad interior 3,5kW nanoe™X Mark 2, Wi-Fi integrado, Aerowings, Control Premium</v>
      </c>
      <c r="F51" s="34">
        <f>+IFERROR(VLOOKUP($D51,'Tarifa compacta'!$A$11:$O$997,13,0),"")</f>
        <v>517</v>
      </c>
      <c r="G51" s="34">
        <f>IFERROR(IF(VLOOKUP($D51,'Tarifa compacta'!$A$11:$O$997,15,0)=0,"",VLOOKUP($D51,'Tarifa compacta'!$A$11:$O$997,15,0)),"")</f>
        <v>0.02</v>
      </c>
      <c r="H51" s="217" t="str">
        <f>IFERROR(IF(VLOOKUP($D51,'Tarifa compacta'!$A$11:$O$997,12,0)=0,"",VLOOKUP($D51,'Tarifa compacta'!$A$11:$O$997,12,0)),"")</f>
        <v/>
      </c>
      <c r="I51" s="199"/>
      <c r="J51" s="199"/>
      <c r="K51" s="199" t="s">
        <v>6128</v>
      </c>
    </row>
    <row r="52" spans="1:11">
      <c r="B52" s="160"/>
      <c r="C52" s="247" t="str">
        <f>IFERROR(VLOOKUP(D52,'Tarifa compacta'!A:C,2,FALSE),"-")</f>
        <v>5025232988181</v>
      </c>
      <c r="D52" s="40" t="s">
        <v>1737</v>
      </c>
      <c r="E52" s="40" t="str">
        <f>+VLOOKUP($D52,'Tarifa compacta'!$A:$G,7,0)</f>
        <v>Unidad exterior TZ 3,5kW</v>
      </c>
      <c r="F52" s="41">
        <f>+IFERROR(VLOOKUP($D52,'Tarifa compacta'!$A$11:$O$997,13,0),"")</f>
        <v>657</v>
      </c>
      <c r="G52" s="41" t="str">
        <f>IFERROR(IF(VLOOKUP($D52,'Tarifa compacta'!$A$11:$O$997,15,0)=0,"",VLOOKUP($D52,'Tarifa compacta'!$A$11:$O$997,15,0)),"")</f>
        <v/>
      </c>
      <c r="H52" s="224" t="str">
        <f>IFERROR(IF(VLOOKUP($D52,'Tarifa compacta'!$A$11:$O$997,12,0)=0,"",VLOOKUP($D52,'Tarifa compacta'!$A$11:$O$997,12,0)),"")</f>
        <v/>
      </c>
      <c r="I52" s="200"/>
      <c r="J52" s="200"/>
      <c r="K52" s="200"/>
    </row>
    <row r="53" spans="1:11">
      <c r="B53" s="32"/>
      <c r="C53" s="252" t="str">
        <f>IFERROR(VLOOKUP(D53,'Tarifa compacta'!A:C,2,FALSE),"-")</f>
        <v>-</v>
      </c>
      <c r="D53" s="35" t="s">
        <v>6135</v>
      </c>
      <c r="E53" s="32"/>
      <c r="F53" s="36">
        <f>+SUM(F54:F55)</f>
        <v>1655</v>
      </c>
      <c r="G53" s="36">
        <f>+IF(SUM(G54:G55)=0,"",SUM(G54:G55))</f>
        <v>0.02</v>
      </c>
      <c r="H53" s="217" t="str">
        <f>IFERROR(IF(VLOOKUP($D53,'Tarifa compacta'!$A$11:$O$997,12,0)=0,"",VLOOKUP($D53,'Tarifa compacta'!$A$11:$O$997,12,0)),"")</f>
        <v/>
      </c>
      <c r="I53" s="199" t="s">
        <v>6136</v>
      </c>
      <c r="J53" s="199" t="s">
        <v>6137</v>
      </c>
      <c r="K53" s="199" t="s">
        <v>6138</v>
      </c>
    </row>
    <row r="54" spans="1:11">
      <c r="B54" s="63"/>
      <c r="C54" s="246" t="str">
        <f>IFERROR(VLOOKUP(D54,'Tarifa compacta'!A:C,2,FALSE),"-")</f>
        <v>5025232987689</v>
      </c>
      <c r="D54" s="32" t="s">
        <v>1712</v>
      </c>
      <c r="E54" s="32" t="str">
        <f>+VLOOKUP($D54,'Tarifa compacta'!$A:$G,7,0)</f>
        <v>Unidad interior 4,2kW nanoe™X Mark 2, Wi-Fi integrado, Aerowings, Control Premium</v>
      </c>
      <c r="F54" s="34">
        <f>+IFERROR(VLOOKUP($D54,'Tarifa compacta'!$A$11:$O$997,13,0),"")</f>
        <v>659</v>
      </c>
      <c r="G54" s="34">
        <f>IFERROR(IF(VLOOKUP($D54,'Tarifa compacta'!$A$11:$O$997,15,0)=0,"",VLOOKUP($D54,'Tarifa compacta'!$A$11:$O$997,15,0)),"")</f>
        <v>0.02</v>
      </c>
      <c r="H54" s="217" t="str">
        <f>IFERROR(IF(VLOOKUP($D54,'Tarifa compacta'!$A$11:$O$997,12,0)=0,"",VLOOKUP($D54,'Tarifa compacta'!$A$11:$O$997,12,0)),"")</f>
        <v/>
      </c>
      <c r="I54" s="199"/>
      <c r="J54" s="199"/>
      <c r="K54" s="199" t="s">
        <v>6139</v>
      </c>
    </row>
    <row r="55" spans="1:11">
      <c r="B55" s="160"/>
      <c r="C55" s="247" t="str">
        <f>IFERROR(VLOOKUP(D55,'Tarifa compacta'!A:C,2,FALSE),"-")</f>
        <v>5025232988198</v>
      </c>
      <c r="D55" s="40" t="s">
        <v>1741</v>
      </c>
      <c r="E55" s="40" t="str">
        <f>+VLOOKUP($D55,'Tarifa compacta'!$A:$G,7,0)</f>
        <v>Unidad exterior TZ 4,2kW</v>
      </c>
      <c r="F55" s="41">
        <f>+IFERROR(VLOOKUP($D55,'Tarifa compacta'!$A$11:$O$997,13,0),"")</f>
        <v>996</v>
      </c>
      <c r="G55" s="41" t="str">
        <f>IFERROR(IF(VLOOKUP($D55,'Tarifa compacta'!$A$11:$O$997,15,0)=0,"",VLOOKUP($D55,'Tarifa compacta'!$A$11:$O$997,15,0)),"")</f>
        <v/>
      </c>
      <c r="H55" s="224" t="str">
        <f>IFERROR(IF(VLOOKUP($D55,'Tarifa compacta'!$A$11:$O$997,12,0)=0,"",VLOOKUP($D55,'Tarifa compacta'!$A$11:$O$997,12,0)),"")</f>
        <v/>
      </c>
      <c r="I55" s="200"/>
      <c r="J55" s="200"/>
      <c r="K55" s="200"/>
    </row>
    <row r="56" spans="1:11">
      <c r="A56" s="32"/>
      <c r="B56" s="32"/>
      <c r="C56" s="252" t="str">
        <f>IFERROR(VLOOKUP(D56,'Tarifa compacta'!A:C,2,FALSE),"-")</f>
        <v>-</v>
      </c>
      <c r="D56" s="35" t="s">
        <v>6140</v>
      </c>
      <c r="E56" s="32"/>
      <c r="F56" s="36">
        <f>+SUM(F57:F58)</f>
        <v>2344</v>
      </c>
      <c r="G56" s="36">
        <f>+IF(SUM(G57:G58)=0,"",SUM(G57:G58))</f>
        <v>0.02</v>
      </c>
      <c r="H56" s="217" t="str">
        <f>IFERROR(IF(VLOOKUP($D56,'Tarifa compacta'!$A$11:$O$997,12,0)=0,"",VLOOKUP($D56,'Tarifa compacta'!$A$11:$O$997,12,0)),"")</f>
        <v/>
      </c>
      <c r="I56" s="199" t="s">
        <v>6117</v>
      </c>
      <c r="J56" s="199" t="s">
        <v>6141</v>
      </c>
      <c r="K56" s="199" t="s">
        <v>6142</v>
      </c>
    </row>
    <row r="57" spans="1:11">
      <c r="A57" s="32"/>
      <c r="B57" s="63"/>
      <c r="C57" s="246" t="str">
        <f>IFERROR(VLOOKUP(D57,'Tarifa compacta'!A:C,2,FALSE),"-")</f>
        <v>5025232987696</v>
      </c>
      <c r="D57" s="32" t="s">
        <v>1716</v>
      </c>
      <c r="E57" s="32" t="str">
        <f>+VLOOKUP($D57,'Tarifa compacta'!$A:$G,7,0)</f>
        <v>Unidad interior 5,0kW nanoe™X Mark 2, Wi-Fi integrado, Aerowings, Control Premium</v>
      </c>
      <c r="F57" s="34">
        <f>+IFERROR(VLOOKUP($D57,'Tarifa compacta'!$A$11:$O$997,13,0),"")</f>
        <v>934</v>
      </c>
      <c r="G57" s="34">
        <f>IFERROR(IF(VLOOKUP($D57,'Tarifa compacta'!$A$11:$O$997,15,0)=0,"",VLOOKUP($D57,'Tarifa compacta'!$A$11:$O$997,15,0)),"")</f>
        <v>0.02</v>
      </c>
      <c r="H57" s="217" t="str">
        <f>IFERROR(IF(VLOOKUP($D57,'Tarifa compacta'!$A$11:$O$997,12,0)=0,"",VLOOKUP($D57,'Tarifa compacta'!$A$11:$O$997,12,0)),"")</f>
        <v/>
      </c>
      <c r="I57" s="199"/>
      <c r="J57" s="199"/>
      <c r="K57" s="199" t="s">
        <v>6143</v>
      </c>
    </row>
    <row r="58" spans="1:11">
      <c r="A58" s="32"/>
      <c r="B58" s="160"/>
      <c r="C58" s="247" t="str">
        <f>IFERROR(VLOOKUP(D58,'Tarifa compacta'!A:C,2,FALSE),"-")</f>
        <v>5025232988204</v>
      </c>
      <c r="D58" s="40" t="s">
        <v>1745</v>
      </c>
      <c r="E58" s="40" t="str">
        <f>+VLOOKUP($D58,'Tarifa compacta'!$A:$G,7,0)</f>
        <v>Unidad exterior TZ 5,0kW</v>
      </c>
      <c r="F58" s="41">
        <f>+IFERROR(VLOOKUP($D58,'Tarifa compacta'!$A$11:$O$997,13,0),"")</f>
        <v>1410</v>
      </c>
      <c r="G58" s="41" t="str">
        <f>IFERROR(IF(VLOOKUP($D58,'Tarifa compacta'!$A$11:$O$997,15,0)=0,"",VLOOKUP($D58,'Tarifa compacta'!$A$11:$O$997,15,0)),"")</f>
        <v/>
      </c>
      <c r="H58" s="224" t="str">
        <f>IFERROR(IF(VLOOKUP($D58,'Tarifa compacta'!$A$11:$O$997,12,0)=0,"",VLOOKUP($D58,'Tarifa compacta'!$A$11:$O$997,12,0)),"")</f>
        <v/>
      </c>
      <c r="I58" s="200"/>
      <c r="J58" s="200"/>
      <c r="K58" s="200"/>
    </row>
    <row r="59" spans="1:11">
      <c r="A59" s="32"/>
      <c r="B59" s="32"/>
      <c r="C59" s="252" t="str">
        <f>IFERROR(VLOOKUP(D59,'Tarifa compacta'!A:C,2,FALSE),"-")</f>
        <v>-</v>
      </c>
      <c r="D59" s="35" t="s">
        <v>6144</v>
      </c>
      <c r="E59" s="32"/>
      <c r="F59" s="36">
        <f>+SUM(F60:F61)</f>
        <v>3204</v>
      </c>
      <c r="G59" s="36">
        <f>+IF(SUM(G60:G61)=0,"",SUM(G60:G61))</f>
        <v>0.02</v>
      </c>
      <c r="H59" s="217" t="str">
        <f>IFERROR(IF(VLOOKUP($D59,'Tarifa compacta'!$A$11:$O$997,12,0)=0,"",VLOOKUP($D59,'Tarifa compacta'!$A$11:$O$997,12,0)),"")</f>
        <v/>
      </c>
      <c r="I59" s="199" t="s">
        <v>6145</v>
      </c>
      <c r="J59" s="199" t="s">
        <v>6141</v>
      </c>
      <c r="K59" s="199" t="s">
        <v>6127</v>
      </c>
    </row>
    <row r="60" spans="1:11">
      <c r="A60" s="32"/>
      <c r="B60" s="63"/>
      <c r="C60" s="246" t="str">
        <f>IFERROR(VLOOKUP(D60,'Tarifa compacta'!A:C,2,FALSE),"-")</f>
        <v>5025232987702</v>
      </c>
      <c r="D60" s="32" t="s">
        <v>1720</v>
      </c>
      <c r="E60" s="32" t="str">
        <f>+VLOOKUP($D60,'Tarifa compacta'!$A:$G,7,0)</f>
        <v>Unidad interior 6,0kW nanoe™X Mark 2, Wi-Fi integrado, Aerowings, Control Premium</v>
      </c>
      <c r="F60" s="34">
        <f>+IFERROR(VLOOKUP($D60,'Tarifa compacta'!$A$11:$O$997,13,0),"")</f>
        <v>1278</v>
      </c>
      <c r="G60" s="34">
        <f>IFERROR(IF(VLOOKUP($D60,'Tarifa compacta'!$A$11:$O$997,15,0)=0,"",VLOOKUP($D60,'Tarifa compacta'!$A$11:$O$997,15,0)),"")</f>
        <v>0.02</v>
      </c>
      <c r="H60" s="217" t="str">
        <f>IFERROR(IF(VLOOKUP($D60,'Tarifa compacta'!$A$11:$O$997,12,0)=0,"",VLOOKUP($D60,'Tarifa compacta'!$A$11:$O$997,12,0)),"")</f>
        <v/>
      </c>
      <c r="I60" s="199"/>
      <c r="J60" s="199"/>
      <c r="K60" s="199" t="s">
        <v>6110</v>
      </c>
    </row>
    <row r="61" spans="1:11">
      <c r="A61" s="32"/>
      <c r="B61" s="160"/>
      <c r="C61" s="247" t="str">
        <f>IFERROR(VLOOKUP(D61,'Tarifa compacta'!A:C,2,FALSE),"-")</f>
        <v>5025232988211</v>
      </c>
      <c r="D61" s="40" t="s">
        <v>1749</v>
      </c>
      <c r="E61" s="40" t="str">
        <f>+VLOOKUP($D61,'Tarifa compacta'!$A:$G,7,0)</f>
        <v>Unidad exterior TZ 6,0kW</v>
      </c>
      <c r="F61" s="41">
        <f>+IFERROR(VLOOKUP($D61,'Tarifa compacta'!$A$11:$O$997,13,0),"")</f>
        <v>1926</v>
      </c>
      <c r="G61" s="41" t="str">
        <f>IFERROR(IF(VLOOKUP($D61,'Tarifa compacta'!$A$11:$O$997,15,0)=0,"",VLOOKUP($D61,'Tarifa compacta'!$A$11:$O$997,15,0)),"")</f>
        <v/>
      </c>
      <c r="H61" s="224" t="str">
        <f>IFERROR(IF(VLOOKUP($D61,'Tarifa compacta'!$A$11:$O$997,12,0)=0,"",VLOOKUP($D61,'Tarifa compacta'!$A$11:$O$997,12,0)),"")</f>
        <v/>
      </c>
      <c r="I61" s="200"/>
      <c r="J61" s="200"/>
      <c r="K61" s="200"/>
    </row>
    <row r="62" spans="1:11">
      <c r="A62" s="32"/>
      <c r="B62" s="32"/>
      <c r="C62" s="252" t="str">
        <f>IFERROR(VLOOKUP(D62,'Tarifa compacta'!A:C,2,FALSE),"-")</f>
        <v>-</v>
      </c>
      <c r="D62" s="35" t="s">
        <v>6146</v>
      </c>
      <c r="E62" s="32"/>
      <c r="F62" s="36">
        <f>+SUM(F63:F64)</f>
        <v>3718</v>
      </c>
      <c r="G62" s="36">
        <f>+IF(SUM(G63:G64)=0,"",SUM(G63:G64))</f>
        <v>0.02</v>
      </c>
      <c r="H62" s="217" t="str">
        <f>IFERROR(IF(VLOOKUP($D62,'Tarifa compacta'!$A$11:$O$997,12,0)=0,"",VLOOKUP($D62,'Tarifa compacta'!$A$11:$O$997,12,0)),"")</f>
        <v/>
      </c>
      <c r="I62" s="199" t="s">
        <v>6120</v>
      </c>
      <c r="J62" s="199" t="s">
        <v>6147</v>
      </c>
      <c r="K62" s="199" t="s">
        <v>6148</v>
      </c>
    </row>
    <row r="63" spans="1:11">
      <c r="A63" s="32"/>
      <c r="B63" s="63"/>
      <c r="C63" s="246" t="str">
        <f>IFERROR(VLOOKUP(D63,'Tarifa compacta'!A:C,2,FALSE),"-")</f>
        <v>5025232987719</v>
      </c>
      <c r="D63" s="32" t="s">
        <v>1724</v>
      </c>
      <c r="E63" s="32" t="str">
        <f>+VLOOKUP($D63,'Tarifa compacta'!$A:$G,7,0)</f>
        <v>Unidad interior 7,1kW nanoe™X Mark 2, Wi-Fi integrado, Aerowings, Control Premium</v>
      </c>
      <c r="F63" s="34">
        <f>+IFERROR(VLOOKUP($D63,'Tarifa compacta'!$A$11:$O$997,13,0),"")</f>
        <v>1485</v>
      </c>
      <c r="G63" s="34">
        <f>IFERROR(IF(VLOOKUP($D63,'Tarifa compacta'!$A$11:$O$997,15,0)=0,"",VLOOKUP($D63,'Tarifa compacta'!$A$11:$O$997,15,0)),"")</f>
        <v>0.02</v>
      </c>
      <c r="H63" s="217" t="str">
        <f>IFERROR(IF(VLOOKUP($D63,'Tarifa compacta'!$A$11:$O$997,12,0)=0,"",VLOOKUP($D63,'Tarifa compacta'!$A$11:$O$997,12,0)),"")</f>
        <v/>
      </c>
      <c r="I63" s="199"/>
      <c r="J63" s="199"/>
      <c r="K63" s="199" t="s">
        <v>6139</v>
      </c>
    </row>
    <row r="64" spans="1:11">
      <c r="A64" s="32"/>
      <c r="B64" s="160"/>
      <c r="C64" s="247" t="str">
        <f>IFERROR(VLOOKUP(D64,'Tarifa compacta'!A:C,2,FALSE),"-")</f>
        <v>5025232988228</v>
      </c>
      <c r="D64" s="40" t="s">
        <v>1753</v>
      </c>
      <c r="E64" s="40" t="str">
        <f>+VLOOKUP($D64,'Tarifa compacta'!$A:$G,7,0)</f>
        <v>Unidad exterior TZ 7,1kW</v>
      </c>
      <c r="F64" s="41">
        <f>+IFERROR(VLOOKUP($D64,'Tarifa compacta'!$A$11:$O$997,13,0),"")</f>
        <v>2233</v>
      </c>
      <c r="G64" s="41" t="str">
        <f>IFERROR(IF(VLOOKUP($D64,'Tarifa compacta'!$A$11:$O$997,15,0)=0,"",VLOOKUP($D64,'Tarifa compacta'!$A$11:$O$997,15,0)),"")</f>
        <v/>
      </c>
      <c r="H64" s="224" t="str">
        <f>IFERROR(IF(VLOOKUP($D64,'Tarifa compacta'!$A$11:$O$997,12,0)=0,"",VLOOKUP($D64,'Tarifa compacta'!$A$11:$O$997,12,0)),"")</f>
        <v/>
      </c>
      <c r="I64" s="200"/>
      <c r="J64" s="200"/>
      <c r="K64" s="200"/>
    </row>
    <row r="65" spans="1:11" ht="15.75">
      <c r="B65" s="44"/>
      <c r="C65" s="251"/>
      <c r="D65" s="61" t="s">
        <v>6149</v>
      </c>
      <c r="E65" s="45"/>
      <c r="F65" s="46"/>
      <c r="G65" s="46"/>
      <c r="H65" s="222"/>
      <c r="I65" s="198"/>
      <c r="J65" s="198"/>
      <c r="K65" s="198"/>
    </row>
    <row r="66" spans="1:11">
      <c r="B66" s="32"/>
      <c r="C66" s="252" t="str">
        <f>IFERROR(VLOOKUP(D66,'Tarifa compacta'!A:C,2,FALSE),"-")</f>
        <v>-</v>
      </c>
      <c r="D66" s="35" t="s">
        <v>6150</v>
      </c>
      <c r="E66" s="32"/>
      <c r="F66" s="36">
        <f>+SUM(F67:F68)</f>
        <v>806</v>
      </c>
      <c r="G66" s="36">
        <f>+IF(SUM(G67:G68)=0,"",SUM(G67:G68))</f>
        <v>0.02</v>
      </c>
      <c r="H66" s="217" t="str">
        <f>IFERROR(IF(VLOOKUP($D66,'Tarifa compacta'!$A$11:$O$997,12,0)=0,"",VLOOKUP($D66,'Tarifa compacta'!$A$11:$O$997,12,0)),"")</f>
        <v/>
      </c>
      <c r="I66" s="199" t="s">
        <v>6151</v>
      </c>
      <c r="J66" s="199" t="s">
        <v>6121</v>
      </c>
      <c r="K66" s="199" t="s">
        <v>6152</v>
      </c>
    </row>
    <row r="67" spans="1:11">
      <c r="B67" s="63"/>
      <c r="C67" s="246" t="str">
        <f>IFERROR(VLOOKUP(D67,'Tarifa compacta'!A:C,2,FALSE),"-")</f>
        <v>5025232987542</v>
      </c>
      <c r="D67" s="32" t="s">
        <v>1757</v>
      </c>
      <c r="E67" s="32" t="str">
        <f>+VLOOKUP($D67,'Tarifa compacta'!$A:$G,7,0)</f>
        <v>Unidad interior 2,5kW, Aerowings, 20 dBA, Wi-Fi integrado, Filtro PM2,5</v>
      </c>
      <c r="F67" s="34">
        <f>+IFERROR(VLOOKUP($D67,'Tarifa compacta'!$A$11:$O$997,13,0),"")</f>
        <v>331</v>
      </c>
      <c r="G67" s="34">
        <f>IFERROR(IF(VLOOKUP($D67,'Tarifa compacta'!$A$11:$O$997,15,0)=0,"",VLOOKUP($D67,'Tarifa compacta'!$A$11:$O$997,15,0)),"")</f>
        <v>0.02</v>
      </c>
      <c r="H67" s="217" t="str">
        <f>IFERROR(IF(VLOOKUP($D67,'Tarifa compacta'!$A$11:$O$997,12,0)=0,"",VLOOKUP($D67,'Tarifa compacta'!$A$11:$O$997,12,0)),"")</f>
        <v/>
      </c>
      <c r="I67" s="199"/>
      <c r="J67" s="199"/>
      <c r="K67" s="199" t="s">
        <v>6153</v>
      </c>
    </row>
    <row r="68" spans="1:11">
      <c r="B68" s="160"/>
      <c r="C68" s="247" t="str">
        <f>IFERROR(VLOOKUP(D68,'Tarifa compacta'!A:C,2,FALSE),"-")</f>
        <v>5025232988099</v>
      </c>
      <c r="D68" s="40" t="s">
        <v>1776</v>
      </c>
      <c r="E68" s="40" t="str">
        <f>+VLOOKUP($D68,'Tarifa compacta'!$A:$G,7,0)</f>
        <v>Unidad exterior 2,5kW BZ</v>
      </c>
      <c r="F68" s="41">
        <f>+IFERROR(VLOOKUP($D68,'Tarifa compacta'!$A$11:$O$997,13,0),"")</f>
        <v>475</v>
      </c>
      <c r="G68" s="41" t="str">
        <f>IFERROR(IF(VLOOKUP($D68,'Tarifa compacta'!$A$11:$O$997,15,0)=0,"",VLOOKUP($D68,'Tarifa compacta'!$A$11:$O$997,15,0)),"")</f>
        <v/>
      </c>
      <c r="H68" s="224" t="str">
        <f>IFERROR(IF(VLOOKUP($D68,'Tarifa compacta'!$A$11:$O$997,12,0)=0,"",VLOOKUP($D68,'Tarifa compacta'!$A$11:$O$997,12,0)),"")</f>
        <v/>
      </c>
      <c r="I68" s="200"/>
      <c r="J68" s="200"/>
      <c r="K68" s="200"/>
    </row>
    <row r="69" spans="1:11">
      <c r="B69" s="32"/>
      <c r="C69" s="252" t="str">
        <f>IFERROR(VLOOKUP(D69,'Tarifa compacta'!A:C,2,FALSE),"-")</f>
        <v>-</v>
      </c>
      <c r="D69" s="35" t="s">
        <v>6154</v>
      </c>
      <c r="E69" s="32"/>
      <c r="F69" s="36">
        <f>+SUM(F70:F71)</f>
        <v>836</v>
      </c>
      <c r="G69" s="36">
        <f>+IF(SUM(G70:G71)=0,"",SUM(G70:G71))</f>
        <v>0.02</v>
      </c>
      <c r="H69" s="217" t="str">
        <f>IFERROR(IF(VLOOKUP($D69,'Tarifa compacta'!$A$11:$O$997,12,0)=0,"",VLOOKUP($D69,'Tarifa compacta'!$A$11:$O$997,12,0)),"")</f>
        <v/>
      </c>
      <c r="I69" s="199" t="s">
        <v>6155</v>
      </c>
      <c r="J69" s="199" t="s">
        <v>6156</v>
      </c>
      <c r="K69" s="199" t="s">
        <v>6138</v>
      </c>
    </row>
    <row r="70" spans="1:11">
      <c r="B70" s="63"/>
      <c r="C70" s="246" t="str">
        <f>IFERROR(VLOOKUP(D70,'Tarifa compacta'!A:C,2,FALSE),"-")</f>
        <v>5025232987559</v>
      </c>
      <c r="D70" s="32" t="s">
        <v>1764</v>
      </c>
      <c r="E70" s="32" t="str">
        <f>+VLOOKUP($D70,'Tarifa compacta'!$A:$G,7,0)</f>
        <v>Unidad interior 3,5kW, Aerowings, 20 dBA, Wi-Fi integrado, Filtro PM2,5</v>
      </c>
      <c r="F70" s="34">
        <f>+IFERROR(VLOOKUP($D70,'Tarifa compacta'!$A$11:$O$997,13,0),"")</f>
        <v>343</v>
      </c>
      <c r="G70" s="34">
        <f>IFERROR(IF(VLOOKUP($D70,'Tarifa compacta'!$A$11:$O$997,15,0)=0,"",VLOOKUP($D70,'Tarifa compacta'!$A$11:$O$997,15,0)),"")</f>
        <v>0.02</v>
      </c>
      <c r="H70" s="217" t="str">
        <f>IFERROR(IF(VLOOKUP($D70,'Tarifa compacta'!$A$11:$O$997,12,0)=0,"",VLOOKUP($D70,'Tarifa compacta'!$A$11:$O$997,12,0)),"")</f>
        <v/>
      </c>
      <c r="I70" s="199"/>
      <c r="J70" s="199"/>
      <c r="K70" s="199" t="s">
        <v>6157</v>
      </c>
    </row>
    <row r="71" spans="1:11">
      <c r="B71" s="160"/>
      <c r="C71" s="247" t="str">
        <f>IFERROR(VLOOKUP(D71,'Tarifa compacta'!A:C,2,FALSE),"-")</f>
        <v>5025232988105</v>
      </c>
      <c r="D71" s="40" t="s">
        <v>1781</v>
      </c>
      <c r="E71" s="40" t="str">
        <f>+VLOOKUP($D71,'Tarifa compacta'!$A:$G,7,0)</f>
        <v>Unidad exterior 3,5kW BZ</v>
      </c>
      <c r="F71" s="41">
        <f>+IFERROR(VLOOKUP($D71,'Tarifa compacta'!$A$11:$O$997,13,0),"")</f>
        <v>493</v>
      </c>
      <c r="G71" s="41" t="str">
        <f>IFERROR(IF(VLOOKUP($D71,'Tarifa compacta'!$A$11:$O$997,15,0)=0,"",VLOOKUP($D71,'Tarifa compacta'!$A$11:$O$997,15,0)),"")</f>
        <v/>
      </c>
      <c r="H71" s="224" t="str">
        <f>IFERROR(IF(VLOOKUP($D71,'Tarifa compacta'!$A$11:$O$997,12,0)=0,"",VLOOKUP($D71,'Tarifa compacta'!$A$11:$O$997,12,0)),"")</f>
        <v/>
      </c>
      <c r="I71" s="200"/>
      <c r="J71" s="200"/>
      <c r="K71" s="200"/>
    </row>
    <row r="72" spans="1:11">
      <c r="A72" s="32"/>
      <c r="B72" s="32"/>
      <c r="C72" s="252" t="str">
        <f>IFERROR(VLOOKUP(D72,'Tarifa compacta'!A:C,2,FALSE),"-")</f>
        <v>-</v>
      </c>
      <c r="D72" s="35" t="s">
        <v>6158</v>
      </c>
      <c r="E72" s="32"/>
      <c r="F72" s="36">
        <f>+SUM(F73:F74)</f>
        <v>1428</v>
      </c>
      <c r="G72" s="36">
        <f>+IF(SUM(G73:G74)=0,"",SUM(G73:G74))</f>
        <v>0.02</v>
      </c>
      <c r="H72" s="217" t="str">
        <f>IFERROR(IF(VLOOKUP($D72,'Tarifa compacta'!$A$11:$O$997,12,0)=0,"",VLOOKUP($D72,'Tarifa compacta'!$A$11:$O$997,12,0)),"")</f>
        <v/>
      </c>
      <c r="I72" s="199" t="s">
        <v>6159</v>
      </c>
      <c r="J72" s="199" t="s">
        <v>6137</v>
      </c>
      <c r="K72" s="199" t="s">
        <v>6127</v>
      </c>
    </row>
    <row r="73" spans="1:11">
      <c r="A73" s="32"/>
      <c r="B73" s="63"/>
      <c r="C73" s="246" t="str">
        <f>IFERROR(VLOOKUP(D73,'Tarifa compacta'!A:C,2,FALSE),"-")</f>
        <v>5025232987566</v>
      </c>
      <c r="D73" s="32" t="s">
        <v>1768</v>
      </c>
      <c r="E73" s="32" t="str">
        <f>+VLOOKUP($D73,'Tarifa compacta'!$A:$G,7,0)</f>
        <v>Unidad interior 5,0kW, Aerowings, 20 dBA, Wi-Fi integrado, Filtro PM2,5</v>
      </c>
      <c r="F73" s="34">
        <f>+IFERROR(VLOOKUP($D73,'Tarifa compacta'!$A$11:$O$997,13,0),"")</f>
        <v>583</v>
      </c>
      <c r="G73" s="34">
        <f>IFERROR(IF(VLOOKUP($D73,'Tarifa compacta'!$A$11:$O$997,15,0)=0,"",VLOOKUP($D73,'Tarifa compacta'!$A$11:$O$997,15,0)),"")</f>
        <v>0.02</v>
      </c>
      <c r="H73" s="217" t="str">
        <f>IFERROR(IF(VLOOKUP($D73,'Tarifa compacta'!$A$11:$O$997,12,0)=0,"",VLOOKUP($D73,'Tarifa compacta'!$A$11:$O$997,12,0)),"")</f>
        <v/>
      </c>
      <c r="I73" s="199"/>
      <c r="J73" s="199"/>
      <c r="K73" s="199" t="s">
        <v>6157</v>
      </c>
    </row>
    <row r="74" spans="1:11">
      <c r="A74" s="32"/>
      <c r="B74" s="160"/>
      <c r="C74" s="247" t="str">
        <f>IFERROR(VLOOKUP(D74,'Tarifa compacta'!A:C,2,FALSE),"-")</f>
        <v>5025232988112</v>
      </c>
      <c r="D74" s="40" t="s">
        <v>1785</v>
      </c>
      <c r="E74" s="40" t="str">
        <f>+VLOOKUP($D74,'Tarifa compacta'!$A:$G,7,0)</f>
        <v>Unidad exterior 5,0kW BZ</v>
      </c>
      <c r="F74" s="41">
        <f>+IFERROR(VLOOKUP($D74,'Tarifa compacta'!$A$11:$O$997,13,0),"")</f>
        <v>845</v>
      </c>
      <c r="G74" s="41" t="str">
        <f>IFERROR(IF(VLOOKUP($D74,'Tarifa compacta'!$A$11:$O$997,15,0)=0,"",VLOOKUP($D74,'Tarifa compacta'!$A$11:$O$997,15,0)),"")</f>
        <v/>
      </c>
      <c r="H74" s="224" t="str">
        <f>IFERROR(IF(VLOOKUP($D74,'Tarifa compacta'!$A$11:$O$997,12,0)=0,"",VLOOKUP($D74,'Tarifa compacta'!$A$11:$O$997,12,0)),"")</f>
        <v/>
      </c>
      <c r="I74" s="200"/>
      <c r="J74" s="200"/>
      <c r="K74" s="200"/>
    </row>
    <row r="75" spans="1:11">
      <c r="A75" s="32"/>
      <c r="B75" s="32"/>
      <c r="C75" s="252" t="str">
        <f>IFERROR(VLOOKUP(D75,'Tarifa compacta'!A:C,2,FALSE),"-")</f>
        <v>-</v>
      </c>
      <c r="D75" s="35" t="s">
        <v>6160</v>
      </c>
      <c r="E75" s="32"/>
      <c r="F75" s="36">
        <f>+SUM(F76:F77)</f>
        <v>1765</v>
      </c>
      <c r="G75" s="36">
        <f>+IF(SUM(G76:G77)=0,"",SUM(G76:G77))</f>
        <v>0.02</v>
      </c>
      <c r="H75" s="217" t="str">
        <f>IFERROR(IF(VLOOKUP($D75,'Tarifa compacta'!$A$11:$O$997,12,0)=0,"",VLOOKUP($D75,'Tarifa compacta'!$A$11:$O$997,12,0)),"")</f>
        <v/>
      </c>
      <c r="I75" s="199" t="s">
        <v>6161</v>
      </c>
      <c r="J75" s="199" t="s">
        <v>6156</v>
      </c>
      <c r="K75" s="199" t="s">
        <v>6152</v>
      </c>
    </row>
    <row r="76" spans="1:11">
      <c r="A76" s="32"/>
      <c r="B76" s="63"/>
      <c r="C76" s="246" t="str">
        <f>IFERROR(VLOOKUP(D76,'Tarifa compacta'!A:C,2,FALSE),"-")</f>
        <v>5025232987573</v>
      </c>
      <c r="D76" s="32" t="s">
        <v>1772</v>
      </c>
      <c r="E76" s="32" t="str">
        <f>+VLOOKUP($D76,'Tarifa compacta'!$A:$G,7,0)</f>
        <v>Unidad interior 6,0kW, Aerowings, 20 dBA, Wi-Fi integrado, Filtro PM2,5</v>
      </c>
      <c r="F76" s="34">
        <f>+IFERROR(VLOOKUP($D76,'Tarifa compacta'!$A$11:$O$997,13,0),"")</f>
        <v>719</v>
      </c>
      <c r="G76" s="34">
        <f>IFERROR(IF(VLOOKUP($D76,'Tarifa compacta'!$A$11:$O$997,15,0)=0,"",VLOOKUP($D76,'Tarifa compacta'!$A$11:$O$997,15,0)),"")</f>
        <v>0.02</v>
      </c>
      <c r="H76" s="217" t="str">
        <f>IFERROR(IF(VLOOKUP($D76,'Tarifa compacta'!$A$11:$O$997,12,0)=0,"",VLOOKUP($D76,'Tarifa compacta'!$A$11:$O$997,12,0)),"")</f>
        <v/>
      </c>
      <c r="I76" s="199"/>
      <c r="J76" s="199"/>
      <c r="K76" s="199" t="s">
        <v>6139</v>
      </c>
    </row>
    <row r="77" spans="1:11">
      <c r="A77" s="32"/>
      <c r="B77" s="160"/>
      <c r="C77" s="247" t="str">
        <f>IFERROR(VLOOKUP(D77,'Tarifa compacta'!A:C,2,FALSE),"-")</f>
        <v>5025232988129</v>
      </c>
      <c r="D77" s="40" t="s">
        <v>1789</v>
      </c>
      <c r="E77" s="40" t="str">
        <f>+VLOOKUP($D77,'Tarifa compacta'!$A:$G,7,0)</f>
        <v>Unidad exterior 6,0kW BZ</v>
      </c>
      <c r="F77" s="41">
        <f>+IFERROR(VLOOKUP($D77,'Tarifa compacta'!$A$11:$O$997,13,0),"")</f>
        <v>1046</v>
      </c>
      <c r="G77" s="41" t="str">
        <f>IFERROR(IF(VLOOKUP($D77,'Tarifa compacta'!$A$11:$O$997,15,0)=0,"",VLOOKUP($D77,'Tarifa compacta'!$A$11:$O$997,15,0)),"")</f>
        <v/>
      </c>
      <c r="H77" s="224" t="str">
        <f>IFERROR(IF(VLOOKUP($D77,'Tarifa compacta'!$A$11:$O$997,12,0)=0,"",VLOOKUP($D77,'Tarifa compacta'!$A$11:$O$997,12,0)),"")</f>
        <v/>
      </c>
      <c r="I77" s="200"/>
      <c r="J77" s="200"/>
      <c r="K77" s="200"/>
    </row>
    <row r="78" spans="1:11" ht="15.75">
      <c r="B78" s="44"/>
      <c r="C78" s="251"/>
      <c r="D78" s="61" t="s">
        <v>6162</v>
      </c>
      <c r="E78" s="45"/>
      <c r="F78" s="46"/>
      <c r="G78" s="46"/>
      <c r="H78" s="222"/>
      <c r="I78" s="198"/>
      <c r="J78" s="198"/>
      <c r="K78" s="198"/>
    </row>
    <row r="79" spans="1:11">
      <c r="B79" s="32"/>
      <c r="C79" s="252" t="str">
        <f>IFERROR(VLOOKUP(D79,'Tarifa compacta'!A:C,2,FALSE),"-")</f>
        <v>-</v>
      </c>
      <c r="D79" s="35" t="s">
        <v>6163</v>
      </c>
      <c r="E79" s="32"/>
      <c r="F79" s="36">
        <f>+SUM(F80:F81)</f>
        <v>2013</v>
      </c>
      <c r="G79" s="36">
        <f>+IF(SUM(G80:G81)=0,"",SUM(G80:G81))</f>
        <v>0.02</v>
      </c>
      <c r="H79" s="217" t="str">
        <f>IFERROR(IF(VLOOKUP($D79,'Tarifa compacta'!$A$11:$O$997,12,0)=0,"",VLOOKUP($D79,'Tarifa compacta'!$A$11:$O$997,12,0)),"")</f>
        <v/>
      </c>
      <c r="I79" s="199" t="s">
        <v>6102</v>
      </c>
      <c r="J79" s="199" t="s">
        <v>6164</v>
      </c>
      <c r="K79" s="199" t="s">
        <v>6128</v>
      </c>
    </row>
    <row r="80" spans="1:11">
      <c r="B80" s="63"/>
      <c r="C80" s="246" t="str">
        <f>IFERROR(VLOOKUP(D80,'Tarifa compacta'!A:C,2,FALSE),"-")</f>
        <v>5025232987856</v>
      </c>
      <c r="D80" s="32" t="s">
        <v>1848</v>
      </c>
      <c r="E80" s="32" t="str">
        <f>+VLOOKUP($D80,'Tarifa compacta'!$A:$G,7,0)</f>
        <v>Unidad interior 2,5kW con nanoe™X Mark 3, Wi-Fi integrado, Control Premium</v>
      </c>
      <c r="F80" s="34">
        <f>+IFERROR(VLOOKUP($D80,'Tarifa compacta'!$A$11:$O$997,13,0),"")</f>
        <v>1331</v>
      </c>
      <c r="G80" s="34">
        <f>IFERROR(IF(VLOOKUP($D80,'Tarifa compacta'!$A$11:$O$997,15,0)=0,"",VLOOKUP($D80,'Tarifa compacta'!$A$11:$O$997,15,0)),"")</f>
        <v>0.02</v>
      </c>
      <c r="H80" s="217" t="str">
        <f>IFERROR(IF(VLOOKUP($D80,'Tarifa compacta'!$A$11:$O$997,12,0)=0,"",VLOOKUP($D80,'Tarifa compacta'!$A$11:$O$997,12,0)),"")</f>
        <v/>
      </c>
      <c r="I80" s="199"/>
      <c r="J80" s="199"/>
      <c r="K80" s="199"/>
    </row>
    <row r="81" spans="1:11">
      <c r="B81" s="160"/>
      <c r="C81" s="247" t="str">
        <f>IFERROR(VLOOKUP(D81,'Tarifa compacta'!A:C,2,FALSE),"-")</f>
        <v>5025232988273</v>
      </c>
      <c r="D81" s="40" t="s">
        <v>1860</v>
      </c>
      <c r="E81" s="40" t="str">
        <f>+VLOOKUP($D81,'Tarifa compacta'!$A:$G,7,0)</f>
        <v>Unidad exterior FS de 2,5 kW</v>
      </c>
      <c r="F81" s="41">
        <f>+IFERROR(VLOOKUP($D81,'Tarifa compacta'!$A$11:$O$997,13,0),"")</f>
        <v>682</v>
      </c>
      <c r="G81" s="41" t="str">
        <f>IFERROR(IF(VLOOKUP($D81,'Tarifa compacta'!$A$11:$O$997,15,0)=0,"",VLOOKUP($D81,'Tarifa compacta'!$A$11:$O$997,15,0)),"")</f>
        <v/>
      </c>
      <c r="H81" s="224" t="str">
        <f>IFERROR(IF(VLOOKUP($D81,'Tarifa compacta'!$A$11:$O$997,12,0)=0,"",VLOOKUP($D81,'Tarifa compacta'!$A$11:$O$997,12,0)),"")</f>
        <v/>
      </c>
      <c r="I81" s="200"/>
      <c r="J81" s="200"/>
      <c r="K81" s="200"/>
    </row>
    <row r="82" spans="1:11">
      <c r="B82" s="32"/>
      <c r="C82" s="252" t="str">
        <f>IFERROR(VLOOKUP(D82,'Tarifa compacta'!A:C,2,FALSE),"-")</f>
        <v>-</v>
      </c>
      <c r="D82" s="35" t="s">
        <v>6165</v>
      </c>
      <c r="E82" s="32"/>
      <c r="F82" s="36">
        <f>+SUM(F83:F84)</f>
        <v>2315</v>
      </c>
      <c r="G82" s="36">
        <f>+IF(SUM(G83:G84)=0,"",SUM(G83:G84))</f>
        <v>0.02</v>
      </c>
      <c r="H82" s="217" t="str">
        <f>IFERROR(IF(VLOOKUP($D82,'Tarifa compacta'!$A$11:$O$997,12,0)=0,"",VLOOKUP($D82,'Tarifa compacta'!$A$11:$O$997,12,0)),"")</f>
        <v/>
      </c>
      <c r="I82" s="199" t="s">
        <v>6166</v>
      </c>
      <c r="J82" s="199" t="s">
        <v>6167</v>
      </c>
      <c r="K82" s="199" t="s">
        <v>6128</v>
      </c>
    </row>
    <row r="83" spans="1:11">
      <c r="B83" s="63"/>
      <c r="C83" s="246" t="str">
        <f>IFERROR(VLOOKUP(D83,'Tarifa compacta'!A:C,2,FALSE),"-")</f>
        <v>5025232987894</v>
      </c>
      <c r="D83" s="32" t="s">
        <v>1852</v>
      </c>
      <c r="E83" s="32" t="str">
        <f>+VLOOKUP($D83,'Tarifa compacta'!$A:$G,7,0)</f>
        <v>Unidad interior 3,5kW con nanoe™X Mark 3, Wi-Fi integrado, Control Premium</v>
      </c>
      <c r="F83" s="34">
        <f>+IFERROR(VLOOKUP($D83,'Tarifa compacta'!$A$11:$O$997,13,0),"")</f>
        <v>1361</v>
      </c>
      <c r="G83" s="34">
        <f>IFERROR(IF(VLOOKUP($D83,'Tarifa compacta'!$A$11:$O$997,15,0)=0,"",VLOOKUP($D83,'Tarifa compacta'!$A$11:$O$997,15,0)),"")</f>
        <v>0.02</v>
      </c>
      <c r="H83" s="217" t="str">
        <f>IFERROR(IF(VLOOKUP($D83,'Tarifa compacta'!$A$11:$O$997,12,0)=0,"",VLOOKUP($D83,'Tarifa compacta'!$A$11:$O$997,12,0)),"")</f>
        <v/>
      </c>
      <c r="I83" s="199"/>
      <c r="J83" s="199"/>
      <c r="K83" s="199"/>
    </row>
    <row r="84" spans="1:11">
      <c r="B84" s="160"/>
      <c r="C84" s="247" t="str">
        <f>IFERROR(VLOOKUP(D84,'Tarifa compacta'!A:C,2,FALSE),"-")</f>
        <v>5025232988303</v>
      </c>
      <c r="D84" s="40" t="s">
        <v>1865</v>
      </c>
      <c r="E84" s="40" t="str">
        <f>+VLOOKUP($D84,'Tarifa compacta'!$A:$G,7,0)</f>
        <v>Unidad exterior FS de 3,5 kW</v>
      </c>
      <c r="F84" s="41">
        <f>+IFERROR(VLOOKUP($D84,'Tarifa compacta'!$A$11:$O$997,13,0),"")</f>
        <v>954</v>
      </c>
      <c r="G84" s="41" t="str">
        <f>IFERROR(IF(VLOOKUP($D84,'Tarifa compacta'!$A$11:$O$997,15,0)=0,"",VLOOKUP($D84,'Tarifa compacta'!$A$11:$O$997,15,0)),"")</f>
        <v/>
      </c>
      <c r="H84" s="224" t="str">
        <f>IFERROR(IF(VLOOKUP($D84,'Tarifa compacta'!$A$11:$O$997,12,0)=0,"",VLOOKUP($D84,'Tarifa compacta'!$A$11:$O$997,12,0)),"")</f>
        <v/>
      </c>
      <c r="I84" s="200"/>
      <c r="J84" s="200"/>
      <c r="K84" s="200"/>
    </row>
    <row r="85" spans="1:11">
      <c r="A85" s="32"/>
      <c r="B85" s="32"/>
      <c r="C85" s="252" t="str">
        <f>IFERROR(VLOOKUP(D85,'Tarifa compacta'!A:C,2,FALSE),"-")</f>
        <v>-</v>
      </c>
      <c r="D85" s="35" t="s">
        <v>6168</v>
      </c>
      <c r="E85" s="32"/>
      <c r="F85" s="36">
        <f>+SUM(F86:F87)</f>
        <v>3233</v>
      </c>
      <c r="G85" s="36">
        <f>+IF(SUM(G86:G87)=0,"",SUM(G86:G87))</f>
        <v>0.02</v>
      </c>
      <c r="H85" s="217" t="str">
        <f>IFERROR(IF(VLOOKUP($D85,'Tarifa compacta'!$A$11:$O$997,12,0)=0,"",VLOOKUP($D85,'Tarifa compacta'!$A$11:$O$997,12,0)),"")</f>
        <v/>
      </c>
      <c r="I85" s="199" t="s">
        <v>6117</v>
      </c>
      <c r="J85" s="199" t="s">
        <v>6169</v>
      </c>
      <c r="K85" s="199" t="s">
        <v>6110</v>
      </c>
    </row>
    <row r="86" spans="1:11">
      <c r="A86" s="32"/>
      <c r="B86" s="63"/>
      <c r="C86" s="246" t="str">
        <f>IFERROR(VLOOKUP(D86,'Tarifa compacta'!A:C,2,FALSE),"-")</f>
        <v>5025232987948</v>
      </c>
      <c r="D86" s="32" t="s">
        <v>1856</v>
      </c>
      <c r="E86" s="32" t="str">
        <f>+VLOOKUP($D86,'Tarifa compacta'!$A:$G,7,0)</f>
        <v>Unidad interior 5,0kW con nanoe™X Mark 3, Wi-Fi integrado, Control Premium</v>
      </c>
      <c r="F86" s="34">
        <f>+IFERROR(VLOOKUP($D86,'Tarifa compacta'!$A$11:$O$997,13,0),"")</f>
        <v>2027</v>
      </c>
      <c r="G86" s="34">
        <f>IFERROR(IF(VLOOKUP($D86,'Tarifa compacta'!$A$11:$O$997,15,0)=0,"",VLOOKUP($D86,'Tarifa compacta'!$A$11:$O$997,15,0)),"")</f>
        <v>0.02</v>
      </c>
      <c r="H86" s="217" t="str">
        <f>IFERROR(IF(VLOOKUP($D86,'Tarifa compacta'!$A$11:$O$997,12,0)=0,"",VLOOKUP($D86,'Tarifa compacta'!$A$11:$O$997,12,0)),"")</f>
        <v/>
      </c>
      <c r="I86" s="199"/>
      <c r="J86" s="199"/>
      <c r="K86" s="199"/>
    </row>
    <row r="87" spans="1:11">
      <c r="A87" s="32"/>
      <c r="B87" s="160"/>
      <c r="C87" s="247" t="str">
        <f>IFERROR(VLOOKUP(D87,'Tarifa compacta'!A:C,2,FALSE),"-")</f>
        <v>5025232988341</v>
      </c>
      <c r="D87" s="40" t="s">
        <v>1869</v>
      </c>
      <c r="E87" s="40" t="str">
        <f>+VLOOKUP($D87,'Tarifa compacta'!$A:$G,7,0)</f>
        <v>Unidad exterior FS de 5,0 kW</v>
      </c>
      <c r="F87" s="41">
        <f>+IFERROR(VLOOKUP($D87,'Tarifa compacta'!$A$11:$O$997,13,0),"")</f>
        <v>1206</v>
      </c>
      <c r="G87" s="41" t="str">
        <f>IFERROR(IF(VLOOKUP($D87,'Tarifa compacta'!$A$11:$O$997,15,0)=0,"",VLOOKUP($D87,'Tarifa compacta'!$A$11:$O$997,15,0)),"")</f>
        <v/>
      </c>
      <c r="H87" s="224" t="str">
        <f>IFERROR(IF(VLOOKUP($D87,'Tarifa compacta'!$A$11:$O$997,12,0)=0,"",VLOOKUP($D87,'Tarifa compacta'!$A$11:$O$997,12,0)),"")</f>
        <v/>
      </c>
      <c r="I87" s="200"/>
      <c r="J87" s="200"/>
      <c r="K87" s="200"/>
    </row>
    <row r="88" spans="1:11" ht="15.75">
      <c r="B88" s="44"/>
      <c r="C88" s="251"/>
      <c r="D88" s="61" t="s">
        <v>6170</v>
      </c>
      <c r="E88" s="45"/>
      <c r="F88" s="46"/>
      <c r="G88" s="46"/>
      <c r="H88" s="222"/>
      <c r="I88" s="198"/>
      <c r="J88" s="198"/>
      <c r="K88" s="198"/>
    </row>
    <row r="89" spans="1:11">
      <c r="B89" s="32"/>
      <c r="C89" s="252" t="str">
        <f>IFERROR(VLOOKUP(D89,'Tarifa compacta'!A:C,2,FALSE),"-")</f>
        <v>-</v>
      </c>
      <c r="D89" s="35" t="s">
        <v>6171</v>
      </c>
      <c r="E89" s="32"/>
      <c r="F89" s="36">
        <f>+SUM(F90:F91)</f>
        <v>1608</v>
      </c>
      <c r="G89" s="36" t="str">
        <f>+IF(SUM(G90:G91)=0,"",SUM(G90:G91))</f>
        <v/>
      </c>
      <c r="H89" s="217" t="str">
        <f>IFERROR(IF(VLOOKUP($D89,'Tarifa compacta'!$A$11:$O$997,12,0)=0,"",VLOOKUP($D89,'Tarifa compacta'!$A$11:$O$997,12,0)),"")</f>
        <v/>
      </c>
      <c r="I89" s="199" t="s">
        <v>6172</v>
      </c>
      <c r="J89" s="199" t="s">
        <v>6173</v>
      </c>
      <c r="K89" s="199" t="s">
        <v>6157</v>
      </c>
    </row>
    <row r="90" spans="1:11">
      <c r="B90" s="63"/>
      <c r="C90" s="246" t="str">
        <f>IFERROR(VLOOKUP(D90,'Tarifa compacta'!A:C,2,FALSE),"-")</f>
        <v>5025232987849</v>
      </c>
      <c r="D90" s="32" t="s">
        <v>1827</v>
      </c>
      <c r="E90" s="32" t="str">
        <f>+VLOOKUP($D90,'Tarifa compacta'!$A:$G,7,0)</f>
        <v>Unidad interior 2,5 baja silueta, control premium de pared, bomba de drenaje</v>
      </c>
      <c r="F90" s="34">
        <f>+IFERROR(VLOOKUP($D90,'Tarifa compacta'!$A$11:$O$997,13,0),"")</f>
        <v>926</v>
      </c>
      <c r="G90" s="34" t="str">
        <f>IFERROR(IF(VLOOKUP($D90,'Tarifa compacta'!$A$11:$O$997,15,0)=0,"",VLOOKUP($D90,'Tarifa compacta'!$A$11:$O$997,15,0)),"")</f>
        <v/>
      </c>
      <c r="H90" s="217" t="str">
        <f>IFERROR(IF(VLOOKUP($D90,'Tarifa compacta'!$A$11:$O$997,12,0)=0,"",VLOOKUP($D90,'Tarifa compacta'!$A$11:$O$997,12,0)),"")</f>
        <v/>
      </c>
      <c r="I90" s="199"/>
      <c r="J90" s="199"/>
      <c r="K90" s="199"/>
    </row>
    <row r="91" spans="1:11">
      <c r="B91" s="160"/>
      <c r="C91" s="247" t="str">
        <f>IFERROR(VLOOKUP(D91,'Tarifa compacta'!A:C,2,FALSE),"-")</f>
        <v>5025232988273</v>
      </c>
      <c r="D91" s="40" t="s">
        <v>1860</v>
      </c>
      <c r="E91" s="40" t="str">
        <f>+VLOOKUP($D91,'Tarifa compacta'!$A:$G,7,0)</f>
        <v>Unidad exterior FS de 2,5 kW</v>
      </c>
      <c r="F91" s="41">
        <f>+IFERROR(VLOOKUP($D91,'Tarifa compacta'!$A$11:$O$997,13,0),"")</f>
        <v>682</v>
      </c>
      <c r="G91" s="41" t="str">
        <f>IFERROR(IF(VLOOKUP($D91,'Tarifa compacta'!$A$11:$O$997,15,0)=0,"",VLOOKUP($D91,'Tarifa compacta'!$A$11:$O$997,15,0)),"")</f>
        <v/>
      </c>
      <c r="H91" s="224" t="str">
        <f>IFERROR(IF(VLOOKUP($D91,'Tarifa compacta'!$A$11:$O$997,12,0)=0,"",VLOOKUP($D91,'Tarifa compacta'!$A$11:$O$997,12,0)),"")</f>
        <v/>
      </c>
      <c r="I91" s="200"/>
      <c r="J91" s="200"/>
      <c r="K91" s="200"/>
    </row>
    <row r="92" spans="1:11">
      <c r="B92" s="32"/>
      <c r="C92" s="252" t="str">
        <f>IFERROR(VLOOKUP(D92,'Tarifa compacta'!A:C,2,FALSE),"-")</f>
        <v>-</v>
      </c>
      <c r="D92" s="35" t="s">
        <v>6174</v>
      </c>
      <c r="E92" s="32"/>
      <c r="F92" s="36">
        <f>+SUM(F93:F94)</f>
        <v>1884</v>
      </c>
      <c r="G92" s="36" t="str">
        <f>+IF(SUM(G93:G94)=0,"",SUM(G93:G94))</f>
        <v/>
      </c>
      <c r="H92" s="217" t="str">
        <f>IFERROR(IF(VLOOKUP($D92,'Tarifa compacta'!$A$11:$O$997,12,0)=0,"",VLOOKUP($D92,'Tarifa compacta'!$A$11:$O$997,12,0)),"")</f>
        <v/>
      </c>
      <c r="I92" s="199" t="s">
        <v>6175</v>
      </c>
      <c r="J92" s="199" t="s">
        <v>6173</v>
      </c>
      <c r="K92" s="199" t="s">
        <v>6139</v>
      </c>
    </row>
    <row r="93" spans="1:11">
      <c r="B93" s="63"/>
      <c r="C93" s="246" t="str">
        <f>IFERROR(VLOOKUP(D93,'Tarifa compacta'!A:C,2,FALSE),"-")</f>
        <v>5025232987887</v>
      </c>
      <c r="D93" s="32" t="s">
        <v>1831</v>
      </c>
      <c r="E93" s="32" t="str">
        <f>+VLOOKUP($D93,'Tarifa compacta'!$A:$G,7,0)</f>
        <v>Unidad interior 3,5 baja silueta, control premium de pared, bomba de drenaje</v>
      </c>
      <c r="F93" s="34">
        <f>+IFERROR(VLOOKUP($D93,'Tarifa compacta'!$A$11:$O$997,13,0),"")</f>
        <v>930</v>
      </c>
      <c r="G93" s="34" t="str">
        <f>IFERROR(IF(VLOOKUP($D93,'Tarifa compacta'!$A$11:$O$997,15,0)=0,"",VLOOKUP($D93,'Tarifa compacta'!$A$11:$O$997,15,0)),"")</f>
        <v/>
      </c>
      <c r="H93" s="217" t="str">
        <f>IFERROR(IF(VLOOKUP($D93,'Tarifa compacta'!$A$11:$O$997,12,0)=0,"",VLOOKUP($D93,'Tarifa compacta'!$A$11:$O$997,12,0)),"")</f>
        <v/>
      </c>
      <c r="I93" s="199"/>
      <c r="J93" s="199"/>
      <c r="K93" s="199"/>
    </row>
    <row r="94" spans="1:11">
      <c r="B94" s="160"/>
      <c r="C94" s="247" t="str">
        <f>IFERROR(VLOOKUP(D94,'Tarifa compacta'!A:C,2,FALSE),"-")</f>
        <v>5025232988303</v>
      </c>
      <c r="D94" s="40" t="s">
        <v>1865</v>
      </c>
      <c r="E94" s="40" t="str">
        <f>+VLOOKUP($D94,'Tarifa compacta'!$A:$G,7,0)</f>
        <v>Unidad exterior FS de 3,5 kW</v>
      </c>
      <c r="F94" s="41">
        <f>+IFERROR(VLOOKUP($D94,'Tarifa compacta'!$A$11:$O$997,13,0),"")</f>
        <v>954</v>
      </c>
      <c r="G94" s="41" t="str">
        <f>IFERROR(IF(VLOOKUP($D94,'Tarifa compacta'!$A$11:$O$997,15,0)=0,"",VLOOKUP($D94,'Tarifa compacta'!$A$11:$O$997,15,0)),"")</f>
        <v/>
      </c>
      <c r="H94" s="224" t="str">
        <f>IFERROR(IF(VLOOKUP($D94,'Tarifa compacta'!$A$11:$O$997,12,0)=0,"",VLOOKUP($D94,'Tarifa compacta'!$A$11:$O$997,12,0)),"")</f>
        <v/>
      </c>
      <c r="I94" s="200"/>
      <c r="J94" s="200"/>
      <c r="K94" s="200"/>
    </row>
    <row r="95" spans="1:11">
      <c r="A95" s="32"/>
      <c r="B95" s="32"/>
      <c r="C95" s="252" t="str">
        <f>IFERROR(VLOOKUP(D95,'Tarifa compacta'!A:C,2,FALSE),"-")</f>
        <v>-</v>
      </c>
      <c r="D95" s="35" t="s">
        <v>6176</v>
      </c>
      <c r="E95" s="32"/>
      <c r="F95" s="36">
        <f>+SUM(F96:F97)</f>
        <v>2270</v>
      </c>
      <c r="G95" s="36" t="str">
        <f>+IF(SUM(G96:G97)=0,"",SUM(G96:G97))</f>
        <v/>
      </c>
      <c r="H95" s="217" t="str">
        <f>IFERROR(IF(VLOOKUP($D95,'Tarifa compacta'!$A$11:$O$997,12,0)=0,"",VLOOKUP($D95,'Tarifa compacta'!$A$11:$O$997,12,0)),"")</f>
        <v/>
      </c>
      <c r="I95" s="199" t="s">
        <v>6177</v>
      </c>
      <c r="J95" s="199" t="s">
        <v>6178</v>
      </c>
      <c r="K95" s="199" t="s">
        <v>6139</v>
      </c>
    </row>
    <row r="96" spans="1:11">
      <c r="A96" s="32"/>
      <c r="B96" s="63"/>
      <c r="C96" s="246" t="str">
        <f>IFERROR(VLOOKUP(D96,'Tarifa compacta'!A:C,2,FALSE),"-")</f>
        <v>5025232987931</v>
      </c>
      <c r="D96" s="32" t="s">
        <v>1835</v>
      </c>
      <c r="E96" s="32" t="str">
        <f>+VLOOKUP($D96,'Tarifa compacta'!$A:$G,7,0)</f>
        <v>Unidad interior 5,0 baja silueta, control premium de pared, bomba de drenaje</v>
      </c>
      <c r="F96" s="34">
        <f>+IFERROR(VLOOKUP($D96,'Tarifa compacta'!$A$11:$O$997,13,0),"")</f>
        <v>1064</v>
      </c>
      <c r="G96" s="34" t="str">
        <f>IFERROR(IF(VLOOKUP($D96,'Tarifa compacta'!$A$11:$O$997,15,0)=0,"",VLOOKUP($D96,'Tarifa compacta'!$A$11:$O$997,15,0)),"")</f>
        <v/>
      </c>
      <c r="H96" s="217" t="str">
        <f>IFERROR(IF(VLOOKUP($D96,'Tarifa compacta'!$A$11:$O$997,12,0)=0,"",VLOOKUP($D96,'Tarifa compacta'!$A$11:$O$997,12,0)),"")</f>
        <v/>
      </c>
      <c r="I96" s="199"/>
      <c r="J96" s="199"/>
      <c r="K96" s="199"/>
    </row>
    <row r="97" spans="1:11">
      <c r="A97" s="32"/>
      <c r="B97" s="160"/>
      <c r="C97" s="247" t="str">
        <f>IFERROR(VLOOKUP(D97,'Tarifa compacta'!A:C,2,FALSE),"-")</f>
        <v>5025232988341</v>
      </c>
      <c r="D97" s="40" t="s">
        <v>1869</v>
      </c>
      <c r="E97" s="40" t="str">
        <f>+VLOOKUP($D97,'Tarifa compacta'!$A:$G,7,0)</f>
        <v>Unidad exterior FS de 5,0 kW</v>
      </c>
      <c r="F97" s="41">
        <f>+IFERROR(VLOOKUP($D97,'Tarifa compacta'!$A$11:$O$997,13,0),"")</f>
        <v>1206</v>
      </c>
      <c r="G97" s="41" t="str">
        <f>IFERROR(IF(VLOOKUP($D97,'Tarifa compacta'!$A$11:$O$997,15,0)=0,"",VLOOKUP($D97,'Tarifa compacta'!$A$11:$O$997,15,0)),"")</f>
        <v/>
      </c>
      <c r="H97" s="224" t="str">
        <f>IFERROR(IF(VLOOKUP($D97,'Tarifa compacta'!$A$11:$O$997,12,0)=0,"",VLOOKUP($D97,'Tarifa compacta'!$A$11:$O$997,12,0)),"")</f>
        <v/>
      </c>
      <c r="I97" s="200"/>
      <c r="J97" s="200"/>
      <c r="K97" s="200"/>
    </row>
    <row r="98" spans="1:11">
      <c r="A98" s="32"/>
      <c r="B98" s="32"/>
      <c r="C98" s="252" t="str">
        <f>IFERROR(VLOOKUP(D98,'Tarifa compacta'!A:C,2,FALSE),"-")</f>
        <v>-</v>
      </c>
      <c r="D98" s="35" t="s">
        <v>6179</v>
      </c>
      <c r="E98" s="32"/>
      <c r="F98" s="36">
        <f>+SUM(F99:F100)</f>
        <v>2567</v>
      </c>
      <c r="G98" s="36" t="str">
        <f>+IF(SUM(G99:G100)=0,"",SUM(G99:G100))</f>
        <v/>
      </c>
      <c r="H98" s="217" t="str">
        <f>IFERROR(IF(VLOOKUP($D98,'Tarifa compacta'!$A$11:$O$997,12,0)=0,"",VLOOKUP($D98,'Tarifa compacta'!$A$11:$O$997,12,0)),"")</f>
        <v/>
      </c>
      <c r="I98" s="199" t="s">
        <v>6145</v>
      </c>
      <c r="J98" s="199" t="s">
        <v>6180</v>
      </c>
      <c r="K98" s="199" t="s">
        <v>6139</v>
      </c>
    </row>
    <row r="99" spans="1:11">
      <c r="A99" s="32"/>
      <c r="B99" s="63"/>
      <c r="C99" s="246" t="str">
        <f>IFERROR(VLOOKUP(D99,'Tarifa compacta'!A:C,2,FALSE),"-")</f>
        <v>5025232987962</v>
      </c>
      <c r="D99" s="32" t="s">
        <v>1839</v>
      </c>
      <c r="E99" s="32" t="str">
        <f>+VLOOKUP($D99,'Tarifa compacta'!$A:$G,7,0)</f>
        <v>Unidad interior 6,0 baja silueta, control premium de pared, bomba de drenaje</v>
      </c>
      <c r="F99" s="34">
        <f>+IFERROR(VLOOKUP($D99,'Tarifa compacta'!$A$11:$O$997,13,0),"")</f>
        <v>1180</v>
      </c>
      <c r="G99" s="34" t="str">
        <f>IFERROR(IF(VLOOKUP($D99,'Tarifa compacta'!$A$11:$O$997,15,0)=0,"",VLOOKUP($D99,'Tarifa compacta'!$A$11:$O$997,15,0)),"")</f>
        <v/>
      </c>
      <c r="H99" s="217" t="str">
        <f>IFERROR(IF(VLOOKUP($D99,'Tarifa compacta'!$A$11:$O$997,12,0)=0,"",VLOOKUP($D99,'Tarifa compacta'!$A$11:$O$997,12,0)),"")</f>
        <v/>
      </c>
      <c r="I99" s="199"/>
      <c r="J99" s="199"/>
      <c r="K99" s="199"/>
    </row>
    <row r="100" spans="1:11" ht="15.75" thickBot="1">
      <c r="A100" s="32"/>
      <c r="B100" s="160"/>
      <c r="C100" s="247" t="str">
        <f>IFERROR(VLOOKUP(D100,'Tarifa compacta'!A:C,2,FALSE),"-")</f>
        <v>5025232988365</v>
      </c>
      <c r="D100" s="40" t="s">
        <v>1873</v>
      </c>
      <c r="E100" s="40" t="str">
        <f>+VLOOKUP($D100,'Tarifa compacta'!$A:$G,7,0)</f>
        <v>Unidad exterior FS de 6,0 kW</v>
      </c>
      <c r="F100" s="41">
        <f>+IFERROR(VLOOKUP($D100,'Tarifa compacta'!$A$11:$O$997,13,0),"")</f>
        <v>1387</v>
      </c>
      <c r="G100" s="41" t="str">
        <f>IFERROR(IF(VLOOKUP($D100,'Tarifa compacta'!$A$11:$O$997,15,0)=0,"",VLOOKUP($D100,'Tarifa compacta'!$A$11:$O$997,15,0)),"")</f>
        <v/>
      </c>
      <c r="H100" s="224" t="str">
        <f>IFERROR(IF(VLOOKUP($D100,'Tarifa compacta'!$A$11:$O$997,12,0)=0,"",VLOOKUP($D100,'Tarifa compacta'!$A$11:$O$997,12,0)),"")</f>
        <v/>
      </c>
      <c r="I100" s="200"/>
      <c r="J100" s="200"/>
      <c r="K100" s="200"/>
    </row>
    <row r="101" spans="1:11" ht="24" thickBot="1">
      <c r="B101" s="295" t="s">
        <v>6181</v>
      </c>
      <c r="C101" s="295"/>
      <c r="D101" s="295"/>
      <c r="E101" s="295"/>
      <c r="F101" s="295"/>
      <c r="G101" s="295"/>
      <c r="H101" s="295"/>
      <c r="I101" s="295"/>
      <c r="J101" s="295"/>
      <c r="K101" s="295"/>
    </row>
    <row r="102" spans="1:11" ht="15.75">
      <c r="B102" s="70"/>
      <c r="C102" s="253"/>
      <c r="D102" s="62" t="s">
        <v>6182</v>
      </c>
      <c r="E102" s="43"/>
      <c r="F102" s="43"/>
      <c r="G102" s="43"/>
      <c r="H102" s="215"/>
      <c r="I102" s="201"/>
      <c r="J102" s="201"/>
      <c r="K102" s="201"/>
    </row>
    <row r="103" spans="1:11">
      <c r="B103" s="161"/>
      <c r="C103" s="248"/>
      <c r="D103" s="50" t="s">
        <v>6183</v>
      </c>
      <c r="E103" s="49"/>
      <c r="F103" s="51"/>
      <c r="G103" s="51"/>
      <c r="H103" s="216"/>
      <c r="I103" s="202"/>
      <c r="J103" s="202"/>
      <c r="K103" s="202"/>
    </row>
    <row r="104" spans="1:11">
      <c r="B104" s="63"/>
      <c r="C104" s="246" t="str">
        <f>IFERROR(VLOOKUP(D104,'Tarifa compacta'!A:C,2,FALSE),"-")</f>
        <v>5025232988006</v>
      </c>
      <c r="D104" s="32" t="s">
        <v>1877</v>
      </c>
      <c r="E104" s="32" t="str">
        <f>+VLOOKUP($D104,'Tarifa compacta'!$A:$G,7,0)</f>
        <v>Unidad exterior Multi Z 2x1 de 3,5 kW, eficiencia mejorada ↑</v>
      </c>
      <c r="F104" s="34">
        <f>+IFERROR(VLOOKUP($D104,'Tarifa compacta'!$A$11:$O$997,13,0),"")</f>
        <v>1391</v>
      </c>
      <c r="G104" s="34"/>
      <c r="H104" s="217" t="str">
        <f>IFERROR(IF(VLOOKUP($D104,'Tarifa compacta'!$A$11:$O$997,12,0)=0,"",VLOOKUP($D104,'Tarifa compacta'!$A$11:$O$997,12,0)),"")</f>
        <v/>
      </c>
      <c r="I104" s="199" t="s">
        <v>6175</v>
      </c>
      <c r="J104" s="199" t="s">
        <v>6184</v>
      </c>
      <c r="K104" s="199" t="s">
        <v>6099</v>
      </c>
    </row>
    <row r="105" spans="1:11">
      <c r="B105" s="63"/>
      <c r="C105" s="246" t="str">
        <f>IFERROR(VLOOKUP(D105,'Tarifa compacta'!A:C,2,FALSE),"-")</f>
        <v>5025232988013</v>
      </c>
      <c r="D105" s="32" t="s">
        <v>1882</v>
      </c>
      <c r="E105" s="32" t="str">
        <f>+VLOOKUP($D105,'Tarifa compacta'!$A:$G,7,0)</f>
        <v>Unidad exterior Multi Z 2x1 de 4,1 kW, eficiencia mejorada ↑</v>
      </c>
      <c r="F105" s="34">
        <f>+IFERROR(VLOOKUP($D105,'Tarifa compacta'!$A$11:$O$997,13,0),"")</f>
        <v>1532</v>
      </c>
      <c r="G105" s="34"/>
      <c r="H105" s="217" t="str">
        <f>IFERROR(IF(VLOOKUP($D105,'Tarifa compacta'!$A$11:$O$997,12,0)=0,"",VLOOKUP($D105,'Tarifa compacta'!$A$11:$O$997,12,0)),"")</f>
        <v/>
      </c>
      <c r="I105" s="199" t="s">
        <v>6185</v>
      </c>
      <c r="J105" s="199" t="s">
        <v>6184</v>
      </c>
      <c r="K105" s="199" t="s">
        <v>6099</v>
      </c>
    </row>
    <row r="106" spans="1:11">
      <c r="B106" s="63"/>
      <c r="C106" s="246" t="str">
        <f>IFERROR(VLOOKUP(D106,'Tarifa compacta'!A:C,2,FALSE),"-")</f>
        <v>5025232988020</v>
      </c>
      <c r="D106" s="32" t="s">
        <v>1886</v>
      </c>
      <c r="E106" s="32" t="str">
        <f>+VLOOKUP($D106,'Tarifa compacta'!$A:$G,7,0)</f>
        <v>Unidad exterior Multi Z 2x1 de 5 kW, eficiencia mejorada ↑</v>
      </c>
      <c r="F106" s="34">
        <f>+IFERROR(VLOOKUP($D106,'Tarifa compacta'!$A$11:$O$997,13,0),"")</f>
        <v>1668</v>
      </c>
      <c r="G106" s="34"/>
      <c r="H106" s="217" t="str">
        <f>IFERROR(IF(VLOOKUP($D106,'Tarifa compacta'!$A$11:$O$997,12,0)=0,"",VLOOKUP($D106,'Tarifa compacta'!$A$11:$O$997,12,0)),"")</f>
        <v/>
      </c>
      <c r="I106" s="199" t="s">
        <v>6186</v>
      </c>
      <c r="J106" s="199" t="s">
        <v>6098</v>
      </c>
      <c r="K106" s="199" t="s">
        <v>6128</v>
      </c>
    </row>
    <row r="107" spans="1:11">
      <c r="B107" s="63"/>
      <c r="C107" s="246" t="str">
        <f>IFERROR(VLOOKUP(D107,'Tarifa compacta'!A:C,2,FALSE),"-")</f>
        <v>5025232988044</v>
      </c>
      <c r="D107" s="32" t="s">
        <v>1890</v>
      </c>
      <c r="E107" s="32" t="str">
        <f>+VLOOKUP($D107,'Tarifa compacta'!$A:$G,7,0)</f>
        <v>Unidad exterior Multi Z 3x1 de 5,2 kW, eficiencia mejorada ↑</v>
      </c>
      <c r="F107" s="34">
        <f>+IFERROR(VLOOKUP($D107,'Tarifa compacta'!$A$11:$O$997,13,0),"")</f>
        <v>2091</v>
      </c>
      <c r="G107" s="34"/>
      <c r="H107" s="217" t="str">
        <f>IFERROR(IF(VLOOKUP($D107,'Tarifa compacta'!$A$11:$O$997,12,0)=0,"",VLOOKUP($D107,'Tarifa compacta'!$A$11:$O$997,12,0)),"")</f>
        <v/>
      </c>
      <c r="I107" s="199" t="s">
        <v>6187</v>
      </c>
      <c r="J107" s="199" t="s">
        <v>6098</v>
      </c>
      <c r="K107" s="199" t="s">
        <v>6188</v>
      </c>
    </row>
    <row r="108" spans="1:11">
      <c r="B108" s="63"/>
      <c r="C108" s="246" t="str">
        <f>IFERROR(VLOOKUP(D108,'Tarifa compacta'!A:C,2,FALSE),"-")</f>
        <v>5025232988051</v>
      </c>
      <c r="D108" s="32" t="s">
        <v>1894</v>
      </c>
      <c r="E108" s="32" t="str">
        <f>+VLOOKUP($D108,'Tarifa compacta'!$A:$G,7,0)</f>
        <v>Unidad exterior Multi Z 3x1 de 6,8 kW, eficiencia mejorada ↑</v>
      </c>
      <c r="F108" s="34">
        <f>+IFERROR(VLOOKUP($D108,'Tarifa compacta'!$A$11:$O$997,13,0),"")</f>
        <v>2692</v>
      </c>
      <c r="G108" s="34"/>
      <c r="H108" s="217" t="str">
        <f>IFERROR(IF(VLOOKUP($D108,'Tarifa compacta'!$A$11:$O$997,12,0)=0,"",VLOOKUP($D108,'Tarifa compacta'!$A$11:$O$997,12,0)),"")</f>
        <v/>
      </c>
      <c r="I108" s="199" t="s">
        <v>6189</v>
      </c>
      <c r="J108" s="199" t="s">
        <v>6190</v>
      </c>
      <c r="K108" s="199" t="s">
        <v>6128</v>
      </c>
    </row>
    <row r="109" spans="1:11">
      <c r="B109" s="63"/>
      <c r="C109" s="246" t="str">
        <f>IFERROR(VLOOKUP(D109,'Tarifa compacta'!A:C,2,FALSE),"-")</f>
        <v>5025232988068</v>
      </c>
      <c r="D109" s="32" t="s">
        <v>1898</v>
      </c>
      <c r="E109" s="32" t="str">
        <f>+VLOOKUP($D109,'Tarifa compacta'!$A:$G,7,0)</f>
        <v>Unidad exterior Multi Z 4x1 de 6,8 kW, eficiencia mejorada ↑</v>
      </c>
      <c r="F109" s="34">
        <f>+IFERROR(VLOOKUP($D109,'Tarifa compacta'!$A$11:$O$997,13,0),"")</f>
        <v>3368</v>
      </c>
      <c r="G109" s="34"/>
      <c r="H109" s="217" t="str">
        <f>IFERROR(IF(VLOOKUP($D109,'Tarifa compacta'!$A$11:$O$997,12,0)=0,"",VLOOKUP($D109,'Tarifa compacta'!$A$11:$O$997,12,0)),"")</f>
        <v/>
      </c>
      <c r="I109" s="199" t="s">
        <v>6189</v>
      </c>
      <c r="J109" s="199" t="s">
        <v>6191</v>
      </c>
      <c r="K109" s="199" t="s">
        <v>6128</v>
      </c>
    </row>
    <row r="110" spans="1:11">
      <c r="B110" s="63"/>
      <c r="C110" s="246" t="str">
        <f>IFERROR(VLOOKUP(D110,'Tarifa compacta'!A:C,2,FALSE),"-")</f>
        <v>5025232988075</v>
      </c>
      <c r="D110" s="32" t="s">
        <v>1902</v>
      </c>
      <c r="E110" s="32" t="str">
        <f>+VLOOKUP($D110,'Tarifa compacta'!$A:$G,7,0)</f>
        <v>Unidad exterior Multi Z 4x1 de 8 kW, eficiencia mejorada ↑</v>
      </c>
      <c r="F110" s="34">
        <f>+IFERROR(VLOOKUP($D110,'Tarifa compacta'!$A$11:$O$997,13,0),"")</f>
        <v>4076</v>
      </c>
      <c r="G110" s="34"/>
      <c r="H110" s="217" t="str">
        <f>IFERROR(IF(VLOOKUP($D110,'Tarifa compacta'!$A$11:$O$997,12,0)=0,"",VLOOKUP($D110,'Tarifa compacta'!$A$11:$O$997,12,0)),"")</f>
        <v/>
      </c>
      <c r="I110" s="199" t="s">
        <v>6192</v>
      </c>
      <c r="J110" s="199" t="s">
        <v>6191</v>
      </c>
      <c r="K110" s="199" t="s">
        <v>6188</v>
      </c>
    </row>
    <row r="111" spans="1:11">
      <c r="B111" s="63"/>
      <c r="C111" s="246" t="str">
        <f>IFERROR(VLOOKUP(D111,'Tarifa compacta'!A:C,2,FALSE),"-")</f>
        <v>5025232988082</v>
      </c>
      <c r="D111" s="32" t="s">
        <v>1906</v>
      </c>
      <c r="E111" s="32" t="str">
        <f>+VLOOKUP($D111,'Tarifa compacta'!$A:$G,7,0)</f>
        <v>Unidad exterior Multi Z 5x1 de 9 kW</v>
      </c>
      <c r="F111" s="34">
        <f>+IFERROR(VLOOKUP($D111,'Tarifa compacta'!$A$11:$O$997,13,0),"")</f>
        <v>5462</v>
      </c>
      <c r="G111" s="34"/>
      <c r="H111" s="217" t="str">
        <f>IFERROR(IF(VLOOKUP($D111,'Tarifa compacta'!$A$11:$O$997,12,0)=0,"",VLOOKUP($D111,'Tarifa compacta'!$A$11:$O$997,12,0)),"")</f>
        <v/>
      </c>
      <c r="I111" s="199" t="s">
        <v>6193</v>
      </c>
      <c r="J111" s="199" t="s">
        <v>6191</v>
      </c>
      <c r="K111" s="199" t="s">
        <v>6188</v>
      </c>
    </row>
    <row r="112" spans="1:11">
      <c r="B112" s="49"/>
      <c r="C112" s="248"/>
      <c r="D112" s="50" t="s">
        <v>6194</v>
      </c>
      <c r="E112" s="49"/>
      <c r="F112" s="51"/>
      <c r="G112" s="51"/>
      <c r="H112" s="216"/>
      <c r="I112" s="202"/>
      <c r="J112" s="202"/>
      <c r="K112" s="202"/>
    </row>
    <row r="113" spans="2:11">
      <c r="B113" s="47"/>
      <c r="C113" s="252" t="str">
        <f>IFERROR(VLOOKUP(D113,'Tarifa compacta'!A:C,2,FALSE),"-")</f>
        <v>5025232987764</v>
      </c>
      <c r="D113" s="32" t="s">
        <v>1676</v>
      </c>
      <c r="E113" s="32" t="str">
        <f>+VLOOKUP($D113,'Tarifa compacta'!$A:$G,7,0)</f>
        <v>Unidad interior 2,0kW gris grafito nanoe™X Mark 3, Wi-Fi integrado, Aerowings 2.0, Función AI-ECO</v>
      </c>
      <c r="F113" s="34">
        <f>+IFERROR(VLOOKUP($D113,'Tarifa compacta'!$A$11:$O$997,13,0),"")</f>
        <v>726</v>
      </c>
      <c r="G113" s="34"/>
      <c r="H113" s="217" t="str">
        <f>IFERROR(IF(VLOOKUP($D113,'Tarifa compacta'!$A$11:$O$997,12,0)=0,"",VLOOKUP($D113,'Tarifa compacta'!$A$11:$O$997,12,0)),"")</f>
        <v/>
      </c>
      <c r="I113" s="199" t="s">
        <v>6195</v>
      </c>
      <c r="J113" s="199"/>
      <c r="K113" s="199"/>
    </row>
    <row r="114" spans="2:11">
      <c r="B114" s="47"/>
      <c r="C114" s="252" t="str">
        <f>IFERROR(VLOOKUP(D114,'Tarifa compacta'!A:C,2,FALSE),"-")</f>
        <v>5025232987788</v>
      </c>
      <c r="D114" s="32" t="s">
        <v>1682</v>
      </c>
      <c r="E114" s="32" t="str">
        <f>+VLOOKUP($D114,'Tarifa compacta'!$A:$G,7,0)</f>
        <v>Unidad interior 2,5kW gris grafito nanoe™X Mark 3, Wi-Fi integrado, Aerowings 2.0, Función AI-ECO</v>
      </c>
      <c r="F114" s="34">
        <f>+IFERROR(VLOOKUP($D114,'Tarifa compacta'!$A$11:$O$997,13,0),"")</f>
        <v>772</v>
      </c>
      <c r="G114" s="34"/>
      <c r="H114" s="217" t="str">
        <f>IFERROR(IF(VLOOKUP($D114,'Tarifa compacta'!$A$11:$O$997,12,0)=0,"",VLOOKUP($D114,'Tarifa compacta'!$A$11:$O$997,12,0)),"")</f>
        <v/>
      </c>
      <c r="I114" s="199" t="s">
        <v>6196</v>
      </c>
      <c r="J114" s="199"/>
      <c r="K114" s="199"/>
    </row>
    <row r="115" spans="2:11">
      <c r="B115" s="32"/>
      <c r="C115" s="252" t="str">
        <f>IFERROR(VLOOKUP(D115,'Tarifa compacta'!A:C,2,FALSE),"-")</f>
        <v>5025232987801</v>
      </c>
      <c r="D115" s="32" t="s">
        <v>1686</v>
      </c>
      <c r="E115" s="32" t="str">
        <f>+VLOOKUP($D115,'Tarifa compacta'!$A:$G,7,0)</f>
        <v>Unidad interior 3,5kW gris grafito nanoe™X Mark 3, Wi-Fi integrado, Aerowings 2.0, Función AI-ECO</v>
      </c>
      <c r="F115" s="34">
        <f>+IFERROR(VLOOKUP($D115,'Tarifa compacta'!$A$11:$O$997,13,0),"")</f>
        <v>871</v>
      </c>
      <c r="G115" s="34"/>
      <c r="H115" s="217" t="str">
        <f>IFERROR(IF(VLOOKUP($D115,'Tarifa compacta'!$A$11:$O$997,12,0)=0,"",VLOOKUP($D115,'Tarifa compacta'!$A$11:$O$997,12,0)),"")</f>
        <v/>
      </c>
      <c r="I115" s="199" t="s">
        <v>6197</v>
      </c>
      <c r="J115" s="199"/>
      <c r="K115" s="199"/>
    </row>
    <row r="116" spans="2:11">
      <c r="B116" s="32"/>
      <c r="C116" s="252" t="str">
        <f>IFERROR(VLOOKUP(D116,'Tarifa compacta'!A:C,2,FALSE),"-")</f>
        <v>5025232987818</v>
      </c>
      <c r="D116" s="32" t="s">
        <v>1690</v>
      </c>
      <c r="E116" s="32" t="str">
        <f>+VLOOKUP($D116,'Tarifa compacta'!$A:$G,7,0)</f>
        <v>Unidad interior 4,2kW gris grafito nanoe™X Mark 3, Wi-Fi integrado, Aerowings 2.0, Función AI-ECO</v>
      </c>
      <c r="F116" s="34">
        <f>+IFERROR(VLOOKUP($D116,'Tarifa compacta'!$A$11:$O$997,13,0),"")</f>
        <v>913</v>
      </c>
      <c r="G116" s="34"/>
      <c r="H116" s="217" t="str">
        <f>IFERROR(IF(VLOOKUP($D116,'Tarifa compacta'!$A$11:$O$997,12,0)=0,"",VLOOKUP($D116,'Tarifa compacta'!$A$11:$O$997,12,0)),"")</f>
        <v/>
      </c>
      <c r="I116" s="199" t="s">
        <v>6198</v>
      </c>
      <c r="J116" s="199"/>
      <c r="K116" s="199"/>
    </row>
    <row r="117" spans="2:11">
      <c r="B117" s="49"/>
      <c r="C117" s="248"/>
      <c r="D117" s="50" t="s">
        <v>6199</v>
      </c>
      <c r="E117" s="49"/>
      <c r="F117" s="51"/>
      <c r="G117" s="51"/>
      <c r="H117" s="216"/>
      <c r="I117" s="202"/>
      <c r="J117" s="202"/>
      <c r="K117" s="202"/>
    </row>
    <row r="118" spans="2:11">
      <c r="B118" s="47"/>
      <c r="C118" s="252" t="str">
        <f>IFERROR(VLOOKUP(D118,'Tarifa compacta'!A:C,2,FALSE),"-")</f>
        <v>5025232987597</v>
      </c>
      <c r="D118" s="32" t="s">
        <v>1613</v>
      </c>
      <c r="E118" s="32" t="str">
        <f>+VLOOKUP($D118,'Tarifa compacta'!$A:$G,7,0)</f>
        <v>Etherea White Wall Mount split de 1,6 kW</v>
      </c>
      <c r="F118" s="34">
        <f>+IFERROR(VLOOKUP($D118,'Tarifa compacta'!$A$11:$O$997,13,0),"")</f>
        <v>476</v>
      </c>
      <c r="G118" s="34"/>
      <c r="H118" s="217" t="str">
        <f>IFERROR(IF(VLOOKUP($D118,'Tarifa compacta'!$A$11:$O$997,12,0)=0,"",VLOOKUP($D118,'Tarifa compacta'!$A$11:$O$997,12,0)),"")</f>
        <v/>
      </c>
      <c r="I118" s="199" t="s">
        <v>6200</v>
      </c>
      <c r="J118" s="199"/>
      <c r="K118" s="199"/>
    </row>
    <row r="119" spans="2:11">
      <c r="B119" s="32"/>
      <c r="C119" s="252" t="str">
        <f>IFERROR(VLOOKUP(D119,'Tarifa compacta'!A:C,2,FALSE),"-")</f>
        <v>5025232987832</v>
      </c>
      <c r="D119" s="32" t="s">
        <v>1621</v>
      </c>
      <c r="E119" s="32" t="str">
        <f>+VLOOKUP($D119,'Tarifa compacta'!$A:$G,7,0)</f>
        <v>Unidad interior 2,0kW Blanco Mate con nanoe™X Mark 3, Wi-Fi integrado, Aerowings 2.0, Función AI-ECO</v>
      </c>
      <c r="F119" s="34">
        <f>+IFERROR(VLOOKUP($D119,'Tarifa compacta'!$A$11:$O$997,13,0),"")</f>
        <v>547</v>
      </c>
      <c r="G119" s="34"/>
      <c r="H119" s="217" t="str">
        <f>IFERROR(IF(VLOOKUP($D119,'Tarifa compacta'!$A$11:$O$997,12,0)=0,"",VLOOKUP($D119,'Tarifa compacta'!$A$11:$O$997,12,0)),"")</f>
        <v/>
      </c>
      <c r="I119" s="199" t="s">
        <v>6195</v>
      </c>
      <c r="J119" s="199"/>
      <c r="K119" s="199"/>
    </row>
    <row r="120" spans="2:11">
      <c r="B120" s="32"/>
      <c r="C120" s="252" t="str">
        <f>IFERROR(VLOOKUP(D120,'Tarifa compacta'!A:C,2,FALSE),"-")</f>
        <v>5025232987870</v>
      </c>
      <c r="D120" s="32" t="s">
        <v>1626</v>
      </c>
      <c r="E120" s="32" t="str">
        <f>+VLOOKUP($D120,'Tarifa compacta'!$A:$G,7,0)</f>
        <v>Unidad interior 2,5kW Blanco Mate con nanoe™X Mark 3, Wi-Fi integrado, Aerowings 2.0, Función AI-ECO</v>
      </c>
      <c r="F120" s="34">
        <f>+IFERROR(VLOOKUP($D120,'Tarifa compacta'!$A$11:$O$997,13,0),"")</f>
        <v>591</v>
      </c>
      <c r="G120" s="34"/>
      <c r="H120" s="217" t="str">
        <f>IFERROR(IF(VLOOKUP($D120,'Tarifa compacta'!$A$11:$O$997,12,0)=0,"",VLOOKUP($D120,'Tarifa compacta'!$A$11:$O$997,12,0)),"")</f>
        <v/>
      </c>
      <c r="I120" s="199" t="s">
        <v>6196</v>
      </c>
      <c r="J120" s="199"/>
      <c r="K120" s="199"/>
    </row>
    <row r="121" spans="2:11">
      <c r="B121" s="47"/>
      <c r="C121" s="252" t="str">
        <f>IFERROR(VLOOKUP(D121,'Tarifa compacta'!A:C,2,FALSE),"-")</f>
        <v>5025232987917</v>
      </c>
      <c r="D121" s="32" t="s">
        <v>1631</v>
      </c>
      <c r="E121" s="32" t="str">
        <f>+VLOOKUP($D121,'Tarifa compacta'!$A:$G,7,0)</f>
        <v>Unidad interior 3,5kW Blanco Mate con nanoe™X Mark 3, Wi-Fi integrado, Aerowings 2.0, Función AI-ECO</v>
      </c>
      <c r="F121" s="34">
        <f>+IFERROR(VLOOKUP($D121,'Tarifa compacta'!$A$11:$O$997,13,0),"")</f>
        <v>691</v>
      </c>
      <c r="G121" s="34"/>
      <c r="H121" s="217" t="str">
        <f>IFERROR(IF(VLOOKUP($D121,'Tarifa compacta'!$A$11:$O$997,12,0)=0,"",VLOOKUP($D121,'Tarifa compacta'!$A$11:$O$997,12,0)),"")</f>
        <v/>
      </c>
      <c r="I121" s="199" t="s">
        <v>6197</v>
      </c>
      <c r="J121" s="199"/>
      <c r="K121" s="199"/>
    </row>
    <row r="122" spans="2:11">
      <c r="B122" s="32"/>
      <c r="C122" s="252" t="str">
        <f>IFERROR(VLOOKUP(D122,'Tarifa compacta'!A:C,2,FALSE),"-")</f>
        <v>5025232987924</v>
      </c>
      <c r="D122" s="32" t="s">
        <v>1636</v>
      </c>
      <c r="E122" s="32" t="str">
        <f>+VLOOKUP($D122,'Tarifa compacta'!$A:$G,7,0)</f>
        <v>Unidad interior 4,2kW Blanco Mate con nanoe™X Mark 3, Wi-Fi integrado, Aerowings 2.0, Función AI-ECO</v>
      </c>
      <c r="F122" s="34">
        <f>+IFERROR(VLOOKUP($D122,'Tarifa compacta'!$A$11:$O$997,13,0),"")</f>
        <v>882</v>
      </c>
      <c r="G122" s="34"/>
      <c r="H122" s="217" t="str">
        <f>IFERROR(IF(VLOOKUP($D122,'Tarifa compacta'!$A$11:$O$997,12,0)=0,"",VLOOKUP($D122,'Tarifa compacta'!$A$11:$O$997,12,0)),"")</f>
        <v/>
      </c>
      <c r="I122" s="199" t="s">
        <v>6198</v>
      </c>
      <c r="J122" s="199"/>
      <c r="K122" s="199"/>
    </row>
    <row r="123" spans="2:11">
      <c r="B123" s="32"/>
      <c r="C123" s="252" t="str">
        <f>IFERROR(VLOOKUP(D123,'Tarifa compacta'!A:C,2,FALSE),"-")</f>
        <v>5025232987955</v>
      </c>
      <c r="D123" s="32" t="s">
        <v>1641</v>
      </c>
      <c r="E123" s="32" t="str">
        <f>+VLOOKUP($D123,'Tarifa compacta'!$A:$G,7,0)</f>
        <v>Unidad interior 5,0kW Blanco Mate con nanoe™X Mark 3, Wi-Fi integrado, Aerowings 2.0, Función AI-ECO</v>
      </c>
      <c r="F123" s="34">
        <f>+IFERROR(VLOOKUP($D123,'Tarifa compacta'!$A$11:$O$997,13,0),"")</f>
        <v>1101</v>
      </c>
      <c r="G123" s="34"/>
      <c r="H123" s="217" t="str">
        <f>IFERROR(IF(VLOOKUP($D123,'Tarifa compacta'!$A$11:$O$997,12,0)=0,"",VLOOKUP($D123,'Tarifa compacta'!$A$11:$O$997,12,0)),"")</f>
        <v/>
      </c>
      <c r="I123" s="199" t="s">
        <v>6201</v>
      </c>
      <c r="J123" s="199"/>
      <c r="K123" s="199"/>
    </row>
    <row r="124" spans="2:11">
      <c r="B124" s="32"/>
      <c r="C124" s="252" t="str">
        <f>IFERROR(VLOOKUP(D124,'Tarifa compacta'!A:C,2,FALSE),"-")</f>
        <v>5025232987979</v>
      </c>
      <c r="D124" s="32" t="s">
        <v>1646</v>
      </c>
      <c r="E124" s="32" t="str">
        <f>+VLOOKUP($D124,'Tarifa compacta'!$A:$G,7,0)</f>
        <v>Unidad interior 7,1kW Blanco Mate con nanoe™X Mark 3, Wi-Fi integrado, Aerowings 2.0, Función AI-ECO</v>
      </c>
      <c r="F124" s="34">
        <f>+IFERROR(VLOOKUP($D124,'Tarifa compacta'!$A$11:$O$997,13,0),"")</f>
        <v>1689</v>
      </c>
      <c r="G124" s="34"/>
      <c r="H124" s="217" t="str">
        <f>IFERROR(IF(VLOOKUP($D124,'Tarifa compacta'!$A$11:$O$997,12,0)=0,"",VLOOKUP($D124,'Tarifa compacta'!$A$11:$O$997,12,0)),"")</f>
        <v/>
      </c>
      <c r="I124" s="199" t="s">
        <v>6202</v>
      </c>
      <c r="J124" s="199"/>
      <c r="K124" s="199"/>
    </row>
    <row r="125" spans="2:11">
      <c r="B125" s="49"/>
      <c r="C125" s="248"/>
      <c r="D125" s="50" t="s">
        <v>6203</v>
      </c>
      <c r="E125" s="49"/>
      <c r="F125" s="51"/>
      <c r="G125" s="51"/>
      <c r="H125" s="216"/>
      <c r="I125" s="202"/>
      <c r="J125" s="202"/>
      <c r="K125" s="202"/>
    </row>
    <row r="126" spans="2:11">
      <c r="B126" s="47"/>
      <c r="C126" s="252" t="str">
        <f>IFERROR(VLOOKUP(D126,'Tarifa compacta'!A:C,2,FALSE),"-")</f>
        <v>5025232987580</v>
      </c>
      <c r="D126" s="32" t="s">
        <v>1694</v>
      </c>
      <c r="E126" s="32" t="str">
        <f>+VLOOKUP($D126,'Tarifa compacta'!$A:$G,7,0)</f>
        <v>Unidad interior 1,6kW nanoe™X Mark 2, Wi-Fi integrado, Aerowings, Control Premium</v>
      </c>
      <c r="F126" s="34">
        <f>+IFERROR(VLOOKUP($D126,'Tarifa compacta'!$A$11:$O$997,13,0),"")</f>
        <v>373</v>
      </c>
      <c r="G126" s="34"/>
      <c r="H126" s="217" t="str">
        <f>IFERROR(IF(VLOOKUP($D126,'Tarifa compacta'!$A$11:$O$997,12,0)=0,"",VLOOKUP($D126,'Tarifa compacta'!$A$11:$O$997,12,0)),"")</f>
        <v/>
      </c>
      <c r="I126" s="199" t="s">
        <v>6200</v>
      </c>
      <c r="J126" s="199"/>
      <c r="K126" s="199"/>
    </row>
    <row r="127" spans="2:11">
      <c r="B127" s="32"/>
      <c r="C127" s="252" t="str">
        <f>IFERROR(VLOOKUP(D127,'Tarifa compacta'!A:C,2,FALSE),"-")</f>
        <v>5025232987658</v>
      </c>
      <c r="D127" s="32" t="s">
        <v>1700</v>
      </c>
      <c r="E127" s="32" t="str">
        <f>+VLOOKUP($D127,'Tarifa compacta'!$A:$G,7,0)</f>
        <v>Unidad interior 2,0kW nanoe™X Mark 2, Wi-Fi integrado, Aerowings, Control Premium</v>
      </c>
      <c r="F127" s="34">
        <f>+IFERROR(VLOOKUP($D127,'Tarifa compacta'!$A$11:$O$997,13,0),"")</f>
        <v>421</v>
      </c>
      <c r="G127" s="34"/>
      <c r="H127" s="217" t="str">
        <f>IFERROR(IF(VLOOKUP($D127,'Tarifa compacta'!$A$11:$O$997,12,0)=0,"",VLOOKUP($D127,'Tarifa compacta'!$A$11:$O$997,12,0)),"")</f>
        <v/>
      </c>
      <c r="I127" s="199" t="s">
        <v>6195</v>
      </c>
      <c r="J127" s="199"/>
      <c r="K127" s="199"/>
    </row>
    <row r="128" spans="2:11">
      <c r="B128" s="32"/>
      <c r="C128" s="252" t="str">
        <f>IFERROR(VLOOKUP(D128,'Tarifa compacta'!A:C,2,FALSE),"-")</f>
        <v>5025232987665</v>
      </c>
      <c r="D128" s="32" t="s">
        <v>1704</v>
      </c>
      <c r="E128" s="32" t="str">
        <f>+VLOOKUP($D128,'Tarifa compacta'!$A:$G,7,0)</f>
        <v>Unidad interior 2,5kW nanoe™X Mark 2, Wi-Fi integrado, Aerowings, Control Premium</v>
      </c>
      <c r="F128" s="34">
        <f>+IFERROR(VLOOKUP($D128,'Tarifa compacta'!$A$11:$O$997,13,0),"")</f>
        <v>463</v>
      </c>
      <c r="G128" s="34"/>
      <c r="H128" s="217" t="str">
        <f>IFERROR(IF(VLOOKUP($D128,'Tarifa compacta'!$A$11:$O$997,12,0)=0,"",VLOOKUP($D128,'Tarifa compacta'!$A$11:$O$997,12,0)),"")</f>
        <v/>
      </c>
      <c r="I128" s="199" t="s">
        <v>6196</v>
      </c>
      <c r="J128" s="199"/>
      <c r="K128" s="199"/>
    </row>
    <row r="129" spans="2:11">
      <c r="B129" s="47"/>
      <c r="C129" s="252" t="str">
        <f>IFERROR(VLOOKUP(D129,'Tarifa compacta'!A:C,2,FALSE),"-")</f>
        <v>5025232987672</v>
      </c>
      <c r="D129" s="32" t="s">
        <v>1708</v>
      </c>
      <c r="E129" s="32" t="str">
        <f>+VLOOKUP($D129,'Tarifa compacta'!$A:$G,7,0)</f>
        <v>Unidad interior 3,5kW nanoe™X Mark 2, Wi-Fi integrado, Aerowings, Control Premium</v>
      </c>
      <c r="F129" s="34">
        <f>+IFERROR(VLOOKUP($D129,'Tarifa compacta'!$A$11:$O$997,13,0),"")</f>
        <v>517</v>
      </c>
      <c r="G129" s="34"/>
      <c r="H129" s="217" t="str">
        <f>IFERROR(IF(VLOOKUP($D129,'Tarifa compacta'!$A$11:$O$997,12,0)=0,"",VLOOKUP($D129,'Tarifa compacta'!$A$11:$O$997,12,0)),"")</f>
        <v/>
      </c>
      <c r="I129" s="199" t="s">
        <v>6197</v>
      </c>
      <c r="J129" s="199"/>
      <c r="K129" s="199"/>
    </row>
    <row r="130" spans="2:11">
      <c r="B130" s="32"/>
      <c r="C130" s="252" t="str">
        <f>IFERROR(VLOOKUP(D130,'Tarifa compacta'!A:C,2,FALSE),"-")</f>
        <v>5025232987689</v>
      </c>
      <c r="D130" s="32" t="s">
        <v>1712</v>
      </c>
      <c r="E130" s="32" t="str">
        <f>+VLOOKUP($D130,'Tarifa compacta'!$A:$G,7,0)</f>
        <v>Unidad interior 4,2kW nanoe™X Mark 2, Wi-Fi integrado, Aerowings, Control Premium</v>
      </c>
      <c r="F130" s="34">
        <f>+IFERROR(VLOOKUP($D130,'Tarifa compacta'!$A$11:$O$997,13,0),"")</f>
        <v>659</v>
      </c>
      <c r="G130" s="34"/>
      <c r="H130" s="217" t="str">
        <f>IFERROR(IF(VLOOKUP($D130,'Tarifa compacta'!$A$11:$O$997,12,0)=0,"",VLOOKUP($D130,'Tarifa compacta'!$A$11:$O$997,12,0)),"")</f>
        <v/>
      </c>
      <c r="I130" s="199" t="s">
        <v>6198</v>
      </c>
      <c r="J130" s="199"/>
      <c r="K130" s="199"/>
    </row>
    <row r="131" spans="2:11">
      <c r="B131" s="32"/>
      <c r="C131" s="252" t="str">
        <f>IFERROR(VLOOKUP(D131,'Tarifa compacta'!A:C,2,FALSE),"-")</f>
        <v>5025232987696</v>
      </c>
      <c r="D131" s="32" t="s">
        <v>1716</v>
      </c>
      <c r="E131" s="32" t="str">
        <f>+VLOOKUP($D131,'Tarifa compacta'!$A:$G,7,0)</f>
        <v>Unidad interior 5,0kW nanoe™X Mark 2, Wi-Fi integrado, Aerowings, Control Premium</v>
      </c>
      <c r="F131" s="34">
        <f>+IFERROR(VLOOKUP($D131,'Tarifa compacta'!$A$11:$O$997,13,0),"")</f>
        <v>934</v>
      </c>
      <c r="G131" s="34"/>
      <c r="H131" s="217" t="str">
        <f>IFERROR(IF(VLOOKUP($D131,'Tarifa compacta'!$A$11:$O$997,12,0)=0,"",VLOOKUP($D131,'Tarifa compacta'!$A$11:$O$997,12,0)),"")</f>
        <v/>
      </c>
      <c r="I131" s="199" t="s">
        <v>6201</v>
      </c>
      <c r="J131" s="199"/>
      <c r="K131" s="199"/>
    </row>
    <row r="132" spans="2:11">
      <c r="B132" s="32"/>
      <c r="C132" s="252" t="str">
        <f>IFERROR(VLOOKUP(D132,'Tarifa compacta'!A:C,2,FALSE),"-")</f>
        <v>5025232987702</v>
      </c>
      <c r="D132" s="32" t="s">
        <v>1720</v>
      </c>
      <c r="E132" s="32" t="str">
        <f>+VLOOKUP($D132,'Tarifa compacta'!$A:$G,7,0)</f>
        <v>Unidad interior 6,0kW nanoe™X Mark 2, Wi-Fi integrado, Aerowings, Control Premium</v>
      </c>
      <c r="F132" s="34">
        <f>+IFERROR(VLOOKUP($D132,'Tarifa compacta'!$A$11:$O$997,13,0),"")</f>
        <v>1278</v>
      </c>
      <c r="G132" s="34"/>
      <c r="H132" s="217" t="str">
        <f>IFERROR(IF(VLOOKUP($D132,'Tarifa compacta'!$A$11:$O$997,12,0)=0,"",VLOOKUP($D132,'Tarifa compacta'!$A$11:$O$997,12,0)),"")</f>
        <v/>
      </c>
      <c r="I132" s="199" t="s">
        <v>6204</v>
      </c>
      <c r="J132" s="199"/>
      <c r="K132" s="199"/>
    </row>
    <row r="133" spans="2:11">
      <c r="B133" s="32"/>
      <c r="C133" s="252" t="str">
        <f>IFERROR(VLOOKUP(D133,'Tarifa compacta'!A:C,2,FALSE),"-")</f>
        <v>5025232987719</v>
      </c>
      <c r="D133" s="32" t="s">
        <v>1724</v>
      </c>
      <c r="E133" s="32" t="str">
        <f>+VLOOKUP($D133,'Tarifa compacta'!$A:$G,7,0)</f>
        <v>Unidad interior 7,1kW nanoe™X Mark 2, Wi-Fi integrado, Aerowings, Control Premium</v>
      </c>
      <c r="F133" s="34">
        <f>+IFERROR(VLOOKUP($D133,'Tarifa compacta'!$A$11:$O$997,13,0),"")</f>
        <v>1485</v>
      </c>
      <c r="G133" s="34"/>
      <c r="H133" s="217" t="str">
        <f>IFERROR(IF(VLOOKUP($D133,'Tarifa compacta'!$A$11:$O$997,12,0)=0,"",VLOOKUP($D133,'Tarifa compacta'!$A$11:$O$997,12,0)),"")</f>
        <v/>
      </c>
      <c r="I133" s="199" t="s">
        <v>6202</v>
      </c>
      <c r="J133" s="199"/>
      <c r="K133" s="199"/>
    </row>
    <row r="134" spans="2:11">
      <c r="B134" s="49"/>
      <c r="C134" s="248"/>
      <c r="D134" s="50" t="s">
        <v>6162</v>
      </c>
      <c r="E134" s="49"/>
      <c r="F134" s="51"/>
      <c r="G134" s="51"/>
      <c r="H134" s="216"/>
      <c r="I134" s="202"/>
      <c r="J134" s="202"/>
      <c r="K134" s="202"/>
    </row>
    <row r="135" spans="2:11">
      <c r="B135" s="47"/>
      <c r="C135" s="252" t="str">
        <f>IFERROR(VLOOKUP(D135,'Tarifa compacta'!A:C,2,FALSE),"-")</f>
        <v>5025232987610</v>
      </c>
      <c r="D135" s="32" t="s">
        <v>1843</v>
      </c>
      <c r="E135" s="32" t="str">
        <f>+VLOOKUP($D135,'Tarifa compacta'!$A:$G,7,0)</f>
        <v>Unidad interior 2,0kW con nanoe™X Mark 3 (sólo combinaciones 2x1), Wi-Fi integrado, Control Premium</v>
      </c>
      <c r="F135" s="34">
        <f>+IFERROR(VLOOKUP($D135,'Tarifa compacta'!$A$11:$O$997,13,0),"")</f>
        <v>966</v>
      </c>
      <c r="G135" s="34"/>
      <c r="H135" s="217" t="str">
        <f>IFERROR(IF(VLOOKUP($D135,'Tarifa compacta'!$A$11:$O$997,12,0)=0,"",VLOOKUP($D135,'Tarifa compacta'!$A$11:$O$997,12,0)),"")</f>
        <v/>
      </c>
      <c r="I135" s="199" t="s">
        <v>6195</v>
      </c>
      <c r="J135" s="199"/>
      <c r="K135" s="199"/>
    </row>
    <row r="136" spans="2:11">
      <c r="B136" s="47"/>
      <c r="C136" s="252" t="str">
        <f>IFERROR(VLOOKUP(D136,'Tarifa compacta'!A:C,2,FALSE),"-")</f>
        <v>5025232987856</v>
      </c>
      <c r="D136" s="32" t="s">
        <v>1848</v>
      </c>
      <c r="E136" s="32" t="str">
        <f>+VLOOKUP($D136,'Tarifa compacta'!$A:$G,7,0)</f>
        <v>Unidad interior 2,5kW con nanoe™X Mark 3, Wi-Fi integrado, Control Premium</v>
      </c>
      <c r="F136" s="34">
        <f>+IFERROR(VLOOKUP($D136,'Tarifa compacta'!$A$11:$O$997,13,0),"")</f>
        <v>1331</v>
      </c>
      <c r="G136" s="34"/>
      <c r="H136" s="217" t="str">
        <f>IFERROR(IF(VLOOKUP($D136,'Tarifa compacta'!$A$11:$O$997,12,0)=0,"",VLOOKUP($D136,'Tarifa compacta'!$A$11:$O$997,12,0)),"")</f>
        <v/>
      </c>
      <c r="I136" s="6" t="s">
        <v>6196</v>
      </c>
      <c r="J136" s="199"/>
      <c r="K136" s="199"/>
    </row>
    <row r="137" spans="2:11">
      <c r="B137" s="32"/>
      <c r="C137" s="252" t="str">
        <f>IFERROR(VLOOKUP(D137,'Tarifa compacta'!A:C,2,FALSE),"-")</f>
        <v>5025232987894</v>
      </c>
      <c r="D137" s="32" t="s">
        <v>1852</v>
      </c>
      <c r="E137" s="32" t="str">
        <f>+VLOOKUP($D137,'Tarifa compacta'!$A:$G,7,0)</f>
        <v>Unidad interior 3,5kW con nanoe™X Mark 3, Wi-Fi integrado, Control Premium</v>
      </c>
      <c r="F137" s="34">
        <f>+IFERROR(VLOOKUP($D137,'Tarifa compacta'!$A$11:$O$997,13,0),"")</f>
        <v>1361</v>
      </c>
      <c r="G137" s="34"/>
      <c r="H137" s="217" t="str">
        <f>IFERROR(IF(VLOOKUP($D137,'Tarifa compacta'!$A$11:$O$997,12,0)=0,"",VLOOKUP($D137,'Tarifa compacta'!$A$11:$O$997,12,0)),"")</f>
        <v/>
      </c>
      <c r="I137" s="199" t="s">
        <v>6197</v>
      </c>
      <c r="J137" s="199"/>
      <c r="K137" s="199"/>
    </row>
    <row r="138" spans="2:11">
      <c r="B138" s="32"/>
      <c r="C138" s="252" t="str">
        <f>IFERROR(VLOOKUP(D138,'Tarifa compacta'!A:C,2,FALSE),"-")</f>
        <v>5025232987948</v>
      </c>
      <c r="D138" s="32" t="s">
        <v>1856</v>
      </c>
      <c r="E138" s="32" t="str">
        <f>+VLOOKUP($D138,'Tarifa compacta'!$A:$G,7,0)</f>
        <v>Unidad interior 5,0kW con nanoe™X Mark 3, Wi-Fi integrado, Control Premium</v>
      </c>
      <c r="F138" s="34">
        <f>+IFERROR(VLOOKUP($D138,'Tarifa compacta'!$A$11:$O$997,13,0),"")</f>
        <v>2027</v>
      </c>
      <c r="G138" s="34"/>
      <c r="H138" s="217" t="str">
        <f>IFERROR(IF(VLOOKUP($D138,'Tarifa compacta'!$A$11:$O$997,12,0)=0,"",VLOOKUP($D138,'Tarifa compacta'!$A$11:$O$997,12,0)),"")</f>
        <v/>
      </c>
      <c r="I138" s="199" t="s">
        <v>6205</v>
      </c>
      <c r="J138" s="199"/>
      <c r="K138" s="199"/>
    </row>
    <row r="139" spans="2:11">
      <c r="B139" s="49"/>
      <c r="C139" s="248"/>
      <c r="D139" s="50" t="s">
        <v>6170</v>
      </c>
      <c r="E139" s="49"/>
      <c r="F139" s="51"/>
      <c r="G139" s="51"/>
      <c r="H139" s="216"/>
      <c r="I139" s="202"/>
      <c r="J139" s="202"/>
      <c r="K139" s="202"/>
    </row>
    <row r="140" spans="2:11">
      <c r="B140" s="47"/>
      <c r="C140" s="252" t="str">
        <f>IFERROR(VLOOKUP(D140,'Tarifa compacta'!A:C,2,FALSE),"-")</f>
        <v>5025232987603</v>
      </c>
      <c r="D140" s="32" t="s">
        <v>1820</v>
      </c>
      <c r="E140" s="32" t="str">
        <f>+VLOOKUP($D140,'Tarifa compacta'!$A:$G,7,0)</f>
        <v>Unidad interior 2,0kW baja silueta, control premium de pared, bomba de drenaje</v>
      </c>
      <c r="F140" s="34">
        <f>+IFERROR(VLOOKUP($D140,'Tarifa compacta'!$A$11:$O$997,13,0),"")</f>
        <v>831</v>
      </c>
      <c r="G140" s="34"/>
      <c r="H140" s="217" t="str">
        <f>IFERROR(IF(VLOOKUP($D140,'Tarifa compacta'!$A$11:$O$997,12,0)=0,"",VLOOKUP($D140,'Tarifa compacta'!$A$11:$O$997,12,0)),"")</f>
        <v/>
      </c>
      <c r="I140" s="199" t="s">
        <v>6195</v>
      </c>
      <c r="J140" s="199"/>
      <c r="K140" s="199"/>
    </row>
    <row r="141" spans="2:11">
      <c r="B141" s="47"/>
      <c r="C141" s="252" t="str">
        <f>IFERROR(VLOOKUP(D141,'Tarifa compacta'!A:C,2,FALSE),"-")</f>
        <v>5025232987849</v>
      </c>
      <c r="D141" s="32" t="s">
        <v>1827</v>
      </c>
      <c r="E141" s="32" t="str">
        <f>+VLOOKUP($D141,'Tarifa compacta'!$A:$G,7,0)</f>
        <v>Unidad interior 2,5 baja silueta, control premium de pared, bomba de drenaje</v>
      </c>
      <c r="F141" s="34">
        <f>+IFERROR(VLOOKUP($D141,'Tarifa compacta'!$A$11:$O$997,13,0),"")</f>
        <v>926</v>
      </c>
      <c r="G141" s="34"/>
      <c r="H141" s="217" t="str">
        <f>IFERROR(IF(VLOOKUP($D141,'Tarifa compacta'!$A$11:$O$997,12,0)=0,"",VLOOKUP($D141,'Tarifa compacta'!$A$11:$O$997,12,0)),"")</f>
        <v/>
      </c>
      <c r="I141" s="199" t="s">
        <v>6196</v>
      </c>
      <c r="J141" s="199"/>
      <c r="K141" s="199"/>
    </row>
    <row r="142" spans="2:11">
      <c r="B142" s="47"/>
      <c r="C142" s="252" t="str">
        <f>IFERROR(VLOOKUP(D142,'Tarifa compacta'!A:C,2,FALSE),"-")</f>
        <v>5025232987887</v>
      </c>
      <c r="D142" s="32" t="s">
        <v>1831</v>
      </c>
      <c r="E142" s="32" t="str">
        <f>+VLOOKUP($D142,'Tarifa compacta'!$A:$G,7,0)</f>
        <v>Unidad interior 3,5 baja silueta, control premium de pared, bomba de drenaje</v>
      </c>
      <c r="F142" s="34">
        <f>+IFERROR(VLOOKUP($D142,'Tarifa compacta'!$A$11:$O$997,13,0),"")</f>
        <v>930</v>
      </c>
      <c r="G142" s="34"/>
      <c r="H142" s="217" t="str">
        <f>IFERROR(IF(VLOOKUP($D142,'Tarifa compacta'!$A$11:$O$997,12,0)=0,"",VLOOKUP($D142,'Tarifa compacta'!$A$11:$O$997,12,0)),"")</f>
        <v/>
      </c>
      <c r="I142" s="199" t="s">
        <v>6197</v>
      </c>
      <c r="J142" s="199"/>
      <c r="K142" s="199"/>
    </row>
    <row r="143" spans="2:11">
      <c r="B143" s="32"/>
      <c r="C143" s="252" t="str">
        <f>IFERROR(VLOOKUP(D143,'Tarifa compacta'!A:C,2,FALSE),"-")</f>
        <v>5025232987931</v>
      </c>
      <c r="D143" s="32" t="s">
        <v>1835</v>
      </c>
      <c r="E143" s="32" t="str">
        <f>+VLOOKUP($D143,'Tarifa compacta'!$A:$G,7,0)</f>
        <v>Unidad interior 5,0 baja silueta, control premium de pared, bomba de drenaje</v>
      </c>
      <c r="F143" s="34">
        <f>+IFERROR(VLOOKUP($D143,'Tarifa compacta'!$A$11:$O$997,13,0),"")</f>
        <v>1064</v>
      </c>
      <c r="G143" s="34"/>
      <c r="H143" s="217" t="str">
        <f>IFERROR(IF(VLOOKUP($D143,'Tarifa compacta'!$A$11:$O$997,12,0)=0,"",VLOOKUP($D143,'Tarifa compacta'!$A$11:$O$997,12,0)),"")</f>
        <v/>
      </c>
      <c r="I143" s="199" t="s">
        <v>6201</v>
      </c>
      <c r="J143" s="199"/>
      <c r="K143" s="199"/>
    </row>
    <row r="144" spans="2:11">
      <c r="B144" s="32"/>
      <c r="C144" s="252" t="str">
        <f>IFERROR(VLOOKUP(D144,'Tarifa compacta'!A:C,2,FALSE),"-")</f>
        <v>5025232987962</v>
      </c>
      <c r="D144" s="32" t="s">
        <v>1839</v>
      </c>
      <c r="E144" s="32" t="str">
        <f>+VLOOKUP($D144,'Tarifa compacta'!$A:$G,7,0)</f>
        <v>Unidad interior 6,0 baja silueta, control premium de pared, bomba de drenaje</v>
      </c>
      <c r="F144" s="34">
        <f>+IFERROR(VLOOKUP($D144,'Tarifa compacta'!$A$11:$O$997,13,0),"")</f>
        <v>1180</v>
      </c>
      <c r="G144" s="34"/>
      <c r="H144" s="217" t="str">
        <f>IFERROR(IF(VLOOKUP($D144,'Tarifa compacta'!$A$11:$O$997,12,0)=0,"",VLOOKUP($D144,'Tarifa compacta'!$A$11:$O$997,12,0)),"")</f>
        <v/>
      </c>
      <c r="I144" s="199" t="s">
        <v>6204</v>
      </c>
      <c r="J144" s="199"/>
      <c r="K144" s="199"/>
    </row>
    <row r="145" spans="2:11">
      <c r="B145" s="49"/>
      <c r="C145" s="248"/>
      <c r="D145" s="50" t="s">
        <v>6206</v>
      </c>
      <c r="E145" s="49"/>
      <c r="F145" s="51"/>
      <c r="G145" s="51"/>
      <c r="H145" s="216"/>
      <c r="I145" s="202"/>
      <c r="J145" s="202"/>
      <c r="K145" s="202"/>
    </row>
    <row r="146" spans="2:11">
      <c r="B146" s="47"/>
      <c r="C146" s="252" t="str">
        <f>IFERROR(VLOOKUP(D146,'Tarifa compacta'!A:C,2,FALSE),"-")</f>
        <v>-</v>
      </c>
      <c r="D146" s="32" t="s">
        <v>6207</v>
      </c>
      <c r="E146" s="32" t="s">
        <v>2007</v>
      </c>
      <c r="F146" s="34">
        <v>716</v>
      </c>
      <c r="G146" s="34"/>
      <c r="H146" s="217" t="str">
        <f>IFERROR(IF(VLOOKUP($D146,'Tarifa compacta'!$A$11:$O$997,12,0)=0,"",VLOOKUP($D146,'Tarifa compacta'!$A$11:$O$997,12,0)),"")</f>
        <v/>
      </c>
      <c r="I146" s="199" t="s">
        <v>6195</v>
      </c>
      <c r="J146" s="199"/>
      <c r="K146" s="199"/>
    </row>
    <row r="147" spans="2:11">
      <c r="B147" s="47"/>
      <c r="C147" s="252">
        <f>IFERROR(VLOOKUP(D147,'Tarifa compacta'!A:C,2,FALSE),"-")</f>
        <v>5025232913848</v>
      </c>
      <c r="D147" s="32" t="s">
        <v>2005</v>
      </c>
      <c r="E147" s="32" t="str">
        <f>+VLOOKUP($D147,'Tarifa compacta'!$A:$G,7,0)</f>
        <v xml:space="preserve">Unidad interior casette 60x60 con nanoe™X </v>
      </c>
      <c r="F147" s="34">
        <f>+IFERROR(VLOOKUP($D147,'Tarifa compacta'!$A$11:$O$997,13,0),"")</f>
        <v>1033</v>
      </c>
      <c r="G147" s="34"/>
      <c r="H147" s="217" t="str">
        <f>IFERROR(IF(VLOOKUP($D147,'Tarifa compacta'!$A$11:$O$997,12,0)=0,"",VLOOKUP($D147,'Tarifa compacta'!$A$11:$O$997,12,0)),"")</f>
        <v/>
      </c>
      <c r="I147" s="199" t="s">
        <v>6196</v>
      </c>
      <c r="J147" s="199"/>
      <c r="K147" s="199"/>
    </row>
    <row r="148" spans="2:11">
      <c r="B148" s="47"/>
      <c r="C148" s="252">
        <f>IFERROR(VLOOKUP(D148,'Tarifa compacta'!A:C,2,FALSE),"-")</f>
        <v>5025232913855</v>
      </c>
      <c r="D148" s="32" t="s">
        <v>2009</v>
      </c>
      <c r="E148" s="32" t="str">
        <f>+VLOOKUP($D148,'Tarifa compacta'!$A:$G,7,0)</f>
        <v xml:space="preserve">Unidad interior casette 60x60 con nanoe™X </v>
      </c>
      <c r="F148" s="34">
        <f>+IFERROR(VLOOKUP($D148,'Tarifa compacta'!$A$11:$O$997,13,0),"")</f>
        <v>1191</v>
      </c>
      <c r="G148" s="34"/>
      <c r="H148" s="217" t="str">
        <f>IFERROR(IF(VLOOKUP($D148,'Tarifa compacta'!$A$11:$O$997,12,0)=0,"",VLOOKUP($D148,'Tarifa compacta'!$A$11:$O$997,12,0)),"")</f>
        <v/>
      </c>
      <c r="I148" s="199" t="s">
        <v>6197</v>
      </c>
      <c r="J148" s="199"/>
      <c r="K148" s="199"/>
    </row>
    <row r="149" spans="2:11">
      <c r="B149" s="32"/>
      <c r="C149" s="252">
        <f>IFERROR(VLOOKUP(D149,'Tarifa compacta'!A:C,2,FALSE),"-")</f>
        <v>5025232913862</v>
      </c>
      <c r="D149" s="32" t="s">
        <v>2010</v>
      </c>
      <c r="E149" s="32" t="str">
        <f>+VLOOKUP($D149,'Tarifa compacta'!$A:$G,7,0)</f>
        <v xml:space="preserve">Unidad interior casette 60x60 con nanoe™X </v>
      </c>
      <c r="F149" s="34">
        <f>+IFERROR(VLOOKUP($D149,'Tarifa compacta'!$A$11:$O$997,13,0),"")</f>
        <v>1239</v>
      </c>
      <c r="G149" s="34"/>
      <c r="H149" s="217" t="str">
        <f>IFERROR(IF(VLOOKUP($D149,'Tarifa compacta'!$A$11:$O$997,12,0)=0,"",VLOOKUP($D149,'Tarifa compacta'!$A$11:$O$997,12,0)),"")</f>
        <v/>
      </c>
      <c r="I149" s="199" t="s">
        <v>6201</v>
      </c>
      <c r="J149" s="199"/>
      <c r="K149" s="199"/>
    </row>
    <row r="150" spans="2:11">
      <c r="B150" s="40"/>
      <c r="C150" s="247">
        <f>IFERROR(VLOOKUP(D150,'Tarifa compacta'!A:C,2,FALSE),"-")</f>
        <v>5025232913879</v>
      </c>
      <c r="D150" s="40" t="s">
        <v>2011</v>
      </c>
      <c r="E150" s="40" t="str">
        <f>+VLOOKUP($D150,'Tarifa compacta'!$A:$G,7,0)</f>
        <v xml:space="preserve">Unidad interior casette 60x60 con nanoe™X </v>
      </c>
      <c r="F150" s="41">
        <f>+IFERROR(VLOOKUP($D150,'Tarifa compacta'!$A$11:$O$997,13,0),"")</f>
        <v>1409</v>
      </c>
      <c r="G150" s="41"/>
      <c r="H150" s="224" t="str">
        <f>IFERROR(IF(VLOOKUP($D150,'Tarifa compacta'!$A$11:$O$997,12,0)=0,"",VLOOKUP($D150,'Tarifa compacta'!$A$11:$O$997,12,0)),"")</f>
        <v/>
      </c>
      <c r="I150" s="200" t="s">
        <v>6204</v>
      </c>
      <c r="J150" s="200"/>
      <c r="K150" s="200"/>
    </row>
    <row r="151" spans="2:11">
      <c r="B151" s="32"/>
      <c r="C151" s="252">
        <f>IFERROR(VLOOKUP(D151,'Tarifa compacta'!A:C,2,FALSE),"-")</f>
        <v>5025232883554</v>
      </c>
      <c r="D151" s="32" t="s">
        <v>2302</v>
      </c>
      <c r="E151" s="32" t="str">
        <f>+VLOOKUP($D151,'Tarifa compacta'!$A:$G,7,0)</f>
        <v xml:space="preserve">Mando inalámbrico por infrarrojos </v>
      </c>
      <c r="F151" s="34">
        <f>+IFERROR(VLOOKUP($D151,'Tarifa compacta'!$A$11:$O$997,13,0),"")</f>
        <v>132</v>
      </c>
      <c r="G151" s="34"/>
      <c r="H151" s="217" t="str">
        <f>IFERROR(IF(VLOOKUP($D151,'Tarifa compacta'!$A$11:$O$997,12,0)=0,"",VLOOKUP($D151,'Tarifa compacta'!$A$11:$O$997,12,0)),"")</f>
        <v/>
      </c>
      <c r="I151" s="199"/>
      <c r="J151" s="199"/>
      <c r="K151" s="199"/>
    </row>
    <row r="152" spans="2:11">
      <c r="B152" s="32"/>
      <c r="C152" s="252" t="str">
        <f>IFERROR(VLOOKUP(D152,'Tarifa compacta'!A:C,2,FALSE),"-")</f>
        <v>-</v>
      </c>
      <c r="D152" s="32" t="s">
        <v>2309</v>
      </c>
      <c r="E152" s="32" t="s">
        <v>6208</v>
      </c>
      <c r="F152" s="34">
        <v>127</v>
      </c>
      <c r="G152" s="34"/>
      <c r="H152" s="217" t="str">
        <f>IFERROR(IF(VLOOKUP($D152,'Tarifa compacta'!$A$11:$O$997,12,0)=0,"",VLOOKUP($D152,'Tarifa compacta'!$A$11:$O$997,12,0)),"")</f>
        <v/>
      </c>
      <c r="I152" s="199"/>
      <c r="J152" s="199"/>
      <c r="K152" s="199"/>
    </row>
    <row r="153" spans="2:11">
      <c r="B153" s="32"/>
      <c r="C153" s="252">
        <f>IFERROR(VLOOKUP(D153,'Tarifa compacta'!A:C,2,FALSE),"-")</f>
        <v>5025232910809</v>
      </c>
      <c r="D153" s="32" t="s">
        <v>2293</v>
      </c>
      <c r="E153" s="32" t="str">
        <f>+VLOOKUP($D153,'Tarifa compacta'!$A:$G,7,0)</f>
        <v>Mando por cable táctil simplificado (color negro)</v>
      </c>
      <c r="F153" s="34">
        <f>+IFERROR(VLOOKUP($D153,'Tarifa compacta'!$A$11:$O$997,13,0),"")</f>
        <v>192</v>
      </c>
      <c r="G153" s="34"/>
      <c r="H153" s="217" t="str">
        <f>IFERROR(IF(VLOOKUP($D153,'Tarifa compacta'!$A$11:$O$997,12,0)=0,"",VLOOKUP($D153,'Tarifa compacta'!$A$11:$O$997,12,0)),"")</f>
        <v/>
      </c>
      <c r="I153" s="199"/>
      <c r="J153" s="199"/>
      <c r="K153" s="199"/>
    </row>
    <row r="154" spans="2:11">
      <c r="B154" s="32"/>
      <c r="C154" s="252">
        <f>IFERROR(VLOOKUP(D154,'Tarifa compacta'!A:C,2,FALSE),"-")</f>
        <v>5025232948093</v>
      </c>
      <c r="D154" s="32" t="s">
        <v>2285</v>
      </c>
      <c r="E154" s="32" t="str">
        <f>+VLOOKUP($D154,'Tarifa compacta'!$A:$G,7,0)</f>
        <v>Mando por cable táctil simplificado (color blanco)</v>
      </c>
      <c r="F154" s="34">
        <f>+IFERROR(VLOOKUP($D154,'Tarifa compacta'!$A$11:$O$997,13,0),"")</f>
        <v>192</v>
      </c>
      <c r="G154" s="34"/>
      <c r="H154" s="217" t="str">
        <f>IFERROR(IF(VLOOKUP($D154,'Tarifa compacta'!$A$11:$O$997,12,0)=0,"",VLOOKUP($D154,'Tarifa compacta'!$A$11:$O$997,12,0)),"")</f>
        <v/>
      </c>
      <c r="I154" s="199"/>
      <c r="J154" s="199"/>
      <c r="K154" s="199"/>
    </row>
    <row r="155" spans="2:11" ht="15.75" thickBot="1">
      <c r="B155" s="32"/>
      <c r="C155" s="252" t="str">
        <f>IFERROR(VLOOKUP(D155,'Tarifa compacta'!A:C,2,FALSE),"-")</f>
        <v>-</v>
      </c>
      <c r="D155" s="32" t="s">
        <v>2016</v>
      </c>
      <c r="E155" s="32" t="s">
        <v>6209</v>
      </c>
      <c r="F155" s="34">
        <v>252</v>
      </c>
      <c r="G155" s="34"/>
      <c r="H155" s="217" t="str">
        <f>IFERROR(IF(VLOOKUP($D155,'Tarifa compacta'!$A$11:$O$997,12,0)=0,"",VLOOKUP($D155,'Tarifa compacta'!$A$11:$O$997,12,0)),"")</f>
        <v/>
      </c>
      <c r="I155" s="199"/>
      <c r="J155" s="199"/>
      <c r="K155" s="199"/>
    </row>
    <row r="156" spans="2:11" ht="15.75">
      <c r="B156" s="42"/>
      <c r="C156" s="253"/>
      <c r="D156" s="62" t="s">
        <v>6210</v>
      </c>
      <c r="E156" s="43"/>
      <c r="F156" s="43"/>
      <c r="G156" s="43"/>
      <c r="H156" s="215"/>
      <c r="I156" s="201"/>
      <c r="J156" s="201"/>
      <c r="K156" s="201"/>
    </row>
    <row r="157" spans="2:11">
      <c r="B157" s="49"/>
      <c r="C157" s="248"/>
      <c r="D157" s="50" t="s">
        <v>6211</v>
      </c>
      <c r="E157" s="49"/>
      <c r="F157" s="51"/>
      <c r="G157" s="51"/>
      <c r="H157" s="216"/>
      <c r="I157" s="202"/>
      <c r="J157" s="202"/>
      <c r="K157" s="202"/>
    </row>
    <row r="158" spans="2:11">
      <c r="B158" s="32"/>
      <c r="C158" s="252" t="str">
        <f>IFERROR(VLOOKUP(D158,'Tarifa compacta'!A:C,2,FALSE),"-")</f>
        <v>-</v>
      </c>
      <c r="D158" s="35" t="s">
        <v>6212</v>
      </c>
      <c r="E158" s="32"/>
      <c r="F158" s="36">
        <f t="shared" ref="F158:F166" si="0">+SUM(F159:F161)</f>
        <v>2052</v>
      </c>
      <c r="G158" s="265" t="s">
        <v>6213</v>
      </c>
      <c r="H158" s="32"/>
      <c r="I158"/>
      <c r="J158"/>
      <c r="K158"/>
    </row>
    <row r="159" spans="2:11">
      <c r="B159" s="32"/>
      <c r="C159" s="252" t="str">
        <f>IFERROR(VLOOKUP(D159,'Tarifa compacta'!A:C,2,FALSE),"-")</f>
        <v>5025232987658</v>
      </c>
      <c r="D159" s="32" t="s">
        <v>1700</v>
      </c>
      <c r="E159" s="32" t="str">
        <f>+VLOOKUP($D159,'Tarifa compacta'!$A:$G,7,0)</f>
        <v>Unidad interior 2,0kW nanoe™X Mark 2, Wi-Fi integrado, Aerowings, Control Premium</v>
      </c>
      <c r="F159" s="34">
        <f>+IFERROR(VLOOKUP($D159,'Tarifa compacta'!$A$11:$O$1174,13,0),"")</f>
        <v>421</v>
      </c>
      <c r="G159" s="217"/>
      <c r="H159" s="32"/>
      <c r="I159"/>
      <c r="J159"/>
      <c r="K159"/>
    </row>
    <row r="160" spans="2:11">
      <c r="B160" s="47"/>
      <c r="C160" s="252" t="str">
        <f>IFERROR(VLOOKUP(D160,'Tarifa compacta'!A:C,2,FALSE),"-")</f>
        <v>5025232987672</v>
      </c>
      <c r="D160" s="32" t="s">
        <v>1708</v>
      </c>
      <c r="E160" s="32" t="str">
        <f>+VLOOKUP($D160,'Tarifa compacta'!$A:$G,7,0)</f>
        <v>Unidad interior 3,5kW nanoe™X Mark 2, Wi-Fi integrado, Aerowings, Control Premium</v>
      </c>
      <c r="F160" s="34">
        <f>+IFERROR(VLOOKUP($D160,'Tarifa compacta'!$A$11:$O$1174,13,0),"")</f>
        <v>517</v>
      </c>
      <c r="G160" s="217"/>
      <c r="H160" s="32"/>
      <c r="I160"/>
      <c r="J160"/>
      <c r="K160"/>
    </row>
    <row r="161" spans="2:11">
      <c r="B161" s="63" t="s">
        <v>6100</v>
      </c>
      <c r="C161" s="247">
        <f>IFERROR(VLOOKUP(D161,'Tarifa compacta'!A:C,2,FALSE),"-")</f>
        <v>5025232987986</v>
      </c>
      <c r="D161" s="40" t="s">
        <v>8075</v>
      </c>
      <c r="E161" s="40" t="str">
        <f>+VLOOKUP($D161,'Tarifa compacta'!$A:$G,7,0)</f>
        <v>Unidad exterior Multi TZ 2x1 de 4,1 kW, eficiencia mejorada ↑</v>
      </c>
      <c r="F161" s="41">
        <f>+IFERROR(VLOOKUP($D161,'Tarifa compacta'!$A$11:$O$1174,13,0),"")</f>
        <v>1114</v>
      </c>
      <c r="G161" s="224">
        <f>IFERROR(IF(VLOOKUP($D161,'Tarifa compacta'!$A$11:$O$1174,12,0)=0,"",VLOOKUP($D161,'Tarifa compacta'!$A$11:$O$1174,12,0)),"")</f>
        <v>46296</v>
      </c>
      <c r="H161" s="40"/>
      <c r="I161" s="40"/>
      <c r="J161" s="200" t="s">
        <v>6190</v>
      </c>
      <c r="K161" s="200" t="s">
        <v>6218</v>
      </c>
    </row>
    <row r="162" spans="2:11">
      <c r="B162" s="32"/>
      <c r="C162" s="252" t="str">
        <f>IFERROR(VLOOKUP(D162,'Tarifa compacta'!A:C,2,FALSE),"-")</f>
        <v>-</v>
      </c>
      <c r="D162" s="35" t="s">
        <v>6214</v>
      </c>
      <c r="E162" s="32"/>
      <c r="F162" s="36">
        <f t="shared" si="0"/>
        <v>2094</v>
      </c>
      <c r="G162" s="265" t="s">
        <v>6213</v>
      </c>
      <c r="H162" s="32"/>
      <c r="I162"/>
      <c r="J162"/>
      <c r="K162"/>
    </row>
    <row r="163" spans="2:11">
      <c r="B163" s="32"/>
      <c r="C163" s="252" t="str">
        <f>IFERROR(VLOOKUP(D163,'Tarifa compacta'!A:C,2,FALSE),"-")</f>
        <v>5025232987665</v>
      </c>
      <c r="D163" s="32" t="s">
        <v>1704</v>
      </c>
      <c r="E163" s="32" t="str">
        <f>+VLOOKUP($D163,'Tarifa compacta'!$A:$G,7,0)</f>
        <v>Unidad interior 2,5kW nanoe™X Mark 2, Wi-Fi integrado, Aerowings, Control Premium</v>
      </c>
      <c r="F163" s="34">
        <f>+IFERROR(VLOOKUP($D163,'Tarifa compacta'!$A$11:$O$1174,13,0),"")</f>
        <v>463</v>
      </c>
      <c r="G163" s="217"/>
      <c r="H163" s="32"/>
      <c r="I163"/>
      <c r="J163"/>
      <c r="K163"/>
    </row>
    <row r="164" spans="2:11">
      <c r="B164" s="47"/>
      <c r="C164" s="252" t="str">
        <f>IFERROR(VLOOKUP(D164,'Tarifa compacta'!A:C,2,FALSE),"-")</f>
        <v>5025232987672</v>
      </c>
      <c r="D164" s="32" t="s">
        <v>1708</v>
      </c>
      <c r="E164" s="32" t="str">
        <f>+VLOOKUP($D164,'Tarifa compacta'!$A:$G,7,0)</f>
        <v>Unidad interior 3,5kW nanoe™X Mark 2, Wi-Fi integrado, Aerowings, Control Premium</v>
      </c>
      <c r="F164" s="34">
        <f>+IFERROR(VLOOKUP($D164,'Tarifa compacta'!$A$11:$O$1174,13,0),"")</f>
        <v>517</v>
      </c>
      <c r="G164" s="217"/>
      <c r="H164" s="32"/>
      <c r="I164"/>
      <c r="J164"/>
      <c r="K164"/>
    </row>
    <row r="165" spans="2:11">
      <c r="B165" s="63" t="s">
        <v>6100</v>
      </c>
      <c r="C165" s="247">
        <f>IFERROR(VLOOKUP(D165,'Tarifa compacta'!A:C,2,FALSE),"-")</f>
        <v>5025232987986</v>
      </c>
      <c r="D165" s="40" t="s">
        <v>8075</v>
      </c>
      <c r="E165" s="40" t="str">
        <f>+VLOOKUP($D165,'Tarifa compacta'!$A:$G,7,0)</f>
        <v>Unidad exterior Multi TZ 2x1 de 4,1 kW, eficiencia mejorada ↑</v>
      </c>
      <c r="F165" s="41">
        <f>+IFERROR(VLOOKUP($D165,'Tarifa compacta'!$A$11:$O$1174,13,0),"")</f>
        <v>1114</v>
      </c>
      <c r="G165" s="224">
        <f>IFERROR(IF(VLOOKUP($D165,'Tarifa compacta'!$A$11:$O$1174,12,0)=0,"",VLOOKUP($D165,'Tarifa compacta'!$A$11:$O$1174,12,0)),"")</f>
        <v>46296</v>
      </c>
      <c r="H165" s="40"/>
      <c r="I165" s="40"/>
      <c r="J165" s="200" t="s">
        <v>8081</v>
      </c>
      <c r="K165" s="200" t="s">
        <v>6218</v>
      </c>
    </row>
    <row r="166" spans="2:11">
      <c r="B166" s="32"/>
      <c r="C166" s="252" t="str">
        <f>IFERROR(VLOOKUP(D166,'Tarifa compacta'!A:C,2,FALSE),"-")</f>
        <v>-</v>
      </c>
      <c r="D166" s="35" t="s">
        <v>8082</v>
      </c>
      <c r="E166" s="32"/>
      <c r="F166" s="36">
        <f t="shared" si="0"/>
        <v>2328</v>
      </c>
      <c r="G166" s="265" t="s">
        <v>6213</v>
      </c>
      <c r="H166" s="32"/>
      <c r="I166"/>
      <c r="J166"/>
      <c r="K166"/>
    </row>
    <row r="167" spans="2:11">
      <c r="B167" s="32"/>
      <c r="C167" s="252" t="str">
        <f>IFERROR(VLOOKUP(D167,'Tarifa compacta'!A:C,2,FALSE),"-")</f>
        <v>5025232987665</v>
      </c>
      <c r="D167" s="32" t="s">
        <v>1704</v>
      </c>
      <c r="E167" s="32" t="str">
        <f>+VLOOKUP($D167,'Tarifa compacta'!$A:$G,7,0)</f>
        <v>Unidad interior 2,5kW nanoe™X Mark 2, Wi-Fi integrado, Aerowings, Control Premium</v>
      </c>
      <c r="F167" s="34">
        <f>+IFERROR(VLOOKUP($D167,'Tarifa compacta'!$A$11:$O$1174,13,0),"")</f>
        <v>463</v>
      </c>
      <c r="G167" s="217"/>
      <c r="H167" s="32"/>
      <c r="I167"/>
      <c r="J167"/>
      <c r="K167"/>
    </row>
    <row r="168" spans="2:11">
      <c r="B168" s="47"/>
      <c r="C168" s="252" t="str">
        <f>IFERROR(VLOOKUP(D168,'Tarifa compacta'!A:C,2,FALSE),"-")</f>
        <v>5025232987672</v>
      </c>
      <c r="D168" s="32" t="s">
        <v>1708</v>
      </c>
      <c r="E168" s="32" t="str">
        <f>+VLOOKUP($D168,'Tarifa compacta'!$A:$G,7,0)</f>
        <v>Unidad interior 3,5kW nanoe™X Mark 2, Wi-Fi integrado, Aerowings, Control Premium</v>
      </c>
      <c r="F168" s="34">
        <f>+IFERROR(VLOOKUP($D168,'Tarifa compacta'!$A$11:$O$1174,13,0),"")</f>
        <v>517</v>
      </c>
      <c r="G168" s="217"/>
      <c r="H168" s="32"/>
      <c r="I168"/>
      <c r="J168"/>
      <c r="K168"/>
    </row>
    <row r="169" spans="2:11">
      <c r="B169" s="63" t="s">
        <v>6100</v>
      </c>
      <c r="C169" s="252">
        <f>IFERROR(VLOOKUP(D169,'Tarifa compacta'!A:C,2,FALSE),"-")</f>
        <v>5025232987993</v>
      </c>
      <c r="D169" s="40" t="s">
        <v>8076</v>
      </c>
      <c r="E169" s="32" t="str">
        <f>+VLOOKUP($D169,'Tarifa compacta'!$A:$G,7,0)</f>
        <v>Unidad exterior Multi TZ 2x1 de 5 kW, eficiencia mejorada ↑</v>
      </c>
      <c r="F169" s="34">
        <f>+IFERROR(VLOOKUP($D169,'Tarifa compacta'!$A$11:$O$1174,13,0),"")</f>
        <v>1348</v>
      </c>
      <c r="G169" s="217">
        <f>IFERROR(IF(VLOOKUP($D169,'Tarifa compacta'!$A$11:$O$1174,12,0)=0,"",VLOOKUP($D169,'Tarifa compacta'!$A$11:$O$1174,12,0)),"")</f>
        <v>46296</v>
      </c>
      <c r="H169" s="32"/>
      <c r="I169"/>
      <c r="J169" s="199" t="s">
        <v>6164</v>
      </c>
      <c r="K169" s="199" t="s">
        <v>6218</v>
      </c>
    </row>
    <row r="170" spans="2:11">
      <c r="B170" s="63" t="s">
        <v>6100</v>
      </c>
      <c r="C170" s="248"/>
      <c r="D170" s="50" t="s">
        <v>6215</v>
      </c>
      <c r="E170" s="49"/>
      <c r="F170" s="51"/>
      <c r="G170" s="51"/>
      <c r="H170" s="216"/>
      <c r="I170" s="202"/>
      <c r="J170" s="202"/>
      <c r="K170" s="202"/>
    </row>
    <row r="171" spans="2:11">
      <c r="B171" s="63" t="s">
        <v>6100</v>
      </c>
      <c r="C171" s="252">
        <f>IFERROR(VLOOKUP(D171,'Tarifa compacta'!A:C,2,FALSE),"-")</f>
        <v>5025232987986</v>
      </c>
      <c r="D171" s="32" t="s">
        <v>8075</v>
      </c>
      <c r="E171" s="32" t="str">
        <f>+VLOOKUP($D171,'Tarifa compacta'!$A:$G,7,0)</f>
        <v>Unidad exterior Multi TZ 2x1 de 4,1 kW, eficiencia mejorada ↑</v>
      </c>
      <c r="F171" s="34">
        <f>+IFERROR(VLOOKUP($D171,'Tarifa compacta'!$A$11:$O$997,13,0),"")</f>
        <v>1114</v>
      </c>
      <c r="G171" s="34"/>
      <c r="H171" s="217">
        <f>IFERROR(IF(VLOOKUP($D171,'Tarifa compacta'!$A$11:$O$997,12,0)=0,"",VLOOKUP($D171,'Tarifa compacta'!$A$11:$O$997,12,0)),"")</f>
        <v>46296</v>
      </c>
      <c r="I171" s="199" t="s">
        <v>6216</v>
      </c>
      <c r="J171" s="199" t="s">
        <v>6190</v>
      </c>
      <c r="K171" s="199" t="s">
        <v>6218</v>
      </c>
    </row>
    <row r="172" spans="2:11">
      <c r="B172" s="63" t="s">
        <v>6100</v>
      </c>
      <c r="C172" s="252">
        <f>IFERROR(VLOOKUP(D172,'Tarifa compacta'!A:C,2,FALSE),"-")</f>
        <v>5025232987993</v>
      </c>
      <c r="D172" s="32" t="s">
        <v>8076</v>
      </c>
      <c r="E172" s="32" t="str">
        <f>+VLOOKUP($D172,'Tarifa compacta'!$A:$G,7,0)</f>
        <v>Unidad exterior Multi TZ 2x1 de 5 kW, eficiencia mejorada ↑</v>
      </c>
      <c r="F172" s="34">
        <f>+IFERROR(VLOOKUP($D172,'Tarifa compacta'!$A$11:$O$997,13,0),"")</f>
        <v>1348</v>
      </c>
      <c r="G172" s="34"/>
      <c r="H172" s="217">
        <f>IFERROR(IF(VLOOKUP($D172,'Tarifa compacta'!$A$11:$O$997,12,0)=0,"",VLOOKUP($D172,'Tarifa compacta'!$A$11:$O$997,12,0)),"")</f>
        <v>46296</v>
      </c>
      <c r="I172" s="199" t="s">
        <v>6217</v>
      </c>
      <c r="J172" s="199" t="s">
        <v>8081</v>
      </c>
      <c r="K172" s="6" t="s">
        <v>6218</v>
      </c>
    </row>
    <row r="173" spans="2:11">
      <c r="B173" s="63" t="s">
        <v>6100</v>
      </c>
      <c r="C173" s="252">
        <f>IFERROR(VLOOKUP(D173,'Tarifa compacta'!A:C,2,FALSE),"-")</f>
        <v>5025232988037</v>
      </c>
      <c r="D173" s="32" t="s">
        <v>8077</v>
      </c>
      <c r="E173" s="32" t="str">
        <f>+VLOOKUP($D173,'Tarifa compacta'!$A:$G,7,0)</f>
        <v>Unidad exterior Multi TZ 3x1 de 5,2 kW, eficiencia mejorada ↑</v>
      </c>
      <c r="F173" s="34">
        <f>+IFERROR(VLOOKUP($D173,'Tarifa compacta'!$A$11:$O$997,13,0),"")</f>
        <v>1721</v>
      </c>
      <c r="G173" s="34"/>
      <c r="H173" s="217">
        <f>IFERROR(IF(VLOOKUP($D173,'Tarifa compacta'!$A$11:$O$997,12,0)=0,"",VLOOKUP($D173,'Tarifa compacta'!$A$11:$O$997,12,0)),"")</f>
        <v>46296</v>
      </c>
      <c r="I173" s="199" t="s">
        <v>6187</v>
      </c>
      <c r="J173" s="199" t="s">
        <v>6164</v>
      </c>
      <c r="K173" s="199" t="s">
        <v>6218</v>
      </c>
    </row>
    <row r="174" spans="2:11">
      <c r="B174" s="49"/>
      <c r="C174" s="248"/>
      <c r="D174" s="50" t="s">
        <v>6203</v>
      </c>
      <c r="E174" s="49"/>
      <c r="F174" s="51"/>
      <c r="G174" s="51"/>
      <c r="H174" s="216"/>
      <c r="I174" s="202"/>
      <c r="J174" s="202"/>
      <c r="K174" s="202"/>
    </row>
    <row r="175" spans="2:11">
      <c r="B175" s="47"/>
      <c r="C175" s="252" t="str">
        <f>IFERROR(VLOOKUP(D175,'Tarifa compacta'!A:C,2,FALSE),"-")</f>
        <v>5025232987580</v>
      </c>
      <c r="D175" s="155" t="s">
        <v>1694</v>
      </c>
      <c r="E175" s="32" t="str">
        <f>+VLOOKUP($D175,'Tarifa compacta'!$A:$G,7,0)</f>
        <v>Unidad interior 1,6kW nanoe™X Mark 2, Wi-Fi integrado, Aerowings, Control Premium</v>
      </c>
      <c r="F175" s="34">
        <f>+IFERROR(VLOOKUP($D175,'Tarifa compacta'!$A$11:$O$997,13,0),"")</f>
        <v>373</v>
      </c>
      <c r="G175" s="34"/>
      <c r="H175" s="217" t="str">
        <f>IFERROR(IF(VLOOKUP($D175,'Tarifa compacta'!$A$11:$O$997,12,0)=0,"",VLOOKUP($D175,'Tarifa compacta'!$A$11:$O$997,12,0)),"")</f>
        <v/>
      </c>
      <c r="I175" s="199" t="s">
        <v>6200</v>
      </c>
      <c r="J175" s="203"/>
      <c r="K175" s="203"/>
    </row>
    <row r="176" spans="2:11">
      <c r="B176" s="32"/>
      <c r="C176" s="252" t="str">
        <f>IFERROR(VLOOKUP(D176,'Tarifa compacta'!A:C,2,FALSE),"-")</f>
        <v>5025232987658</v>
      </c>
      <c r="D176" s="155" t="s">
        <v>1700</v>
      </c>
      <c r="E176" s="32" t="str">
        <f>+VLOOKUP($D176,'Tarifa compacta'!$A:$G,7,0)</f>
        <v>Unidad interior 2,0kW nanoe™X Mark 2, Wi-Fi integrado, Aerowings, Control Premium</v>
      </c>
      <c r="F176" s="34">
        <f>+IFERROR(VLOOKUP($D176,'Tarifa compacta'!$A$11:$O$997,13,0),"")</f>
        <v>421</v>
      </c>
      <c r="G176" s="34"/>
      <c r="H176" s="217" t="str">
        <f>IFERROR(IF(VLOOKUP($D176,'Tarifa compacta'!$A$11:$O$997,12,0)=0,"",VLOOKUP($D176,'Tarifa compacta'!$A$11:$O$997,12,0)),"")</f>
        <v/>
      </c>
      <c r="I176" s="199" t="s">
        <v>6195</v>
      </c>
      <c r="J176" s="203"/>
      <c r="K176" s="203"/>
    </row>
    <row r="177" spans="2:11">
      <c r="B177" s="32"/>
      <c r="C177" s="252" t="str">
        <f>IFERROR(VLOOKUP(D177,'Tarifa compacta'!A:C,2,FALSE),"-")</f>
        <v>5025232987665</v>
      </c>
      <c r="D177" s="155" t="s">
        <v>1704</v>
      </c>
      <c r="E177" s="32" t="str">
        <f>+VLOOKUP($D177,'Tarifa compacta'!$A:$G,7,0)</f>
        <v>Unidad interior 2,5kW nanoe™X Mark 2, Wi-Fi integrado, Aerowings, Control Premium</v>
      </c>
      <c r="F177" s="34">
        <f>+IFERROR(VLOOKUP($D177,'Tarifa compacta'!$A$11:$O$997,13,0),"")</f>
        <v>463</v>
      </c>
      <c r="G177" s="34"/>
      <c r="H177" s="217" t="str">
        <f>IFERROR(IF(VLOOKUP($D177,'Tarifa compacta'!$A$11:$O$997,12,0)=0,"",VLOOKUP($D177,'Tarifa compacta'!$A$11:$O$997,12,0)),"")</f>
        <v/>
      </c>
      <c r="I177" s="199" t="s">
        <v>6196</v>
      </c>
      <c r="J177" s="203"/>
      <c r="K177" s="203"/>
    </row>
    <row r="178" spans="2:11">
      <c r="B178" s="47"/>
      <c r="C178" s="252" t="str">
        <f>IFERROR(VLOOKUP(D178,'Tarifa compacta'!A:C,2,FALSE),"-")</f>
        <v>5025232987672</v>
      </c>
      <c r="D178" s="155" t="s">
        <v>1708</v>
      </c>
      <c r="E178" s="32" t="str">
        <f>+VLOOKUP($D178,'Tarifa compacta'!$A:$G,7,0)</f>
        <v>Unidad interior 3,5kW nanoe™X Mark 2, Wi-Fi integrado, Aerowings, Control Premium</v>
      </c>
      <c r="F178" s="34">
        <f>+IFERROR(VLOOKUP($D178,'Tarifa compacta'!$A$11:$O$997,13,0),"")</f>
        <v>517</v>
      </c>
      <c r="G178" s="34"/>
      <c r="H178" s="217" t="str">
        <f>IFERROR(IF(VLOOKUP($D178,'Tarifa compacta'!$A$11:$O$997,12,0)=0,"",VLOOKUP($D178,'Tarifa compacta'!$A$11:$O$997,12,0)),"")</f>
        <v/>
      </c>
      <c r="I178" s="199" t="s">
        <v>6197</v>
      </c>
      <c r="J178" s="203"/>
      <c r="K178" s="203"/>
    </row>
    <row r="179" spans="2:11">
      <c r="B179" s="32"/>
      <c r="C179" s="252" t="str">
        <f>IFERROR(VLOOKUP(D179,'Tarifa compacta'!A:C,2,FALSE),"-")</f>
        <v>5025232987689</v>
      </c>
      <c r="D179" s="155" t="s">
        <v>1712</v>
      </c>
      <c r="E179" s="32" t="str">
        <f>+VLOOKUP($D179,'Tarifa compacta'!$A:$G,7,0)</f>
        <v>Unidad interior 4,2kW nanoe™X Mark 2, Wi-Fi integrado, Aerowings, Control Premium</v>
      </c>
      <c r="F179" s="34">
        <f>+IFERROR(VLOOKUP($D179,'Tarifa compacta'!$A$11:$O$997,13,0),"")</f>
        <v>659</v>
      </c>
      <c r="G179" s="34"/>
      <c r="H179" s="217" t="str">
        <f>IFERROR(IF(VLOOKUP($D179,'Tarifa compacta'!$A$11:$O$997,12,0)=0,"",VLOOKUP($D179,'Tarifa compacta'!$A$11:$O$997,12,0)),"")</f>
        <v/>
      </c>
      <c r="I179" s="199" t="s">
        <v>6198</v>
      </c>
      <c r="J179" s="203"/>
      <c r="K179" s="203"/>
    </row>
    <row r="180" spans="2:11">
      <c r="B180" s="32"/>
      <c r="C180" s="252" t="str">
        <f>IFERROR(VLOOKUP(D180,'Tarifa compacta'!A:C,2,FALSE),"-")</f>
        <v>5025232987696</v>
      </c>
      <c r="D180" s="155" t="s">
        <v>1716</v>
      </c>
      <c r="E180" s="32" t="str">
        <f>+VLOOKUP($D180,'Tarifa compacta'!$A:$G,7,0)</f>
        <v>Unidad interior 5,0kW nanoe™X Mark 2, Wi-Fi integrado, Aerowings, Control Premium</v>
      </c>
      <c r="F180" s="34">
        <f>+IFERROR(VLOOKUP($D180,'Tarifa compacta'!$A$11:$O$997,13,0),"")</f>
        <v>934</v>
      </c>
      <c r="G180" s="34"/>
      <c r="H180" s="217" t="str">
        <f>IFERROR(IF(VLOOKUP($D180,'Tarifa compacta'!$A$11:$O$997,12,0)=0,"",VLOOKUP($D180,'Tarifa compacta'!$A$11:$O$997,12,0)),"")</f>
        <v/>
      </c>
      <c r="I180" s="199" t="s">
        <v>6201</v>
      </c>
      <c r="J180" s="203"/>
      <c r="K180" s="203"/>
    </row>
    <row r="181" spans="2:11" ht="23.25">
      <c r="B181" s="296" t="s">
        <v>6219</v>
      </c>
      <c r="C181" s="296"/>
      <c r="D181" s="296"/>
      <c r="E181" s="296"/>
      <c r="F181" s="296"/>
      <c r="G181" s="296"/>
      <c r="H181" s="296"/>
      <c r="I181" s="296"/>
      <c r="J181" s="296"/>
      <c r="K181" s="296"/>
    </row>
    <row r="182" spans="2:11" ht="15.75">
      <c r="B182" s="52"/>
      <c r="C182" s="254"/>
      <c r="D182" s="207" t="s">
        <v>6220</v>
      </c>
      <c r="E182" s="53"/>
      <c r="F182" s="53"/>
      <c r="G182" s="53"/>
      <c r="H182" s="220"/>
      <c r="I182" s="208"/>
      <c r="J182" s="208"/>
      <c r="K182" s="208"/>
    </row>
    <row r="183" spans="2:11">
      <c r="C183" s="246" t="str">
        <f>IFERROR(VLOOKUP(D183,'Tarifa compacta'!A:C,2,FALSE),"-")</f>
        <v>5025232944620</v>
      </c>
      <c r="D183" t="s">
        <v>1501</v>
      </c>
      <c r="E183" s="32" t="str">
        <f>+VLOOKUP($D183,'Tarifa compacta'!$A:$G,7,0)</f>
        <v>Nuevo mando de pared para split y consola de suelo</v>
      </c>
      <c r="F183" s="34">
        <f>+IFERROR(VLOOKUP($D183,'Tarifa compacta'!$A$11:$O$997,13,0),"")</f>
        <v>119</v>
      </c>
      <c r="G183" s="34"/>
      <c r="H183" s="217" t="str">
        <f>IFERROR(IF(VLOOKUP($D183,'Tarifa compacta'!$A$11:$O$997,12,0)=0,"",VLOOKUP($D183,'Tarifa compacta'!$A$11:$O$997,12,0)),"")</f>
        <v/>
      </c>
      <c r="I183" s="199"/>
      <c r="J183" s="199"/>
      <c r="K183" s="199"/>
    </row>
    <row r="184" spans="2:11">
      <c r="C184" s="246" t="str">
        <f>IFERROR(VLOOKUP(D184,'Tarifa compacta'!A:C,2,FALSE),"-")</f>
        <v>5025232894659</v>
      </c>
      <c r="D184" t="s">
        <v>1506</v>
      </c>
      <c r="E184" s="32" t="str">
        <f>+VLOOKUP($D184,'Tarifa compacta'!$A:$G,7,0)</f>
        <v>Mando por infrarrojos especialmente para conductos</v>
      </c>
      <c r="F184" s="34">
        <f>+IFERROR(VLOOKUP($D184,'Tarifa compacta'!$A$11:$O$997,13,0),"")</f>
        <v>134</v>
      </c>
      <c r="G184" s="34"/>
      <c r="H184" s="217" t="str">
        <f>IFERROR(IF(VLOOKUP($D184,'Tarifa compacta'!$A$11:$O$997,12,0)=0,"",VLOOKUP($D184,'Tarifa compacta'!$A$11:$O$997,12,0)),"")</f>
        <v/>
      </c>
      <c r="I184" s="199"/>
      <c r="J184" s="199"/>
      <c r="K184" s="199"/>
    </row>
    <row r="185" spans="2:11" ht="15.75">
      <c r="B185" s="44"/>
      <c r="C185" s="251"/>
      <c r="D185" s="61" t="s">
        <v>6221</v>
      </c>
      <c r="E185" s="45"/>
      <c r="F185" s="45"/>
      <c r="G185" s="45"/>
      <c r="H185" s="222"/>
      <c r="I185" s="198"/>
      <c r="J185" s="198"/>
      <c r="K185" s="198"/>
    </row>
    <row r="186" spans="2:11">
      <c r="C186" s="246" t="str">
        <f>IFERROR(VLOOKUP(D186,'Tarifa compacta'!A:C,2,FALSE),"-")</f>
        <v>4010869200424</v>
      </c>
      <c r="D186" t="s">
        <v>1520</v>
      </c>
      <c r="E186" s="32" t="str">
        <f>+VLOOKUP($D186,'Tarifa compacta'!$A:$G,7,0)</f>
        <v>Interfaz para KNX/EIB (Etherea y Conductos  9/12)</v>
      </c>
      <c r="F186" s="34">
        <f>+IFERROR(VLOOKUP($D186,'Tarifa compacta'!$A$11:$O$997,13,0),"")</f>
        <v>373</v>
      </c>
      <c r="H186" s="217" t="str">
        <f>IFERROR(IF(VLOOKUP($D186,'Tarifa compacta'!$A$11:$O$997,12,0)=0,"",VLOOKUP($D186,'Tarifa compacta'!$A$11:$O$997,12,0)),"")</f>
        <v/>
      </c>
    </row>
    <row r="187" spans="2:11">
      <c r="C187" s="246" t="str">
        <f>IFERROR(VLOOKUP(D187,'Tarifa compacta'!A:C,2,FALSE),"-")</f>
        <v>8445409139111</v>
      </c>
      <c r="D187" t="s">
        <v>1524</v>
      </c>
      <c r="E187" s="32" t="str">
        <f>+VLOOKUP($D187,'Tarifa compacta'!$A:$G,7,0)</f>
        <v>Interfaz para KNX/EIB (Etherea y Conductos  9/12)</v>
      </c>
      <c r="F187" s="34">
        <f>+IFERROR(VLOOKUP($D187,'Tarifa compacta'!$A$11:$O$997,13,0),"")</f>
        <v>365</v>
      </c>
      <c r="H187" s="217" t="str">
        <f>IFERROR(IF(VLOOKUP($D187,'Tarifa compacta'!$A$11:$O$997,12,0)=0,"",VLOOKUP($D187,'Tarifa compacta'!$A$11:$O$997,12,0)),"")</f>
        <v/>
      </c>
    </row>
    <row r="188" spans="2:11">
      <c r="C188" s="246" t="str">
        <f>IFERROR(VLOOKUP(D188,'Tarifa compacta'!A:C,2,FALSE),"-")</f>
        <v>4010869201995</v>
      </c>
      <c r="D188" t="s">
        <v>1526</v>
      </c>
      <c r="E188" s="32" t="str">
        <f>+VLOOKUP($D188,'Tarifa compacta'!$A:$G,7,0)</f>
        <v>Interfaz para Modbus (Etherea,  Cassettes y Conductos  9/12)</v>
      </c>
      <c r="F188" s="34">
        <f>+IFERROR(VLOOKUP($D188,'Tarifa compacta'!$A$11:$O$997,13,0),"")</f>
        <v>383</v>
      </c>
      <c r="H188" s="217" t="str">
        <f>IFERROR(IF(VLOOKUP($D188,'Tarifa compacta'!$A$11:$O$997,12,0)=0,"",VLOOKUP($D188,'Tarifa compacta'!$A$11:$O$997,12,0)),"")</f>
        <v/>
      </c>
    </row>
    <row r="189" spans="2:11">
      <c r="C189" s="246" t="str">
        <f>IFERROR(VLOOKUP(D189,'Tarifa compacta'!A:C,2,FALSE),"-")</f>
        <v>8445409139098</v>
      </c>
      <c r="D189" t="s">
        <v>1530</v>
      </c>
      <c r="E189" s="32" t="str">
        <f>+VLOOKUP($D189,'Tarifa compacta'!$A:$G,7,0)</f>
        <v>Interfaz para Modbus (Etherea y Conductos  9/12)</v>
      </c>
      <c r="F189" s="34">
        <f>+IFERROR(VLOOKUP($D189,'Tarifa compacta'!$A$11:$O$997,13,0),"")</f>
        <v>383</v>
      </c>
      <c r="H189" s="217" t="str">
        <f>IFERROR(IF(VLOOKUP($D189,'Tarifa compacta'!$A$11:$O$997,12,0)=0,"",VLOOKUP($D189,'Tarifa compacta'!$A$11:$O$997,12,0)),"")</f>
        <v/>
      </c>
    </row>
    <row r="190" spans="2:11">
      <c r="C190" s="246" t="str">
        <f>IFERROR(VLOOKUP(D190,'Tarifa compacta'!A:C,2,FALSE),"-")</f>
        <v>4010869242769</v>
      </c>
      <c r="D190" t="s">
        <v>1533</v>
      </c>
      <c r="E190" s="32" t="str">
        <f>+VLOOKUP($D190,'Tarifa compacta'!$A:$G,7,0)</f>
        <v>Interfaz BacNet para 1 unidad</v>
      </c>
      <c r="F190" s="34">
        <f>+IFERROR(VLOOKUP($D190,'Tarifa compacta'!$A$11:$O$997,13,0),"")</f>
        <v>469</v>
      </c>
      <c r="H190" s="217" t="str">
        <f>IFERROR(IF(VLOOKUP($D190,'Tarifa compacta'!$A$11:$O$997,12,0)=0,"",VLOOKUP($D190,'Tarifa compacta'!$A$11:$O$997,12,0)),"")</f>
        <v/>
      </c>
    </row>
    <row r="191" spans="2:11">
      <c r="C191" s="246" t="str">
        <f>IFERROR(VLOOKUP(D191,'Tarifa compacta'!A:C,2,FALSE),"-")</f>
        <v>8445409139135</v>
      </c>
      <c r="D191" t="s">
        <v>1537</v>
      </c>
      <c r="E191" s="32" t="str">
        <f>+VLOOKUP($D191,'Tarifa compacta'!$A:$G,7,0)</f>
        <v>Interfaz para Bacnet (Etherea y Conductos  9/12)</v>
      </c>
      <c r="F191" s="34">
        <f>+IFERROR(VLOOKUP($D191,'Tarifa compacta'!$A$11:$O$997,13,0),"")</f>
        <v>469</v>
      </c>
      <c r="H191" s="217" t="str">
        <f>IFERROR(IF(VLOOKUP($D191,'Tarifa compacta'!$A$11:$O$997,12,0)=0,"",VLOOKUP($D191,'Tarifa compacta'!$A$11:$O$997,12,0)),"")</f>
        <v/>
      </c>
    </row>
    <row r="192" spans="2:11">
      <c r="C192" s="246" t="str">
        <f>IFERROR(VLOOKUP(D192,'Tarifa compacta'!A:C,2,FALSE),"-")</f>
        <v>4010869244275</v>
      </c>
      <c r="D192" t="s">
        <v>1540</v>
      </c>
      <c r="E192" s="32" t="str">
        <f>+VLOOKUP($D192,'Tarifa compacta'!$A:$G,7,0)</f>
        <v>PCB para contactos secos para u. de pared SKE, On/Off, Mensaje de Error</v>
      </c>
      <c r="F192" s="34">
        <f>+IFERROR(VLOOKUP($D192,'Tarifa compacta'!$A$11:$O$997,13,0),"")</f>
        <v>209</v>
      </c>
      <c r="H192" s="217" t="str">
        <f>IFERROR(IF(VLOOKUP($D192,'Tarifa compacta'!$A$11:$O$997,12,0)=0,"",VLOOKUP($D192,'Tarifa compacta'!$A$11:$O$997,12,0)),"")</f>
        <v/>
      </c>
    </row>
    <row r="193" spans="2:11">
      <c r="C193" s="246">
        <f>IFERROR(VLOOKUP(D193,'Tarifa compacta'!A:C,2,FALSE),"-")</f>
        <v>5025232851119</v>
      </c>
      <c r="D193" t="s">
        <v>2267</v>
      </c>
      <c r="E193" s="32" t="s">
        <v>6222</v>
      </c>
      <c r="F193" s="34">
        <f>+IFERROR(VLOOKUP($D193,'Tarifa compacta'!$A$11:$O$997,13,0),"")</f>
        <v>262</v>
      </c>
      <c r="H193" s="217" t="str">
        <f>IFERROR(IF(VLOOKUP($D193,'Tarifa compacta'!$A$11:$O$997,12,0)=0,"",VLOOKUP($D193,'Tarifa compacta'!$A$11:$O$997,12,0)),"")</f>
        <v/>
      </c>
    </row>
    <row r="194" spans="2:11" ht="15.75">
      <c r="B194" s="44"/>
      <c r="C194" s="251"/>
      <c r="D194" s="61" t="s">
        <v>6223</v>
      </c>
      <c r="E194" s="45"/>
      <c r="F194" s="45"/>
      <c r="G194" s="45"/>
      <c r="H194" s="222"/>
      <c r="I194" s="198"/>
      <c r="J194" s="198"/>
      <c r="K194" s="198"/>
    </row>
    <row r="195" spans="2:11">
      <c r="C195" s="246" t="str">
        <f>IFERROR(VLOOKUP(D195,'Tarifa compacta'!A:C,2,FALSE),"-")</f>
        <v>5025232924813</v>
      </c>
      <c r="D195" t="s">
        <v>1544</v>
      </c>
      <c r="E195" s="32" t="str">
        <f>+VLOOKUP($D195,'Tarifa compacta'!$A:$G,7,0)</f>
        <v>Reducción del tamaño de conexión en la unidad interior de 1/2” a 3/8”.</v>
      </c>
      <c r="F195" s="34">
        <f>+IFERROR(VLOOKUP($D195,'Tarifa compacta'!$A$11:$O$997,13,0),"")</f>
        <v>27</v>
      </c>
      <c r="H195" s="217" t="str">
        <f>IFERROR(IF(VLOOKUP($D195,'Tarifa compacta'!$A$11:$O$997,12,0)=0,"",VLOOKUP($D195,'Tarifa compacta'!$A$11:$O$997,12,0)),"")</f>
        <v/>
      </c>
    </row>
    <row r="196" spans="2:11">
      <c r="C196" s="246" t="str">
        <f>IFERROR(VLOOKUP(D196,'Tarifa compacta'!A:C,2,FALSE),"-")</f>
        <v>5025232924790</v>
      </c>
      <c r="D196" t="s">
        <v>1550</v>
      </c>
      <c r="E196" s="32" t="str">
        <f>+VLOOKUP($D196,'Tarifa compacta'!$A:$G,7,0)</f>
        <v>Reducción del tamaño de conexión en la unidad interior de 3/8” a 1/2”.</v>
      </c>
      <c r="F196" s="34">
        <f>+IFERROR(VLOOKUP($D196,'Tarifa compacta'!$A$11:$O$997,13,0),"")</f>
        <v>27</v>
      </c>
      <c r="H196" s="217" t="str">
        <f>IFERROR(IF(VLOOKUP($D196,'Tarifa compacta'!$A$11:$O$997,12,0)=0,"",VLOOKUP($D196,'Tarifa compacta'!$A$11:$O$997,12,0)),"")</f>
        <v/>
      </c>
    </row>
    <row r="197" spans="2:11">
      <c r="C197" s="246" t="str">
        <f>IFERROR(VLOOKUP(D197,'Tarifa compacta'!A:C,2,FALSE),"-")</f>
        <v>5025232924806</v>
      </c>
      <c r="D197" t="s">
        <v>1554</v>
      </c>
      <c r="E197" s="32" t="str">
        <f>+VLOOKUP($D197,'Tarifa compacta'!$A:$G,7,0)</f>
        <v>Reducción del tamaño de conexión en la unidad interior de 5/8” a 1/2”.</v>
      </c>
      <c r="F197" s="34">
        <f>+IFERROR(VLOOKUP($D197,'Tarifa compacta'!$A$11:$O$997,13,0),"")</f>
        <v>28</v>
      </c>
      <c r="H197" s="217" t="str">
        <f>IFERROR(IF(VLOOKUP($D197,'Tarifa compacta'!$A$11:$O$997,12,0)=0,"",VLOOKUP($D197,'Tarifa compacta'!$A$11:$O$997,12,0)),"")</f>
        <v/>
      </c>
    </row>
    <row r="198" spans="2:11" ht="24" thickBot="1">
      <c r="B198" s="289" t="s">
        <v>6224</v>
      </c>
      <c r="C198" s="289"/>
      <c r="D198" s="289"/>
      <c r="E198" s="289"/>
      <c r="F198" s="289"/>
      <c r="G198" s="289"/>
      <c r="H198" s="289"/>
      <c r="I198" s="289"/>
      <c r="J198" s="289"/>
      <c r="K198" s="289"/>
    </row>
    <row r="199" spans="2:11" ht="15.75">
      <c r="B199" s="59"/>
      <c r="C199" s="254"/>
      <c r="D199" s="207" t="s">
        <v>1563</v>
      </c>
      <c r="E199" s="60"/>
      <c r="F199" s="60"/>
      <c r="G199" s="60"/>
      <c r="H199" s="221"/>
      <c r="I199" s="209"/>
      <c r="J199" s="209"/>
      <c r="K199" s="209"/>
    </row>
    <row r="200" spans="2:11">
      <c r="B200" s="63"/>
      <c r="C200" s="246" t="str">
        <f>IFERROR(VLOOKUP(D200,'Tarifa compacta'!A:C,2,FALSE),"-")</f>
        <v>4010869594493</v>
      </c>
      <c r="D200" s="32" t="s">
        <v>1558</v>
      </c>
      <c r="E200" s="32" t="str">
        <f>+VLOOKUP($D200,'Tarifa compacta'!$A:$G,7,0)</f>
        <v>Unidad compacta 1,7kW (2,35kW máx) - R290 (Orificios 162mm)</v>
      </c>
      <c r="F200" s="34">
        <f>+IFERROR(VLOOKUP($D200,'Tarifa compacta'!$A$11:$O$997,13,0),"")</f>
        <v>2541</v>
      </c>
      <c r="G200" s="34"/>
      <c r="H200" s="217" t="str">
        <f>IFERROR(IF(VLOOKUP($D200,'Tarifa compacta'!$A$11:$O$997,12,0)=0,"",VLOOKUP($D200,'Tarifa compacta'!$A$11:$O$997,12,0)),"")</f>
        <v/>
      </c>
      <c r="I200" s="199" t="s">
        <v>6225</v>
      </c>
      <c r="J200" s="199" t="s">
        <v>6226</v>
      </c>
      <c r="K200" s="199" t="s">
        <v>6227</v>
      </c>
    </row>
    <row r="201" spans="2:11">
      <c r="B201" s="63"/>
      <c r="C201" s="246" t="str">
        <f>IFERROR(VLOOKUP(D201,'Tarifa compacta'!A:C,2,FALSE),"-")</f>
        <v>4010869594509</v>
      </c>
      <c r="D201" s="32" t="s">
        <v>1567</v>
      </c>
      <c r="E201" s="32" t="str">
        <f>+VLOOKUP($D201,'Tarifa compacta'!$A:$G,7,0)</f>
        <v>Unidad compacta 2,09kW (2,64kW máx) - R32 (Orificios 162mm)</v>
      </c>
      <c r="F201" s="34">
        <f>+IFERROR(VLOOKUP($D201,'Tarifa compacta'!$A$11:$O$997,13,0),"")</f>
        <v>2561</v>
      </c>
      <c r="G201" s="34"/>
      <c r="H201" s="217" t="str">
        <f>IFERROR(IF(VLOOKUP($D201,'Tarifa compacta'!$A$11:$O$997,12,0)=0,"",VLOOKUP($D201,'Tarifa compacta'!$A$11:$O$997,12,0)),"")</f>
        <v/>
      </c>
      <c r="I201" s="199" t="s">
        <v>6228</v>
      </c>
      <c r="J201" s="199" t="s">
        <v>6229</v>
      </c>
      <c r="K201" s="199" t="s">
        <v>6230</v>
      </c>
    </row>
    <row r="202" spans="2:11">
      <c r="B202" s="63"/>
      <c r="C202" s="246" t="str">
        <f>IFERROR(VLOOKUP(D202,'Tarifa compacta'!A:C,2,FALSE),"-")</f>
        <v>4010869594516</v>
      </c>
      <c r="D202" s="32" t="s">
        <v>1573</v>
      </c>
      <c r="E202" s="32" t="str">
        <f>+VLOOKUP($D202,'Tarifa compacta'!$A:$G,7,0)</f>
        <v>Unidad compacta 2,33kW (3,10kW máx) - R32 (Orificios 162mm)</v>
      </c>
      <c r="F202" s="34">
        <f>+IFERROR(VLOOKUP($D202,'Tarifa compacta'!$A$11:$O$997,13,0),"")</f>
        <v>2695</v>
      </c>
      <c r="G202" s="34"/>
      <c r="H202" s="217" t="str">
        <f>IFERROR(IF(VLOOKUP($D202,'Tarifa compacta'!$A$11:$O$997,12,0)=0,"",VLOOKUP($D202,'Tarifa compacta'!$A$11:$O$997,12,0)),"")</f>
        <v/>
      </c>
      <c r="I202" s="199" t="s">
        <v>6231</v>
      </c>
      <c r="J202" s="199" t="s">
        <v>6232</v>
      </c>
      <c r="K202" s="199" t="s">
        <v>6233</v>
      </c>
    </row>
    <row r="203" spans="2:11">
      <c r="B203" s="63"/>
      <c r="C203" s="246" t="str">
        <f>IFERROR(VLOOKUP(D203,'Tarifa compacta'!A:C,2,FALSE),"-")</f>
        <v>4010869594523</v>
      </c>
      <c r="D203" s="32" t="s">
        <v>1578</v>
      </c>
      <c r="E203" s="32" t="str">
        <f>+VLOOKUP($D203,'Tarifa compacta'!$A:$G,7,0)</f>
        <v>Unidad compacta 2,87kW (3,50kW máx) - R32 (Orificios 202mm)</v>
      </c>
      <c r="F203" s="34">
        <f>+IFERROR(VLOOKUP($D203,'Tarifa compacta'!$A$11:$O$997,13,0),"")</f>
        <v>2949</v>
      </c>
      <c r="G203" s="34"/>
      <c r="H203" s="217" t="str">
        <f>IFERROR(IF(VLOOKUP($D203,'Tarifa compacta'!$A$11:$O$997,12,0)=0,"",VLOOKUP($D203,'Tarifa compacta'!$A$11:$O$997,12,0)),"")</f>
        <v/>
      </c>
      <c r="I203" s="199" t="s">
        <v>6234</v>
      </c>
      <c r="J203" s="199" t="s">
        <v>6235</v>
      </c>
      <c r="K203" s="199" t="s">
        <v>6236</v>
      </c>
    </row>
    <row r="204" spans="2:11">
      <c r="B204" s="63" t="s">
        <v>6100</v>
      </c>
      <c r="C204" s="246">
        <f>IFERROR(VLOOKUP(D204,'Tarifa compacta'!A:C,2,FALSE),"-")</f>
        <v>4010869853583</v>
      </c>
      <c r="D204" s="32" t="s">
        <v>1564</v>
      </c>
      <c r="E204" s="32" t="str">
        <f>+VLOOKUP($D204,'Tarifa compacta'!$A:$G,7,0)</f>
        <v>Unidad compacta 1,7kW (2,35kW máx) - R290 (Orificios 162mm) con nanoe™X</v>
      </c>
      <c r="F204" s="34">
        <f>+IFERROR(VLOOKUP($D204,'Tarifa compacta'!$A$11:$O$997,13,0),"")</f>
        <v>2599</v>
      </c>
      <c r="G204" s="34"/>
      <c r="H204" s="217">
        <f>IFERROR(IF(VLOOKUP($D204,'Tarifa compacta'!$A$11:$O$997,12,0)=0,"",VLOOKUP($D204,'Tarifa compacta'!$A$11:$O$997,12,0)),"")</f>
        <v>46388</v>
      </c>
      <c r="I204" s="199" t="s">
        <v>6225</v>
      </c>
      <c r="J204" s="199" t="s">
        <v>6226</v>
      </c>
      <c r="K204" s="199" t="s">
        <v>6227</v>
      </c>
    </row>
    <row r="205" spans="2:11">
      <c r="B205" s="63" t="s">
        <v>6100</v>
      </c>
      <c r="C205" s="246">
        <f>IFERROR(VLOOKUP(D205,'Tarifa compacta'!A:C,2,FALSE),"-")</f>
        <v>4010869853606</v>
      </c>
      <c r="D205" s="32" t="s">
        <v>1570</v>
      </c>
      <c r="E205" s="32" t="str">
        <f>+VLOOKUP($D205,'Tarifa compacta'!$A:$G,7,0)</f>
        <v>Unidad compacta 2,09kW (2,64kW máx) - R32 (Orificios 162mm) con nanoe™X</v>
      </c>
      <c r="F205" s="34">
        <f>+IFERROR(VLOOKUP($D205,'Tarifa compacta'!$A$11:$O$997,13,0),"")</f>
        <v>2629</v>
      </c>
      <c r="G205" s="34"/>
      <c r="H205" s="217">
        <f>IFERROR(IF(VLOOKUP($D205,'Tarifa compacta'!$A$11:$O$997,12,0)=0,"",VLOOKUP($D205,'Tarifa compacta'!$A$11:$O$997,12,0)),"")</f>
        <v>46388</v>
      </c>
      <c r="I205" s="199" t="s">
        <v>6228</v>
      </c>
      <c r="J205" s="199" t="s">
        <v>6229</v>
      </c>
      <c r="K205" s="199" t="s">
        <v>6230</v>
      </c>
    </row>
    <row r="206" spans="2:11">
      <c r="B206" s="63" t="s">
        <v>6100</v>
      </c>
      <c r="C206" s="246">
        <f>IFERROR(VLOOKUP(D206,'Tarifa compacta'!A:C,2,FALSE),"-")</f>
        <v>4010869853620</v>
      </c>
      <c r="D206" s="32" t="s">
        <v>1576</v>
      </c>
      <c r="E206" s="32" t="str">
        <f>+VLOOKUP($D206,'Tarifa compacta'!$A:$G,7,0)</f>
        <v>Unidad compacta 2,33kW (3,10kW máx) - R32 (Orificios 162mm) con nanoe™X</v>
      </c>
      <c r="F206" s="34">
        <f>+IFERROR(VLOOKUP($D206,'Tarifa compacta'!$A$11:$O$997,13,0),"")</f>
        <v>2759</v>
      </c>
      <c r="G206" s="34"/>
      <c r="H206" s="217">
        <f>IFERROR(IF(VLOOKUP($D206,'Tarifa compacta'!$A$11:$O$997,12,0)=0,"",VLOOKUP($D206,'Tarifa compacta'!$A$11:$O$997,12,0)),"")</f>
        <v>46388</v>
      </c>
      <c r="I206" s="199" t="s">
        <v>6231</v>
      </c>
      <c r="J206" s="199" t="s">
        <v>6232</v>
      </c>
      <c r="K206" s="199" t="s">
        <v>6233</v>
      </c>
    </row>
    <row r="207" spans="2:11" ht="15.75" thickBot="1">
      <c r="B207" s="63" t="s">
        <v>6100</v>
      </c>
      <c r="C207" s="246">
        <f>IFERROR(VLOOKUP(D207,'Tarifa compacta'!A:C,2,FALSE),"-")</f>
        <v>4010869853644</v>
      </c>
      <c r="D207" s="32" t="s">
        <v>1581</v>
      </c>
      <c r="E207" s="32" t="str">
        <f>+VLOOKUP($D207,'Tarifa compacta'!$A:$G,7,0)</f>
        <v xml:space="preserve">Unidad compacta 2,87kW (3,50kW máx) - R32 (Orificios 202mm) con nanoe™X </v>
      </c>
      <c r="F207" s="34">
        <f>+IFERROR(VLOOKUP($D207,'Tarifa compacta'!$A$11:$O$997,13,0),"")</f>
        <v>3019</v>
      </c>
      <c r="G207" s="34"/>
      <c r="H207" s="217">
        <f>IFERROR(IF(VLOOKUP($D207,'Tarifa compacta'!$A$11:$O$997,12,0)=0,"",VLOOKUP($D207,'Tarifa compacta'!$A$11:$O$997,12,0)),"")</f>
        <v>46388</v>
      </c>
      <c r="I207" s="199" t="s">
        <v>6234</v>
      </c>
      <c r="J207" s="199" t="s">
        <v>6235</v>
      </c>
      <c r="K207" s="199" t="s">
        <v>6236</v>
      </c>
    </row>
    <row r="208" spans="2:11" ht="15.75">
      <c r="B208" s="42"/>
      <c r="C208" s="253"/>
      <c r="D208" s="62" t="s">
        <v>6237</v>
      </c>
      <c r="E208" s="43"/>
      <c r="F208" s="43"/>
      <c r="G208" s="43"/>
      <c r="H208" s="215"/>
      <c r="I208" s="201"/>
      <c r="J208" s="201"/>
      <c r="K208" s="201"/>
    </row>
    <row r="209" spans="2:11">
      <c r="B209" s="63"/>
      <c r="C209" s="246" t="str">
        <f>IFERROR(VLOOKUP(D209,'Tarifa compacta'!A:C,2,FALSE),"-")</f>
        <v>4010869596107</v>
      </c>
      <c r="D209" s="32" t="s">
        <v>1588</v>
      </c>
      <c r="E209" s="32" t="str">
        <f>+VLOOKUP($D209,'Tarifa compacta'!$A:$G,7,0)</f>
        <v xml:space="preserve">Kit de rejillas de extracción de aluminio para orificios de 162mm </v>
      </c>
      <c r="F209" s="34">
        <f>+IFERROR(VLOOKUP($D209,'Tarifa compacta'!$A$11:$O$997,13,0),"")</f>
        <v>94</v>
      </c>
      <c r="G209" s="34"/>
      <c r="H209" s="217" t="str">
        <f>IFERROR(IF(VLOOKUP($D209,'Tarifa compacta'!$A$11:$O$997,12,0)=0,"",VLOOKUP($D209,'Tarifa compacta'!$A$11:$O$997,12,0)),"")</f>
        <v/>
      </c>
      <c r="I209" s="199"/>
      <c r="J209" s="199"/>
      <c r="K209" s="199"/>
    </row>
    <row r="210" spans="2:11">
      <c r="B210" s="63"/>
      <c r="C210" s="246" t="str">
        <f>IFERROR(VLOOKUP(D210,'Tarifa compacta'!A:C,2,FALSE),"-")</f>
        <v>4010869596114</v>
      </c>
      <c r="D210" s="32" t="s">
        <v>1592</v>
      </c>
      <c r="E210" s="32" t="str">
        <f>+VLOOKUP($D210,'Tarifa compacta'!$A:$G,7,0)</f>
        <v xml:space="preserve">Kit de rejillas de extracción de aluminio para orificios de 202mm </v>
      </c>
      <c r="F210" s="34">
        <f>+IFERROR(VLOOKUP($D210,'Tarifa compacta'!$A$11:$O$997,13,0),"")</f>
        <v>123</v>
      </c>
      <c r="G210" s="34"/>
      <c r="H210" s="217" t="str">
        <f>IFERROR(IF(VLOOKUP($D210,'Tarifa compacta'!$A$11:$O$997,12,0)=0,"",VLOOKUP($D210,'Tarifa compacta'!$A$11:$O$997,12,0)),"")</f>
        <v/>
      </c>
      <c r="I210" s="199"/>
      <c r="J210" s="199"/>
      <c r="K210" s="199"/>
    </row>
    <row r="211" spans="2:11">
      <c r="B211" s="63"/>
      <c r="C211" s="246" t="str">
        <f>IFERROR(VLOOKUP(D211,'Tarifa compacta'!A:C,2,FALSE),"-")</f>
        <v>4010869596138</v>
      </c>
      <c r="D211" s="32" t="s">
        <v>1595</v>
      </c>
      <c r="E211" s="32" t="str">
        <f>+VLOOKUP($D211,'Tarifa compacta'!$A:$G,7,0)</f>
        <v>Kit de protección anti insectos (malla + fijación)</v>
      </c>
      <c r="F211" s="34">
        <f>+IFERROR(VLOOKUP($D211,'Tarifa compacta'!$A$11:$O$997,13,0),"")</f>
        <v>84</v>
      </c>
      <c r="G211" s="34"/>
      <c r="H211" s="217" t="str">
        <f>IFERROR(IF(VLOOKUP($D211,'Tarifa compacta'!$A$11:$O$997,12,0)=0,"",VLOOKUP($D211,'Tarifa compacta'!$A$11:$O$997,12,0)),"")</f>
        <v/>
      </c>
      <c r="I211" s="199"/>
      <c r="J211" s="199"/>
      <c r="K211" s="199"/>
    </row>
    <row r="212" spans="2:11">
      <c r="B212" s="63"/>
      <c r="C212" s="246" t="str">
        <f>IFERROR(VLOOKUP(D212,'Tarifa compacta'!A:C,2,FALSE),"-")</f>
        <v>4010869596145</v>
      </c>
      <c r="D212" t="s">
        <v>1598</v>
      </c>
      <c r="E212" s="32" t="str">
        <f>+VLOOKUP($D212,'Tarifa compacta'!$A:$G,7,0)</f>
        <v>Kit de salida lateral para instalación empotrada y esquinera (salida derecha)</v>
      </c>
      <c r="F212" s="34">
        <f>+IFERROR(VLOOKUP($D212,'Tarifa compacta'!$A$11:$O$997,13,0),"")</f>
        <v>968</v>
      </c>
      <c r="G212" s="34"/>
      <c r="H212" s="217" t="str">
        <f>IFERROR(IF(VLOOKUP($D212,'Tarifa compacta'!$A$11:$O$997,12,0)=0,"",VLOOKUP($D212,'Tarifa compacta'!$A$11:$O$997,12,0)),"")</f>
        <v/>
      </c>
    </row>
    <row r="213" spans="2:11">
      <c r="B213" s="63"/>
      <c r="C213" s="246" t="str">
        <f>IFERROR(VLOOKUP(D213,'Tarifa compacta'!A:C,2,FALSE),"-")</f>
        <v>4010869596152</v>
      </c>
      <c r="D213" t="s">
        <v>1601</v>
      </c>
      <c r="E213" s="32" t="str">
        <f>+VLOOKUP($D213,'Tarifa compacta'!$A:$G,7,0)</f>
        <v>Kit de salida lateral para instalación empotrada y esquinera (salida izquierda)</v>
      </c>
      <c r="F213" s="34">
        <f>+IFERROR(VLOOKUP($D213,'Tarifa compacta'!$A$11:$O$997,13,0),"")</f>
        <v>968</v>
      </c>
      <c r="G213" s="34"/>
      <c r="H213" s="217" t="str">
        <f>IFERROR(IF(VLOOKUP($D213,'Tarifa compacta'!$A$11:$O$997,12,0)=0,"",VLOOKUP($D213,'Tarifa compacta'!$A$11:$O$997,12,0)),"")</f>
        <v/>
      </c>
    </row>
    <row r="214" spans="2:11">
      <c r="B214" s="63"/>
      <c r="C214" s="246" t="str">
        <f>IFERROR(VLOOKUP(D214,'Tarifa compacta'!A:C,2,FALSE),"-")</f>
        <v>4010869596183</v>
      </c>
      <c r="D214" t="s">
        <v>1604</v>
      </c>
      <c r="E214" s="32" t="str">
        <f>+VLOOKUP($D214,'Tarifa compacta'!$A:$G,7,0)</f>
        <v>Kit de cubierta inferior para modelos 20/25/30 (instalación en altura)</v>
      </c>
      <c r="F214" s="34">
        <f>+IFERROR(VLOOKUP($D214,'Tarifa compacta'!$A$11:$O$997,13,0),"")</f>
        <v>82</v>
      </c>
      <c r="G214" s="34"/>
      <c r="H214" s="217" t="str">
        <f>IFERROR(IF(VLOOKUP($D214,'Tarifa compacta'!$A$11:$O$997,12,0)=0,"",VLOOKUP($D214,'Tarifa compacta'!$A$11:$O$997,12,0)),"")</f>
        <v/>
      </c>
    </row>
    <row r="215" spans="2:11">
      <c r="B215" s="63"/>
      <c r="C215" s="246" t="str">
        <f>IFERROR(VLOOKUP(D215,'Tarifa compacta'!A:C,2,FALSE),"-")</f>
        <v>4010869596190</v>
      </c>
      <c r="D215" t="s">
        <v>1607</v>
      </c>
      <c r="E215" s="32" t="str">
        <f>+VLOOKUP($D215,'Tarifa compacta'!$A:$G,7,0)</f>
        <v>Kit de cubierta inferior para modelo 16 (instalación en altura)</v>
      </c>
      <c r="F215" s="34">
        <f>+IFERROR(VLOOKUP($D215,'Tarifa compacta'!$A$11:$O$997,13,0),"")</f>
        <v>82</v>
      </c>
      <c r="G215" s="34"/>
      <c r="H215" s="217" t="str">
        <f>IFERROR(IF(VLOOKUP($D215,'Tarifa compacta'!$A$11:$O$997,12,0)=0,"",VLOOKUP($D215,'Tarifa compacta'!$A$11:$O$997,12,0)),"")</f>
        <v/>
      </c>
    </row>
    <row r="216" spans="2:11">
      <c r="B216" s="63"/>
      <c r="C216" s="246" t="str">
        <f>IFERROR(VLOOKUP(D216,'Tarifa compacta'!A:C,2,FALSE),"-")</f>
        <v>4010869596206</v>
      </c>
      <c r="D216" t="s">
        <v>1610</v>
      </c>
      <c r="E216" s="32" t="str">
        <f>+VLOOKUP($D216,'Tarifa compacta'!$A:$G,7,0)</f>
        <v>Kit de calefactores para el tubo de condensados</v>
      </c>
      <c r="F216" s="34">
        <f>+IFERROR(VLOOKUP($D216,'Tarifa compacta'!$A$11:$O$997,13,0),"")</f>
        <v>54</v>
      </c>
      <c r="G216" s="34"/>
      <c r="H216" s="217" t="str">
        <f>IFERROR(IF(VLOOKUP($D216,'Tarifa compacta'!$A$11:$O$997,12,0)=0,"",VLOOKUP($D216,'Tarifa compacta'!$A$11:$O$997,12,0)),"")</f>
        <v/>
      </c>
    </row>
  </sheetData>
  <sheetProtection algorithmName="SHA-512" hashValue="v+/OYgoGLYxxX3b1IeExPeC5Ap+YV6/7sfK7+cBKvLf3YdK8Gdqww0AUb7JzrIlnUIAm05SGSx/E7TfxF8hNkA==" saltValue="CcrnMuaIBBesfvSBN0dtwQ==" spinCount="100000" sheet="1" objects="1" scenarios="1"/>
  <autoFilter ref="B9:K216" xr:uid="{C377090C-51FB-413A-9D7D-7C27367ADC6F}"/>
  <mergeCells count="4">
    <mergeCell ref="B101:K101"/>
    <mergeCell ref="B181:K181"/>
    <mergeCell ref="B10:K10"/>
    <mergeCell ref="B198:K198"/>
  </mergeCells>
  <conditionalFormatting sqref="B9:C9 E9 G9:K9">
    <cfRule type="duplicateValues" dxfId="77" priority="13"/>
    <cfRule type="duplicateValues" dxfId="76" priority="14"/>
  </conditionalFormatting>
  <conditionalFormatting sqref="B10:C10">
    <cfRule type="duplicateValues" dxfId="75" priority="11"/>
    <cfRule type="duplicateValues" dxfId="74" priority="12"/>
  </conditionalFormatting>
  <conditionalFormatting sqref="B101:C101">
    <cfRule type="duplicateValues" dxfId="73" priority="3"/>
    <cfRule type="duplicateValues" dxfId="72" priority="4"/>
  </conditionalFormatting>
  <conditionalFormatting sqref="B181:C181">
    <cfRule type="duplicateValues" dxfId="71" priority="9"/>
    <cfRule type="duplicateValues" dxfId="70" priority="10"/>
  </conditionalFormatting>
  <conditionalFormatting sqref="B198:C198">
    <cfRule type="duplicateValues" dxfId="69" priority="5"/>
    <cfRule type="duplicateValues" dxfId="68" priority="6"/>
  </conditionalFormatting>
  <conditionalFormatting sqref="F9">
    <cfRule type="duplicateValues" dxfId="67" priority="1"/>
    <cfRule type="duplicateValues" dxfId="66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rowBreaks count="3" manualBreakCount="3">
    <brk id="77" max="16383" man="1"/>
    <brk id="100" max="16383" man="1"/>
    <brk id="180" max="16383" man="1"/>
  </rowBreaks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183A-AFE7-4CF5-9654-76D852F63333}">
  <sheetPr>
    <tabColor rgb="FFFFC000"/>
    <pageSetUpPr fitToPage="1"/>
  </sheetPr>
  <dimension ref="B1:L669"/>
  <sheetViews>
    <sheetView view="pageBreakPreview" zoomScale="85" zoomScaleNormal="100" zoomScaleSheetLayoutView="85" workbookViewId="0">
      <pane xSplit="1" ySplit="9" topLeftCell="B10" activePane="bottomRight" state="frozen"/>
      <selection activeCell="D37" sqref="D37"/>
      <selection pane="topRight" activeCell="D37" sqref="D37"/>
      <selection pane="bottomLeft" activeCell="D37" sqref="D37"/>
      <selection pane="bottomRight" activeCell="D37" sqref="D37"/>
    </sheetView>
  </sheetViews>
  <sheetFormatPr baseColWidth="10" defaultColWidth="8.85546875" defaultRowHeight="15"/>
  <cols>
    <col min="2" max="2" width="8.85546875" customWidth="1"/>
    <col min="3" max="3" width="17.85546875" style="246" customWidth="1"/>
    <col min="4" max="4" width="28.140625" customWidth="1"/>
    <col min="5" max="5" width="118.85546875" customWidth="1"/>
    <col min="6" max="6" width="12.85546875" customWidth="1"/>
    <col min="7" max="7" width="16.5703125" style="213" customWidth="1"/>
    <col min="8" max="8" width="30.85546875" customWidth="1"/>
  </cols>
  <sheetData>
    <row r="1" spans="2:11" ht="26.25">
      <c r="B1" s="115" t="s">
        <v>6238</v>
      </c>
      <c r="C1" s="249"/>
      <c r="D1" s="7"/>
    </row>
    <row r="2" spans="2:11">
      <c r="B2" s="2"/>
      <c r="C2" s="245"/>
      <c r="D2" s="2"/>
    </row>
    <row r="3" spans="2:11" ht="20.100000000000001" customHeight="1">
      <c r="B3" s="31" t="s">
        <v>1</v>
      </c>
      <c r="C3" s="245"/>
      <c r="D3" s="204" t="s">
        <v>2</v>
      </c>
      <c r="E3" s="30"/>
      <c r="F3" s="30"/>
    </row>
    <row r="4" spans="2:11" ht="20.100000000000001" customHeight="1">
      <c r="B4" s="31" t="s">
        <v>3</v>
      </c>
      <c r="C4" s="245"/>
      <c r="D4" s="205" t="s">
        <v>4</v>
      </c>
      <c r="E4" s="30"/>
      <c r="F4" s="30"/>
    </row>
    <row r="5" spans="2:11" ht="20.100000000000001" customHeight="1">
      <c r="B5" s="31" t="s">
        <v>5</v>
      </c>
      <c r="C5" s="245"/>
      <c r="D5" s="206">
        <v>46296</v>
      </c>
      <c r="E5" s="74"/>
      <c r="F5" s="30"/>
    </row>
    <row r="6" spans="2:11">
      <c r="B6" s="4"/>
      <c r="C6" s="245"/>
      <c r="D6" s="4"/>
    </row>
    <row r="7" spans="2:11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50"/>
      <c r="D7" s="5"/>
    </row>
    <row r="9" spans="2:11" ht="20.100000000000001" customHeight="1" thickBot="1">
      <c r="B9" s="228"/>
      <c r="C9" s="244" t="s">
        <v>5874</v>
      </c>
      <c r="D9" s="229" t="s">
        <v>11</v>
      </c>
      <c r="E9" s="37" t="s">
        <v>17</v>
      </c>
      <c r="F9" s="37" t="s">
        <v>5875</v>
      </c>
      <c r="G9" s="214" t="s">
        <v>22</v>
      </c>
      <c r="H9" s="37" t="s">
        <v>5876</v>
      </c>
    </row>
    <row r="10" spans="2:11" ht="23.25">
      <c r="B10" s="295" t="s">
        <v>6239</v>
      </c>
      <c r="C10" s="295"/>
      <c r="D10" s="295"/>
      <c r="E10" s="295"/>
      <c r="F10" s="295"/>
      <c r="G10" s="295"/>
      <c r="H10" s="295"/>
      <c r="I10" s="295"/>
      <c r="J10" s="295"/>
      <c r="K10" s="295"/>
    </row>
    <row r="11" spans="2:11" ht="20.100000000000001" customHeight="1">
      <c r="B11" s="44"/>
      <c r="C11" s="251"/>
      <c r="D11" s="116" t="s">
        <v>6240</v>
      </c>
      <c r="E11" s="45"/>
      <c r="F11" s="46"/>
      <c r="G11" s="222"/>
      <c r="H11" s="45"/>
    </row>
    <row r="12" spans="2:11">
      <c r="B12" s="118"/>
      <c r="C12" s="252" t="str">
        <f>IFERROR(VLOOKUP(D12,'Tarifa compacta'!A:C,2,FALSE),"-")</f>
        <v>-</v>
      </c>
      <c r="D12" s="35" t="s">
        <v>6241</v>
      </c>
      <c r="E12" s="32"/>
      <c r="F12" s="36">
        <f>+SUM(F13:F15)</f>
        <v>3251</v>
      </c>
      <c r="G12" s="217" t="str">
        <f>IFERROR(IF(VLOOKUP($D12,'Tarifa compacta'!$A$11:$O$1174,12,0)=0,"",VLOOKUP($D12,'Tarifa compacta'!$A$11:$O$1174,12,0)),"")</f>
        <v/>
      </c>
      <c r="H12" s="32"/>
    </row>
    <row r="13" spans="2:11">
      <c r="B13" s="118"/>
      <c r="C13" s="252" t="str">
        <f>IFERROR(VLOOKUP(D13,'Tarifa compacta'!A:C,2,FALSE),"-")</f>
        <v>5025232978472</v>
      </c>
      <c r="D13" s="32" t="s">
        <v>2039</v>
      </c>
      <c r="E13" s="32" t="str">
        <f>+VLOOKUP($D13,'Tarifa compacta'!$A:$G,7,0)</f>
        <v xml:space="preserve">Unidad de pared desde 2,50kW hasta 3,60kW con nanoe™X </v>
      </c>
      <c r="F13" s="34">
        <f>+IFERROR(VLOOKUP($D13,'Tarifa compacta'!$A$11:$O$1174,13,0),"")</f>
        <v>998</v>
      </c>
      <c r="G13" s="217" t="str">
        <f>IFERROR(IF(VLOOKUP($D13,'Tarifa compacta'!$A$11:$O$1174,12,0)=0,"",VLOOKUP($D13,'Tarifa compacta'!$A$11:$O$1174,12,0)),"")</f>
        <v/>
      </c>
      <c r="H13" s="32"/>
    </row>
    <row r="14" spans="2:11">
      <c r="B14" s="47"/>
      <c r="C14" s="252">
        <f>IFERROR(VLOOKUP(D14,'Tarifa compacta'!A:C,2,FALSE),"-")</f>
        <v>5025232915507</v>
      </c>
      <c r="D14" s="32" t="s">
        <v>1910</v>
      </c>
      <c r="E14" s="32" t="str">
        <f>+VLOOKUP($D14,'Tarifa compacta'!$A:$G,7,0)</f>
        <v>3,6 kW Monofásica</v>
      </c>
      <c r="F14" s="34">
        <f>+IFERROR(VLOOKUP($D14,'Tarifa compacta'!$A$11:$O$1174,13,0),"")</f>
        <v>2061</v>
      </c>
      <c r="G14" s="217" t="str">
        <f>IFERROR(IF(VLOOKUP($D14,'Tarifa compacta'!$A$11:$O$1174,12,0)=0,"",VLOOKUP($D14,'Tarifa compacta'!$A$11:$O$1174,12,0)),"")</f>
        <v/>
      </c>
      <c r="H14" s="32"/>
    </row>
    <row r="15" spans="2:11">
      <c r="B15" s="48"/>
      <c r="C15" s="247">
        <f>IFERROR(VLOOKUP(D15,'Tarifa compacta'!A:C,2,FALSE),"-")</f>
        <v>5025232880621</v>
      </c>
      <c r="D15" s="40" t="s">
        <v>2299</v>
      </c>
      <c r="E15" s="40" t="str">
        <f>+VLOOKUP($D15,'Tarifa compacta'!$A:$G,7,0)</f>
        <v>Mando de control por cable</v>
      </c>
      <c r="F15" s="41">
        <f>+IFERROR(VLOOKUP($D15,'Tarifa compacta'!$A$11:$O$1174,13,0),"")</f>
        <v>192</v>
      </c>
      <c r="G15" s="224" t="str">
        <f>IFERROR(IF(VLOOKUP($D15,'Tarifa compacta'!$A$11:$O$1174,12,0)=0,"",VLOOKUP($D15,'Tarifa compacta'!$A$11:$O$1174,12,0)),"")</f>
        <v/>
      </c>
      <c r="H15" s="40"/>
    </row>
    <row r="16" spans="2:11">
      <c r="B16" s="118"/>
      <c r="C16" s="252" t="str">
        <f>IFERROR(VLOOKUP(D16,'Tarifa compacta'!A:C,2,FALSE),"-")</f>
        <v>-</v>
      </c>
      <c r="D16" s="35" t="s">
        <v>6242</v>
      </c>
      <c r="E16" s="32"/>
      <c r="F16" s="36">
        <f>+SUM(F17:F19)</f>
        <v>5181</v>
      </c>
      <c r="G16" s="217" t="str">
        <f>IFERROR(IF(VLOOKUP($D16,'Tarifa compacta'!$A$11:$O$1174,12,0)=0,"",VLOOKUP($D16,'Tarifa compacta'!$A$11:$O$1174,12,0)),"")</f>
        <v/>
      </c>
      <c r="H16" s="32"/>
    </row>
    <row r="17" spans="2:8">
      <c r="B17" s="118"/>
      <c r="C17" s="252" t="str">
        <f>IFERROR(VLOOKUP(D17,'Tarifa compacta'!A:C,2,FALSE),"-")</f>
        <v>5025232978489</v>
      </c>
      <c r="D17" s="32" t="s">
        <v>2046</v>
      </c>
      <c r="E17" s="32" t="str">
        <f>+VLOOKUP($D17,'Tarifa compacta'!$A:$G,7,0)</f>
        <v xml:space="preserve">Unidad de pared desde 5kW hasta 10kW con nanoe™X </v>
      </c>
      <c r="F17" s="34">
        <f>+IFERROR(VLOOKUP($D17,'Tarifa compacta'!$A$11:$O$1174,13,0),"")</f>
        <v>2634</v>
      </c>
      <c r="G17" s="217" t="str">
        <f>IFERROR(IF(VLOOKUP($D17,'Tarifa compacta'!$A$11:$O$1174,12,0)=0,"",VLOOKUP($D17,'Tarifa compacta'!$A$11:$O$1174,12,0)),"")</f>
        <v/>
      </c>
      <c r="H17" s="32"/>
    </row>
    <row r="18" spans="2:8">
      <c r="B18" s="47"/>
      <c r="C18" s="252">
        <f>IFERROR(VLOOKUP(D18,'Tarifa compacta'!A:C,2,FALSE),"-")</f>
        <v>5025232915514</v>
      </c>
      <c r="D18" s="32" t="s">
        <v>1918</v>
      </c>
      <c r="E18" s="32" t="str">
        <f>+VLOOKUP($D18,'Tarifa compacta'!$A:$G,7,0)</f>
        <v>5 kW Monofásica</v>
      </c>
      <c r="F18" s="34">
        <f>+IFERROR(VLOOKUP($D18,'Tarifa compacta'!$A$11:$O$1174,13,0),"")</f>
        <v>2355</v>
      </c>
      <c r="G18" s="217" t="str">
        <f>IFERROR(IF(VLOOKUP($D18,'Tarifa compacta'!$A$11:$O$1174,12,0)=0,"",VLOOKUP($D18,'Tarifa compacta'!$A$11:$O$1174,12,0)),"")</f>
        <v/>
      </c>
      <c r="H18" s="32"/>
    </row>
    <row r="19" spans="2:8">
      <c r="B19" s="48"/>
      <c r="C19" s="247">
        <f>IFERROR(VLOOKUP(D19,'Tarifa compacta'!A:C,2,FALSE),"-")</f>
        <v>5025232880621</v>
      </c>
      <c r="D19" s="40" t="s">
        <v>2299</v>
      </c>
      <c r="E19" s="40" t="str">
        <f>+VLOOKUP($D19,'Tarifa compacta'!$A:$G,7,0)</f>
        <v>Mando de control por cable</v>
      </c>
      <c r="F19" s="41">
        <f>+IFERROR(VLOOKUP($D19,'Tarifa compacta'!$A$11:$O$1174,13,0),"")</f>
        <v>192</v>
      </c>
      <c r="G19" s="224" t="str">
        <f>IFERROR(IF(VLOOKUP($D19,'Tarifa compacta'!$A$11:$O$1174,12,0)=0,"",VLOOKUP($D19,'Tarifa compacta'!$A$11:$O$1174,12,0)),"")</f>
        <v/>
      </c>
      <c r="H19" s="40"/>
    </row>
    <row r="20" spans="2:8">
      <c r="B20" s="118"/>
      <c r="C20" s="252" t="str">
        <f>IFERROR(VLOOKUP(D20,'Tarifa compacta'!A:C,2,FALSE),"-")</f>
        <v>-</v>
      </c>
      <c r="D20" s="35" t="s">
        <v>6243</v>
      </c>
      <c r="E20" s="32"/>
      <c r="F20" s="36">
        <f>+SUM(F21:F23)</f>
        <v>5315</v>
      </c>
      <c r="G20" s="217" t="str">
        <f>IFERROR(IF(VLOOKUP($D20,'Tarifa compacta'!$A$11:$O$1174,12,0)=0,"",VLOOKUP($D20,'Tarifa compacta'!$A$11:$O$1174,12,0)),"")</f>
        <v/>
      </c>
      <c r="H20" s="32"/>
    </row>
    <row r="21" spans="2:8">
      <c r="B21" s="118"/>
      <c r="C21" s="252" t="str">
        <f>IFERROR(VLOOKUP(D21,'Tarifa compacta'!A:C,2,FALSE),"-")</f>
        <v>5025232978489</v>
      </c>
      <c r="D21" s="32" t="s">
        <v>2046</v>
      </c>
      <c r="E21" s="32" t="str">
        <f>+VLOOKUP($D21,'Tarifa compacta'!$A:$G,7,0)</f>
        <v xml:space="preserve">Unidad de pared desde 5kW hasta 10kW con nanoe™X </v>
      </c>
      <c r="F21" s="34">
        <f>+IFERROR(VLOOKUP($D21,'Tarifa compacta'!$A$11:$O$1174,13,0),"")</f>
        <v>2634</v>
      </c>
      <c r="G21" s="217" t="str">
        <f>IFERROR(IF(VLOOKUP($D21,'Tarifa compacta'!$A$11:$O$1174,12,0)=0,"",VLOOKUP($D21,'Tarifa compacta'!$A$11:$O$1174,12,0)),"")</f>
        <v/>
      </c>
      <c r="H21" s="32"/>
    </row>
    <row r="22" spans="2:8">
      <c r="B22" s="47"/>
      <c r="C22" s="252">
        <f>IFERROR(VLOOKUP(D22,'Tarifa compacta'!A:C,2,FALSE),"-")</f>
        <v>5025232915521</v>
      </c>
      <c r="D22" s="32" t="s">
        <v>1920</v>
      </c>
      <c r="E22" s="32" t="str">
        <f>+VLOOKUP($D22,'Tarifa compacta'!$A:$G,7,0)</f>
        <v>6 kW Monofásica</v>
      </c>
      <c r="F22" s="34">
        <f>+IFERROR(VLOOKUP($D22,'Tarifa compacta'!$A$11:$O$1174,13,0),"")</f>
        <v>2489</v>
      </c>
      <c r="G22" s="217" t="str">
        <f>IFERROR(IF(VLOOKUP($D22,'Tarifa compacta'!$A$11:$O$1174,12,0)=0,"",VLOOKUP($D22,'Tarifa compacta'!$A$11:$O$1174,12,0)),"")</f>
        <v/>
      </c>
      <c r="H22" s="32"/>
    </row>
    <row r="23" spans="2:8">
      <c r="B23" s="48"/>
      <c r="C23" s="247">
        <f>IFERROR(VLOOKUP(D23,'Tarifa compacta'!A:C,2,FALSE),"-")</f>
        <v>5025232880621</v>
      </c>
      <c r="D23" s="40" t="s">
        <v>2299</v>
      </c>
      <c r="E23" s="40" t="str">
        <f>+VLOOKUP($D23,'Tarifa compacta'!$A:$G,7,0)</f>
        <v>Mando de control por cable</v>
      </c>
      <c r="F23" s="41">
        <f>+IFERROR(VLOOKUP($D23,'Tarifa compacta'!$A$11:$O$1174,13,0),"")</f>
        <v>192</v>
      </c>
      <c r="G23" s="224" t="str">
        <f>IFERROR(IF(VLOOKUP($D23,'Tarifa compacta'!$A$11:$O$1174,12,0)=0,"",VLOOKUP($D23,'Tarifa compacta'!$A$11:$O$1174,12,0)),"")</f>
        <v/>
      </c>
      <c r="H23" s="40"/>
    </row>
    <row r="24" spans="2:8">
      <c r="B24" s="118"/>
      <c r="C24" s="252" t="str">
        <f>IFERROR(VLOOKUP(D24,'Tarifa compacta'!A:C,2,FALSE),"-")</f>
        <v>-</v>
      </c>
      <c r="D24" s="35" t="s">
        <v>6244</v>
      </c>
      <c r="E24" s="32"/>
      <c r="F24" s="36">
        <f>+SUM(F25:F27)</f>
        <v>5963</v>
      </c>
      <c r="G24" s="217" t="str">
        <f>IFERROR(IF(VLOOKUP($D24,'Tarifa compacta'!$A$11:$O$1174,12,0)=0,"",VLOOKUP($D24,'Tarifa compacta'!$A$11:$O$1174,12,0)),"")</f>
        <v/>
      </c>
      <c r="H24" s="32"/>
    </row>
    <row r="25" spans="2:8">
      <c r="B25" s="118"/>
      <c r="C25" s="252" t="str">
        <f>IFERROR(VLOOKUP(D25,'Tarifa compacta'!A:C,2,FALSE),"-")</f>
        <v>5025232978489</v>
      </c>
      <c r="D25" s="32" t="s">
        <v>2046</v>
      </c>
      <c r="E25" s="32" t="str">
        <f>+VLOOKUP($D25,'Tarifa compacta'!$A:$G,7,0)</f>
        <v xml:space="preserve">Unidad de pared desde 5kW hasta 10kW con nanoe™X </v>
      </c>
      <c r="F25" s="34">
        <f>+IFERROR(VLOOKUP($D25,'Tarifa compacta'!$A$11:$O$1174,13,0),"")</f>
        <v>2634</v>
      </c>
      <c r="G25" s="217" t="str">
        <f>IFERROR(IF(VLOOKUP($D25,'Tarifa compacta'!$A$11:$O$1174,12,0)=0,"",VLOOKUP($D25,'Tarifa compacta'!$A$11:$O$1174,12,0)),"")</f>
        <v/>
      </c>
      <c r="H25" s="32"/>
    </row>
    <row r="26" spans="2:8">
      <c r="B26" s="47"/>
      <c r="C26" s="252">
        <f>IFERROR(VLOOKUP(D26,'Tarifa compacta'!A:C,2,FALSE),"-")</f>
        <v>5025232945429</v>
      </c>
      <c r="D26" s="32" t="s">
        <v>1924</v>
      </c>
      <c r="E26" s="32" t="str">
        <f>+VLOOKUP($D26,'Tarifa compacta'!$A:$G,7,0)</f>
        <v>7,1 kW Monofásica</v>
      </c>
      <c r="F26" s="34">
        <f>+IFERROR(VLOOKUP($D26,'Tarifa compacta'!$A$11:$O$1174,13,0),"")</f>
        <v>3137</v>
      </c>
      <c r="G26" s="217" t="str">
        <f>IFERROR(IF(VLOOKUP($D26,'Tarifa compacta'!$A$11:$O$1174,12,0)=0,"",VLOOKUP($D26,'Tarifa compacta'!$A$11:$O$1174,12,0)),"")</f>
        <v/>
      </c>
      <c r="H26" s="32"/>
    </row>
    <row r="27" spans="2:8">
      <c r="B27" s="48"/>
      <c r="C27" s="247">
        <f>IFERROR(VLOOKUP(D27,'Tarifa compacta'!A:C,2,FALSE),"-")</f>
        <v>5025232880621</v>
      </c>
      <c r="D27" s="40" t="s">
        <v>2299</v>
      </c>
      <c r="E27" s="40" t="str">
        <f>+VLOOKUP($D27,'Tarifa compacta'!$A:$G,7,0)</f>
        <v>Mando de control por cable</v>
      </c>
      <c r="F27" s="41">
        <f>+IFERROR(VLOOKUP($D27,'Tarifa compacta'!$A$11:$O$1174,13,0),"")</f>
        <v>192</v>
      </c>
      <c r="G27" s="224" t="str">
        <f>IFERROR(IF(VLOOKUP($D27,'Tarifa compacta'!$A$11:$O$1174,12,0)=0,"",VLOOKUP($D27,'Tarifa compacta'!$A$11:$O$1174,12,0)),"")</f>
        <v/>
      </c>
      <c r="H27" s="40"/>
    </row>
    <row r="28" spans="2:8">
      <c r="B28" s="118"/>
      <c r="C28" s="252" t="str">
        <f>IFERROR(VLOOKUP(D28,'Tarifa compacta'!A:C,2,FALSE),"-")</f>
        <v>-</v>
      </c>
      <c r="D28" s="35" t="s">
        <v>6245</v>
      </c>
      <c r="E28" s="32"/>
      <c r="F28" s="36">
        <f>+SUM(F29:F31)</f>
        <v>6641</v>
      </c>
      <c r="G28" s="217" t="str">
        <f>IFERROR(IF(VLOOKUP($D28,'Tarifa compacta'!$A$11:$O$1174,12,0)=0,"",VLOOKUP($D28,'Tarifa compacta'!$A$11:$O$1174,12,0)),"")</f>
        <v/>
      </c>
      <c r="H28" s="32"/>
    </row>
    <row r="29" spans="2:8">
      <c r="B29" s="118"/>
      <c r="C29" s="252" t="str">
        <f>IFERROR(VLOOKUP(D29,'Tarifa compacta'!A:C,2,FALSE),"-")</f>
        <v>5025232978489</v>
      </c>
      <c r="D29" s="32" t="s">
        <v>2046</v>
      </c>
      <c r="E29" s="32" t="str">
        <f>+VLOOKUP($D29,'Tarifa compacta'!$A:$G,7,0)</f>
        <v xml:space="preserve">Unidad de pared desde 5kW hasta 10kW con nanoe™X </v>
      </c>
      <c r="F29" s="34">
        <f>+IFERROR(VLOOKUP($D29,'Tarifa compacta'!$A$11:$O$1174,13,0),"")</f>
        <v>2634</v>
      </c>
      <c r="G29" s="217" t="str">
        <f>IFERROR(IF(VLOOKUP($D29,'Tarifa compacta'!$A$11:$O$1174,12,0)=0,"",VLOOKUP($D29,'Tarifa compacta'!$A$11:$O$1174,12,0)),"")</f>
        <v/>
      </c>
      <c r="H29" s="32"/>
    </row>
    <row r="30" spans="2:8">
      <c r="B30" s="47"/>
      <c r="C30" s="252">
        <f>IFERROR(VLOOKUP(D30,'Tarifa compacta'!A:C,2,FALSE),"-")</f>
        <v>5025232945368</v>
      </c>
      <c r="D30" s="32" t="s">
        <v>1928</v>
      </c>
      <c r="E30" s="32" t="str">
        <f>+VLOOKUP($D30,'Tarifa compacta'!$A:$G,7,0)</f>
        <v>10 kW Monofásica</v>
      </c>
      <c r="F30" s="34">
        <f>+IFERROR(VLOOKUP($D30,'Tarifa compacta'!$A$11:$O$1174,13,0),"")</f>
        <v>3815</v>
      </c>
      <c r="G30" s="217" t="str">
        <f>IFERROR(IF(VLOOKUP($D30,'Tarifa compacta'!$A$11:$O$1174,12,0)=0,"",VLOOKUP($D30,'Tarifa compacta'!$A$11:$O$1174,12,0)),"")</f>
        <v/>
      </c>
      <c r="H30" s="32"/>
    </row>
    <row r="31" spans="2:8">
      <c r="B31" s="48"/>
      <c r="C31" s="247">
        <f>IFERROR(VLOOKUP(D31,'Tarifa compacta'!A:C,2,FALSE),"-")</f>
        <v>5025232880621</v>
      </c>
      <c r="D31" s="40" t="s">
        <v>2299</v>
      </c>
      <c r="E31" s="40" t="str">
        <f>+VLOOKUP($D31,'Tarifa compacta'!$A:$G,7,0)</f>
        <v>Mando de control por cable</v>
      </c>
      <c r="F31" s="41">
        <f>+IFERROR(VLOOKUP($D31,'Tarifa compacta'!$A$11:$O$1174,13,0),"")</f>
        <v>192</v>
      </c>
      <c r="G31" s="224" t="str">
        <f>IFERROR(IF(VLOOKUP($D31,'Tarifa compacta'!$A$11:$O$1174,12,0)=0,"",VLOOKUP($D31,'Tarifa compacta'!$A$11:$O$1174,12,0)),"")</f>
        <v/>
      </c>
      <c r="H31" s="40"/>
    </row>
    <row r="32" spans="2:8">
      <c r="B32" s="118"/>
      <c r="C32" s="252" t="str">
        <f>IFERROR(VLOOKUP(D32,'Tarifa compacta'!A:C,2,FALSE),"-")</f>
        <v>-</v>
      </c>
      <c r="D32" s="35" t="s">
        <v>6246</v>
      </c>
      <c r="E32" s="32"/>
      <c r="F32" s="36">
        <f>+SUM(F33:F35)</f>
        <v>6284</v>
      </c>
      <c r="G32" s="217" t="str">
        <f>IFERROR(IF(VLOOKUP($D32,'Tarifa compacta'!$A$11:$O$1174,12,0)=0,"",VLOOKUP($D32,'Tarifa compacta'!$A$11:$O$1174,12,0)),"")</f>
        <v/>
      </c>
      <c r="H32" s="32"/>
    </row>
    <row r="33" spans="2:8">
      <c r="B33" s="118"/>
      <c r="C33" s="252" t="str">
        <f>IFERROR(VLOOKUP(D33,'Tarifa compacta'!A:C,2,FALSE),"-")</f>
        <v>5025232978489</v>
      </c>
      <c r="D33" s="32" t="s">
        <v>2046</v>
      </c>
      <c r="E33" s="32" t="str">
        <f>+VLOOKUP($D33,'Tarifa compacta'!$A:$G,7,0)</f>
        <v xml:space="preserve">Unidad de pared desde 5kW hasta 10kW con nanoe™X </v>
      </c>
      <c r="F33" s="34">
        <f>+IFERROR(VLOOKUP($D33,'Tarifa compacta'!$A$11:$O$1174,13,0),"")</f>
        <v>2634</v>
      </c>
      <c r="G33" s="217" t="str">
        <f>IFERROR(IF(VLOOKUP($D33,'Tarifa compacta'!$A$11:$O$1174,12,0)=0,"",VLOOKUP($D33,'Tarifa compacta'!$A$11:$O$1174,12,0)),"")</f>
        <v/>
      </c>
      <c r="H33" s="32"/>
    </row>
    <row r="34" spans="2:8">
      <c r="B34" s="47"/>
      <c r="C34" s="252">
        <f>IFERROR(VLOOKUP(D34,'Tarifa compacta'!A:C,2,FALSE),"-")</f>
        <v>5025232945436</v>
      </c>
      <c r="D34" s="32" t="s">
        <v>1938</v>
      </c>
      <c r="E34" s="32" t="str">
        <f>+VLOOKUP($D34,'Tarifa compacta'!$A:$G,7,0)</f>
        <v>7,1 kW Trifásica</v>
      </c>
      <c r="F34" s="34">
        <f>+IFERROR(VLOOKUP($D34,'Tarifa compacta'!$A$11:$O$1174,13,0),"")</f>
        <v>3458</v>
      </c>
      <c r="G34" s="217" t="str">
        <f>IFERROR(IF(VLOOKUP($D34,'Tarifa compacta'!$A$11:$O$1174,12,0)=0,"",VLOOKUP($D34,'Tarifa compacta'!$A$11:$O$1174,12,0)),"")</f>
        <v/>
      </c>
      <c r="H34" s="32"/>
    </row>
    <row r="35" spans="2:8">
      <c r="B35" s="48"/>
      <c r="C35" s="247">
        <f>IFERROR(VLOOKUP(D35,'Tarifa compacta'!A:C,2,FALSE),"-")</f>
        <v>5025232880621</v>
      </c>
      <c r="D35" s="40" t="s">
        <v>2299</v>
      </c>
      <c r="E35" s="40" t="str">
        <f>+VLOOKUP($D35,'Tarifa compacta'!$A:$G,7,0)</f>
        <v>Mando de control por cable</v>
      </c>
      <c r="F35" s="41">
        <f>+IFERROR(VLOOKUP($D35,'Tarifa compacta'!$A$11:$O$1174,13,0),"")</f>
        <v>192</v>
      </c>
      <c r="G35" s="224" t="str">
        <f>IFERROR(IF(VLOOKUP($D35,'Tarifa compacta'!$A$11:$O$1174,12,0)=0,"",VLOOKUP($D35,'Tarifa compacta'!$A$11:$O$1174,12,0)),"")</f>
        <v/>
      </c>
      <c r="H35" s="40"/>
    </row>
    <row r="36" spans="2:8">
      <c r="B36" s="118"/>
      <c r="C36" s="252" t="str">
        <f>IFERROR(VLOOKUP(D36,'Tarifa compacta'!A:C,2,FALSE),"-")</f>
        <v>-</v>
      </c>
      <c r="D36" s="35" t="s">
        <v>6247</v>
      </c>
      <c r="E36" s="32"/>
      <c r="F36" s="36">
        <f>+SUM(F37:F39)</f>
        <v>6773</v>
      </c>
      <c r="G36" s="217" t="str">
        <f>IFERROR(IF(VLOOKUP($D36,'Tarifa compacta'!$A$11:$O$1174,12,0)=0,"",VLOOKUP($D36,'Tarifa compacta'!$A$11:$O$1174,12,0)),"")</f>
        <v/>
      </c>
      <c r="H36" s="32"/>
    </row>
    <row r="37" spans="2:8">
      <c r="B37" s="118"/>
      <c r="C37" s="252" t="str">
        <f>IFERROR(VLOOKUP(D37,'Tarifa compacta'!A:C,2,FALSE),"-")</f>
        <v>5025232978489</v>
      </c>
      <c r="D37" s="32" t="s">
        <v>2046</v>
      </c>
      <c r="E37" s="32" t="str">
        <f>+VLOOKUP($D37,'Tarifa compacta'!$A:$G,7,0)</f>
        <v xml:space="preserve">Unidad de pared desde 5kW hasta 10kW con nanoe™X </v>
      </c>
      <c r="F37" s="34">
        <f>+IFERROR(VLOOKUP($D37,'Tarifa compacta'!$A$11:$O$1174,13,0),"")</f>
        <v>2634</v>
      </c>
      <c r="G37" s="217" t="str">
        <f>IFERROR(IF(VLOOKUP($D37,'Tarifa compacta'!$A$11:$O$1174,12,0)=0,"",VLOOKUP($D37,'Tarifa compacta'!$A$11:$O$1174,12,0)),"")</f>
        <v/>
      </c>
      <c r="H37" s="32"/>
    </row>
    <row r="38" spans="2:8">
      <c r="B38" s="47"/>
      <c r="C38" s="252">
        <f>IFERROR(VLOOKUP(D38,'Tarifa compacta'!A:C,2,FALSE),"-")</f>
        <v>5025232945375</v>
      </c>
      <c r="D38" s="32" t="s">
        <v>1941</v>
      </c>
      <c r="E38" s="32" t="str">
        <f>+VLOOKUP($D38,'Tarifa compacta'!$A:$G,7,0)</f>
        <v>10 kW Trifásica</v>
      </c>
      <c r="F38" s="34">
        <f>+IFERROR(VLOOKUP($D38,'Tarifa compacta'!$A$11:$O$1174,13,0),"")</f>
        <v>3947</v>
      </c>
      <c r="G38" s="217" t="str">
        <f>IFERROR(IF(VLOOKUP($D38,'Tarifa compacta'!$A$11:$O$1174,12,0)=0,"",VLOOKUP($D38,'Tarifa compacta'!$A$11:$O$1174,12,0)),"")</f>
        <v/>
      </c>
      <c r="H38" s="32"/>
    </row>
    <row r="39" spans="2:8">
      <c r="B39" s="48"/>
      <c r="C39" s="247">
        <f>IFERROR(VLOOKUP(D39,'Tarifa compacta'!A:C,2,FALSE),"-")</f>
        <v>5025232880621</v>
      </c>
      <c r="D39" s="40" t="s">
        <v>2299</v>
      </c>
      <c r="E39" s="32" t="str">
        <f>+VLOOKUP($D39,'Tarifa compacta'!$A:$G,7,0)</f>
        <v>Mando de control por cable</v>
      </c>
      <c r="F39" s="34">
        <f>+IFERROR(VLOOKUP($D39,'Tarifa compacta'!$A$11:$O$1174,13,0),"")</f>
        <v>192</v>
      </c>
      <c r="G39" s="217" t="str">
        <f>IFERROR(IF(VLOOKUP($D39,'Tarifa compacta'!$A$11:$O$1174,12,0)=0,"",VLOOKUP($D39,'Tarifa compacta'!$A$11:$O$1174,12,0)),"")</f>
        <v/>
      </c>
      <c r="H39" s="40"/>
    </row>
    <row r="40" spans="2:8" ht="20.100000000000001" customHeight="1">
      <c r="B40" s="44"/>
      <c r="C40" s="251"/>
      <c r="D40" s="116" t="s">
        <v>6248</v>
      </c>
      <c r="E40" s="45"/>
      <c r="F40" s="46"/>
      <c r="G40" s="222"/>
      <c r="H40" s="45"/>
    </row>
    <row r="41" spans="2:8">
      <c r="B41" s="118"/>
      <c r="C41" s="252" t="str">
        <f>IFERROR(VLOOKUP(D41,'Tarifa compacta'!A:C,2,FALSE),"-")</f>
        <v>-</v>
      </c>
      <c r="D41" s="35" t="s">
        <v>6249</v>
      </c>
      <c r="E41" s="32"/>
      <c r="F41" s="36">
        <f>+SUM(F42:F44)</f>
        <v>1899</v>
      </c>
      <c r="G41" s="217" t="str">
        <f>IFERROR(IF(VLOOKUP($D41,'Tarifa compacta'!$A$11:$O$1174,12,0)=0,"",VLOOKUP($D41,'Tarifa compacta'!$A$11:$O$1174,12,0)),"")</f>
        <v/>
      </c>
      <c r="H41" s="32"/>
    </row>
    <row r="42" spans="2:8">
      <c r="B42" s="118"/>
      <c r="C42" s="252" t="str">
        <f>IFERROR(VLOOKUP(D42,'Tarifa compacta'!A:C,2,FALSE),"-")</f>
        <v>5025232978472</v>
      </c>
      <c r="D42" s="32" t="s">
        <v>2039</v>
      </c>
      <c r="E42" s="32" t="str">
        <f>+VLOOKUP($D42,'Tarifa compacta'!$A:$G,7,0)</f>
        <v xml:space="preserve">Unidad de pared desde 2,50kW hasta 3,60kW con nanoe™X </v>
      </c>
      <c r="F42" s="34">
        <f>+IFERROR(VLOOKUP($D42,'Tarifa compacta'!$A$11:$O$1174,13,0),"")</f>
        <v>998</v>
      </c>
      <c r="G42" s="217" t="str">
        <f>IFERROR(IF(VLOOKUP($D42,'Tarifa compacta'!$A$11:$O$1174,12,0)=0,"",VLOOKUP($D42,'Tarifa compacta'!$A$11:$O$1174,12,0)),"")</f>
        <v/>
      </c>
      <c r="H42" s="32"/>
    </row>
    <row r="43" spans="2:8">
      <c r="B43" s="47"/>
      <c r="C43" s="252">
        <f>IFERROR(VLOOKUP(D43,'Tarifa compacta'!A:C,2,FALSE),"-")</f>
        <v>5025232915538</v>
      </c>
      <c r="D43" s="32" t="s">
        <v>1948</v>
      </c>
      <c r="E43" s="32" t="str">
        <f>+VLOOKUP($D43,'Tarifa compacta'!$A:$G,7,0)</f>
        <v>2,5 KW monofásica</v>
      </c>
      <c r="F43" s="34">
        <f>+IFERROR(VLOOKUP($D43,'Tarifa compacta'!$A$11:$O$1174,13,0),"")</f>
        <v>709</v>
      </c>
      <c r="G43" s="217" t="str">
        <f>IFERROR(IF(VLOOKUP($D43,'Tarifa compacta'!$A$11:$O$1174,12,0)=0,"",VLOOKUP($D43,'Tarifa compacta'!$A$11:$O$1174,12,0)),"")</f>
        <v/>
      </c>
      <c r="H43" s="32"/>
    </row>
    <row r="44" spans="2:8">
      <c r="B44" s="48"/>
      <c r="C44" s="247">
        <f>IFERROR(VLOOKUP(D44,'Tarifa compacta'!A:C,2,FALSE),"-")</f>
        <v>5025232880621</v>
      </c>
      <c r="D44" s="40" t="s">
        <v>2299</v>
      </c>
      <c r="E44" s="40" t="str">
        <f>+VLOOKUP($D44,'Tarifa compacta'!$A:$G,7,0)</f>
        <v>Mando de control por cable</v>
      </c>
      <c r="F44" s="41">
        <f>+IFERROR(VLOOKUP($D44,'Tarifa compacta'!$A$11:$O$1174,13,0),"")</f>
        <v>192</v>
      </c>
      <c r="G44" s="224" t="str">
        <f>IFERROR(IF(VLOOKUP($D44,'Tarifa compacta'!$A$11:$O$1174,12,0)=0,"",VLOOKUP($D44,'Tarifa compacta'!$A$11:$O$1174,12,0)),"")</f>
        <v/>
      </c>
      <c r="H44" s="40"/>
    </row>
    <row r="45" spans="2:8">
      <c r="B45" s="118"/>
      <c r="C45" s="252" t="str">
        <f>IFERROR(VLOOKUP(D45,'Tarifa compacta'!A:C,2,FALSE),"-")</f>
        <v>-</v>
      </c>
      <c r="D45" s="35" t="s">
        <v>6250</v>
      </c>
      <c r="E45" s="32"/>
      <c r="F45" s="36">
        <f>+SUM(F46:F48)</f>
        <v>1939</v>
      </c>
      <c r="G45" s="217" t="str">
        <f>IFERROR(IF(VLOOKUP($D45,'Tarifa compacta'!$A$11:$O$1174,12,0)=0,"",VLOOKUP($D45,'Tarifa compacta'!$A$11:$O$1174,12,0)),"")</f>
        <v/>
      </c>
      <c r="H45" s="32"/>
    </row>
    <row r="46" spans="2:8">
      <c r="B46" s="118"/>
      <c r="C46" s="252" t="str">
        <f>IFERROR(VLOOKUP(D46,'Tarifa compacta'!A:C,2,FALSE),"-")</f>
        <v>5025232978472</v>
      </c>
      <c r="D46" s="32" t="s">
        <v>2039</v>
      </c>
      <c r="E46" s="32" t="str">
        <f>+VLOOKUP($D46,'Tarifa compacta'!$A:$G,7,0)</f>
        <v xml:space="preserve">Unidad de pared desde 2,50kW hasta 3,60kW con nanoe™X </v>
      </c>
      <c r="F46" s="34">
        <f>+IFERROR(VLOOKUP($D46,'Tarifa compacta'!$A$11:$O$1174,13,0),"")</f>
        <v>998</v>
      </c>
      <c r="G46" s="217" t="str">
        <f>IFERROR(IF(VLOOKUP($D46,'Tarifa compacta'!$A$11:$O$1174,12,0)=0,"",VLOOKUP($D46,'Tarifa compacta'!$A$11:$O$1174,12,0)),"")</f>
        <v/>
      </c>
      <c r="H46" s="32"/>
    </row>
    <row r="47" spans="2:8">
      <c r="B47" s="47"/>
      <c r="C47" s="252">
        <f>IFERROR(VLOOKUP(D47,'Tarifa compacta'!A:C,2,FALSE),"-")</f>
        <v>5025232899333</v>
      </c>
      <c r="D47" s="32" t="s">
        <v>1954</v>
      </c>
      <c r="E47" s="32" t="str">
        <f>+VLOOKUP($D47,'Tarifa compacta'!$A:$G,7,0)</f>
        <v>3,6 kW Monofásica</v>
      </c>
      <c r="F47" s="34">
        <f>+IFERROR(VLOOKUP($D47,'Tarifa compacta'!$A$11:$O$1174,13,0),"")</f>
        <v>749</v>
      </c>
      <c r="G47" s="217" t="str">
        <f>IFERROR(IF(VLOOKUP($D47,'Tarifa compacta'!$A$11:$O$1174,12,0)=0,"",VLOOKUP($D47,'Tarifa compacta'!$A$11:$O$1174,12,0)),"")</f>
        <v/>
      </c>
      <c r="H47" s="32"/>
    </row>
    <row r="48" spans="2:8">
      <c r="B48" s="48"/>
      <c r="C48" s="247">
        <f>IFERROR(VLOOKUP(D48,'Tarifa compacta'!A:C,2,FALSE),"-")</f>
        <v>5025232880621</v>
      </c>
      <c r="D48" s="40" t="s">
        <v>2299</v>
      </c>
      <c r="E48" s="40" t="str">
        <f>+VLOOKUP($D48,'Tarifa compacta'!$A:$G,7,0)</f>
        <v>Mando de control por cable</v>
      </c>
      <c r="F48" s="41">
        <f>+IFERROR(VLOOKUP($D48,'Tarifa compacta'!$A$11:$O$1174,13,0),"")</f>
        <v>192</v>
      </c>
      <c r="G48" s="224" t="str">
        <f>IFERROR(IF(VLOOKUP($D48,'Tarifa compacta'!$A$11:$O$1174,12,0)=0,"",VLOOKUP($D48,'Tarifa compacta'!$A$11:$O$1174,12,0)),"")</f>
        <v/>
      </c>
      <c r="H48" s="40"/>
    </row>
    <row r="49" spans="2:8">
      <c r="B49" s="118"/>
      <c r="C49" s="252" t="str">
        <f>IFERROR(VLOOKUP(D49,'Tarifa compacta'!A:C,2,FALSE),"-")</f>
        <v>-</v>
      </c>
      <c r="D49" s="35" t="s">
        <v>6251</v>
      </c>
      <c r="E49" s="117"/>
      <c r="F49" s="36">
        <f>+SUM(F50:F52)</f>
        <v>4201</v>
      </c>
      <c r="G49" s="217" t="str">
        <f>IFERROR(IF(VLOOKUP($D49,'Tarifa compacta'!$A$11:$O$1174,12,0)=0,"",VLOOKUP($D49,'Tarifa compacta'!$A$11:$O$1174,12,0)),"")</f>
        <v/>
      </c>
      <c r="H49" s="32"/>
    </row>
    <row r="50" spans="2:8">
      <c r="B50" s="118"/>
      <c r="C50" s="252" t="str">
        <f>IFERROR(VLOOKUP(D50,'Tarifa compacta'!A:C,2,FALSE),"-")</f>
        <v>5025232978489</v>
      </c>
      <c r="D50" s="32" t="s">
        <v>2046</v>
      </c>
      <c r="E50" s="32" t="str">
        <f>+VLOOKUP($D50,'Tarifa compacta'!$A:$G,7,0)</f>
        <v xml:space="preserve">Unidad de pared desde 5kW hasta 10kW con nanoe™X </v>
      </c>
      <c r="F50" s="34">
        <f>+IFERROR(VLOOKUP($D50,'Tarifa compacta'!$A$11:$O$1174,13,0),"")</f>
        <v>2634</v>
      </c>
      <c r="G50" s="217" t="str">
        <f>IFERROR(IF(VLOOKUP($D50,'Tarifa compacta'!$A$11:$O$1174,12,0)=0,"",VLOOKUP($D50,'Tarifa compacta'!$A$11:$O$1174,12,0)),"")</f>
        <v/>
      </c>
      <c r="H50" s="32"/>
    </row>
    <row r="51" spans="2:8">
      <c r="B51" s="47"/>
      <c r="C51" s="252">
        <f>IFERROR(VLOOKUP(D51,'Tarifa compacta'!A:C,2,FALSE),"-")</f>
        <v>5025232899340</v>
      </c>
      <c r="D51" s="32" t="s">
        <v>1955</v>
      </c>
      <c r="E51" s="32" t="str">
        <f>+VLOOKUP($D51,'Tarifa compacta'!$A:$G,7,0)</f>
        <v>5 kW Monofásica</v>
      </c>
      <c r="F51" s="34">
        <f>+IFERROR(VLOOKUP($D51,'Tarifa compacta'!$A$11:$O$1174,13,0),"")</f>
        <v>1375</v>
      </c>
      <c r="G51" s="217" t="str">
        <f>IFERROR(IF(VLOOKUP($D51,'Tarifa compacta'!$A$11:$O$1174,12,0)=0,"",VLOOKUP($D51,'Tarifa compacta'!$A$11:$O$1174,12,0)),"")</f>
        <v/>
      </c>
      <c r="H51" s="32"/>
    </row>
    <row r="52" spans="2:8">
      <c r="B52" s="48"/>
      <c r="C52" s="247">
        <f>IFERROR(VLOOKUP(D52,'Tarifa compacta'!A:C,2,FALSE),"-")</f>
        <v>5025232880621</v>
      </c>
      <c r="D52" s="40" t="s">
        <v>2299</v>
      </c>
      <c r="E52" s="40" t="str">
        <f>+VLOOKUP($D52,'Tarifa compacta'!$A:$G,7,0)</f>
        <v>Mando de control por cable</v>
      </c>
      <c r="F52" s="41">
        <f>+IFERROR(VLOOKUP($D52,'Tarifa compacta'!$A$11:$O$1174,13,0),"")</f>
        <v>192</v>
      </c>
      <c r="G52" s="224" t="str">
        <f>IFERROR(IF(VLOOKUP($D52,'Tarifa compacta'!$A$11:$O$1174,12,0)=0,"",VLOOKUP($D52,'Tarifa compacta'!$A$11:$O$1174,12,0)),"")</f>
        <v/>
      </c>
      <c r="H52" s="40"/>
    </row>
    <row r="53" spans="2:8">
      <c r="B53" s="118"/>
      <c r="C53" s="252" t="str">
        <f>IFERROR(VLOOKUP(D53,'Tarifa compacta'!A:C,2,FALSE),"-")</f>
        <v>-</v>
      </c>
      <c r="D53" s="35" t="s">
        <v>6252</v>
      </c>
      <c r="E53" s="117"/>
      <c r="F53" s="36">
        <f>+SUM(F54:F56)</f>
        <v>4259</v>
      </c>
      <c r="G53" s="217" t="str">
        <f>IFERROR(IF(VLOOKUP($D53,'Tarifa compacta'!$A$11:$O$1174,12,0)=0,"",VLOOKUP($D53,'Tarifa compacta'!$A$11:$O$1174,12,0)),"")</f>
        <v/>
      </c>
      <c r="H53" s="32"/>
    </row>
    <row r="54" spans="2:8">
      <c r="B54" s="118"/>
      <c r="C54" s="252" t="str">
        <f>IFERROR(VLOOKUP(D54,'Tarifa compacta'!A:C,2,FALSE),"-")</f>
        <v>5025232978489</v>
      </c>
      <c r="D54" s="32" t="s">
        <v>2046</v>
      </c>
      <c r="E54" s="32" t="str">
        <f>+VLOOKUP($D54,'Tarifa compacta'!$A:$G,7,0)</f>
        <v xml:space="preserve">Unidad de pared desde 5kW hasta 10kW con nanoe™X </v>
      </c>
      <c r="F54" s="34">
        <f>+IFERROR(VLOOKUP($D54,'Tarifa compacta'!$A$11:$O$1174,13,0),"")</f>
        <v>2634</v>
      </c>
      <c r="G54" s="217" t="str">
        <f>IFERROR(IF(VLOOKUP($D54,'Tarifa compacta'!$A$11:$O$1174,12,0)=0,"",VLOOKUP($D54,'Tarifa compacta'!$A$11:$O$1174,12,0)),"")</f>
        <v/>
      </c>
      <c r="H54" s="32"/>
    </row>
    <row r="55" spans="2:8">
      <c r="B55" s="47"/>
      <c r="C55" s="252">
        <f>IFERROR(VLOOKUP(D55,'Tarifa compacta'!A:C,2,FALSE),"-")</f>
        <v>5025232920884</v>
      </c>
      <c r="D55" s="32" t="s">
        <v>1958</v>
      </c>
      <c r="E55" s="32" t="str">
        <f>+VLOOKUP($D55,'Tarifa compacta'!$A:$G,7,0)</f>
        <v>6 kW Monofásica</v>
      </c>
      <c r="F55" s="34">
        <f>+IFERROR(VLOOKUP($D55,'Tarifa compacta'!$A$11:$O$1174,13,0),"")</f>
        <v>1433</v>
      </c>
      <c r="G55" s="217" t="str">
        <f>IFERROR(IF(VLOOKUP($D55,'Tarifa compacta'!$A$11:$O$1174,12,0)=0,"",VLOOKUP($D55,'Tarifa compacta'!$A$11:$O$1174,12,0)),"")</f>
        <v/>
      </c>
      <c r="H55" s="32"/>
    </row>
    <row r="56" spans="2:8">
      <c r="B56" s="48"/>
      <c r="C56" s="247">
        <f>IFERROR(VLOOKUP(D56,'Tarifa compacta'!A:C,2,FALSE),"-")</f>
        <v>5025232880621</v>
      </c>
      <c r="D56" s="40" t="s">
        <v>2299</v>
      </c>
      <c r="E56" s="40" t="str">
        <f>+VLOOKUP($D56,'Tarifa compacta'!$A:$G,7,0)</f>
        <v>Mando de control por cable</v>
      </c>
      <c r="F56" s="41">
        <f>+IFERROR(VLOOKUP($D56,'Tarifa compacta'!$A$11:$O$1174,13,0),"")</f>
        <v>192</v>
      </c>
      <c r="G56" s="224" t="str">
        <f>IFERROR(IF(VLOOKUP($D56,'Tarifa compacta'!$A$11:$O$1174,12,0)=0,"",VLOOKUP($D56,'Tarifa compacta'!$A$11:$O$1174,12,0)),"")</f>
        <v/>
      </c>
      <c r="H56" s="40"/>
    </row>
    <row r="57" spans="2:8">
      <c r="B57" s="118"/>
      <c r="C57" s="252" t="str">
        <f>IFERROR(VLOOKUP(D57,'Tarifa compacta'!A:C,2,FALSE),"-")</f>
        <v>-</v>
      </c>
      <c r="D57" s="35" t="s">
        <v>6252</v>
      </c>
      <c r="E57" s="117"/>
      <c r="F57" s="36">
        <f>+SUM(F58:F60)</f>
        <v>4272</v>
      </c>
      <c r="G57" s="217" t="str">
        <f>IFERROR(IF(VLOOKUP($D57,'Tarifa compacta'!$A$11:$O$1174,12,0)=0,"",VLOOKUP($D57,'Tarifa compacta'!$A$11:$O$1174,12,0)),"")</f>
        <v/>
      </c>
      <c r="H57" s="32"/>
    </row>
    <row r="58" spans="2:8">
      <c r="B58" s="118"/>
      <c r="C58" s="252" t="str">
        <f>IFERROR(VLOOKUP(D58,'Tarifa compacta'!A:C,2,FALSE),"-")</f>
        <v>5025232978489</v>
      </c>
      <c r="D58" s="32" t="s">
        <v>2046</v>
      </c>
      <c r="E58" s="32" t="str">
        <f>+VLOOKUP($D58,'Tarifa compacta'!$A:$G,7,0)</f>
        <v xml:space="preserve">Unidad de pared desde 5kW hasta 10kW con nanoe™X </v>
      </c>
      <c r="F58" s="34">
        <f>+IFERROR(VLOOKUP($D58,'Tarifa compacta'!$A$11:$O$1174,13,0),"")</f>
        <v>2634</v>
      </c>
      <c r="G58" s="217" t="str">
        <f>IFERROR(IF(VLOOKUP($D58,'Tarifa compacta'!$A$11:$O$1174,12,0)=0,"",VLOOKUP($D58,'Tarifa compacta'!$A$11:$O$1174,12,0)),"")</f>
        <v/>
      </c>
      <c r="H58" s="32"/>
    </row>
    <row r="59" spans="2:8">
      <c r="B59" s="47"/>
      <c r="C59" s="252">
        <f>IFERROR(VLOOKUP(D59,'Tarifa compacta'!A:C,2,FALSE),"-")</f>
        <v>5025232920891</v>
      </c>
      <c r="D59" s="32" t="s">
        <v>1959</v>
      </c>
      <c r="E59" s="32" t="str">
        <f>+VLOOKUP($D59,'Tarifa compacta'!$A:$G,7,0)</f>
        <v>7,1 kW Monofásica</v>
      </c>
      <c r="F59" s="34">
        <f>+IFERROR(VLOOKUP($D59,'Tarifa compacta'!$A$11:$O$1174,13,0),"")</f>
        <v>1446</v>
      </c>
      <c r="G59" s="217" t="str">
        <f>IFERROR(IF(VLOOKUP($D59,'Tarifa compacta'!$A$11:$O$1174,12,0)=0,"",VLOOKUP($D59,'Tarifa compacta'!$A$11:$O$1174,12,0)),"")</f>
        <v/>
      </c>
      <c r="H59" s="32"/>
    </row>
    <row r="60" spans="2:8">
      <c r="B60" s="48"/>
      <c r="C60" s="247">
        <f>IFERROR(VLOOKUP(D60,'Tarifa compacta'!A:C,2,FALSE),"-")</f>
        <v>5025232880621</v>
      </c>
      <c r="D60" s="40" t="s">
        <v>2299</v>
      </c>
      <c r="E60" s="40" t="str">
        <f>+VLOOKUP($D60,'Tarifa compacta'!$A:$G,7,0)</f>
        <v>Mando de control por cable</v>
      </c>
      <c r="F60" s="41">
        <f>+IFERROR(VLOOKUP($D60,'Tarifa compacta'!$A$11:$O$1174,13,0),"")</f>
        <v>192</v>
      </c>
      <c r="G60" s="224" t="str">
        <f>IFERROR(IF(VLOOKUP($D60,'Tarifa compacta'!$A$11:$O$1174,12,0)=0,"",VLOOKUP($D60,'Tarifa compacta'!$A$11:$O$1174,12,0)),"")</f>
        <v/>
      </c>
      <c r="H60" s="40"/>
    </row>
    <row r="61" spans="2:8">
      <c r="B61" s="118"/>
      <c r="C61" s="252" t="str">
        <f>IFERROR(VLOOKUP(D61,'Tarifa compacta'!A:C,2,FALSE),"-")</f>
        <v>-</v>
      </c>
      <c r="D61" s="35" t="s">
        <v>6253</v>
      </c>
      <c r="E61" s="32"/>
      <c r="F61" s="36">
        <f>+SUM(F62:F64)</f>
        <v>4971</v>
      </c>
      <c r="G61" s="217" t="str">
        <f>IFERROR(IF(VLOOKUP($D61,'Tarifa compacta'!$A$11:$O$1174,12,0)=0,"",VLOOKUP($D61,'Tarifa compacta'!$A$11:$O$1174,12,0)),"")</f>
        <v/>
      </c>
      <c r="H61" s="32"/>
    </row>
    <row r="62" spans="2:8">
      <c r="B62" s="118"/>
      <c r="C62" s="252" t="str">
        <f>IFERROR(VLOOKUP(D62,'Tarifa compacta'!A:C,2,FALSE),"-")</f>
        <v>5025232978489</v>
      </c>
      <c r="D62" s="32" t="s">
        <v>2046</v>
      </c>
      <c r="E62" s="32" t="str">
        <f>+VLOOKUP($D62,'Tarifa compacta'!$A:$G,7,0)</f>
        <v xml:space="preserve">Unidad de pared desde 5kW hasta 10kW con nanoe™X </v>
      </c>
      <c r="F62" s="34">
        <f>+IFERROR(VLOOKUP($D62,'Tarifa compacta'!$A$11:$O$1174,13,0),"")</f>
        <v>2634</v>
      </c>
      <c r="G62" s="217" t="str">
        <f>IFERROR(IF(VLOOKUP($D62,'Tarifa compacta'!$A$11:$O$1174,12,0)=0,"",VLOOKUP($D62,'Tarifa compacta'!$A$11:$O$1174,12,0)),"")</f>
        <v/>
      </c>
      <c r="H62" s="32"/>
    </row>
    <row r="63" spans="2:8">
      <c r="B63" s="47"/>
      <c r="C63" s="252">
        <f>IFERROR(VLOOKUP(D63,'Tarifa compacta'!A:C,2,FALSE),"-")</f>
        <v>5025232941032</v>
      </c>
      <c r="D63" s="32" t="s">
        <v>1961</v>
      </c>
      <c r="E63" s="32" t="str">
        <f>+VLOOKUP($D63,'Tarifa compacta'!$A:$G,7,0)</f>
        <v>10 kW Monofásica</v>
      </c>
      <c r="F63" s="34">
        <f>+IFERROR(VLOOKUP($D63,'Tarifa compacta'!$A$11:$O$1174,13,0),"")</f>
        <v>2145</v>
      </c>
      <c r="G63" s="217" t="str">
        <f>IFERROR(IF(VLOOKUP($D63,'Tarifa compacta'!$A$11:$O$1174,12,0)=0,"",VLOOKUP($D63,'Tarifa compacta'!$A$11:$O$1174,12,0)),"")</f>
        <v/>
      </c>
      <c r="H63" s="32"/>
    </row>
    <row r="64" spans="2:8">
      <c r="B64" s="48"/>
      <c r="C64" s="247">
        <f>IFERROR(VLOOKUP(D64,'Tarifa compacta'!A:C,2,FALSE),"-")</f>
        <v>5025232880621</v>
      </c>
      <c r="D64" s="40" t="s">
        <v>2299</v>
      </c>
      <c r="E64" s="40" t="str">
        <f>+VLOOKUP($D64,'Tarifa compacta'!$A:$G,7,0)</f>
        <v>Mando de control por cable</v>
      </c>
      <c r="F64" s="41">
        <f>+IFERROR(VLOOKUP($D64,'Tarifa compacta'!$A$11:$O$1174,13,0),"")</f>
        <v>192</v>
      </c>
      <c r="G64" s="224" t="str">
        <f>IFERROR(IF(VLOOKUP($D64,'Tarifa compacta'!$A$11:$O$1174,12,0)=0,"",VLOOKUP($D64,'Tarifa compacta'!$A$11:$O$1174,12,0)),"")</f>
        <v/>
      </c>
      <c r="H64" s="40"/>
    </row>
    <row r="65" spans="2:8">
      <c r="B65" s="118"/>
      <c r="C65" s="252" t="str">
        <f>IFERROR(VLOOKUP(D65,'Tarifa compacta'!A:C,2,FALSE),"-")</f>
        <v>-</v>
      </c>
      <c r="D65" s="35" t="s">
        <v>6254</v>
      </c>
      <c r="E65" s="32"/>
      <c r="F65" s="36">
        <f>+SUM(F66:F68)</f>
        <v>5342</v>
      </c>
      <c r="G65" s="217" t="str">
        <f>IFERROR(IF(VLOOKUP($D65,'Tarifa compacta'!$A$11:$O$1174,12,0)=0,"",VLOOKUP($D65,'Tarifa compacta'!$A$11:$O$1174,12,0)),"")</f>
        <v/>
      </c>
      <c r="H65" s="32"/>
    </row>
    <row r="66" spans="2:8">
      <c r="B66" s="118"/>
      <c r="C66" s="252" t="str">
        <f>IFERROR(VLOOKUP(D66,'Tarifa compacta'!A:C,2,FALSE),"-")</f>
        <v>5025232978489</v>
      </c>
      <c r="D66" s="32" t="s">
        <v>2046</v>
      </c>
      <c r="E66" s="32" t="str">
        <f>+VLOOKUP($D66,'Tarifa compacta'!$A:$G,7,0)</f>
        <v xml:space="preserve">Unidad de pared desde 5kW hasta 10kW con nanoe™X </v>
      </c>
      <c r="F66" s="34">
        <f>+IFERROR(VLOOKUP($D66,'Tarifa compacta'!$A$11:$O$1174,13,0),"")</f>
        <v>2634</v>
      </c>
      <c r="G66" s="217" t="str">
        <f>IFERROR(IF(VLOOKUP($D66,'Tarifa compacta'!$A$11:$O$1174,12,0)=0,"",VLOOKUP($D66,'Tarifa compacta'!$A$11:$O$1174,12,0)),"")</f>
        <v/>
      </c>
      <c r="H66" s="32"/>
    </row>
    <row r="67" spans="2:8">
      <c r="B67" s="47"/>
      <c r="C67" s="252">
        <f>IFERROR(VLOOKUP(D67,'Tarifa compacta'!A:C,2,FALSE),"-")</f>
        <v>5025232941049</v>
      </c>
      <c r="D67" s="32" t="s">
        <v>1968</v>
      </c>
      <c r="E67" s="32" t="str">
        <f>+VLOOKUP($D67,'Tarifa compacta'!$A:$G,7,0)</f>
        <v>10 kW Trifásica</v>
      </c>
      <c r="F67" s="34">
        <f>+IFERROR(VLOOKUP($D67,'Tarifa compacta'!$A$11:$O$1174,13,0),"")</f>
        <v>2516</v>
      </c>
      <c r="G67" s="217" t="str">
        <f>IFERROR(IF(VLOOKUP($D67,'Tarifa compacta'!$A$11:$O$1174,12,0)=0,"",VLOOKUP($D67,'Tarifa compacta'!$A$11:$O$1174,12,0)),"")</f>
        <v/>
      </c>
      <c r="H67" s="32"/>
    </row>
    <row r="68" spans="2:8">
      <c r="B68" s="48"/>
      <c r="C68" s="247">
        <f>IFERROR(VLOOKUP(D68,'Tarifa compacta'!A:C,2,FALSE),"-")</f>
        <v>5025232880621</v>
      </c>
      <c r="D68" s="40" t="s">
        <v>2299</v>
      </c>
      <c r="E68" s="40" t="str">
        <f>+VLOOKUP($D68,'Tarifa compacta'!$A:$G,7,0)</f>
        <v>Mando de control por cable</v>
      </c>
      <c r="F68" s="41">
        <f>+IFERROR(VLOOKUP($D68,'Tarifa compacta'!$A$11:$O$1174,13,0),"")</f>
        <v>192</v>
      </c>
      <c r="G68" s="224" t="str">
        <f>IFERROR(IF(VLOOKUP($D68,'Tarifa compacta'!$A$11:$O$1174,12,0)=0,"",VLOOKUP($D68,'Tarifa compacta'!$A$11:$O$1174,12,0)),"")</f>
        <v/>
      </c>
      <c r="H68" s="40"/>
    </row>
    <row r="69" spans="2:8" ht="20.100000000000001" customHeight="1">
      <c r="B69" s="44"/>
      <c r="C69" s="251"/>
      <c r="D69" s="116" t="s">
        <v>6255</v>
      </c>
      <c r="E69" s="45"/>
      <c r="F69" s="46"/>
      <c r="G69" s="222"/>
      <c r="H69" s="45"/>
    </row>
    <row r="70" spans="2:8">
      <c r="B70" s="32"/>
      <c r="C70" s="252" t="str">
        <f>IFERROR(VLOOKUP(D70,'Tarifa compacta'!A:C,2,FALSE),"-")</f>
        <v>-</v>
      </c>
      <c r="D70" s="35" t="s">
        <v>6256</v>
      </c>
      <c r="E70" s="32"/>
      <c r="F70" s="36">
        <f>+SUM(F71:F74)</f>
        <v>3702</v>
      </c>
      <c r="G70" s="217" t="str">
        <f>IFERROR(IF(VLOOKUP($D70,'Tarifa compacta'!$A$11:$O$1174,12,0)=0,"",VLOOKUP($D70,'Tarifa compacta'!$A$11:$O$1174,12,0)),"")</f>
        <v/>
      </c>
      <c r="H70" s="32"/>
    </row>
    <row r="71" spans="2:8">
      <c r="B71" s="32"/>
      <c r="C71" s="252">
        <f>IFERROR(VLOOKUP(D71,'Tarifa compacta'!A:C,2,FALSE),"-")</f>
        <v>5025232913855</v>
      </c>
      <c r="D71" s="32" t="s">
        <v>2009</v>
      </c>
      <c r="E71" s="32" t="str">
        <f>+VLOOKUP($D71,'Tarifa compacta'!$A:$G,7,0)</f>
        <v xml:space="preserve">Unidad interior casette 60x60 con nanoe™X </v>
      </c>
      <c r="F71" s="34">
        <f>+IFERROR(VLOOKUP($D71,'Tarifa compacta'!$A$11:$O$1174,13,0),"")</f>
        <v>1191</v>
      </c>
      <c r="G71" s="217" t="str">
        <f>IFERROR(IF(VLOOKUP($D71,'Tarifa compacta'!$A$11:$O$1174,12,0)=0,"",VLOOKUP($D71,'Tarifa compacta'!$A$11:$O$1174,12,0)),"")</f>
        <v/>
      </c>
      <c r="H71" s="32"/>
    </row>
    <row r="72" spans="2:8">
      <c r="B72" s="32"/>
      <c r="C72" s="252">
        <f>IFERROR(VLOOKUP(D72,'Tarifa compacta'!A:C,2,FALSE),"-")</f>
        <v>5025232915507</v>
      </c>
      <c r="D72" s="32" t="s">
        <v>1910</v>
      </c>
      <c r="E72" s="32" t="str">
        <f>+VLOOKUP($D72,'Tarifa compacta'!$A:$G,7,0)</f>
        <v>3,6 kW Monofásica</v>
      </c>
      <c r="F72" s="34">
        <f>+IFERROR(VLOOKUP($D72,'Tarifa compacta'!$A$11:$O$1174,13,0),"")</f>
        <v>2061</v>
      </c>
      <c r="G72" s="217" t="str">
        <f>IFERROR(IF(VLOOKUP($D72,'Tarifa compacta'!$A$11:$O$1174,12,0)=0,"",VLOOKUP($D72,'Tarifa compacta'!$A$11:$O$1174,12,0)),"")</f>
        <v/>
      </c>
      <c r="H72" s="32"/>
    </row>
    <row r="73" spans="2:8">
      <c r="B73" s="118" t="s">
        <v>6100</v>
      </c>
      <c r="C73" s="252">
        <f>IFERROR(VLOOKUP(D73,'Tarifa compacta'!A:C,2,FALSE),"-")</f>
        <v>5025232990924</v>
      </c>
      <c r="D73" s="32" t="s">
        <v>2012</v>
      </c>
      <c r="E73" s="32" t="str">
        <f>+VLOOKUP($D73,'Tarifa compacta'!$A:$G,7,0)</f>
        <v>Panel para casete blanco de 4 vías 60x60</v>
      </c>
      <c r="F73" s="34">
        <f>+IFERROR(VLOOKUP($D73,'Tarifa compacta'!$A$11:$O$1174,13,0),"")</f>
        <v>258</v>
      </c>
      <c r="G73" s="217" t="str">
        <f>IFERROR(IF(VLOOKUP($D73,'Tarifa compacta'!$A$11:$O$1174,12,0)=0,"",VLOOKUP($D73,'Tarifa compacta'!$A$11:$O$1174,12,0)),"")</f>
        <v/>
      </c>
      <c r="H73" s="32"/>
    </row>
    <row r="74" spans="2:8">
      <c r="B74" s="48"/>
      <c r="C74" s="247">
        <f>IFERROR(VLOOKUP(D74,'Tarifa compacta'!A:C,2,FALSE),"-")</f>
        <v>5025232880621</v>
      </c>
      <c r="D74" s="40" t="s">
        <v>2299</v>
      </c>
      <c r="E74" s="40" t="str">
        <f>+VLOOKUP($D74,'Tarifa compacta'!$A:$G,7,0)</f>
        <v>Mando de control por cable</v>
      </c>
      <c r="F74" s="41">
        <f>+IFERROR(VLOOKUP($D74,'Tarifa compacta'!$A$11:$O$1174,13,0),"")</f>
        <v>192</v>
      </c>
      <c r="G74" s="224" t="str">
        <f>IFERROR(IF(VLOOKUP($D74,'Tarifa compacta'!$A$11:$O$1174,12,0)=0,"",VLOOKUP($D74,'Tarifa compacta'!$A$11:$O$1174,12,0)),"")</f>
        <v/>
      </c>
      <c r="H74" s="40"/>
    </row>
    <row r="75" spans="2:8">
      <c r="B75" s="32"/>
      <c r="C75" s="252" t="str">
        <f>IFERROR(VLOOKUP(D75,'Tarifa compacta'!A:C,2,FALSE),"-")</f>
        <v>-</v>
      </c>
      <c r="D75" s="35" t="s">
        <v>6257</v>
      </c>
      <c r="E75" s="32"/>
      <c r="F75" s="36">
        <f>+SUM(F76:F79)</f>
        <v>4044</v>
      </c>
      <c r="G75" s="217" t="str">
        <f>IFERROR(IF(VLOOKUP($D75,'Tarifa compacta'!$A$11:$O$1174,12,0)=0,"",VLOOKUP($D75,'Tarifa compacta'!$A$11:$O$1174,12,0)),"")</f>
        <v/>
      </c>
      <c r="H75" s="32"/>
    </row>
    <row r="76" spans="2:8">
      <c r="B76" s="32"/>
      <c r="C76" s="252">
        <f>IFERROR(VLOOKUP(D76,'Tarifa compacta'!A:C,2,FALSE),"-")</f>
        <v>5025232913862</v>
      </c>
      <c r="D76" s="32" t="s">
        <v>2010</v>
      </c>
      <c r="E76" s="32" t="str">
        <f>+VLOOKUP($D76,'Tarifa compacta'!$A:$G,7,0)</f>
        <v xml:space="preserve">Unidad interior casette 60x60 con nanoe™X </v>
      </c>
      <c r="F76" s="34">
        <f>+IFERROR(VLOOKUP($D76,'Tarifa compacta'!$A$11:$O$1174,13,0),"")</f>
        <v>1239</v>
      </c>
      <c r="G76" s="217" t="str">
        <f>IFERROR(IF(VLOOKUP($D76,'Tarifa compacta'!$A$11:$O$1174,12,0)=0,"",VLOOKUP($D76,'Tarifa compacta'!$A$11:$O$1174,12,0)),"")</f>
        <v/>
      </c>
      <c r="H76" s="32"/>
    </row>
    <row r="77" spans="2:8">
      <c r="B77" s="32"/>
      <c r="C77" s="252">
        <f>IFERROR(VLOOKUP(D77,'Tarifa compacta'!A:C,2,FALSE),"-")</f>
        <v>5025232915514</v>
      </c>
      <c r="D77" s="32" t="s">
        <v>1918</v>
      </c>
      <c r="E77" s="32" t="str">
        <f>+VLOOKUP($D77,'Tarifa compacta'!$A:$G,7,0)</f>
        <v>5 kW Monofásica</v>
      </c>
      <c r="F77" s="34">
        <f>+IFERROR(VLOOKUP($D77,'Tarifa compacta'!$A$11:$O$1174,13,0),"")</f>
        <v>2355</v>
      </c>
      <c r="G77" s="217" t="str">
        <f>IFERROR(IF(VLOOKUP($D77,'Tarifa compacta'!$A$11:$O$1174,12,0)=0,"",VLOOKUP($D77,'Tarifa compacta'!$A$11:$O$1174,12,0)),"")</f>
        <v/>
      </c>
      <c r="H77" s="32"/>
    </row>
    <row r="78" spans="2:8">
      <c r="B78" s="118" t="s">
        <v>6100</v>
      </c>
      <c r="C78" s="252">
        <f>IFERROR(VLOOKUP(D78,'Tarifa compacta'!A:C,2,FALSE),"-")</f>
        <v>5025232990924</v>
      </c>
      <c r="D78" s="32" t="s">
        <v>2012</v>
      </c>
      <c r="E78" s="32" t="str">
        <f>+VLOOKUP($D78,'Tarifa compacta'!$A:$G,7,0)</f>
        <v>Panel para casete blanco de 4 vías 60x60</v>
      </c>
      <c r="F78" s="34">
        <f>+IFERROR(VLOOKUP($D78,'Tarifa compacta'!$A$11:$O$1174,13,0),"")</f>
        <v>258</v>
      </c>
      <c r="G78" s="217" t="str">
        <f>IFERROR(IF(VLOOKUP($D78,'Tarifa compacta'!$A$11:$O$1174,12,0)=0,"",VLOOKUP($D78,'Tarifa compacta'!$A$11:$O$1174,12,0)),"")</f>
        <v/>
      </c>
      <c r="H78" s="32"/>
    </row>
    <row r="79" spans="2:8">
      <c r="B79" s="48"/>
      <c r="C79" s="247">
        <f>IFERROR(VLOOKUP(D79,'Tarifa compacta'!A:C,2,FALSE),"-")</f>
        <v>5025232880621</v>
      </c>
      <c r="D79" s="40" t="s">
        <v>2299</v>
      </c>
      <c r="E79" s="40" t="str">
        <f>+VLOOKUP($D79,'Tarifa compacta'!$A:$G,7,0)</f>
        <v>Mando de control por cable</v>
      </c>
      <c r="F79" s="41">
        <f>+IFERROR(VLOOKUP($D79,'Tarifa compacta'!$A$11:$O$1174,13,0),"")</f>
        <v>192</v>
      </c>
      <c r="G79" s="224" t="str">
        <f>IFERROR(IF(VLOOKUP($D79,'Tarifa compacta'!$A$11:$O$1174,12,0)=0,"",VLOOKUP($D79,'Tarifa compacta'!$A$11:$O$1174,12,0)),"")</f>
        <v/>
      </c>
      <c r="H79" s="40"/>
    </row>
    <row r="80" spans="2:8">
      <c r="B80" s="32"/>
      <c r="C80" s="252" t="str">
        <f>IFERROR(VLOOKUP(D80,'Tarifa compacta'!A:C,2,FALSE),"-")</f>
        <v>-</v>
      </c>
      <c r="D80" s="35" t="s">
        <v>6258</v>
      </c>
      <c r="E80" s="117"/>
      <c r="F80" s="36">
        <f>+SUM(F81:F84)</f>
        <v>4348</v>
      </c>
      <c r="G80" s="217" t="str">
        <f>IFERROR(IF(VLOOKUP($D80,'Tarifa compacta'!$A$11:$O$1174,12,0)=0,"",VLOOKUP($D80,'Tarifa compacta'!$A$11:$O$1174,12,0)),"")</f>
        <v/>
      </c>
      <c r="H80" s="32"/>
    </row>
    <row r="81" spans="2:8">
      <c r="B81" s="32"/>
      <c r="C81" s="252">
        <f>IFERROR(VLOOKUP(D81,'Tarifa compacta'!A:C,2,FALSE),"-")</f>
        <v>5025232913879</v>
      </c>
      <c r="D81" s="32" t="s">
        <v>2011</v>
      </c>
      <c r="E81" s="32" t="str">
        <f>+VLOOKUP($D81,'Tarifa compacta'!$A:$G,7,0)</f>
        <v xml:space="preserve">Unidad interior casette 60x60 con nanoe™X </v>
      </c>
      <c r="F81" s="34">
        <f>+IFERROR(VLOOKUP($D81,'Tarifa compacta'!$A$11:$O$1174,13,0),"")</f>
        <v>1409</v>
      </c>
      <c r="G81" s="217" t="str">
        <f>IFERROR(IF(VLOOKUP($D81,'Tarifa compacta'!$A$11:$O$1174,12,0)=0,"",VLOOKUP($D81,'Tarifa compacta'!$A$11:$O$1174,12,0)),"")</f>
        <v/>
      </c>
      <c r="H81" s="32"/>
    </row>
    <row r="82" spans="2:8">
      <c r="B82" s="32"/>
      <c r="C82" s="252">
        <f>IFERROR(VLOOKUP(D82,'Tarifa compacta'!A:C,2,FALSE),"-")</f>
        <v>5025232915521</v>
      </c>
      <c r="D82" s="32" t="s">
        <v>1920</v>
      </c>
      <c r="E82" s="32" t="str">
        <f>+VLOOKUP($D82,'Tarifa compacta'!$A:$G,7,0)</f>
        <v>6 kW Monofásica</v>
      </c>
      <c r="F82" s="34">
        <f>+IFERROR(VLOOKUP($D82,'Tarifa compacta'!$A$11:$O$1174,13,0),"")</f>
        <v>2489</v>
      </c>
      <c r="G82" s="217" t="str">
        <f>IFERROR(IF(VLOOKUP($D82,'Tarifa compacta'!$A$11:$O$1174,12,0)=0,"",VLOOKUP($D82,'Tarifa compacta'!$A$11:$O$1174,12,0)),"")</f>
        <v/>
      </c>
      <c r="H82" s="32"/>
    </row>
    <row r="83" spans="2:8">
      <c r="B83" s="118" t="s">
        <v>6100</v>
      </c>
      <c r="C83" s="252">
        <f>IFERROR(VLOOKUP(D83,'Tarifa compacta'!A:C,2,FALSE),"-")</f>
        <v>5025232990924</v>
      </c>
      <c r="D83" s="32" t="s">
        <v>2012</v>
      </c>
      <c r="E83" s="32" t="str">
        <f>+VLOOKUP($D83,'Tarifa compacta'!$A:$G,7,0)</f>
        <v>Panel para casete blanco de 4 vías 60x60</v>
      </c>
      <c r="F83" s="34">
        <f>+IFERROR(VLOOKUP($D83,'Tarifa compacta'!$A$11:$O$1174,13,0),"")</f>
        <v>258</v>
      </c>
      <c r="G83" s="217" t="str">
        <f>IFERROR(IF(VLOOKUP($D83,'Tarifa compacta'!$A$11:$O$1174,12,0)=0,"",VLOOKUP($D83,'Tarifa compacta'!$A$11:$O$1174,12,0)),"")</f>
        <v/>
      </c>
      <c r="H83" s="32"/>
    </row>
    <row r="84" spans="2:8">
      <c r="B84" s="48"/>
      <c r="C84" s="247">
        <f>IFERROR(VLOOKUP(D84,'Tarifa compacta'!A:C,2,FALSE),"-")</f>
        <v>5025232880621</v>
      </c>
      <c r="D84" s="40" t="s">
        <v>2299</v>
      </c>
      <c r="E84" s="32" t="str">
        <f>+VLOOKUP($D84,'Tarifa compacta'!$A:$G,7,0)</f>
        <v>Mando de control por cable</v>
      </c>
      <c r="F84" s="34">
        <f>+IFERROR(VLOOKUP($D84,'Tarifa compacta'!$A$11:$O$1174,13,0),"")</f>
        <v>192</v>
      </c>
      <c r="G84" s="217" t="str">
        <f>IFERROR(IF(VLOOKUP($D84,'Tarifa compacta'!$A$11:$O$1174,12,0)=0,"",VLOOKUP($D84,'Tarifa compacta'!$A$11:$O$1174,12,0)),"")</f>
        <v/>
      </c>
      <c r="H84" s="40"/>
    </row>
    <row r="85" spans="2:8" ht="20.100000000000001" customHeight="1">
      <c r="B85" s="44"/>
      <c r="C85" s="251"/>
      <c r="D85" s="116" t="s">
        <v>6259</v>
      </c>
      <c r="E85" s="45"/>
      <c r="F85" s="46"/>
      <c r="G85" s="222"/>
      <c r="H85" s="45"/>
    </row>
    <row r="86" spans="2:8">
      <c r="B86" s="32"/>
      <c r="C86" s="252" t="str">
        <f>IFERROR(VLOOKUP(D86,'Tarifa compacta'!A:C,2,FALSE),"-")</f>
        <v>-</v>
      </c>
      <c r="D86" s="35" t="s">
        <v>6260</v>
      </c>
      <c r="E86" s="32"/>
      <c r="F86" s="36">
        <f>+SUM(F87:F90)</f>
        <v>2192</v>
      </c>
      <c r="G86" s="217" t="str">
        <f>IFERROR(IF(VLOOKUP($D86,'Tarifa compacta'!$A$11:$O$1174,12,0)=0,"",VLOOKUP($D86,'Tarifa compacta'!$A$11:$O$1174,12,0)),"")</f>
        <v/>
      </c>
      <c r="H86" s="32"/>
    </row>
    <row r="87" spans="2:8">
      <c r="B87" s="32"/>
      <c r="C87" s="252">
        <f>IFERROR(VLOOKUP(D87,'Tarifa compacta'!A:C,2,FALSE),"-")</f>
        <v>5025232913848</v>
      </c>
      <c r="D87" s="32" t="s">
        <v>2005</v>
      </c>
      <c r="E87" s="32" t="str">
        <f>+VLOOKUP($D87,'Tarifa compacta'!$A:$G,7,0)</f>
        <v xml:space="preserve">Unidad interior casette 60x60 con nanoe™X </v>
      </c>
      <c r="F87" s="34">
        <f>+IFERROR(VLOOKUP($D87,'Tarifa compacta'!$A$11:$O$1174,13,0),"")</f>
        <v>1033</v>
      </c>
      <c r="G87" s="217" t="str">
        <f>IFERROR(IF(VLOOKUP($D87,'Tarifa compacta'!$A$11:$O$1174,12,0)=0,"",VLOOKUP($D87,'Tarifa compacta'!$A$11:$O$1174,12,0)),"")</f>
        <v/>
      </c>
      <c r="H87" s="32"/>
    </row>
    <row r="88" spans="2:8">
      <c r="B88" s="32"/>
      <c r="C88" s="252">
        <f>IFERROR(VLOOKUP(D88,'Tarifa compacta'!A:C,2,FALSE),"-")</f>
        <v>5025232915538</v>
      </c>
      <c r="D88" s="32" t="s">
        <v>1948</v>
      </c>
      <c r="E88" s="32" t="str">
        <f>+VLOOKUP($D88,'Tarifa compacta'!$A:$G,7,0)</f>
        <v>2,5 KW monofásica</v>
      </c>
      <c r="F88" s="34">
        <f>+IFERROR(VLOOKUP($D88,'Tarifa compacta'!$A$11:$O$1174,13,0),"")</f>
        <v>709</v>
      </c>
      <c r="G88" s="217" t="str">
        <f>IFERROR(IF(VLOOKUP($D88,'Tarifa compacta'!$A$11:$O$1174,12,0)=0,"",VLOOKUP($D88,'Tarifa compacta'!$A$11:$O$1174,12,0)),"")</f>
        <v/>
      </c>
      <c r="H88" s="32"/>
    </row>
    <row r="89" spans="2:8">
      <c r="B89" s="118" t="s">
        <v>6100</v>
      </c>
      <c r="C89" s="252">
        <f>IFERROR(VLOOKUP(D89,'Tarifa compacta'!A:C,2,FALSE),"-")</f>
        <v>5025232990924</v>
      </c>
      <c r="D89" s="32" t="s">
        <v>2012</v>
      </c>
      <c r="E89" s="32" t="str">
        <f>+VLOOKUP($D89,'Tarifa compacta'!$A:$G,7,0)</f>
        <v>Panel para casete blanco de 4 vías 60x60</v>
      </c>
      <c r="F89" s="34">
        <f>+IFERROR(VLOOKUP($D89,'Tarifa compacta'!$A$11:$O$1174,13,0),"")</f>
        <v>258</v>
      </c>
      <c r="G89" s="217" t="str">
        <f>IFERROR(IF(VLOOKUP($D89,'Tarifa compacta'!$A$11:$O$1174,12,0)=0,"",VLOOKUP($D89,'Tarifa compacta'!$A$11:$O$1174,12,0)),"")</f>
        <v/>
      </c>
      <c r="H89" s="32"/>
    </row>
    <row r="90" spans="2:8">
      <c r="B90" s="48"/>
      <c r="C90" s="247">
        <f>IFERROR(VLOOKUP(D90,'Tarifa compacta'!A:C,2,FALSE),"-")</f>
        <v>5025232880621</v>
      </c>
      <c r="D90" s="40" t="s">
        <v>2299</v>
      </c>
      <c r="E90" s="40" t="str">
        <f>+VLOOKUP($D90,'Tarifa compacta'!$A:$G,7,0)</f>
        <v>Mando de control por cable</v>
      </c>
      <c r="F90" s="41">
        <f>+IFERROR(VLOOKUP($D90,'Tarifa compacta'!$A$11:$O$1174,13,0),"")</f>
        <v>192</v>
      </c>
      <c r="G90" s="224" t="str">
        <f>IFERROR(IF(VLOOKUP($D90,'Tarifa compacta'!$A$11:$O$1174,12,0)=0,"",VLOOKUP($D90,'Tarifa compacta'!$A$11:$O$1174,12,0)),"")</f>
        <v/>
      </c>
      <c r="H90" s="40"/>
    </row>
    <row r="91" spans="2:8">
      <c r="B91" s="32"/>
      <c r="C91" s="252" t="str">
        <f>IFERROR(VLOOKUP(D91,'Tarifa compacta'!A:C,2,FALSE),"-")</f>
        <v>-</v>
      </c>
      <c r="D91" s="35" t="s">
        <v>6261</v>
      </c>
      <c r="E91" s="32"/>
      <c r="F91" s="36">
        <f>+SUM(F92:F95)</f>
        <v>2390</v>
      </c>
      <c r="G91" s="217" t="str">
        <f>IFERROR(IF(VLOOKUP($D91,'Tarifa compacta'!$A$11:$O$1174,12,0)=0,"",VLOOKUP($D91,'Tarifa compacta'!$A$11:$O$1174,12,0)),"")</f>
        <v/>
      </c>
      <c r="H91" s="32"/>
    </row>
    <row r="92" spans="2:8">
      <c r="B92" s="32"/>
      <c r="C92" s="252">
        <f>IFERROR(VLOOKUP(D92,'Tarifa compacta'!A:C,2,FALSE),"-")</f>
        <v>5025232913855</v>
      </c>
      <c r="D92" s="35" t="s">
        <v>2009</v>
      </c>
      <c r="E92" s="32" t="str">
        <f>+VLOOKUP($D92,'Tarifa compacta'!$A:$G,7,0)</f>
        <v xml:space="preserve">Unidad interior casette 60x60 con nanoe™X </v>
      </c>
      <c r="F92" s="34">
        <f>+IFERROR(VLOOKUP($D92,'Tarifa compacta'!$A$11:$O$1174,13,0),"")</f>
        <v>1191</v>
      </c>
      <c r="G92" s="217" t="str">
        <f>IFERROR(IF(VLOOKUP($D92,'Tarifa compacta'!$A$11:$O$1174,12,0)=0,"",VLOOKUP($D92,'Tarifa compacta'!$A$11:$O$1174,12,0)),"")</f>
        <v/>
      </c>
      <c r="H92" s="32"/>
    </row>
    <row r="93" spans="2:8">
      <c r="B93" s="32"/>
      <c r="C93" s="252">
        <f>IFERROR(VLOOKUP(D93,'Tarifa compacta'!A:C,2,FALSE),"-")</f>
        <v>5025232899333</v>
      </c>
      <c r="D93" s="32" t="s">
        <v>1954</v>
      </c>
      <c r="E93" s="32" t="str">
        <f>+VLOOKUP($D93,'Tarifa compacta'!$A:$G,7,0)</f>
        <v>3,6 kW Monofásica</v>
      </c>
      <c r="F93" s="34">
        <f>+IFERROR(VLOOKUP($D93,'Tarifa compacta'!$A$11:$O$1174,13,0),"")</f>
        <v>749</v>
      </c>
      <c r="G93" s="217" t="str">
        <f>IFERROR(IF(VLOOKUP($D93,'Tarifa compacta'!$A$11:$O$1174,12,0)=0,"",VLOOKUP($D93,'Tarifa compacta'!$A$11:$O$1174,12,0)),"")</f>
        <v/>
      </c>
      <c r="H93" s="32"/>
    </row>
    <row r="94" spans="2:8">
      <c r="B94" s="118" t="s">
        <v>6100</v>
      </c>
      <c r="C94" s="252">
        <f>IFERROR(VLOOKUP(D94,'Tarifa compacta'!A:C,2,FALSE),"-")</f>
        <v>5025232990924</v>
      </c>
      <c r="D94" s="32" t="s">
        <v>2012</v>
      </c>
      <c r="E94" s="32" t="str">
        <f>+VLOOKUP($D94,'Tarifa compacta'!$A:$G,7,0)</f>
        <v>Panel para casete blanco de 4 vías 60x60</v>
      </c>
      <c r="F94" s="34">
        <f>+IFERROR(VLOOKUP($D94,'Tarifa compacta'!$A$11:$O$1174,13,0),"")</f>
        <v>258</v>
      </c>
      <c r="G94" s="217" t="str">
        <f>IFERROR(IF(VLOOKUP($D94,'Tarifa compacta'!$A$11:$O$1174,12,0)=0,"",VLOOKUP($D94,'Tarifa compacta'!$A$11:$O$1174,12,0)),"")</f>
        <v/>
      </c>
      <c r="H94" s="32"/>
    </row>
    <row r="95" spans="2:8">
      <c r="B95" s="48"/>
      <c r="C95" s="247">
        <f>IFERROR(VLOOKUP(D95,'Tarifa compacta'!A:C,2,FALSE),"-")</f>
        <v>5025232880621</v>
      </c>
      <c r="D95" s="40" t="s">
        <v>2299</v>
      </c>
      <c r="E95" s="40" t="str">
        <f>+VLOOKUP($D95,'Tarifa compacta'!$A:$G,7,0)</f>
        <v>Mando de control por cable</v>
      </c>
      <c r="F95" s="41">
        <f>+IFERROR(VLOOKUP($D95,'Tarifa compacta'!$A$11:$O$1174,13,0),"")</f>
        <v>192</v>
      </c>
      <c r="G95" s="224" t="str">
        <f>IFERROR(IF(VLOOKUP($D95,'Tarifa compacta'!$A$11:$O$1174,12,0)=0,"",VLOOKUP($D95,'Tarifa compacta'!$A$11:$O$1174,12,0)),"")</f>
        <v/>
      </c>
      <c r="H95" s="40"/>
    </row>
    <row r="96" spans="2:8">
      <c r="B96" s="32"/>
      <c r="C96" s="252" t="str">
        <f>IFERROR(VLOOKUP(D96,'Tarifa compacta'!A:C,2,FALSE),"-")</f>
        <v>-</v>
      </c>
      <c r="D96" s="35" t="s">
        <v>6262</v>
      </c>
      <c r="E96" s="117"/>
      <c r="F96" s="36">
        <f>+SUM(F97:F100)</f>
        <v>3064</v>
      </c>
      <c r="G96" s="217" t="str">
        <f>IFERROR(IF(VLOOKUP($D96,'Tarifa compacta'!$A$11:$O$1174,12,0)=0,"",VLOOKUP($D96,'Tarifa compacta'!$A$11:$O$1174,12,0)),"")</f>
        <v/>
      </c>
      <c r="H96" s="32"/>
    </row>
    <row r="97" spans="2:8">
      <c r="B97" s="32"/>
      <c r="C97" s="252">
        <f>IFERROR(VLOOKUP(D97,'Tarifa compacta'!A:C,2,FALSE),"-")</f>
        <v>5025232913862</v>
      </c>
      <c r="D97" s="35" t="s">
        <v>2010</v>
      </c>
      <c r="E97" s="32" t="str">
        <f>+VLOOKUP($D97,'Tarifa compacta'!$A:$G,7,0)</f>
        <v xml:space="preserve">Unidad interior casette 60x60 con nanoe™X </v>
      </c>
      <c r="F97" s="34">
        <f>+IFERROR(VLOOKUP($D97,'Tarifa compacta'!$A$11:$O$1174,13,0),"")</f>
        <v>1239</v>
      </c>
      <c r="G97" s="217" t="str">
        <f>IFERROR(IF(VLOOKUP($D97,'Tarifa compacta'!$A$11:$O$1174,12,0)=0,"",VLOOKUP($D97,'Tarifa compacta'!$A$11:$O$1174,12,0)),"")</f>
        <v/>
      </c>
      <c r="H97" s="32"/>
    </row>
    <row r="98" spans="2:8">
      <c r="B98" s="32"/>
      <c r="C98" s="252">
        <f>IFERROR(VLOOKUP(D98,'Tarifa compacta'!A:C,2,FALSE),"-")</f>
        <v>5025232899340</v>
      </c>
      <c r="D98" s="32" t="s">
        <v>1955</v>
      </c>
      <c r="E98" s="32" t="str">
        <f>+VLOOKUP($D98,'Tarifa compacta'!$A:$G,7,0)</f>
        <v>5 kW Monofásica</v>
      </c>
      <c r="F98" s="34">
        <f>+IFERROR(VLOOKUP($D98,'Tarifa compacta'!$A$11:$O$1174,13,0),"")</f>
        <v>1375</v>
      </c>
      <c r="G98" s="217" t="str">
        <f>IFERROR(IF(VLOOKUP($D98,'Tarifa compacta'!$A$11:$O$1174,12,0)=0,"",VLOOKUP($D98,'Tarifa compacta'!$A$11:$O$1174,12,0)),"")</f>
        <v/>
      </c>
      <c r="H98" s="32"/>
    </row>
    <row r="99" spans="2:8">
      <c r="B99" s="118" t="s">
        <v>6100</v>
      </c>
      <c r="C99" s="252">
        <f>IFERROR(VLOOKUP(D99,'Tarifa compacta'!A:C,2,FALSE),"-")</f>
        <v>5025232990924</v>
      </c>
      <c r="D99" s="32" t="s">
        <v>2012</v>
      </c>
      <c r="E99" s="32" t="str">
        <f>+VLOOKUP($D99,'Tarifa compacta'!$A:$G,7,0)</f>
        <v>Panel para casete blanco de 4 vías 60x60</v>
      </c>
      <c r="F99" s="34">
        <f>+IFERROR(VLOOKUP($D99,'Tarifa compacta'!$A$11:$O$1174,13,0),"")</f>
        <v>258</v>
      </c>
      <c r="G99" s="217" t="str">
        <f>IFERROR(IF(VLOOKUP($D99,'Tarifa compacta'!$A$11:$O$1174,12,0)=0,"",VLOOKUP($D99,'Tarifa compacta'!$A$11:$O$1174,12,0)),"")</f>
        <v/>
      </c>
    </row>
    <row r="100" spans="2:8">
      <c r="B100" s="48"/>
      <c r="C100" s="247">
        <f>IFERROR(VLOOKUP(D100,'Tarifa compacta'!A:C,2,FALSE),"-")</f>
        <v>5025232880621</v>
      </c>
      <c r="D100" s="40" t="s">
        <v>2299</v>
      </c>
      <c r="E100" s="40" t="str">
        <f>+VLOOKUP($D100,'Tarifa compacta'!$A:$G,7,0)</f>
        <v>Mando de control por cable</v>
      </c>
      <c r="F100" s="41">
        <f>+IFERROR(VLOOKUP($D100,'Tarifa compacta'!$A$11:$O$1174,13,0),"")</f>
        <v>192</v>
      </c>
      <c r="G100" s="224" t="str">
        <f>IFERROR(IF(VLOOKUP($D100,'Tarifa compacta'!$A$11:$O$1174,12,0)=0,"",VLOOKUP($D100,'Tarifa compacta'!$A$11:$O$1174,12,0)),"")</f>
        <v/>
      </c>
      <c r="H100" s="40"/>
    </row>
    <row r="101" spans="2:8">
      <c r="B101" s="32"/>
      <c r="C101" s="252" t="str">
        <f>IFERROR(VLOOKUP(D101,'Tarifa compacta'!A:C,2,FALSE),"-")</f>
        <v>-</v>
      </c>
      <c r="D101" s="35" t="s">
        <v>6263</v>
      </c>
      <c r="E101" s="32"/>
      <c r="F101" s="36">
        <f>+SUM(F102:F105)</f>
        <v>3292</v>
      </c>
      <c r="G101" s="217" t="str">
        <f>IFERROR(IF(VLOOKUP($D101,'Tarifa compacta'!$A$11:$O$1174,12,0)=0,"",VLOOKUP($D101,'Tarifa compacta'!$A$11:$O$1174,12,0)),"")</f>
        <v/>
      </c>
      <c r="H101" s="32"/>
    </row>
    <row r="102" spans="2:8">
      <c r="B102" s="32"/>
      <c r="C102" s="252">
        <f>IFERROR(VLOOKUP(D102,'Tarifa compacta'!A:C,2,FALSE),"-")</f>
        <v>5025232913879</v>
      </c>
      <c r="D102" s="35" t="s">
        <v>2011</v>
      </c>
      <c r="E102" s="32" t="str">
        <f>+VLOOKUP($D102,'Tarifa compacta'!$A:$G,7,0)</f>
        <v xml:space="preserve">Unidad interior casette 60x60 con nanoe™X </v>
      </c>
      <c r="F102" s="34">
        <f>+IFERROR(VLOOKUP($D102,'Tarifa compacta'!$A$11:$O$1174,13,0),"")</f>
        <v>1409</v>
      </c>
      <c r="G102" s="217" t="str">
        <f>IFERROR(IF(VLOOKUP($D102,'Tarifa compacta'!$A$11:$O$1174,12,0)=0,"",VLOOKUP($D102,'Tarifa compacta'!$A$11:$O$1174,12,0)),"")</f>
        <v/>
      </c>
      <c r="H102" s="32"/>
    </row>
    <row r="103" spans="2:8">
      <c r="B103" s="32"/>
      <c r="C103" s="252">
        <f>IFERROR(VLOOKUP(D103,'Tarifa compacta'!A:C,2,FALSE),"-")</f>
        <v>5025232920884</v>
      </c>
      <c r="D103" s="32" t="s">
        <v>1958</v>
      </c>
      <c r="E103" s="32" t="str">
        <f>+VLOOKUP($D103,'Tarifa compacta'!$A:$G,7,0)</f>
        <v>6 kW Monofásica</v>
      </c>
      <c r="F103" s="34">
        <f>+IFERROR(VLOOKUP($D103,'Tarifa compacta'!$A$11:$O$1174,13,0),"")</f>
        <v>1433</v>
      </c>
      <c r="G103" s="217" t="str">
        <f>IFERROR(IF(VLOOKUP($D103,'Tarifa compacta'!$A$11:$O$1174,12,0)=0,"",VLOOKUP($D103,'Tarifa compacta'!$A$11:$O$1174,12,0)),"")</f>
        <v/>
      </c>
      <c r="H103" s="32"/>
    </row>
    <row r="104" spans="2:8">
      <c r="B104" s="118" t="s">
        <v>6100</v>
      </c>
      <c r="C104" s="252">
        <f>IFERROR(VLOOKUP(D104,'Tarifa compacta'!A:C,2,FALSE),"-")</f>
        <v>5025232990924</v>
      </c>
      <c r="D104" s="32" t="s">
        <v>2012</v>
      </c>
      <c r="E104" s="32" t="str">
        <f>+VLOOKUP($D104,'Tarifa compacta'!$A:$G,7,0)</f>
        <v>Panel para casete blanco de 4 vías 60x60</v>
      </c>
      <c r="F104" s="34">
        <f>+IFERROR(VLOOKUP($D104,'Tarifa compacta'!$A$11:$O$1174,13,0),"")</f>
        <v>258</v>
      </c>
      <c r="G104" s="217" t="str">
        <f>IFERROR(IF(VLOOKUP($D104,'Tarifa compacta'!$A$11:$O$1174,12,0)=0,"",VLOOKUP($D104,'Tarifa compacta'!$A$11:$O$1174,12,0)),"")</f>
        <v/>
      </c>
      <c r="H104" s="32"/>
    </row>
    <row r="105" spans="2:8">
      <c r="B105" s="48"/>
      <c r="C105" s="247">
        <f>IFERROR(VLOOKUP(D105,'Tarifa compacta'!A:C,2,FALSE),"-")</f>
        <v>5025232880621</v>
      </c>
      <c r="D105" s="40" t="s">
        <v>2299</v>
      </c>
      <c r="E105" s="32" t="str">
        <f>+VLOOKUP($D105,'Tarifa compacta'!$A:$G,7,0)</f>
        <v>Mando de control por cable</v>
      </c>
      <c r="F105" s="34">
        <f>+IFERROR(VLOOKUP($D105,'Tarifa compacta'!$A$11:$O$1174,13,0),"")</f>
        <v>192</v>
      </c>
      <c r="G105" s="217" t="str">
        <f>IFERROR(IF(VLOOKUP($D105,'Tarifa compacta'!$A$11:$O$1174,12,0)=0,"",VLOOKUP($D105,'Tarifa compacta'!$A$11:$O$1174,12,0)),"")</f>
        <v/>
      </c>
      <c r="H105" s="40"/>
    </row>
    <row r="106" spans="2:8" ht="20.100000000000001" customHeight="1">
      <c r="B106" s="44"/>
      <c r="C106" s="251"/>
      <c r="D106" s="116" t="s">
        <v>6264</v>
      </c>
      <c r="E106" s="45"/>
      <c r="F106" s="46"/>
      <c r="G106" s="222"/>
      <c r="H106" s="45"/>
    </row>
    <row r="107" spans="2:8">
      <c r="B107" s="32"/>
      <c r="C107" s="252" t="str">
        <f>IFERROR(VLOOKUP(D107,'Tarifa compacta'!A:C,2,FALSE),"-")</f>
        <v>-</v>
      </c>
      <c r="D107" s="35" t="s">
        <v>6265</v>
      </c>
      <c r="E107" s="32"/>
      <c r="F107" s="36">
        <f>+SUM(F108:F111)</f>
        <v>3553</v>
      </c>
      <c r="G107" s="217" t="str">
        <f>IFERROR(IF(VLOOKUP($D107,'Tarifa compacta'!$A$11:$O$1174,12,0)=0,"",VLOOKUP($D107,'Tarifa compacta'!$A$11:$O$1174,12,0)),"")</f>
        <v/>
      </c>
      <c r="H107" s="32"/>
    </row>
    <row r="108" spans="2:8">
      <c r="B108" s="32"/>
      <c r="C108" s="252">
        <f>IFERROR(VLOOKUP(D108,'Tarifa compacta'!A:C,2,FALSE),"-")</f>
        <v>5025232898831</v>
      </c>
      <c r="D108" s="32" t="s">
        <v>1972</v>
      </c>
      <c r="E108" s="32" t="str">
        <f>+VLOOKUP($D108,'Tarifa compacta'!$A:$G,7,0)</f>
        <v>Cassette 90x90 desde 3,60kW hasta 5kW con nanoe™X</v>
      </c>
      <c r="F108" s="34">
        <f>+IFERROR(VLOOKUP($D108,'Tarifa compacta'!$A$11:$O$1174,13,0),"")</f>
        <v>925</v>
      </c>
      <c r="G108" s="217" t="str">
        <f>IFERROR(IF(VLOOKUP($D108,'Tarifa compacta'!$A$11:$O$1174,12,0)=0,"",VLOOKUP($D108,'Tarifa compacta'!$A$11:$O$1174,12,0)),"")</f>
        <v/>
      </c>
      <c r="H108" s="32"/>
    </row>
    <row r="109" spans="2:8">
      <c r="B109" s="32"/>
      <c r="C109" s="252">
        <f>IFERROR(VLOOKUP(D109,'Tarifa compacta'!A:C,2,FALSE),"-")</f>
        <v>5025232915507</v>
      </c>
      <c r="D109" s="32" t="s">
        <v>1910</v>
      </c>
      <c r="E109" s="32" t="str">
        <f>+VLOOKUP($D109,'Tarifa compacta'!$A:$G,7,0)</f>
        <v>3,6 kW Monofásica</v>
      </c>
      <c r="F109" s="34">
        <f>+IFERROR(VLOOKUP($D109,'Tarifa compacta'!$A$11:$O$1174,13,0),"")</f>
        <v>2061</v>
      </c>
      <c r="G109" s="217" t="str">
        <f>IFERROR(IF(VLOOKUP($D109,'Tarifa compacta'!$A$11:$O$1174,12,0)=0,"",VLOOKUP($D109,'Tarifa compacta'!$A$11:$O$1174,12,0)),"")</f>
        <v/>
      </c>
      <c r="H109" s="32"/>
    </row>
    <row r="110" spans="2:8">
      <c r="B110" s="118"/>
      <c r="C110" s="252" t="str">
        <f>IFERROR(VLOOKUP(D110,'Tarifa compacta'!A:C,2,FALSE),"-")</f>
        <v>5025232856688</v>
      </c>
      <c r="D110" s="32" t="s">
        <v>1990</v>
      </c>
      <c r="E110" s="32" t="str">
        <f>+VLOOKUP($D110,'Tarifa compacta'!$A:$G,7,0)</f>
        <v>Panel blanco cassette 90x90 PU2 / MU2 - Nuevo RAL9003</v>
      </c>
      <c r="F110" s="34">
        <f>+IFERROR(VLOOKUP($D110,'Tarifa compacta'!$A$11:$O$1174,13,0),"")</f>
        <v>375</v>
      </c>
      <c r="G110" s="217" t="str">
        <f>IFERROR(IF(VLOOKUP($D110,'Tarifa compacta'!$A$11:$O$1174,12,0)=0,"",VLOOKUP($D110,'Tarifa compacta'!$A$11:$O$1174,12,0)),"")</f>
        <v/>
      </c>
      <c r="H110" s="32"/>
    </row>
    <row r="111" spans="2:8">
      <c r="B111" s="48"/>
      <c r="C111" s="247">
        <f>IFERROR(VLOOKUP(D111,'Tarifa compacta'!A:C,2,FALSE),"-")</f>
        <v>5025232880621</v>
      </c>
      <c r="D111" s="40" t="s">
        <v>2299</v>
      </c>
      <c r="E111" s="40" t="str">
        <f>+VLOOKUP($D111,'Tarifa compacta'!$A:$G,7,0)</f>
        <v>Mando de control por cable</v>
      </c>
      <c r="F111" s="41">
        <f>+IFERROR(VLOOKUP($D111,'Tarifa compacta'!$A$11:$O$1174,13,0),"")</f>
        <v>192</v>
      </c>
      <c r="G111" s="224" t="str">
        <f>IFERROR(IF(VLOOKUP($D111,'Tarifa compacta'!$A$11:$O$1174,12,0)=0,"",VLOOKUP($D111,'Tarifa compacta'!$A$11:$O$1174,12,0)),"")</f>
        <v/>
      </c>
      <c r="H111" s="40"/>
    </row>
    <row r="112" spans="2:8">
      <c r="B112" s="32"/>
      <c r="C112" s="252" t="str">
        <f>IFERROR(VLOOKUP(D112,'Tarifa compacta'!A:C,2,FALSE),"-")</f>
        <v>-</v>
      </c>
      <c r="D112" s="35" t="s">
        <v>6266</v>
      </c>
      <c r="E112" s="32"/>
      <c r="F112" s="36">
        <f>+SUM(F113:F116)</f>
        <v>3847</v>
      </c>
      <c r="G112" s="217" t="str">
        <f>IFERROR(IF(VLOOKUP($D112,'Tarifa compacta'!$A$11:$O$1174,12,0)=0,"",VLOOKUP($D112,'Tarifa compacta'!$A$11:$O$1174,12,0)),"")</f>
        <v/>
      </c>
      <c r="H112" s="32"/>
    </row>
    <row r="113" spans="2:8">
      <c r="B113" s="32"/>
      <c r="C113" s="252">
        <f>IFERROR(VLOOKUP(D113,'Tarifa compacta'!A:C,2,FALSE),"-")</f>
        <v>5025232898831</v>
      </c>
      <c r="D113" s="35" t="s">
        <v>1972</v>
      </c>
      <c r="E113" s="32" t="str">
        <f>+VLOOKUP($D113,'Tarifa compacta'!$A:$G,7,0)</f>
        <v>Cassette 90x90 desde 3,60kW hasta 5kW con nanoe™X</v>
      </c>
      <c r="F113" s="34">
        <f>+IFERROR(VLOOKUP($D113,'Tarifa compacta'!$A$11:$O$1174,13,0),"")</f>
        <v>925</v>
      </c>
      <c r="G113" s="217" t="str">
        <f>IFERROR(IF(VLOOKUP($D113,'Tarifa compacta'!$A$11:$O$1174,12,0)=0,"",VLOOKUP($D113,'Tarifa compacta'!$A$11:$O$1174,12,0)),"")</f>
        <v/>
      </c>
      <c r="H113" s="32"/>
    </row>
    <row r="114" spans="2:8">
      <c r="B114" s="32"/>
      <c r="C114" s="252">
        <f>IFERROR(VLOOKUP(D114,'Tarifa compacta'!A:C,2,FALSE),"-")</f>
        <v>5025232915514</v>
      </c>
      <c r="D114" s="32" t="s">
        <v>1918</v>
      </c>
      <c r="E114" s="32" t="str">
        <f>+VLOOKUP($D114,'Tarifa compacta'!$A:$G,7,0)</f>
        <v>5 kW Monofásica</v>
      </c>
      <c r="F114" s="34">
        <f>+IFERROR(VLOOKUP($D114,'Tarifa compacta'!$A$11:$O$1174,13,0),"")</f>
        <v>2355</v>
      </c>
      <c r="G114" s="217" t="str">
        <f>IFERROR(IF(VLOOKUP($D114,'Tarifa compacta'!$A$11:$O$1174,12,0)=0,"",VLOOKUP($D114,'Tarifa compacta'!$A$11:$O$1174,12,0)),"")</f>
        <v/>
      </c>
      <c r="H114" s="32"/>
    </row>
    <row r="115" spans="2:8">
      <c r="B115" s="118"/>
      <c r="C115" s="252" t="str">
        <f>IFERROR(VLOOKUP(D115,'Tarifa compacta'!A:C,2,FALSE),"-")</f>
        <v>5025232856688</v>
      </c>
      <c r="D115" s="32" t="s">
        <v>1990</v>
      </c>
      <c r="E115" s="32" t="str">
        <f>+VLOOKUP($D115,'Tarifa compacta'!$A:$G,7,0)</f>
        <v>Panel blanco cassette 90x90 PU2 / MU2 - Nuevo RAL9003</v>
      </c>
      <c r="F115" s="34">
        <f>+IFERROR(VLOOKUP($D115,'Tarifa compacta'!$A$11:$O$1174,13,0),"")</f>
        <v>375</v>
      </c>
      <c r="G115" s="217" t="str">
        <f>IFERROR(IF(VLOOKUP($D115,'Tarifa compacta'!$A$11:$O$1174,12,0)=0,"",VLOOKUP($D115,'Tarifa compacta'!$A$11:$O$1174,12,0)),"")</f>
        <v/>
      </c>
      <c r="H115" s="32"/>
    </row>
    <row r="116" spans="2:8">
      <c r="B116" s="48"/>
      <c r="C116" s="247">
        <f>IFERROR(VLOOKUP(D116,'Tarifa compacta'!A:C,2,FALSE),"-")</f>
        <v>5025232880621</v>
      </c>
      <c r="D116" s="40" t="s">
        <v>2299</v>
      </c>
      <c r="E116" s="40" t="str">
        <f>+VLOOKUP($D116,'Tarifa compacta'!$A:$G,7,0)</f>
        <v>Mando de control por cable</v>
      </c>
      <c r="F116" s="41">
        <f>+IFERROR(VLOOKUP($D116,'Tarifa compacta'!$A$11:$O$1174,13,0),"")</f>
        <v>192</v>
      </c>
      <c r="G116" s="224" t="str">
        <f>IFERROR(IF(VLOOKUP($D116,'Tarifa compacta'!$A$11:$O$1174,12,0)=0,"",VLOOKUP($D116,'Tarifa compacta'!$A$11:$O$1174,12,0)),"")</f>
        <v/>
      </c>
      <c r="H116" s="40"/>
    </row>
    <row r="117" spans="2:8">
      <c r="B117" s="32"/>
      <c r="C117" s="252" t="str">
        <f>IFERROR(VLOOKUP(D117,'Tarifa compacta'!A:C,2,FALSE),"-")</f>
        <v>-</v>
      </c>
      <c r="D117" s="35" t="s">
        <v>6267</v>
      </c>
      <c r="E117" s="32"/>
      <c r="F117" s="36">
        <f>+SUM(F118:F121)</f>
        <v>4170</v>
      </c>
      <c r="G117" s="217" t="str">
        <f>IFERROR(IF(VLOOKUP($D117,'Tarifa compacta'!$A$11:$O$1174,12,0)=0,"",VLOOKUP($D117,'Tarifa compacta'!$A$11:$O$1174,12,0)),"")</f>
        <v/>
      </c>
      <c r="H117" s="32"/>
    </row>
    <row r="118" spans="2:8">
      <c r="B118" s="32"/>
      <c r="C118" s="252">
        <f>IFERROR(VLOOKUP(D118,'Tarifa compacta'!A:C,2,FALSE),"-")</f>
        <v>5025232898824</v>
      </c>
      <c r="D118" s="35" t="s">
        <v>1977</v>
      </c>
      <c r="E118" s="32" t="str">
        <f>+VLOOKUP($D118,'Tarifa compacta'!$A:$G,7,0)</f>
        <v>Cassette 90x90 desde 6kW hasta 7,10kW con nanoe™X</v>
      </c>
      <c r="F118" s="34">
        <f>+IFERROR(VLOOKUP($D118,'Tarifa compacta'!$A$11:$O$1174,13,0),"")</f>
        <v>1114</v>
      </c>
      <c r="G118" s="217" t="str">
        <f>IFERROR(IF(VLOOKUP($D118,'Tarifa compacta'!$A$11:$O$1174,12,0)=0,"",VLOOKUP($D118,'Tarifa compacta'!$A$11:$O$1174,12,0)),"")</f>
        <v/>
      </c>
      <c r="H118" s="32"/>
    </row>
    <row r="119" spans="2:8">
      <c r="B119" s="32"/>
      <c r="C119" s="252">
        <f>IFERROR(VLOOKUP(D119,'Tarifa compacta'!A:C,2,FALSE),"-")</f>
        <v>5025232915521</v>
      </c>
      <c r="D119" s="32" t="s">
        <v>1920</v>
      </c>
      <c r="E119" s="32" t="str">
        <f>+VLOOKUP($D119,'Tarifa compacta'!$A:$G,7,0)</f>
        <v>6 kW Monofásica</v>
      </c>
      <c r="F119" s="34">
        <f>+IFERROR(VLOOKUP($D119,'Tarifa compacta'!$A$11:$O$1174,13,0),"")</f>
        <v>2489</v>
      </c>
      <c r="G119" s="217" t="str">
        <f>IFERROR(IF(VLOOKUP($D119,'Tarifa compacta'!$A$11:$O$1174,12,0)=0,"",VLOOKUP($D119,'Tarifa compacta'!$A$11:$O$1174,12,0)),"")</f>
        <v/>
      </c>
      <c r="H119" s="32"/>
    </row>
    <row r="120" spans="2:8">
      <c r="B120" s="118"/>
      <c r="C120" s="252" t="str">
        <f>IFERROR(VLOOKUP(D120,'Tarifa compacta'!A:C,2,FALSE),"-")</f>
        <v>5025232856688</v>
      </c>
      <c r="D120" s="32" t="s">
        <v>1990</v>
      </c>
      <c r="E120" s="32" t="str">
        <f>+VLOOKUP($D120,'Tarifa compacta'!$A:$G,7,0)</f>
        <v>Panel blanco cassette 90x90 PU2 / MU2 - Nuevo RAL9003</v>
      </c>
      <c r="F120" s="34">
        <f>+IFERROR(VLOOKUP($D120,'Tarifa compacta'!$A$11:$O$1174,13,0),"")</f>
        <v>375</v>
      </c>
      <c r="G120" s="217" t="str">
        <f>IFERROR(IF(VLOOKUP($D120,'Tarifa compacta'!$A$11:$O$1174,12,0)=0,"",VLOOKUP($D120,'Tarifa compacta'!$A$11:$O$1174,12,0)),"")</f>
        <v/>
      </c>
      <c r="H120" s="32"/>
    </row>
    <row r="121" spans="2:8">
      <c r="B121" s="48"/>
      <c r="C121" s="247">
        <f>IFERROR(VLOOKUP(D121,'Tarifa compacta'!A:C,2,FALSE),"-")</f>
        <v>5025232880621</v>
      </c>
      <c r="D121" s="40" t="s">
        <v>2299</v>
      </c>
      <c r="E121" s="40" t="str">
        <f>+VLOOKUP($D121,'Tarifa compacta'!$A:$G,7,0)</f>
        <v>Mando de control por cable</v>
      </c>
      <c r="F121" s="41">
        <f>+IFERROR(VLOOKUP($D121,'Tarifa compacta'!$A$11:$O$1174,13,0),"")</f>
        <v>192</v>
      </c>
      <c r="G121" s="224" t="str">
        <f>IFERROR(IF(VLOOKUP($D121,'Tarifa compacta'!$A$11:$O$1174,12,0)=0,"",VLOOKUP($D121,'Tarifa compacta'!$A$11:$O$1174,12,0)),"")</f>
        <v/>
      </c>
      <c r="H121" s="40"/>
    </row>
    <row r="122" spans="2:8">
      <c r="B122" s="32"/>
      <c r="C122" s="252" t="str">
        <f>IFERROR(VLOOKUP(D122,'Tarifa compacta'!A:C,2,FALSE),"-")</f>
        <v>-</v>
      </c>
      <c r="D122" s="35" t="s">
        <v>6268</v>
      </c>
      <c r="E122" s="32"/>
      <c r="F122" s="36">
        <f>+SUM(F123:F126)</f>
        <v>4818</v>
      </c>
      <c r="G122" s="217" t="str">
        <f>IFERROR(IF(VLOOKUP($D122,'Tarifa compacta'!$A$11:$O$1174,12,0)=0,"",VLOOKUP($D122,'Tarifa compacta'!$A$11:$O$1174,12,0)),"")</f>
        <v/>
      </c>
      <c r="H122" s="32"/>
    </row>
    <row r="123" spans="2:8">
      <c r="B123" s="32"/>
      <c r="C123" s="252">
        <f>IFERROR(VLOOKUP(D123,'Tarifa compacta'!A:C,2,FALSE),"-")</f>
        <v>5025232898824</v>
      </c>
      <c r="D123" s="35" t="s">
        <v>1977</v>
      </c>
      <c r="E123" s="32" t="str">
        <f>+VLOOKUP($D123,'Tarifa compacta'!$A:$G,7,0)</f>
        <v>Cassette 90x90 desde 6kW hasta 7,10kW con nanoe™X</v>
      </c>
      <c r="F123" s="34">
        <f>+IFERROR(VLOOKUP($D123,'Tarifa compacta'!$A$11:$O$1174,13,0),"")</f>
        <v>1114</v>
      </c>
      <c r="G123" s="217" t="str">
        <f>IFERROR(IF(VLOOKUP($D123,'Tarifa compacta'!$A$11:$O$1174,12,0)=0,"",VLOOKUP($D123,'Tarifa compacta'!$A$11:$O$1174,12,0)),"")</f>
        <v/>
      </c>
      <c r="H123" s="32"/>
    </row>
    <row r="124" spans="2:8">
      <c r="B124" s="32"/>
      <c r="C124" s="252">
        <f>IFERROR(VLOOKUP(D124,'Tarifa compacta'!A:C,2,FALSE),"-")</f>
        <v>5025232945429</v>
      </c>
      <c r="D124" s="32" t="s">
        <v>1924</v>
      </c>
      <c r="E124" s="32" t="str">
        <f>+VLOOKUP($D124,'Tarifa compacta'!$A:$G,7,0)</f>
        <v>7,1 kW Monofásica</v>
      </c>
      <c r="F124" s="34">
        <f>+IFERROR(VLOOKUP($D124,'Tarifa compacta'!$A$11:$O$1174,13,0),"")</f>
        <v>3137</v>
      </c>
      <c r="G124" s="217" t="str">
        <f>IFERROR(IF(VLOOKUP($D124,'Tarifa compacta'!$A$11:$O$1174,12,0)=0,"",VLOOKUP($D124,'Tarifa compacta'!$A$11:$O$1174,12,0)),"")</f>
        <v/>
      </c>
      <c r="H124" s="32"/>
    </row>
    <row r="125" spans="2:8">
      <c r="B125" s="118"/>
      <c r="C125" s="252" t="str">
        <f>IFERROR(VLOOKUP(D125,'Tarifa compacta'!A:C,2,FALSE),"-")</f>
        <v>5025232856688</v>
      </c>
      <c r="D125" s="32" t="s">
        <v>1990</v>
      </c>
      <c r="E125" s="32" t="str">
        <f>+VLOOKUP($D125,'Tarifa compacta'!$A:$G,7,0)</f>
        <v>Panel blanco cassette 90x90 PU2 / MU2 - Nuevo RAL9003</v>
      </c>
      <c r="F125" s="34">
        <f>+IFERROR(VLOOKUP($D125,'Tarifa compacta'!$A$11:$O$1174,13,0),"")</f>
        <v>375</v>
      </c>
      <c r="G125" s="217" t="str">
        <f>IFERROR(IF(VLOOKUP($D125,'Tarifa compacta'!$A$11:$O$1174,12,0)=0,"",VLOOKUP($D125,'Tarifa compacta'!$A$11:$O$1174,12,0)),"")</f>
        <v/>
      </c>
      <c r="H125" s="32"/>
    </row>
    <row r="126" spans="2:8">
      <c r="B126" s="48"/>
      <c r="C126" s="247">
        <f>IFERROR(VLOOKUP(D126,'Tarifa compacta'!A:C,2,FALSE),"-")</f>
        <v>5025232880621</v>
      </c>
      <c r="D126" s="40" t="s">
        <v>2299</v>
      </c>
      <c r="E126" s="40" t="str">
        <f>+VLOOKUP($D126,'Tarifa compacta'!$A:$G,7,0)</f>
        <v>Mando de control por cable</v>
      </c>
      <c r="F126" s="41">
        <f>+IFERROR(VLOOKUP($D126,'Tarifa compacta'!$A$11:$O$1174,13,0),"")</f>
        <v>192</v>
      </c>
      <c r="G126" s="224" t="str">
        <f>IFERROR(IF(VLOOKUP($D126,'Tarifa compacta'!$A$11:$O$1174,12,0)=0,"",VLOOKUP($D126,'Tarifa compacta'!$A$11:$O$1174,12,0)),"")</f>
        <v/>
      </c>
      <c r="H126" s="40"/>
    </row>
    <row r="127" spans="2:8">
      <c r="B127" s="32"/>
      <c r="C127" s="252" t="str">
        <f>IFERROR(VLOOKUP(D127,'Tarifa compacta'!A:C,2,FALSE),"-")</f>
        <v>-</v>
      </c>
      <c r="D127" s="35" t="s">
        <v>6269</v>
      </c>
      <c r="E127" s="32"/>
      <c r="F127" s="36">
        <f>+SUM(F128:F131)</f>
        <v>5497</v>
      </c>
      <c r="G127" s="217" t="str">
        <f>IFERROR(IF(VLOOKUP($D127,'Tarifa compacta'!$A$11:$O$1174,12,0)=0,"",VLOOKUP($D127,'Tarifa compacta'!$A$11:$O$1174,12,0)),"")</f>
        <v/>
      </c>
      <c r="H127" s="32"/>
    </row>
    <row r="128" spans="2:8">
      <c r="B128" s="32"/>
      <c r="C128" s="252">
        <f>IFERROR(VLOOKUP(D128,'Tarifa compacta'!A:C,2,FALSE),"-")</f>
        <v>5025232898817</v>
      </c>
      <c r="D128" s="32" t="s">
        <v>1979</v>
      </c>
      <c r="E128" s="32" t="str">
        <f>+VLOOKUP($D128,'Tarifa compacta'!$A:$G,7,0)</f>
        <v>Cassette 90x90 desde 10kW hasta 14kW con nanoe™X</v>
      </c>
      <c r="F128" s="34">
        <f>+IFERROR(VLOOKUP($D128,'Tarifa compacta'!$A$11:$O$1174,13,0),"")</f>
        <v>1115</v>
      </c>
      <c r="G128" s="217" t="str">
        <f>IFERROR(IF(VLOOKUP($D128,'Tarifa compacta'!$A$11:$O$1174,12,0)=0,"",VLOOKUP($D128,'Tarifa compacta'!$A$11:$O$1174,12,0)),"")</f>
        <v/>
      </c>
      <c r="H128" s="32"/>
    </row>
    <row r="129" spans="2:8">
      <c r="B129" s="32"/>
      <c r="C129" s="252">
        <f>IFERROR(VLOOKUP(D129,'Tarifa compacta'!A:C,2,FALSE),"-")</f>
        <v>5025232945368</v>
      </c>
      <c r="D129" s="32" t="s">
        <v>1928</v>
      </c>
      <c r="E129" s="32" t="str">
        <f>+VLOOKUP($D129,'Tarifa compacta'!$A:$G,7,0)</f>
        <v>10 kW Monofásica</v>
      </c>
      <c r="F129" s="34">
        <f>+IFERROR(VLOOKUP($D129,'Tarifa compacta'!$A$11:$O$1174,13,0),"")</f>
        <v>3815</v>
      </c>
      <c r="G129" s="217" t="str">
        <f>IFERROR(IF(VLOOKUP($D129,'Tarifa compacta'!$A$11:$O$1174,12,0)=0,"",VLOOKUP($D129,'Tarifa compacta'!$A$11:$O$1174,12,0)),"")</f>
        <v/>
      </c>
      <c r="H129" s="32"/>
    </row>
    <row r="130" spans="2:8">
      <c r="B130" s="118"/>
      <c r="C130" s="252" t="str">
        <f>IFERROR(VLOOKUP(D130,'Tarifa compacta'!A:C,2,FALSE),"-")</f>
        <v>5025232856688</v>
      </c>
      <c r="D130" s="32" t="s">
        <v>1990</v>
      </c>
      <c r="E130" s="32" t="str">
        <f>+VLOOKUP($D130,'Tarifa compacta'!$A:$G,7,0)</f>
        <v>Panel blanco cassette 90x90 PU2 / MU2 - Nuevo RAL9003</v>
      </c>
      <c r="F130" s="34">
        <f>+IFERROR(VLOOKUP($D130,'Tarifa compacta'!$A$11:$O$1174,13,0),"")</f>
        <v>375</v>
      </c>
      <c r="G130" s="217" t="str">
        <f>IFERROR(IF(VLOOKUP($D130,'Tarifa compacta'!$A$11:$O$1174,12,0)=0,"",VLOOKUP($D130,'Tarifa compacta'!$A$11:$O$1174,12,0)),"")</f>
        <v/>
      </c>
      <c r="H130" s="32"/>
    </row>
    <row r="131" spans="2:8">
      <c r="B131" s="48"/>
      <c r="C131" s="247">
        <f>IFERROR(VLOOKUP(D131,'Tarifa compacta'!A:C,2,FALSE),"-")</f>
        <v>5025232880621</v>
      </c>
      <c r="D131" s="40" t="s">
        <v>2299</v>
      </c>
      <c r="E131" s="40" t="str">
        <f>+VLOOKUP($D131,'Tarifa compacta'!$A:$G,7,0)</f>
        <v>Mando de control por cable</v>
      </c>
      <c r="F131" s="41">
        <f>+IFERROR(VLOOKUP($D131,'Tarifa compacta'!$A$11:$O$1174,13,0),"")</f>
        <v>192</v>
      </c>
      <c r="G131" s="224" t="str">
        <f>IFERROR(IF(VLOOKUP($D131,'Tarifa compacta'!$A$11:$O$1174,12,0)=0,"",VLOOKUP($D131,'Tarifa compacta'!$A$11:$O$1174,12,0)),"")</f>
        <v/>
      </c>
      <c r="H131" s="40"/>
    </row>
    <row r="132" spans="2:8">
      <c r="B132" s="32"/>
      <c r="C132" s="252" t="str">
        <f>IFERROR(VLOOKUP(D132,'Tarifa compacta'!A:C,2,FALSE),"-")</f>
        <v>-</v>
      </c>
      <c r="D132" s="35" t="s">
        <v>6270</v>
      </c>
      <c r="E132" s="32"/>
      <c r="F132" s="36">
        <f>+SUM(F133:F136)</f>
        <v>6598</v>
      </c>
      <c r="G132" s="217" t="str">
        <f>IFERROR(IF(VLOOKUP($D132,'Tarifa compacta'!$A$11:$O$1174,12,0)=0,"",VLOOKUP($D132,'Tarifa compacta'!$A$11:$O$1174,12,0)),"")</f>
        <v/>
      </c>
      <c r="H132" s="32"/>
    </row>
    <row r="133" spans="2:8">
      <c r="B133" s="32"/>
      <c r="C133" s="252">
        <f>IFERROR(VLOOKUP(D133,'Tarifa compacta'!A:C,2,FALSE),"-")</f>
        <v>5025232898817</v>
      </c>
      <c r="D133" s="35" t="s">
        <v>1979</v>
      </c>
      <c r="E133" s="32" t="str">
        <f>+VLOOKUP($D133,'Tarifa compacta'!$A:$G,7,0)</f>
        <v>Cassette 90x90 desde 10kW hasta 14kW con nanoe™X</v>
      </c>
      <c r="F133" s="34">
        <f>+IFERROR(VLOOKUP($D133,'Tarifa compacta'!$A$11:$O$1174,13,0),"")</f>
        <v>1115</v>
      </c>
      <c r="G133" s="217" t="str">
        <f>IFERROR(IF(VLOOKUP($D133,'Tarifa compacta'!$A$11:$O$1174,12,0)=0,"",VLOOKUP($D133,'Tarifa compacta'!$A$11:$O$1174,12,0)),"")</f>
        <v/>
      </c>
      <c r="H133" s="32"/>
    </row>
    <row r="134" spans="2:8">
      <c r="B134" s="32"/>
      <c r="C134" s="252">
        <f>IFERROR(VLOOKUP(D134,'Tarifa compacta'!A:C,2,FALSE),"-")</f>
        <v>5025232945382</v>
      </c>
      <c r="D134" s="32" t="s">
        <v>1932</v>
      </c>
      <c r="E134" s="32" t="str">
        <f>+VLOOKUP($D134,'Tarifa compacta'!$A:$G,7,0)</f>
        <v>12,5 kW Monofásica</v>
      </c>
      <c r="F134" s="34">
        <f>+IFERROR(VLOOKUP($D134,'Tarifa compacta'!$A$11:$O$1174,13,0),"")</f>
        <v>4916</v>
      </c>
      <c r="G134" s="217" t="str">
        <f>IFERROR(IF(VLOOKUP($D134,'Tarifa compacta'!$A$11:$O$1174,12,0)=0,"",VLOOKUP($D134,'Tarifa compacta'!$A$11:$O$1174,12,0)),"")</f>
        <v/>
      </c>
      <c r="H134" s="32"/>
    </row>
    <row r="135" spans="2:8">
      <c r="B135" s="118"/>
      <c r="C135" s="252" t="str">
        <f>IFERROR(VLOOKUP(D135,'Tarifa compacta'!A:C,2,FALSE),"-")</f>
        <v>5025232856688</v>
      </c>
      <c r="D135" s="32" t="s">
        <v>1990</v>
      </c>
      <c r="E135" s="32" t="str">
        <f>+VLOOKUP($D135,'Tarifa compacta'!$A:$G,7,0)</f>
        <v>Panel blanco cassette 90x90 PU2 / MU2 - Nuevo RAL9003</v>
      </c>
      <c r="F135" s="34">
        <f>+IFERROR(VLOOKUP($D135,'Tarifa compacta'!$A$11:$O$1174,13,0),"")</f>
        <v>375</v>
      </c>
      <c r="G135" s="217" t="str">
        <f>IFERROR(IF(VLOOKUP($D135,'Tarifa compacta'!$A$11:$O$1174,12,0)=0,"",VLOOKUP($D135,'Tarifa compacta'!$A$11:$O$1174,12,0)),"")</f>
        <v/>
      </c>
      <c r="H135" s="32"/>
    </row>
    <row r="136" spans="2:8">
      <c r="B136" s="48"/>
      <c r="C136" s="247">
        <f>IFERROR(VLOOKUP(D136,'Tarifa compacta'!A:C,2,FALSE),"-")</f>
        <v>5025232880621</v>
      </c>
      <c r="D136" s="40" t="s">
        <v>2299</v>
      </c>
      <c r="E136" s="40" t="str">
        <f>+VLOOKUP($D136,'Tarifa compacta'!$A:$G,7,0)</f>
        <v>Mando de control por cable</v>
      </c>
      <c r="F136" s="41">
        <f>+IFERROR(VLOOKUP($D136,'Tarifa compacta'!$A$11:$O$1174,13,0),"")</f>
        <v>192</v>
      </c>
      <c r="G136" s="224" t="str">
        <f>IFERROR(IF(VLOOKUP($D136,'Tarifa compacta'!$A$11:$O$1174,12,0)=0,"",VLOOKUP($D136,'Tarifa compacta'!$A$11:$O$1174,12,0)),"")</f>
        <v/>
      </c>
      <c r="H136" s="40"/>
    </row>
    <row r="137" spans="2:8">
      <c r="B137" s="32"/>
      <c r="C137" s="252" t="str">
        <f>IFERROR(VLOOKUP(D137,'Tarifa compacta'!A:C,2,FALSE),"-")</f>
        <v>-</v>
      </c>
      <c r="D137" s="35" t="s">
        <v>6271</v>
      </c>
      <c r="E137" s="32"/>
      <c r="F137" s="36">
        <f>+SUM(F138:F141)</f>
        <v>8027</v>
      </c>
      <c r="G137" s="217" t="str">
        <f>IFERROR(IF(VLOOKUP($D137,'Tarifa compacta'!$A$11:$O$1174,12,0)=0,"",VLOOKUP($D137,'Tarifa compacta'!$A$11:$O$1174,12,0)),"")</f>
        <v/>
      </c>
      <c r="H137" s="32"/>
    </row>
    <row r="138" spans="2:8">
      <c r="B138" s="32"/>
      <c r="C138" s="252">
        <f>IFERROR(VLOOKUP(D138,'Tarifa compacta'!A:C,2,FALSE),"-")</f>
        <v>5025232898817</v>
      </c>
      <c r="D138" s="35" t="s">
        <v>1979</v>
      </c>
      <c r="E138" s="32" t="str">
        <f>+VLOOKUP($D138,'Tarifa compacta'!$A:$G,7,0)</f>
        <v>Cassette 90x90 desde 10kW hasta 14kW con nanoe™X</v>
      </c>
      <c r="F138" s="34">
        <f>+IFERROR(VLOOKUP($D138,'Tarifa compacta'!$A$11:$O$1174,13,0),"")</f>
        <v>1115</v>
      </c>
      <c r="G138" s="217" t="str">
        <f>IFERROR(IF(VLOOKUP($D138,'Tarifa compacta'!$A$11:$O$1174,12,0)=0,"",VLOOKUP($D138,'Tarifa compacta'!$A$11:$O$1174,12,0)),"")</f>
        <v/>
      </c>
      <c r="H138" s="32"/>
    </row>
    <row r="139" spans="2:8">
      <c r="B139" s="32"/>
      <c r="C139" s="252">
        <f>IFERROR(VLOOKUP(D139,'Tarifa compacta'!A:C,2,FALSE),"-")</f>
        <v>5025232945405</v>
      </c>
      <c r="D139" s="32" t="s">
        <v>1936</v>
      </c>
      <c r="E139" s="32" t="str">
        <f>+VLOOKUP($D139,'Tarifa compacta'!$A:$G,7,0)</f>
        <v>14 kW Monofásica</v>
      </c>
      <c r="F139" s="34">
        <f>+IFERROR(VLOOKUP($D139,'Tarifa compacta'!$A$11:$O$1174,13,0),"")</f>
        <v>6345</v>
      </c>
      <c r="G139" s="217" t="str">
        <f>IFERROR(IF(VLOOKUP($D139,'Tarifa compacta'!$A$11:$O$1174,12,0)=0,"",VLOOKUP($D139,'Tarifa compacta'!$A$11:$O$1174,12,0)),"")</f>
        <v/>
      </c>
      <c r="H139" s="32"/>
    </row>
    <row r="140" spans="2:8">
      <c r="B140" s="118"/>
      <c r="C140" s="252" t="str">
        <f>IFERROR(VLOOKUP(D140,'Tarifa compacta'!A:C,2,FALSE),"-")</f>
        <v>5025232856688</v>
      </c>
      <c r="D140" s="32" t="s">
        <v>1990</v>
      </c>
      <c r="E140" s="32" t="str">
        <f>+VLOOKUP($D140,'Tarifa compacta'!$A:$G,7,0)</f>
        <v>Panel blanco cassette 90x90 PU2 / MU2 - Nuevo RAL9003</v>
      </c>
      <c r="F140" s="34">
        <f>+IFERROR(VLOOKUP($D140,'Tarifa compacta'!$A$11:$O$1174,13,0),"")</f>
        <v>375</v>
      </c>
      <c r="G140" s="217" t="str">
        <f>IFERROR(IF(VLOOKUP($D140,'Tarifa compacta'!$A$11:$O$1174,12,0)=0,"",VLOOKUP($D140,'Tarifa compacta'!$A$11:$O$1174,12,0)),"")</f>
        <v/>
      </c>
      <c r="H140" s="32"/>
    </row>
    <row r="141" spans="2:8">
      <c r="B141" s="48"/>
      <c r="C141" s="247">
        <f>IFERROR(VLOOKUP(D141,'Tarifa compacta'!A:C,2,FALSE),"-")</f>
        <v>5025232880621</v>
      </c>
      <c r="D141" s="40" t="s">
        <v>2299</v>
      </c>
      <c r="E141" s="40" t="str">
        <f>+VLOOKUP($D141,'Tarifa compacta'!$A:$G,7,0)</f>
        <v>Mando de control por cable</v>
      </c>
      <c r="F141" s="41">
        <f>+IFERROR(VLOOKUP($D141,'Tarifa compacta'!$A$11:$O$1174,13,0),"")</f>
        <v>192</v>
      </c>
      <c r="G141" s="224" t="str">
        <f>IFERROR(IF(VLOOKUP($D141,'Tarifa compacta'!$A$11:$O$1174,12,0)=0,"",VLOOKUP($D141,'Tarifa compacta'!$A$11:$O$1174,12,0)),"")</f>
        <v/>
      </c>
      <c r="H141" s="40"/>
    </row>
    <row r="142" spans="2:8">
      <c r="B142" s="32"/>
      <c r="C142" s="252" t="str">
        <f>IFERROR(VLOOKUP(D142,'Tarifa compacta'!A:C,2,FALSE),"-")</f>
        <v>-</v>
      </c>
      <c r="D142" s="35" t="s">
        <v>6272</v>
      </c>
      <c r="E142" s="32"/>
      <c r="F142" s="36">
        <f>+SUM(F143:F146)</f>
        <v>5139</v>
      </c>
      <c r="G142" s="217" t="str">
        <f>IFERROR(IF(VLOOKUP($D142,'Tarifa compacta'!$A$11:$O$1174,12,0)=0,"",VLOOKUP($D142,'Tarifa compacta'!$A$11:$O$1174,12,0)),"")</f>
        <v/>
      </c>
      <c r="H142" s="32"/>
    </row>
    <row r="143" spans="2:8">
      <c r="B143" s="32"/>
      <c r="C143" s="252">
        <f>IFERROR(VLOOKUP(D143,'Tarifa compacta'!A:C,2,FALSE),"-")</f>
        <v>5025232898824</v>
      </c>
      <c r="D143" s="35" t="s">
        <v>1977</v>
      </c>
      <c r="E143" s="32" t="str">
        <f>+VLOOKUP($D143,'Tarifa compacta'!$A:$G,7,0)</f>
        <v>Cassette 90x90 desde 6kW hasta 7,10kW con nanoe™X</v>
      </c>
      <c r="F143" s="34">
        <f>+IFERROR(VLOOKUP($D143,'Tarifa compacta'!$A$11:$O$1174,13,0),"")</f>
        <v>1114</v>
      </c>
      <c r="G143" s="217" t="str">
        <f>IFERROR(IF(VLOOKUP($D143,'Tarifa compacta'!$A$11:$O$1174,12,0)=0,"",VLOOKUP($D143,'Tarifa compacta'!$A$11:$O$1174,12,0)),"")</f>
        <v/>
      </c>
      <c r="H143" s="32"/>
    </row>
    <row r="144" spans="2:8">
      <c r="B144" s="32"/>
      <c r="C144" s="252">
        <f>IFERROR(VLOOKUP(D144,'Tarifa compacta'!A:C,2,FALSE),"-")</f>
        <v>5025232945436</v>
      </c>
      <c r="D144" s="32" t="s">
        <v>1938</v>
      </c>
      <c r="E144" s="32" t="str">
        <f>+VLOOKUP($D144,'Tarifa compacta'!$A:$G,7,0)</f>
        <v>7,1 kW Trifásica</v>
      </c>
      <c r="F144" s="34">
        <f>+IFERROR(VLOOKUP($D144,'Tarifa compacta'!$A$11:$O$1174,13,0),"")</f>
        <v>3458</v>
      </c>
      <c r="G144" s="217" t="str">
        <f>IFERROR(IF(VLOOKUP($D144,'Tarifa compacta'!$A$11:$O$1174,12,0)=0,"",VLOOKUP($D144,'Tarifa compacta'!$A$11:$O$1174,12,0)),"")</f>
        <v/>
      </c>
      <c r="H144" s="32"/>
    </row>
    <row r="145" spans="2:8">
      <c r="B145" s="118"/>
      <c r="C145" s="252" t="str">
        <f>IFERROR(VLOOKUP(D145,'Tarifa compacta'!A:C,2,FALSE),"-")</f>
        <v>5025232856688</v>
      </c>
      <c r="D145" s="32" t="s">
        <v>1990</v>
      </c>
      <c r="E145" s="32" t="str">
        <f>+VLOOKUP($D145,'Tarifa compacta'!$A:$G,7,0)</f>
        <v>Panel blanco cassette 90x90 PU2 / MU2 - Nuevo RAL9003</v>
      </c>
      <c r="F145" s="34">
        <f>+IFERROR(VLOOKUP($D145,'Tarifa compacta'!$A$11:$O$1174,13,0),"")</f>
        <v>375</v>
      </c>
      <c r="G145" s="217" t="str">
        <f>IFERROR(IF(VLOOKUP($D145,'Tarifa compacta'!$A$11:$O$1174,12,0)=0,"",VLOOKUP($D145,'Tarifa compacta'!$A$11:$O$1174,12,0)),"")</f>
        <v/>
      </c>
      <c r="H145" s="32"/>
    </row>
    <row r="146" spans="2:8">
      <c r="B146" s="48"/>
      <c r="C146" s="247">
        <f>IFERROR(VLOOKUP(D146,'Tarifa compacta'!A:C,2,FALSE),"-")</f>
        <v>5025232880621</v>
      </c>
      <c r="D146" s="40" t="s">
        <v>2299</v>
      </c>
      <c r="E146" s="40" t="str">
        <f>+VLOOKUP($D146,'Tarifa compacta'!$A:$G,7,0)</f>
        <v>Mando de control por cable</v>
      </c>
      <c r="F146" s="41">
        <f>+IFERROR(VLOOKUP($D146,'Tarifa compacta'!$A$11:$O$1174,13,0),"")</f>
        <v>192</v>
      </c>
      <c r="G146" s="224" t="str">
        <f>IFERROR(IF(VLOOKUP($D146,'Tarifa compacta'!$A$11:$O$1174,12,0)=0,"",VLOOKUP($D146,'Tarifa compacta'!$A$11:$O$1174,12,0)),"")</f>
        <v/>
      </c>
      <c r="H146" s="40"/>
    </row>
    <row r="147" spans="2:8">
      <c r="B147" s="32"/>
      <c r="C147" s="252" t="str">
        <f>IFERROR(VLOOKUP(D147,'Tarifa compacta'!A:C,2,FALSE),"-")</f>
        <v>-</v>
      </c>
      <c r="D147" s="35" t="s">
        <v>6273</v>
      </c>
      <c r="E147" s="32"/>
      <c r="F147" s="36">
        <f>+SUM(F148:F151)</f>
        <v>5629</v>
      </c>
      <c r="G147" s="217" t="str">
        <f>IFERROR(IF(VLOOKUP($D147,'Tarifa compacta'!$A$11:$O$1174,12,0)=0,"",VLOOKUP($D147,'Tarifa compacta'!$A$11:$O$1174,12,0)),"")</f>
        <v/>
      </c>
      <c r="H147" s="32"/>
    </row>
    <row r="148" spans="2:8">
      <c r="B148" s="32"/>
      <c r="C148" s="252">
        <f>IFERROR(VLOOKUP(D148,'Tarifa compacta'!A:C,2,FALSE),"-")</f>
        <v>5025232898817</v>
      </c>
      <c r="D148" s="35" t="s">
        <v>1979</v>
      </c>
      <c r="E148" s="32" t="str">
        <f>+VLOOKUP($D148,'Tarifa compacta'!$A:$G,7,0)</f>
        <v>Cassette 90x90 desde 10kW hasta 14kW con nanoe™X</v>
      </c>
      <c r="F148" s="34">
        <f>+IFERROR(VLOOKUP($D148,'Tarifa compacta'!$A$11:$O$1174,13,0),"")</f>
        <v>1115</v>
      </c>
      <c r="G148" s="217" t="str">
        <f>IFERROR(IF(VLOOKUP($D148,'Tarifa compacta'!$A$11:$O$1174,12,0)=0,"",VLOOKUP($D148,'Tarifa compacta'!$A$11:$O$1174,12,0)),"")</f>
        <v/>
      </c>
      <c r="H148" s="32"/>
    </row>
    <row r="149" spans="2:8">
      <c r="B149" s="32"/>
      <c r="C149" s="252">
        <f>IFERROR(VLOOKUP(D149,'Tarifa compacta'!A:C,2,FALSE),"-")</f>
        <v>5025232945375</v>
      </c>
      <c r="D149" s="32" t="s">
        <v>1941</v>
      </c>
      <c r="E149" s="32" t="str">
        <f>+VLOOKUP($D149,'Tarifa compacta'!$A:$G,7,0)</f>
        <v>10 kW Trifásica</v>
      </c>
      <c r="F149" s="34">
        <f>+IFERROR(VLOOKUP($D149,'Tarifa compacta'!$A$11:$O$1174,13,0),"")</f>
        <v>3947</v>
      </c>
      <c r="G149" s="217" t="str">
        <f>IFERROR(IF(VLOOKUP($D149,'Tarifa compacta'!$A$11:$O$1174,12,0)=0,"",VLOOKUP($D149,'Tarifa compacta'!$A$11:$O$1174,12,0)),"")</f>
        <v/>
      </c>
      <c r="H149" s="32"/>
    </row>
    <row r="150" spans="2:8">
      <c r="B150" s="118"/>
      <c r="C150" s="252" t="str">
        <f>IFERROR(VLOOKUP(D150,'Tarifa compacta'!A:C,2,FALSE),"-")</f>
        <v>5025232856688</v>
      </c>
      <c r="D150" s="32" t="s">
        <v>1990</v>
      </c>
      <c r="E150" s="32" t="str">
        <f>+VLOOKUP($D150,'Tarifa compacta'!$A:$G,7,0)</f>
        <v>Panel blanco cassette 90x90 PU2 / MU2 - Nuevo RAL9003</v>
      </c>
      <c r="F150" s="34">
        <f>+IFERROR(VLOOKUP($D150,'Tarifa compacta'!$A$11:$O$1174,13,0),"")</f>
        <v>375</v>
      </c>
      <c r="G150" s="217" t="str">
        <f>IFERROR(IF(VLOOKUP($D150,'Tarifa compacta'!$A$11:$O$1174,12,0)=0,"",VLOOKUP($D150,'Tarifa compacta'!$A$11:$O$1174,12,0)),"")</f>
        <v/>
      </c>
      <c r="H150" s="32"/>
    </row>
    <row r="151" spans="2:8">
      <c r="B151" s="48"/>
      <c r="C151" s="247">
        <f>IFERROR(VLOOKUP(D151,'Tarifa compacta'!A:C,2,FALSE),"-")</f>
        <v>5025232880621</v>
      </c>
      <c r="D151" s="40" t="s">
        <v>2299</v>
      </c>
      <c r="E151" s="40" t="str">
        <f>+VLOOKUP($D151,'Tarifa compacta'!$A:$G,7,0)</f>
        <v>Mando de control por cable</v>
      </c>
      <c r="F151" s="41">
        <f>+IFERROR(VLOOKUP($D151,'Tarifa compacta'!$A$11:$O$1174,13,0),"")</f>
        <v>192</v>
      </c>
      <c r="G151" s="224" t="str">
        <f>IFERROR(IF(VLOOKUP($D151,'Tarifa compacta'!$A$11:$O$1174,12,0)=0,"",VLOOKUP($D151,'Tarifa compacta'!$A$11:$O$1174,12,0)),"")</f>
        <v/>
      </c>
      <c r="H151" s="40"/>
    </row>
    <row r="152" spans="2:8">
      <c r="B152" s="32"/>
      <c r="C152" s="252" t="str">
        <f>IFERROR(VLOOKUP(D152,'Tarifa compacta'!A:C,2,FALSE),"-")</f>
        <v>-</v>
      </c>
      <c r="D152" s="35" t="s">
        <v>6274</v>
      </c>
      <c r="E152" s="32"/>
      <c r="F152" s="36">
        <f t="shared" ref="F152" si="0">+SUM(F153:F156)</f>
        <v>6756</v>
      </c>
      <c r="G152" s="217" t="str">
        <f>IFERROR(IF(VLOOKUP($D152,'Tarifa compacta'!$A$11:$O$1174,12,0)=0,"",VLOOKUP($D152,'Tarifa compacta'!$A$11:$O$1174,12,0)),"")</f>
        <v/>
      </c>
      <c r="H152" s="32"/>
    </row>
    <row r="153" spans="2:8">
      <c r="B153" s="32"/>
      <c r="C153" s="252">
        <f>IFERROR(VLOOKUP(D153,'Tarifa compacta'!A:C,2,FALSE),"-")</f>
        <v>5025232898817</v>
      </c>
      <c r="D153" s="35" t="s">
        <v>1979</v>
      </c>
      <c r="E153" s="32" t="str">
        <f>+VLOOKUP($D153,'Tarifa compacta'!$A:$G,7,0)</f>
        <v>Cassette 90x90 desde 10kW hasta 14kW con nanoe™X</v>
      </c>
      <c r="F153" s="34">
        <f>+IFERROR(VLOOKUP($D153,'Tarifa compacta'!$A$11:$O$1174,13,0),"")</f>
        <v>1115</v>
      </c>
      <c r="G153" s="217" t="str">
        <f>IFERROR(IF(VLOOKUP($D153,'Tarifa compacta'!$A$11:$O$1174,12,0)=0,"",VLOOKUP($D153,'Tarifa compacta'!$A$11:$O$1174,12,0)),"")</f>
        <v/>
      </c>
      <c r="H153" s="32"/>
    </row>
    <row r="154" spans="2:8">
      <c r="B154" s="32"/>
      <c r="C154" s="252">
        <f>IFERROR(VLOOKUP(D154,'Tarifa compacta'!A:C,2,FALSE),"-")</f>
        <v>5025232945399</v>
      </c>
      <c r="D154" s="32" t="s">
        <v>1944</v>
      </c>
      <c r="E154" s="32" t="str">
        <f>+VLOOKUP($D154,'Tarifa compacta'!$A:$G,7,0)</f>
        <v>12,5 kW Trifásica</v>
      </c>
      <c r="F154" s="34">
        <f>+IFERROR(VLOOKUP($D154,'Tarifa compacta'!$A$11:$O$1174,13,0),"")</f>
        <v>5074</v>
      </c>
      <c r="G154" s="217" t="str">
        <f>IFERROR(IF(VLOOKUP($D154,'Tarifa compacta'!$A$11:$O$1174,12,0)=0,"",VLOOKUP($D154,'Tarifa compacta'!$A$11:$O$1174,12,0)),"")</f>
        <v/>
      </c>
      <c r="H154" s="32"/>
    </row>
    <row r="155" spans="2:8">
      <c r="B155" s="118"/>
      <c r="C155" s="252" t="str">
        <f>IFERROR(VLOOKUP(D155,'Tarifa compacta'!A:C,2,FALSE),"-")</f>
        <v>5025232856688</v>
      </c>
      <c r="D155" s="32" t="s">
        <v>1990</v>
      </c>
      <c r="E155" s="32" t="str">
        <f>+VLOOKUP($D155,'Tarifa compacta'!$A:$G,7,0)</f>
        <v>Panel blanco cassette 90x90 PU2 / MU2 - Nuevo RAL9003</v>
      </c>
      <c r="F155" s="34">
        <f>+IFERROR(VLOOKUP($D155,'Tarifa compacta'!$A$11:$O$1174,13,0),"")</f>
        <v>375</v>
      </c>
      <c r="G155" s="217" t="str">
        <f>IFERROR(IF(VLOOKUP($D155,'Tarifa compacta'!$A$11:$O$1174,12,0)=0,"",VLOOKUP($D155,'Tarifa compacta'!$A$11:$O$1174,12,0)),"")</f>
        <v/>
      </c>
      <c r="H155" s="32"/>
    </row>
    <row r="156" spans="2:8">
      <c r="B156" s="48"/>
      <c r="C156" s="247">
        <f>IFERROR(VLOOKUP(D156,'Tarifa compacta'!A:C,2,FALSE),"-")</f>
        <v>5025232880621</v>
      </c>
      <c r="D156" s="40" t="s">
        <v>2299</v>
      </c>
      <c r="E156" s="40" t="str">
        <f>+VLOOKUP($D156,'Tarifa compacta'!$A:$G,7,0)</f>
        <v>Mando de control por cable</v>
      </c>
      <c r="F156" s="41">
        <f>+IFERROR(VLOOKUP($D156,'Tarifa compacta'!$A$11:$O$1174,13,0),"")</f>
        <v>192</v>
      </c>
      <c r="G156" s="224" t="str">
        <f>IFERROR(IF(VLOOKUP($D156,'Tarifa compacta'!$A$11:$O$1174,12,0)=0,"",VLOOKUP($D156,'Tarifa compacta'!$A$11:$O$1174,12,0)),"")</f>
        <v/>
      </c>
      <c r="H156" s="40"/>
    </row>
    <row r="157" spans="2:8">
      <c r="B157" s="32"/>
      <c r="C157" s="252" t="str">
        <f>IFERROR(VLOOKUP(D157,'Tarifa compacta'!A:C,2,FALSE),"-")</f>
        <v>-</v>
      </c>
      <c r="D157" s="35" t="s">
        <v>6275</v>
      </c>
      <c r="E157" s="32"/>
      <c r="F157" s="36">
        <f t="shared" ref="F157" si="1">+SUM(F158:F161)</f>
        <v>8184</v>
      </c>
      <c r="G157" s="217" t="str">
        <f>IFERROR(IF(VLOOKUP($D157,'Tarifa compacta'!$A$11:$O$1174,12,0)=0,"",VLOOKUP($D157,'Tarifa compacta'!$A$11:$O$1174,12,0)),"")</f>
        <v/>
      </c>
      <c r="H157" s="32"/>
    </row>
    <row r="158" spans="2:8">
      <c r="B158" s="32"/>
      <c r="C158" s="252">
        <f>IFERROR(VLOOKUP(D158,'Tarifa compacta'!A:C,2,FALSE),"-")</f>
        <v>5025232898817</v>
      </c>
      <c r="D158" s="35" t="s">
        <v>1979</v>
      </c>
      <c r="E158" s="32" t="str">
        <f>+VLOOKUP($D158,'Tarifa compacta'!$A:$G,7,0)</f>
        <v>Cassette 90x90 desde 10kW hasta 14kW con nanoe™X</v>
      </c>
      <c r="F158" s="34">
        <f>+IFERROR(VLOOKUP($D158,'Tarifa compacta'!$A$11:$O$1174,13,0),"")</f>
        <v>1115</v>
      </c>
      <c r="G158" s="217" t="str">
        <f>IFERROR(IF(VLOOKUP($D158,'Tarifa compacta'!$A$11:$O$1174,12,0)=0,"",VLOOKUP($D158,'Tarifa compacta'!$A$11:$O$1174,12,0)),"")</f>
        <v/>
      </c>
      <c r="H158" s="32"/>
    </row>
    <row r="159" spans="2:8">
      <c r="B159" s="32"/>
      <c r="C159" s="252">
        <f>IFERROR(VLOOKUP(D159,'Tarifa compacta'!A:C,2,FALSE),"-")</f>
        <v>5025232945412</v>
      </c>
      <c r="D159" s="32" t="s">
        <v>1946</v>
      </c>
      <c r="E159" s="32" t="str">
        <f>+VLOOKUP($D159,'Tarifa compacta'!$A:$G,7,0)</f>
        <v>14 kW Trifásica</v>
      </c>
      <c r="F159" s="34">
        <f>+IFERROR(VLOOKUP($D159,'Tarifa compacta'!$A$11:$O$1174,13,0),"")</f>
        <v>6502</v>
      </c>
      <c r="G159" s="217" t="str">
        <f>IFERROR(IF(VLOOKUP($D159,'Tarifa compacta'!$A$11:$O$1174,12,0)=0,"",VLOOKUP($D159,'Tarifa compacta'!$A$11:$O$1174,12,0)),"")</f>
        <v/>
      </c>
      <c r="H159" s="32"/>
    </row>
    <row r="160" spans="2:8">
      <c r="B160" s="118"/>
      <c r="C160" s="252" t="str">
        <f>IFERROR(VLOOKUP(D160,'Tarifa compacta'!A:C,2,FALSE),"-")</f>
        <v>5025232856688</v>
      </c>
      <c r="D160" s="32" t="s">
        <v>1990</v>
      </c>
      <c r="E160" s="32" t="str">
        <f>+VLOOKUP($D160,'Tarifa compacta'!$A:$G,7,0)</f>
        <v>Panel blanco cassette 90x90 PU2 / MU2 - Nuevo RAL9003</v>
      </c>
      <c r="F160" s="34">
        <f>+IFERROR(VLOOKUP($D160,'Tarifa compacta'!$A$11:$O$1174,13,0),"")</f>
        <v>375</v>
      </c>
      <c r="G160" s="217" t="str">
        <f>IFERROR(IF(VLOOKUP($D160,'Tarifa compacta'!$A$11:$O$1174,12,0)=0,"",VLOOKUP($D160,'Tarifa compacta'!$A$11:$O$1174,12,0)),"")</f>
        <v/>
      </c>
      <c r="H160" s="32"/>
    </row>
    <row r="161" spans="2:8">
      <c r="B161" s="48"/>
      <c r="C161" s="247">
        <f>IFERROR(VLOOKUP(D161,'Tarifa compacta'!A:C,2,FALSE),"-")</f>
        <v>5025232880621</v>
      </c>
      <c r="D161" s="40" t="s">
        <v>2299</v>
      </c>
      <c r="E161" s="32" t="str">
        <f>+VLOOKUP($D161,'Tarifa compacta'!$A:$G,7,0)</f>
        <v>Mando de control por cable</v>
      </c>
      <c r="F161" s="34">
        <f>+IFERROR(VLOOKUP($D161,'Tarifa compacta'!$A$11:$O$1174,13,0),"")</f>
        <v>192</v>
      </c>
      <c r="G161" s="217" t="str">
        <f>IFERROR(IF(VLOOKUP($D161,'Tarifa compacta'!$A$11:$O$1174,12,0)=0,"",VLOOKUP($D161,'Tarifa compacta'!$A$11:$O$1174,12,0)),"")</f>
        <v/>
      </c>
      <c r="H161" s="40"/>
    </row>
    <row r="162" spans="2:8" ht="20.100000000000001" customHeight="1">
      <c r="B162" s="44"/>
      <c r="C162" s="251"/>
      <c r="D162" s="116" t="s">
        <v>6276</v>
      </c>
      <c r="E162" s="45"/>
      <c r="F162" s="46"/>
      <c r="G162" s="222"/>
      <c r="H162" s="45"/>
    </row>
    <row r="163" spans="2:8">
      <c r="B163" s="32"/>
      <c r="C163" s="252" t="str">
        <f>IFERROR(VLOOKUP(D163,'Tarifa compacta'!A:C,2,FALSE),"-")</f>
        <v>-</v>
      </c>
      <c r="D163" s="35" t="s">
        <v>6277</v>
      </c>
      <c r="E163" s="32"/>
      <c r="F163" s="36">
        <f t="shared" ref="F163" si="2">+SUM(F164:F167)</f>
        <v>2201</v>
      </c>
      <c r="G163" s="217" t="str">
        <f>IFERROR(IF(VLOOKUP($D163,'Tarifa compacta'!$A$11:$O$1174,12,0)=0,"",VLOOKUP($D163,'Tarifa compacta'!$A$11:$O$1174,12,0)),"")</f>
        <v/>
      </c>
      <c r="H163" s="32"/>
    </row>
    <row r="164" spans="2:8">
      <c r="B164" s="32"/>
      <c r="C164" s="252">
        <f>IFERROR(VLOOKUP(D164,'Tarifa compacta'!A:C,2,FALSE),"-")</f>
        <v>5025232898831</v>
      </c>
      <c r="D164" s="32" t="s">
        <v>1972</v>
      </c>
      <c r="E164" s="32" t="str">
        <f>+VLOOKUP($D164,'Tarifa compacta'!$A:$G,7,0)</f>
        <v>Cassette 90x90 desde 3,60kW hasta 5kW con nanoe™X</v>
      </c>
      <c r="F164" s="34">
        <f>+IFERROR(VLOOKUP($D164,'Tarifa compacta'!$A$11:$O$1174,13,0),"")</f>
        <v>925</v>
      </c>
      <c r="G164" s="217" t="str">
        <f>IFERROR(IF(VLOOKUP($D164,'Tarifa compacta'!$A$11:$O$1174,12,0)=0,"",VLOOKUP($D164,'Tarifa compacta'!$A$11:$O$1174,12,0)),"")</f>
        <v/>
      </c>
      <c r="H164" s="32"/>
    </row>
    <row r="165" spans="2:8">
      <c r="B165" s="32"/>
      <c r="C165" s="252">
        <f>IFERROR(VLOOKUP(D165,'Tarifa compacta'!A:C,2,FALSE),"-")</f>
        <v>5025232899333</v>
      </c>
      <c r="D165" s="32" t="s">
        <v>1954</v>
      </c>
      <c r="E165" s="32" t="str">
        <f>+VLOOKUP($D165,'Tarifa compacta'!$A:$G,7,0)</f>
        <v>3,6 kW Monofásica</v>
      </c>
      <c r="F165" s="34">
        <f>+IFERROR(VLOOKUP($D165,'Tarifa compacta'!$A$11:$O$1174,13,0),"")</f>
        <v>749</v>
      </c>
      <c r="G165" s="217" t="str">
        <f>IFERROR(IF(VLOOKUP($D165,'Tarifa compacta'!$A$11:$O$1174,12,0)=0,"",VLOOKUP($D165,'Tarifa compacta'!$A$11:$O$1174,12,0)),"")</f>
        <v/>
      </c>
      <c r="H165" s="32"/>
    </row>
    <row r="166" spans="2:8">
      <c r="B166" s="118"/>
      <c r="C166" s="252" t="str">
        <f>IFERROR(VLOOKUP(D166,'Tarifa compacta'!A:C,2,FALSE),"-")</f>
        <v>5025232856671</v>
      </c>
      <c r="D166" s="32" t="s">
        <v>1981</v>
      </c>
      <c r="E166" s="32" t="str">
        <f>+VLOOKUP($D166,'Tarifa compacta'!$A:$G,7,0)</f>
        <v>Panel blanco cassette 90x90 PU2 / MU2 - Nuevo RAL9003</v>
      </c>
      <c r="F166" s="34">
        <f>+IFERROR(VLOOKUP($D166,'Tarifa compacta'!$A$11:$O$1174,13,0),"")</f>
        <v>335</v>
      </c>
      <c r="G166" s="217" t="str">
        <f>IFERROR(IF(VLOOKUP($D166,'Tarifa compacta'!$A$11:$O$1174,12,0)=0,"",VLOOKUP($D166,'Tarifa compacta'!$A$11:$O$1174,12,0)),"")</f>
        <v/>
      </c>
      <c r="H166" s="32"/>
    </row>
    <row r="167" spans="2:8">
      <c r="B167" s="48"/>
      <c r="C167" s="247">
        <f>IFERROR(VLOOKUP(D167,'Tarifa compacta'!A:C,2,FALSE),"-")</f>
        <v>5025232880621</v>
      </c>
      <c r="D167" s="40" t="s">
        <v>2299</v>
      </c>
      <c r="E167" s="40" t="str">
        <f>+VLOOKUP($D167,'Tarifa compacta'!$A:$G,7,0)</f>
        <v>Mando de control por cable</v>
      </c>
      <c r="F167" s="41">
        <f>+IFERROR(VLOOKUP($D167,'Tarifa compacta'!$A$11:$O$1174,13,0),"")</f>
        <v>192</v>
      </c>
      <c r="G167" s="224" t="str">
        <f>IFERROR(IF(VLOOKUP($D167,'Tarifa compacta'!$A$11:$O$1174,12,0)=0,"",VLOOKUP($D167,'Tarifa compacta'!$A$11:$O$1174,12,0)),"")</f>
        <v/>
      </c>
      <c r="H167" s="40"/>
    </row>
    <row r="168" spans="2:8">
      <c r="B168" s="32"/>
      <c r="C168" s="252" t="str">
        <f>IFERROR(VLOOKUP(D168,'Tarifa compacta'!A:C,2,FALSE),"-")</f>
        <v>-</v>
      </c>
      <c r="D168" s="35" t="s">
        <v>6278</v>
      </c>
      <c r="E168" s="32"/>
      <c r="F168" s="36">
        <f t="shared" ref="F168" si="3">+SUM(F169:F172)</f>
        <v>2827</v>
      </c>
      <c r="G168" s="217" t="str">
        <f>IFERROR(IF(VLOOKUP($D168,'Tarifa compacta'!$A$11:$O$1174,12,0)=0,"",VLOOKUP($D168,'Tarifa compacta'!$A$11:$O$1174,12,0)),"")</f>
        <v/>
      </c>
      <c r="H168" s="32"/>
    </row>
    <row r="169" spans="2:8">
      <c r="B169" s="32"/>
      <c r="C169" s="252">
        <f>IFERROR(VLOOKUP(D169,'Tarifa compacta'!A:C,2,FALSE),"-")</f>
        <v>5025232898831</v>
      </c>
      <c r="D169" s="35" t="s">
        <v>1972</v>
      </c>
      <c r="E169" s="32" t="str">
        <f>+VLOOKUP($D169,'Tarifa compacta'!$A:$G,7,0)</f>
        <v>Cassette 90x90 desde 3,60kW hasta 5kW con nanoe™X</v>
      </c>
      <c r="F169" s="34">
        <f>+IFERROR(VLOOKUP($D169,'Tarifa compacta'!$A$11:$O$1174,13,0),"")</f>
        <v>925</v>
      </c>
      <c r="G169" s="217" t="str">
        <f>IFERROR(IF(VLOOKUP($D169,'Tarifa compacta'!$A$11:$O$1174,12,0)=0,"",VLOOKUP($D169,'Tarifa compacta'!$A$11:$O$1174,12,0)),"")</f>
        <v/>
      </c>
      <c r="H169" s="32"/>
    </row>
    <row r="170" spans="2:8">
      <c r="B170" s="32"/>
      <c r="C170" s="252">
        <f>IFERROR(VLOOKUP(D170,'Tarifa compacta'!A:C,2,FALSE),"-")</f>
        <v>5025232899340</v>
      </c>
      <c r="D170" s="32" t="s">
        <v>1955</v>
      </c>
      <c r="E170" s="32" t="str">
        <f>+VLOOKUP($D170,'Tarifa compacta'!$A:$G,7,0)</f>
        <v>5 kW Monofásica</v>
      </c>
      <c r="F170" s="34">
        <f>+IFERROR(VLOOKUP($D170,'Tarifa compacta'!$A$11:$O$1174,13,0),"")</f>
        <v>1375</v>
      </c>
      <c r="G170" s="217" t="str">
        <f>IFERROR(IF(VLOOKUP($D170,'Tarifa compacta'!$A$11:$O$1174,12,0)=0,"",VLOOKUP($D170,'Tarifa compacta'!$A$11:$O$1174,12,0)),"")</f>
        <v/>
      </c>
      <c r="H170" s="32"/>
    </row>
    <row r="171" spans="2:8">
      <c r="B171" s="118"/>
      <c r="C171" s="252" t="str">
        <f>IFERROR(VLOOKUP(D171,'Tarifa compacta'!A:C,2,FALSE),"-")</f>
        <v>5025232856671</v>
      </c>
      <c r="D171" s="32" t="s">
        <v>1981</v>
      </c>
      <c r="E171" s="32" t="str">
        <f>+VLOOKUP($D171,'Tarifa compacta'!$A:$G,7,0)</f>
        <v>Panel blanco cassette 90x90 PU2 / MU2 - Nuevo RAL9003</v>
      </c>
      <c r="F171" s="34">
        <f>+IFERROR(VLOOKUP($D171,'Tarifa compacta'!$A$11:$O$1174,13,0),"")</f>
        <v>335</v>
      </c>
      <c r="G171" s="217" t="str">
        <f>IFERROR(IF(VLOOKUP($D171,'Tarifa compacta'!$A$11:$O$1174,12,0)=0,"",VLOOKUP($D171,'Tarifa compacta'!$A$11:$O$1174,12,0)),"")</f>
        <v/>
      </c>
      <c r="H171" s="32"/>
    </row>
    <row r="172" spans="2:8">
      <c r="B172" s="48"/>
      <c r="C172" s="247">
        <f>IFERROR(VLOOKUP(D172,'Tarifa compacta'!A:C,2,FALSE),"-")</f>
        <v>5025232880621</v>
      </c>
      <c r="D172" s="40" t="s">
        <v>2299</v>
      </c>
      <c r="E172" s="40" t="str">
        <f>+VLOOKUP($D172,'Tarifa compacta'!$A:$G,7,0)</f>
        <v>Mando de control por cable</v>
      </c>
      <c r="F172" s="41">
        <f>+IFERROR(VLOOKUP($D172,'Tarifa compacta'!$A$11:$O$1174,13,0),"")</f>
        <v>192</v>
      </c>
      <c r="G172" s="224" t="str">
        <f>IFERROR(IF(VLOOKUP($D172,'Tarifa compacta'!$A$11:$O$1174,12,0)=0,"",VLOOKUP($D172,'Tarifa compacta'!$A$11:$O$1174,12,0)),"")</f>
        <v/>
      </c>
      <c r="H172" s="40"/>
    </row>
    <row r="173" spans="2:8">
      <c r="B173" s="32"/>
      <c r="C173" s="252" t="str">
        <f>IFERROR(VLOOKUP(D173,'Tarifa compacta'!A:C,2,FALSE),"-")</f>
        <v>-</v>
      </c>
      <c r="D173" s="35" t="s">
        <v>6279</v>
      </c>
      <c r="E173" s="32"/>
      <c r="F173" s="36">
        <f t="shared" ref="F173" si="4">+SUM(F174:F177)</f>
        <v>3074</v>
      </c>
      <c r="G173" s="217" t="str">
        <f>IFERROR(IF(VLOOKUP($D173,'Tarifa compacta'!$A$11:$O$1174,12,0)=0,"",VLOOKUP($D173,'Tarifa compacta'!$A$11:$O$1174,12,0)),"")</f>
        <v/>
      </c>
      <c r="H173" s="32"/>
    </row>
    <row r="174" spans="2:8">
      <c r="B174" s="32"/>
      <c r="C174" s="252">
        <f>IFERROR(VLOOKUP(D174,'Tarifa compacta'!A:C,2,FALSE),"-")</f>
        <v>5025232898824</v>
      </c>
      <c r="D174" s="35" t="s">
        <v>1977</v>
      </c>
      <c r="E174" s="32" t="str">
        <f>+VLOOKUP($D174,'Tarifa compacta'!$A:$G,7,0)</f>
        <v>Cassette 90x90 desde 6kW hasta 7,10kW con nanoe™X</v>
      </c>
      <c r="F174" s="34">
        <f>+IFERROR(VLOOKUP($D174,'Tarifa compacta'!$A$11:$O$1174,13,0),"")</f>
        <v>1114</v>
      </c>
      <c r="G174" s="217" t="str">
        <f>IFERROR(IF(VLOOKUP($D174,'Tarifa compacta'!$A$11:$O$1174,12,0)=0,"",VLOOKUP($D174,'Tarifa compacta'!$A$11:$O$1174,12,0)),"")</f>
        <v/>
      </c>
      <c r="H174" s="32"/>
    </row>
    <row r="175" spans="2:8">
      <c r="B175" s="32"/>
      <c r="C175" s="252">
        <f>IFERROR(VLOOKUP(D175,'Tarifa compacta'!A:C,2,FALSE),"-")</f>
        <v>5025232920884</v>
      </c>
      <c r="D175" s="32" t="s">
        <v>1958</v>
      </c>
      <c r="E175" s="32" t="str">
        <f>+VLOOKUP($D175,'Tarifa compacta'!$A:$G,7,0)</f>
        <v>6 kW Monofásica</v>
      </c>
      <c r="F175" s="34">
        <f>+IFERROR(VLOOKUP($D175,'Tarifa compacta'!$A$11:$O$1174,13,0),"")</f>
        <v>1433</v>
      </c>
      <c r="G175" s="217" t="str">
        <f>IFERROR(IF(VLOOKUP($D175,'Tarifa compacta'!$A$11:$O$1174,12,0)=0,"",VLOOKUP($D175,'Tarifa compacta'!$A$11:$O$1174,12,0)),"")</f>
        <v/>
      </c>
      <c r="H175" s="32"/>
    </row>
    <row r="176" spans="2:8">
      <c r="B176" s="118"/>
      <c r="C176" s="252" t="str">
        <f>IFERROR(VLOOKUP(D176,'Tarifa compacta'!A:C,2,FALSE),"-")</f>
        <v>5025232856671</v>
      </c>
      <c r="D176" s="32" t="s">
        <v>1981</v>
      </c>
      <c r="E176" s="32" t="str">
        <f>+VLOOKUP($D176,'Tarifa compacta'!$A:$G,7,0)</f>
        <v>Panel blanco cassette 90x90 PU2 / MU2 - Nuevo RAL9003</v>
      </c>
      <c r="F176" s="34">
        <f>+IFERROR(VLOOKUP($D176,'Tarifa compacta'!$A$11:$O$1174,13,0),"")</f>
        <v>335</v>
      </c>
      <c r="G176" s="217" t="str">
        <f>IFERROR(IF(VLOOKUP($D176,'Tarifa compacta'!$A$11:$O$1174,12,0)=0,"",VLOOKUP($D176,'Tarifa compacta'!$A$11:$O$1174,12,0)),"")</f>
        <v/>
      </c>
      <c r="H176" s="32"/>
    </row>
    <row r="177" spans="2:8">
      <c r="B177" s="48"/>
      <c r="C177" s="247">
        <f>IFERROR(VLOOKUP(D177,'Tarifa compacta'!A:C,2,FALSE),"-")</f>
        <v>5025232880621</v>
      </c>
      <c r="D177" s="40" t="s">
        <v>2299</v>
      </c>
      <c r="E177" s="40" t="str">
        <f>+VLOOKUP($D177,'Tarifa compacta'!$A:$G,7,0)</f>
        <v>Mando de control por cable</v>
      </c>
      <c r="F177" s="41">
        <f>+IFERROR(VLOOKUP($D177,'Tarifa compacta'!$A$11:$O$1174,13,0),"")</f>
        <v>192</v>
      </c>
      <c r="G177" s="224" t="str">
        <f>IFERROR(IF(VLOOKUP($D177,'Tarifa compacta'!$A$11:$O$1174,12,0)=0,"",VLOOKUP($D177,'Tarifa compacta'!$A$11:$O$1174,12,0)),"")</f>
        <v/>
      </c>
      <c r="H177" s="40"/>
    </row>
    <row r="178" spans="2:8">
      <c r="B178" s="32"/>
      <c r="C178" s="252" t="str">
        <f>IFERROR(VLOOKUP(D178,'Tarifa compacta'!A:C,2,FALSE),"-")</f>
        <v>-</v>
      </c>
      <c r="D178" s="35" t="s">
        <v>6280</v>
      </c>
      <c r="E178" s="32"/>
      <c r="F178" s="36">
        <f t="shared" ref="F178" si="5">+SUM(F179:F182)</f>
        <v>3087</v>
      </c>
      <c r="G178" s="217" t="str">
        <f>IFERROR(IF(VLOOKUP($D178,'Tarifa compacta'!$A$11:$O$1174,12,0)=0,"",VLOOKUP($D178,'Tarifa compacta'!$A$11:$O$1174,12,0)),"")</f>
        <v/>
      </c>
      <c r="H178" s="32"/>
    </row>
    <row r="179" spans="2:8">
      <c r="B179" s="32"/>
      <c r="C179" s="252">
        <f>IFERROR(VLOOKUP(D179,'Tarifa compacta'!A:C,2,FALSE),"-")</f>
        <v>5025232898824</v>
      </c>
      <c r="D179" s="35" t="s">
        <v>1977</v>
      </c>
      <c r="E179" s="32" t="str">
        <f>+VLOOKUP($D179,'Tarifa compacta'!$A:$G,7,0)</f>
        <v>Cassette 90x90 desde 6kW hasta 7,10kW con nanoe™X</v>
      </c>
      <c r="F179" s="34">
        <f>+IFERROR(VLOOKUP($D179,'Tarifa compacta'!$A$11:$O$1174,13,0),"")</f>
        <v>1114</v>
      </c>
      <c r="G179" s="217" t="str">
        <f>IFERROR(IF(VLOOKUP($D179,'Tarifa compacta'!$A$11:$O$1174,12,0)=0,"",VLOOKUP($D179,'Tarifa compacta'!$A$11:$O$1174,12,0)),"")</f>
        <v/>
      </c>
      <c r="H179" s="32"/>
    </row>
    <row r="180" spans="2:8">
      <c r="B180" s="32"/>
      <c r="C180" s="252">
        <f>IFERROR(VLOOKUP(D180,'Tarifa compacta'!A:C,2,FALSE),"-")</f>
        <v>5025232920891</v>
      </c>
      <c r="D180" s="32" t="s">
        <v>1959</v>
      </c>
      <c r="E180" s="32" t="str">
        <f>+VLOOKUP($D180,'Tarifa compacta'!$A:$G,7,0)</f>
        <v>7,1 kW Monofásica</v>
      </c>
      <c r="F180" s="34">
        <f>+IFERROR(VLOOKUP($D180,'Tarifa compacta'!$A$11:$O$1174,13,0),"")</f>
        <v>1446</v>
      </c>
      <c r="G180" s="217" t="str">
        <f>IFERROR(IF(VLOOKUP($D180,'Tarifa compacta'!$A$11:$O$1174,12,0)=0,"",VLOOKUP($D180,'Tarifa compacta'!$A$11:$O$1174,12,0)),"")</f>
        <v/>
      </c>
      <c r="H180" s="32"/>
    </row>
    <row r="181" spans="2:8">
      <c r="B181" s="118"/>
      <c r="C181" s="252" t="str">
        <f>IFERROR(VLOOKUP(D181,'Tarifa compacta'!A:C,2,FALSE),"-")</f>
        <v>5025232856671</v>
      </c>
      <c r="D181" s="32" t="s">
        <v>1981</v>
      </c>
      <c r="E181" s="32" t="str">
        <f>+VLOOKUP($D181,'Tarifa compacta'!$A:$G,7,0)</f>
        <v>Panel blanco cassette 90x90 PU2 / MU2 - Nuevo RAL9003</v>
      </c>
      <c r="F181" s="34">
        <f>+IFERROR(VLOOKUP($D181,'Tarifa compacta'!$A$11:$O$1174,13,0),"")</f>
        <v>335</v>
      </c>
      <c r="G181" s="217" t="str">
        <f>IFERROR(IF(VLOOKUP($D181,'Tarifa compacta'!$A$11:$O$1174,12,0)=0,"",VLOOKUP($D181,'Tarifa compacta'!$A$11:$O$1174,12,0)),"")</f>
        <v/>
      </c>
      <c r="H181" s="32"/>
    </row>
    <row r="182" spans="2:8">
      <c r="B182" s="48"/>
      <c r="C182" s="247">
        <f>IFERROR(VLOOKUP(D182,'Tarifa compacta'!A:C,2,FALSE),"-")</f>
        <v>5025232880621</v>
      </c>
      <c r="D182" s="40" t="s">
        <v>2299</v>
      </c>
      <c r="E182" s="40" t="str">
        <f>+VLOOKUP($D182,'Tarifa compacta'!$A:$G,7,0)</f>
        <v>Mando de control por cable</v>
      </c>
      <c r="F182" s="41">
        <f>+IFERROR(VLOOKUP($D182,'Tarifa compacta'!$A$11:$O$1174,13,0),"")</f>
        <v>192</v>
      </c>
      <c r="G182" s="224" t="str">
        <f>IFERROR(IF(VLOOKUP($D182,'Tarifa compacta'!$A$11:$O$1174,12,0)=0,"",VLOOKUP($D182,'Tarifa compacta'!$A$11:$O$1174,12,0)),"")</f>
        <v/>
      </c>
      <c r="H182" s="40"/>
    </row>
    <row r="183" spans="2:8">
      <c r="B183" s="32"/>
      <c r="C183" s="252" t="str">
        <f>IFERROR(VLOOKUP(D183,'Tarifa compacta'!A:C,2,FALSE),"-")</f>
        <v>-</v>
      </c>
      <c r="D183" s="35" t="s">
        <v>6281</v>
      </c>
      <c r="E183" s="32"/>
      <c r="F183" s="36">
        <f t="shared" ref="F183" si="6">+SUM(F184:F187)</f>
        <v>3787</v>
      </c>
      <c r="G183" s="217" t="str">
        <f>IFERROR(IF(VLOOKUP($D183,'Tarifa compacta'!$A$11:$O$1174,12,0)=0,"",VLOOKUP($D183,'Tarifa compacta'!$A$11:$O$1174,12,0)),"")</f>
        <v/>
      </c>
      <c r="H183" s="32"/>
    </row>
    <row r="184" spans="2:8">
      <c r="B184" s="32"/>
      <c r="C184" s="252">
        <f>IFERROR(VLOOKUP(D184,'Tarifa compacta'!A:C,2,FALSE),"-")</f>
        <v>5025232898817</v>
      </c>
      <c r="D184" s="32" t="s">
        <v>1979</v>
      </c>
      <c r="E184" s="32" t="str">
        <f>+VLOOKUP($D184,'Tarifa compacta'!$A:$G,7,0)</f>
        <v>Cassette 90x90 desde 10kW hasta 14kW con nanoe™X</v>
      </c>
      <c r="F184" s="34">
        <f>+IFERROR(VLOOKUP($D184,'Tarifa compacta'!$A$11:$O$1174,13,0),"")</f>
        <v>1115</v>
      </c>
      <c r="G184" s="217" t="str">
        <f>IFERROR(IF(VLOOKUP($D184,'Tarifa compacta'!$A$11:$O$1174,12,0)=0,"",VLOOKUP($D184,'Tarifa compacta'!$A$11:$O$1174,12,0)),"")</f>
        <v/>
      </c>
      <c r="H184" s="32"/>
    </row>
    <row r="185" spans="2:8">
      <c r="B185" s="32"/>
      <c r="C185" s="252">
        <f>IFERROR(VLOOKUP(D185,'Tarifa compacta'!A:C,2,FALSE),"-")</f>
        <v>5025232941032</v>
      </c>
      <c r="D185" s="32" t="s">
        <v>1961</v>
      </c>
      <c r="E185" s="32" t="str">
        <f>+VLOOKUP($D185,'Tarifa compacta'!$A:$G,7,0)</f>
        <v>10 kW Monofásica</v>
      </c>
      <c r="F185" s="34">
        <f>+IFERROR(VLOOKUP($D185,'Tarifa compacta'!$A$11:$O$1174,13,0),"")</f>
        <v>2145</v>
      </c>
      <c r="G185" s="217" t="str">
        <f>IFERROR(IF(VLOOKUP($D185,'Tarifa compacta'!$A$11:$O$1174,12,0)=0,"",VLOOKUP($D185,'Tarifa compacta'!$A$11:$O$1174,12,0)),"")</f>
        <v/>
      </c>
      <c r="H185" s="32"/>
    </row>
    <row r="186" spans="2:8">
      <c r="B186" s="118"/>
      <c r="C186" s="252" t="str">
        <f>IFERROR(VLOOKUP(D186,'Tarifa compacta'!A:C,2,FALSE),"-")</f>
        <v>5025232856671</v>
      </c>
      <c r="D186" s="32" t="s">
        <v>1981</v>
      </c>
      <c r="E186" s="32" t="str">
        <f>+VLOOKUP($D186,'Tarifa compacta'!$A:$G,7,0)</f>
        <v>Panel blanco cassette 90x90 PU2 / MU2 - Nuevo RAL9003</v>
      </c>
      <c r="F186" s="34">
        <f>+IFERROR(VLOOKUP($D186,'Tarifa compacta'!$A$11:$O$1174,13,0),"")</f>
        <v>335</v>
      </c>
      <c r="G186" s="217" t="str">
        <f>IFERROR(IF(VLOOKUP($D186,'Tarifa compacta'!$A$11:$O$1174,12,0)=0,"",VLOOKUP($D186,'Tarifa compacta'!$A$11:$O$1174,12,0)),"")</f>
        <v/>
      </c>
      <c r="H186" s="32"/>
    </row>
    <row r="187" spans="2:8">
      <c r="B187" s="48"/>
      <c r="C187" s="247">
        <f>IFERROR(VLOOKUP(D187,'Tarifa compacta'!A:C,2,FALSE),"-")</f>
        <v>5025232880621</v>
      </c>
      <c r="D187" s="40" t="s">
        <v>2299</v>
      </c>
      <c r="E187" s="40" t="str">
        <f>+VLOOKUP($D187,'Tarifa compacta'!$A:$G,7,0)</f>
        <v>Mando de control por cable</v>
      </c>
      <c r="F187" s="41">
        <f>+IFERROR(VLOOKUP($D187,'Tarifa compacta'!$A$11:$O$1174,13,0),"")</f>
        <v>192</v>
      </c>
      <c r="G187" s="224" t="str">
        <f>IFERROR(IF(VLOOKUP($D187,'Tarifa compacta'!$A$11:$O$1174,12,0)=0,"",VLOOKUP($D187,'Tarifa compacta'!$A$11:$O$1174,12,0)),"")</f>
        <v/>
      </c>
      <c r="H187" s="40"/>
    </row>
    <row r="188" spans="2:8">
      <c r="B188" s="32"/>
      <c r="C188" s="252" t="str">
        <f>IFERROR(VLOOKUP(D188,'Tarifa compacta'!A:C,2,FALSE),"-")</f>
        <v>-</v>
      </c>
      <c r="D188" s="35" t="s">
        <v>6282</v>
      </c>
      <c r="E188" s="32"/>
      <c r="F188" s="36">
        <f t="shared" ref="F188" si="7">+SUM(F189:F192)</f>
        <v>4482</v>
      </c>
      <c r="G188" s="217" t="str">
        <f>IFERROR(IF(VLOOKUP($D188,'Tarifa compacta'!$A$11:$O$1174,12,0)=0,"",VLOOKUP($D188,'Tarifa compacta'!$A$11:$O$1174,12,0)),"")</f>
        <v/>
      </c>
      <c r="H188" s="32"/>
    </row>
    <row r="189" spans="2:8">
      <c r="B189" s="32"/>
      <c r="C189" s="252">
        <f>IFERROR(VLOOKUP(D189,'Tarifa compacta'!A:C,2,FALSE),"-")</f>
        <v>5025232898817</v>
      </c>
      <c r="D189" s="35" t="s">
        <v>1979</v>
      </c>
      <c r="E189" s="32" t="str">
        <f>+VLOOKUP($D189,'Tarifa compacta'!$A:$G,7,0)</f>
        <v>Cassette 90x90 desde 10kW hasta 14kW con nanoe™X</v>
      </c>
      <c r="F189" s="34">
        <f>+IFERROR(VLOOKUP($D189,'Tarifa compacta'!$A$11:$O$1174,13,0),"")</f>
        <v>1115</v>
      </c>
      <c r="G189" s="217" t="str">
        <f>IFERROR(IF(VLOOKUP($D189,'Tarifa compacta'!$A$11:$O$1174,12,0)=0,"",VLOOKUP($D189,'Tarifa compacta'!$A$11:$O$1174,12,0)),"")</f>
        <v/>
      </c>
      <c r="H189" s="32"/>
    </row>
    <row r="190" spans="2:8">
      <c r="B190" s="32"/>
      <c r="C190" s="252">
        <f>IFERROR(VLOOKUP(D190,'Tarifa compacta'!A:C,2,FALSE),"-")</f>
        <v>5025232941056</v>
      </c>
      <c r="D190" s="32" t="s">
        <v>1964</v>
      </c>
      <c r="E190" s="32" t="str">
        <f>+VLOOKUP($D190,'Tarifa compacta'!$A:$G,7,0)</f>
        <v>12,5 kW Monofásica</v>
      </c>
      <c r="F190" s="34">
        <f>+IFERROR(VLOOKUP($D190,'Tarifa compacta'!$A$11:$O$1174,13,0),"")</f>
        <v>2840</v>
      </c>
      <c r="G190" s="217" t="str">
        <f>IFERROR(IF(VLOOKUP($D190,'Tarifa compacta'!$A$11:$O$1174,12,0)=0,"",VLOOKUP($D190,'Tarifa compacta'!$A$11:$O$1174,12,0)),"")</f>
        <v/>
      </c>
      <c r="H190" s="32"/>
    </row>
    <row r="191" spans="2:8">
      <c r="B191" s="118"/>
      <c r="C191" s="252" t="str">
        <f>IFERROR(VLOOKUP(D191,'Tarifa compacta'!A:C,2,FALSE),"-")</f>
        <v>5025232856671</v>
      </c>
      <c r="D191" s="32" t="s">
        <v>1981</v>
      </c>
      <c r="E191" s="32" t="str">
        <f>+VLOOKUP($D191,'Tarifa compacta'!$A:$G,7,0)</f>
        <v>Panel blanco cassette 90x90 PU2 / MU2 - Nuevo RAL9003</v>
      </c>
      <c r="F191" s="34">
        <f>+IFERROR(VLOOKUP($D191,'Tarifa compacta'!$A$11:$O$1174,13,0),"")</f>
        <v>335</v>
      </c>
      <c r="G191" s="217" t="str">
        <f>IFERROR(IF(VLOOKUP($D191,'Tarifa compacta'!$A$11:$O$1174,12,0)=0,"",VLOOKUP($D191,'Tarifa compacta'!$A$11:$O$1174,12,0)),"")</f>
        <v/>
      </c>
      <c r="H191" s="32"/>
    </row>
    <row r="192" spans="2:8">
      <c r="B192" s="48"/>
      <c r="C192" s="247">
        <f>IFERROR(VLOOKUP(D192,'Tarifa compacta'!A:C,2,FALSE),"-")</f>
        <v>5025232880621</v>
      </c>
      <c r="D192" s="40" t="s">
        <v>2299</v>
      </c>
      <c r="E192" s="40" t="str">
        <f>+VLOOKUP($D192,'Tarifa compacta'!$A:$G,7,0)</f>
        <v>Mando de control por cable</v>
      </c>
      <c r="F192" s="41">
        <f>+IFERROR(VLOOKUP($D192,'Tarifa compacta'!$A$11:$O$1174,13,0),"")</f>
        <v>192</v>
      </c>
      <c r="G192" s="224" t="str">
        <f>IFERROR(IF(VLOOKUP($D192,'Tarifa compacta'!$A$11:$O$1174,12,0)=0,"",VLOOKUP($D192,'Tarifa compacta'!$A$11:$O$1174,12,0)),"")</f>
        <v/>
      </c>
      <c r="H192" s="40"/>
    </row>
    <row r="193" spans="2:8">
      <c r="B193" s="32"/>
      <c r="C193" s="252" t="str">
        <f>IFERROR(VLOOKUP(D193,'Tarifa compacta'!A:C,2,FALSE),"-")</f>
        <v>-</v>
      </c>
      <c r="D193" s="35" t="s">
        <v>6283</v>
      </c>
      <c r="E193" s="32"/>
      <c r="F193" s="36">
        <f t="shared" ref="F193" si="8">+SUM(F194:F197)</f>
        <v>5711</v>
      </c>
      <c r="G193" s="217" t="str">
        <f>IFERROR(IF(VLOOKUP($D193,'Tarifa compacta'!$A$11:$O$1174,12,0)=0,"",VLOOKUP($D193,'Tarifa compacta'!$A$11:$O$1174,12,0)),"")</f>
        <v/>
      </c>
      <c r="H193" s="32"/>
    </row>
    <row r="194" spans="2:8">
      <c r="B194" s="32"/>
      <c r="C194" s="252">
        <f>IFERROR(VLOOKUP(D194,'Tarifa compacta'!A:C,2,FALSE),"-")</f>
        <v>5025232898817</v>
      </c>
      <c r="D194" s="35" t="s">
        <v>1979</v>
      </c>
      <c r="E194" s="32" t="str">
        <f>+VLOOKUP($D194,'Tarifa compacta'!$A:$G,7,0)</f>
        <v>Cassette 90x90 desde 10kW hasta 14kW con nanoe™X</v>
      </c>
      <c r="F194" s="34">
        <f>+IFERROR(VLOOKUP($D194,'Tarifa compacta'!$A$11:$O$1174,13,0),"")</f>
        <v>1115</v>
      </c>
      <c r="G194" s="217" t="str">
        <f>IFERROR(IF(VLOOKUP($D194,'Tarifa compacta'!$A$11:$O$1174,12,0)=0,"",VLOOKUP($D194,'Tarifa compacta'!$A$11:$O$1174,12,0)),"")</f>
        <v/>
      </c>
      <c r="H194" s="32"/>
    </row>
    <row r="195" spans="2:8">
      <c r="B195" s="32"/>
      <c r="C195" s="252">
        <f>IFERROR(VLOOKUP(D195,'Tarifa compacta'!A:C,2,FALSE),"-")</f>
        <v>5025232941070</v>
      </c>
      <c r="D195" s="32" t="s">
        <v>1967</v>
      </c>
      <c r="E195" s="32" t="str">
        <f>+VLOOKUP($D195,'Tarifa compacta'!$A:$G,7,0)</f>
        <v>14 kW Monofásica</v>
      </c>
      <c r="F195" s="34">
        <f>+IFERROR(VLOOKUP($D195,'Tarifa compacta'!$A$11:$O$1174,13,0),"")</f>
        <v>4069</v>
      </c>
      <c r="G195" s="217" t="str">
        <f>IFERROR(IF(VLOOKUP($D195,'Tarifa compacta'!$A$11:$O$1174,12,0)=0,"",VLOOKUP($D195,'Tarifa compacta'!$A$11:$O$1174,12,0)),"")</f>
        <v/>
      </c>
      <c r="H195" s="32"/>
    </row>
    <row r="196" spans="2:8">
      <c r="B196" s="118"/>
      <c r="C196" s="252" t="str">
        <f>IFERROR(VLOOKUP(D196,'Tarifa compacta'!A:C,2,FALSE),"-")</f>
        <v>5025232856671</v>
      </c>
      <c r="D196" s="32" t="s">
        <v>1981</v>
      </c>
      <c r="E196" s="32" t="str">
        <f>+VLOOKUP($D196,'Tarifa compacta'!$A:$G,7,0)</f>
        <v>Panel blanco cassette 90x90 PU2 / MU2 - Nuevo RAL9003</v>
      </c>
      <c r="F196" s="34">
        <f>+IFERROR(VLOOKUP($D196,'Tarifa compacta'!$A$11:$O$1174,13,0),"")</f>
        <v>335</v>
      </c>
      <c r="G196" s="217" t="str">
        <f>IFERROR(IF(VLOOKUP($D196,'Tarifa compacta'!$A$11:$O$1174,12,0)=0,"",VLOOKUP($D196,'Tarifa compacta'!$A$11:$O$1174,12,0)),"")</f>
        <v/>
      </c>
      <c r="H196" s="32"/>
    </row>
    <row r="197" spans="2:8">
      <c r="B197" s="48"/>
      <c r="C197" s="247">
        <f>IFERROR(VLOOKUP(D197,'Tarifa compacta'!A:C,2,FALSE),"-")</f>
        <v>5025232880621</v>
      </c>
      <c r="D197" s="40" t="s">
        <v>2299</v>
      </c>
      <c r="E197" s="40" t="str">
        <f>+VLOOKUP($D197,'Tarifa compacta'!$A:$G,7,0)</f>
        <v>Mando de control por cable</v>
      </c>
      <c r="F197" s="41">
        <f>+IFERROR(VLOOKUP($D197,'Tarifa compacta'!$A$11:$O$1174,13,0),"")</f>
        <v>192</v>
      </c>
      <c r="G197" s="224" t="str">
        <f>IFERROR(IF(VLOOKUP($D197,'Tarifa compacta'!$A$11:$O$1174,12,0)=0,"",VLOOKUP($D197,'Tarifa compacta'!$A$11:$O$1174,12,0)),"")</f>
        <v/>
      </c>
      <c r="H197" s="40"/>
    </row>
    <row r="198" spans="2:8">
      <c r="B198" s="32"/>
      <c r="C198" s="252" t="str">
        <f>IFERROR(VLOOKUP(D198,'Tarifa compacta'!A:C,2,FALSE),"-")</f>
        <v>-</v>
      </c>
      <c r="D198" s="35" t="s">
        <v>6284</v>
      </c>
      <c r="E198" s="32"/>
      <c r="F198" s="36">
        <f t="shared" ref="F198" si="9">+SUM(F199:F202)</f>
        <v>4158</v>
      </c>
      <c r="G198" s="217" t="str">
        <f>IFERROR(IF(VLOOKUP($D198,'Tarifa compacta'!$A$11:$O$1174,12,0)=0,"",VLOOKUP($D198,'Tarifa compacta'!$A$11:$O$1174,12,0)),"")</f>
        <v/>
      </c>
      <c r="H198" s="32"/>
    </row>
    <row r="199" spans="2:8">
      <c r="B199" s="32"/>
      <c r="C199" s="252">
        <f>IFERROR(VLOOKUP(D199,'Tarifa compacta'!A:C,2,FALSE),"-")</f>
        <v>5025232898817</v>
      </c>
      <c r="D199" s="35" t="s">
        <v>1979</v>
      </c>
      <c r="E199" s="32" t="str">
        <f>+VLOOKUP($D199,'Tarifa compacta'!$A:$G,7,0)</f>
        <v>Cassette 90x90 desde 10kW hasta 14kW con nanoe™X</v>
      </c>
      <c r="F199" s="34">
        <f>+IFERROR(VLOOKUP($D199,'Tarifa compacta'!$A$11:$O$1174,13,0),"")</f>
        <v>1115</v>
      </c>
      <c r="G199" s="217" t="str">
        <f>IFERROR(IF(VLOOKUP($D199,'Tarifa compacta'!$A$11:$O$1174,12,0)=0,"",VLOOKUP($D199,'Tarifa compacta'!$A$11:$O$1174,12,0)),"")</f>
        <v/>
      </c>
      <c r="H199" s="32"/>
    </row>
    <row r="200" spans="2:8">
      <c r="B200" s="32"/>
      <c r="C200" s="252">
        <f>IFERROR(VLOOKUP(D200,'Tarifa compacta'!A:C,2,FALSE),"-")</f>
        <v>5025232941049</v>
      </c>
      <c r="D200" s="32" t="s">
        <v>1968</v>
      </c>
      <c r="E200" s="32" t="str">
        <f>+VLOOKUP($D200,'Tarifa compacta'!$A:$G,7,0)</f>
        <v>10 kW Trifásica</v>
      </c>
      <c r="F200" s="34">
        <f>+IFERROR(VLOOKUP($D200,'Tarifa compacta'!$A$11:$O$1174,13,0),"")</f>
        <v>2516</v>
      </c>
      <c r="G200" s="217" t="str">
        <f>IFERROR(IF(VLOOKUP($D200,'Tarifa compacta'!$A$11:$O$1174,12,0)=0,"",VLOOKUP($D200,'Tarifa compacta'!$A$11:$O$1174,12,0)),"")</f>
        <v/>
      </c>
      <c r="H200" s="32"/>
    </row>
    <row r="201" spans="2:8">
      <c r="B201" s="118"/>
      <c r="C201" s="252" t="str">
        <f>IFERROR(VLOOKUP(D201,'Tarifa compacta'!A:C,2,FALSE),"-")</f>
        <v>5025232856671</v>
      </c>
      <c r="D201" s="32" t="s">
        <v>1981</v>
      </c>
      <c r="E201" s="32" t="str">
        <f>+VLOOKUP($D201,'Tarifa compacta'!$A:$G,7,0)</f>
        <v>Panel blanco cassette 90x90 PU2 / MU2 - Nuevo RAL9003</v>
      </c>
      <c r="F201" s="34">
        <f>+IFERROR(VLOOKUP($D201,'Tarifa compacta'!$A$11:$O$1174,13,0),"")</f>
        <v>335</v>
      </c>
      <c r="G201" s="217" t="str">
        <f>IFERROR(IF(VLOOKUP($D201,'Tarifa compacta'!$A$11:$O$1174,12,0)=0,"",VLOOKUP($D201,'Tarifa compacta'!$A$11:$O$1174,12,0)),"")</f>
        <v/>
      </c>
      <c r="H201" s="32"/>
    </row>
    <row r="202" spans="2:8">
      <c r="B202" s="48"/>
      <c r="C202" s="247">
        <f>IFERROR(VLOOKUP(D202,'Tarifa compacta'!A:C,2,FALSE),"-")</f>
        <v>5025232880621</v>
      </c>
      <c r="D202" s="40" t="s">
        <v>2299</v>
      </c>
      <c r="E202" s="40" t="str">
        <f>+VLOOKUP($D202,'Tarifa compacta'!$A:$G,7,0)</f>
        <v>Mando de control por cable</v>
      </c>
      <c r="F202" s="41">
        <f>+IFERROR(VLOOKUP($D202,'Tarifa compacta'!$A$11:$O$1174,13,0),"")</f>
        <v>192</v>
      </c>
      <c r="G202" s="224" t="str">
        <f>IFERROR(IF(VLOOKUP($D202,'Tarifa compacta'!$A$11:$O$1174,12,0)=0,"",VLOOKUP($D202,'Tarifa compacta'!$A$11:$O$1174,12,0)),"")</f>
        <v/>
      </c>
      <c r="H202" s="40"/>
    </row>
    <row r="203" spans="2:8">
      <c r="B203" s="32"/>
      <c r="C203" s="252" t="str">
        <f>IFERROR(VLOOKUP(D203,'Tarifa compacta'!A:C,2,FALSE),"-")</f>
        <v>-</v>
      </c>
      <c r="D203" s="35" t="s">
        <v>6285</v>
      </c>
      <c r="E203" s="32"/>
      <c r="F203" s="36">
        <f t="shared" ref="F203" si="10">+SUM(F204:F207)</f>
        <v>4904</v>
      </c>
      <c r="G203" s="217" t="str">
        <f>IFERROR(IF(VLOOKUP($D203,'Tarifa compacta'!$A$11:$O$1174,12,0)=0,"",VLOOKUP($D203,'Tarifa compacta'!$A$11:$O$1174,12,0)),"")</f>
        <v/>
      </c>
      <c r="H203" s="32"/>
    </row>
    <row r="204" spans="2:8">
      <c r="B204" s="32"/>
      <c r="C204" s="252">
        <f>IFERROR(VLOOKUP(D204,'Tarifa compacta'!A:C,2,FALSE),"-")</f>
        <v>5025232898817</v>
      </c>
      <c r="D204" s="35" t="s">
        <v>1979</v>
      </c>
      <c r="E204" s="32" t="str">
        <f>+VLOOKUP($D204,'Tarifa compacta'!$A:$G,7,0)</f>
        <v>Cassette 90x90 desde 10kW hasta 14kW con nanoe™X</v>
      </c>
      <c r="F204" s="34">
        <f>+IFERROR(VLOOKUP($D204,'Tarifa compacta'!$A$11:$O$1174,13,0),"")</f>
        <v>1115</v>
      </c>
      <c r="G204" s="217" t="str">
        <f>IFERROR(IF(VLOOKUP($D204,'Tarifa compacta'!$A$11:$O$1174,12,0)=0,"",VLOOKUP($D204,'Tarifa compacta'!$A$11:$O$1174,12,0)),"")</f>
        <v/>
      </c>
      <c r="H204" s="32"/>
    </row>
    <row r="205" spans="2:8">
      <c r="B205" s="32"/>
      <c r="C205" s="252">
        <f>IFERROR(VLOOKUP(D205,'Tarifa compacta'!A:C,2,FALSE),"-")</f>
        <v>5025232941063</v>
      </c>
      <c r="D205" s="32" t="s">
        <v>1970</v>
      </c>
      <c r="E205" s="32" t="str">
        <f>+VLOOKUP($D205,'Tarifa compacta'!$A:$G,7,0)</f>
        <v>12,5 kW Trifásica</v>
      </c>
      <c r="F205" s="34">
        <f>+IFERROR(VLOOKUP($D205,'Tarifa compacta'!$A$11:$O$1174,13,0),"")</f>
        <v>3262</v>
      </c>
      <c r="G205" s="217" t="str">
        <f>IFERROR(IF(VLOOKUP($D205,'Tarifa compacta'!$A$11:$O$1174,12,0)=0,"",VLOOKUP($D205,'Tarifa compacta'!$A$11:$O$1174,12,0)),"")</f>
        <v/>
      </c>
      <c r="H205" s="32"/>
    </row>
    <row r="206" spans="2:8">
      <c r="B206" s="118"/>
      <c r="C206" s="252" t="str">
        <f>IFERROR(VLOOKUP(D206,'Tarifa compacta'!A:C,2,FALSE),"-")</f>
        <v>5025232856671</v>
      </c>
      <c r="D206" s="32" t="s">
        <v>1981</v>
      </c>
      <c r="E206" s="32" t="str">
        <f>+VLOOKUP($D206,'Tarifa compacta'!$A:$G,7,0)</f>
        <v>Panel blanco cassette 90x90 PU2 / MU2 - Nuevo RAL9003</v>
      </c>
      <c r="F206" s="34">
        <f>+IFERROR(VLOOKUP($D206,'Tarifa compacta'!$A$11:$O$1174,13,0),"")</f>
        <v>335</v>
      </c>
      <c r="G206" s="217" t="str">
        <f>IFERROR(IF(VLOOKUP($D206,'Tarifa compacta'!$A$11:$O$1174,12,0)=0,"",VLOOKUP($D206,'Tarifa compacta'!$A$11:$O$1174,12,0)),"")</f>
        <v/>
      </c>
      <c r="H206" s="32"/>
    </row>
    <row r="207" spans="2:8">
      <c r="B207" s="48"/>
      <c r="C207" s="247">
        <f>IFERROR(VLOOKUP(D207,'Tarifa compacta'!A:C,2,FALSE),"-")</f>
        <v>5025232880621</v>
      </c>
      <c r="D207" s="40" t="s">
        <v>2299</v>
      </c>
      <c r="E207" s="40" t="str">
        <f>+VLOOKUP($D207,'Tarifa compacta'!$A:$G,7,0)</f>
        <v>Mando de control por cable</v>
      </c>
      <c r="F207" s="41">
        <f>+IFERROR(VLOOKUP($D207,'Tarifa compacta'!$A$11:$O$1174,13,0),"")</f>
        <v>192</v>
      </c>
      <c r="G207" s="224" t="str">
        <f>IFERROR(IF(VLOOKUP($D207,'Tarifa compacta'!$A$11:$O$1174,12,0)=0,"",VLOOKUP($D207,'Tarifa compacta'!$A$11:$O$1174,12,0)),"")</f>
        <v/>
      </c>
      <c r="H207" s="40"/>
    </row>
    <row r="208" spans="2:8">
      <c r="B208" s="32"/>
      <c r="C208" s="252" t="str">
        <f>IFERROR(VLOOKUP(D208,'Tarifa compacta'!A:C,2,FALSE),"-")</f>
        <v>-</v>
      </c>
      <c r="D208" s="35" t="s">
        <v>6286</v>
      </c>
      <c r="E208" s="32"/>
      <c r="F208" s="36">
        <f t="shared" ref="F208" si="11">+SUM(F209:F212)</f>
        <v>6059</v>
      </c>
      <c r="G208" s="217" t="str">
        <f>IFERROR(IF(VLOOKUP($D208,'Tarifa compacta'!$A$11:$O$1174,12,0)=0,"",VLOOKUP($D208,'Tarifa compacta'!$A$11:$O$1174,12,0)),"")</f>
        <v/>
      </c>
      <c r="H208" s="32"/>
    </row>
    <row r="209" spans="2:8">
      <c r="B209" s="32"/>
      <c r="C209" s="252">
        <f>IFERROR(VLOOKUP(D209,'Tarifa compacta'!A:C,2,FALSE),"-")</f>
        <v>5025232898817</v>
      </c>
      <c r="D209" s="35" t="s">
        <v>1979</v>
      </c>
      <c r="E209" s="32" t="str">
        <f>+VLOOKUP($D209,'Tarifa compacta'!$A:$G,7,0)</f>
        <v>Cassette 90x90 desde 10kW hasta 14kW con nanoe™X</v>
      </c>
      <c r="F209" s="34">
        <f>+IFERROR(VLOOKUP($D209,'Tarifa compacta'!$A$11:$O$1174,13,0),"")</f>
        <v>1115</v>
      </c>
      <c r="G209" s="217" t="str">
        <f>IFERROR(IF(VLOOKUP($D209,'Tarifa compacta'!$A$11:$O$1174,12,0)=0,"",VLOOKUP($D209,'Tarifa compacta'!$A$11:$O$1174,12,0)),"")</f>
        <v/>
      </c>
      <c r="H209" s="32"/>
    </row>
    <row r="210" spans="2:8">
      <c r="B210" s="32"/>
      <c r="C210" s="252">
        <f>IFERROR(VLOOKUP(D210,'Tarifa compacta'!A:C,2,FALSE),"-")</f>
        <v>5025232941087</v>
      </c>
      <c r="D210" s="32" t="s">
        <v>1971</v>
      </c>
      <c r="E210" s="32" t="str">
        <f>+VLOOKUP($D210,'Tarifa compacta'!$A:$G,7,0)</f>
        <v>14 kW Trifásica</v>
      </c>
      <c r="F210" s="34">
        <f>+IFERROR(VLOOKUP($D210,'Tarifa compacta'!$A$11:$O$1174,13,0),"")</f>
        <v>4417</v>
      </c>
      <c r="G210" s="217" t="str">
        <f>IFERROR(IF(VLOOKUP($D210,'Tarifa compacta'!$A$11:$O$1174,12,0)=0,"",VLOOKUP($D210,'Tarifa compacta'!$A$11:$O$1174,12,0)),"")</f>
        <v/>
      </c>
      <c r="H210" s="32"/>
    </row>
    <row r="211" spans="2:8">
      <c r="B211" s="118"/>
      <c r="C211" s="252" t="str">
        <f>IFERROR(VLOOKUP(D211,'Tarifa compacta'!A:C,2,FALSE),"-")</f>
        <v>5025232856671</v>
      </c>
      <c r="D211" s="32" t="s">
        <v>1981</v>
      </c>
      <c r="E211" s="32" t="str">
        <f>+VLOOKUP($D211,'Tarifa compacta'!$A:$G,7,0)</f>
        <v>Panel blanco cassette 90x90 PU2 / MU2 - Nuevo RAL9003</v>
      </c>
      <c r="F211" s="34">
        <f>+IFERROR(VLOOKUP($D211,'Tarifa compacta'!$A$11:$O$1174,13,0),"")</f>
        <v>335</v>
      </c>
      <c r="G211" s="217" t="str">
        <f>IFERROR(IF(VLOOKUP($D211,'Tarifa compacta'!$A$11:$O$1174,12,0)=0,"",VLOOKUP($D211,'Tarifa compacta'!$A$11:$O$1174,12,0)),"")</f>
        <v/>
      </c>
      <c r="H211" s="32"/>
    </row>
    <row r="212" spans="2:8">
      <c r="B212" s="48"/>
      <c r="C212" s="247">
        <f>IFERROR(VLOOKUP(D212,'Tarifa compacta'!A:C,2,FALSE),"-")</f>
        <v>5025232880621</v>
      </c>
      <c r="D212" s="40" t="s">
        <v>2299</v>
      </c>
      <c r="E212" s="32" t="str">
        <f>+VLOOKUP($D212,'Tarifa compacta'!$A:$G,7,0)</f>
        <v>Mando de control por cable</v>
      </c>
      <c r="F212" s="34">
        <f>+IFERROR(VLOOKUP($D212,'Tarifa compacta'!$A$11:$O$1174,13,0),"")</f>
        <v>192</v>
      </c>
      <c r="G212" s="217" t="str">
        <f>IFERROR(IF(VLOOKUP($D212,'Tarifa compacta'!$A$11:$O$1174,12,0)=0,"",VLOOKUP($D212,'Tarifa compacta'!$A$11:$O$1174,12,0)),"")</f>
        <v/>
      </c>
      <c r="H212" s="40"/>
    </row>
    <row r="213" spans="2:8" ht="20.100000000000001" customHeight="1">
      <c r="B213" s="44"/>
      <c r="C213" s="251"/>
      <c r="D213" s="116" t="s">
        <v>6287</v>
      </c>
      <c r="E213" s="45"/>
      <c r="F213" s="46"/>
      <c r="G213" s="222"/>
      <c r="H213" s="45"/>
    </row>
    <row r="214" spans="2:8">
      <c r="B214" s="32"/>
      <c r="C214" s="252" t="str">
        <f>IFERROR(VLOOKUP(D214,'Tarifa compacta'!A:C,2,FALSE),"-")</f>
        <v>-</v>
      </c>
      <c r="D214" s="35" t="s">
        <v>6288</v>
      </c>
      <c r="E214" s="32"/>
      <c r="F214" s="36">
        <f>+SUM(F215:F217)</f>
        <v>3747</v>
      </c>
      <c r="G214" s="217" t="str">
        <f>IFERROR(IF(VLOOKUP($D214,'Tarifa compacta'!$A$11:$O$1174,12,0)=0,"",VLOOKUP($D214,'Tarifa compacta'!$A$11:$O$1174,12,0)),"")</f>
        <v/>
      </c>
      <c r="H214" s="32"/>
    </row>
    <row r="215" spans="2:8">
      <c r="B215" s="32"/>
      <c r="C215" s="252">
        <f>IFERROR(VLOOKUP(D215,'Tarifa compacta'!A:C,2,FALSE),"-")</f>
        <v>5025232915804</v>
      </c>
      <c r="D215" s="32" t="s">
        <v>2030</v>
      </c>
      <c r="E215" s="32" t="str">
        <f>+VLOOKUP($D215,'Tarifa compacta'!$A:$G,7,0)</f>
        <v>Consola de techo desde 3,60kW hasta 5kW con nanoe™X</v>
      </c>
      <c r="F215" s="34">
        <f>+IFERROR(VLOOKUP($D215,'Tarifa compacta'!$A$11:$O$1174,13,0),"")</f>
        <v>1494</v>
      </c>
      <c r="G215" s="217" t="str">
        <f>IFERROR(IF(VLOOKUP($D215,'Tarifa compacta'!$A$11:$O$1174,12,0)=0,"",VLOOKUP($D215,'Tarifa compacta'!$A$11:$O$1174,12,0)),"")</f>
        <v/>
      </c>
      <c r="H215" s="32"/>
    </row>
    <row r="216" spans="2:8">
      <c r="B216" s="47"/>
      <c r="C216" s="252">
        <f>IFERROR(VLOOKUP(D216,'Tarifa compacta'!A:C,2,FALSE),"-")</f>
        <v>5025232915507</v>
      </c>
      <c r="D216" s="32" t="s">
        <v>1910</v>
      </c>
      <c r="E216" s="32" t="str">
        <f>+VLOOKUP($D216,'Tarifa compacta'!$A:$G,7,0)</f>
        <v>3,6 kW Monofásica</v>
      </c>
      <c r="F216" s="34">
        <f>+IFERROR(VLOOKUP($D216,'Tarifa compacta'!$A$11:$O$1174,13,0),"")</f>
        <v>2061</v>
      </c>
      <c r="G216" s="217" t="str">
        <f>IFERROR(IF(VLOOKUP($D216,'Tarifa compacta'!$A$11:$O$1174,12,0)=0,"",VLOOKUP($D216,'Tarifa compacta'!$A$11:$O$1174,12,0)),"")</f>
        <v/>
      </c>
      <c r="H216" s="32"/>
    </row>
    <row r="217" spans="2:8">
      <c r="B217" s="48"/>
      <c r="C217" s="247">
        <f>IFERROR(VLOOKUP(D217,'Tarifa compacta'!A:C,2,FALSE),"-")</f>
        <v>5025232880621</v>
      </c>
      <c r="D217" s="40" t="s">
        <v>2299</v>
      </c>
      <c r="E217" s="40" t="str">
        <f>+VLOOKUP($D217,'Tarifa compacta'!$A:$G,7,0)</f>
        <v>Mando de control por cable</v>
      </c>
      <c r="F217" s="41">
        <f>+IFERROR(VLOOKUP($D217,'Tarifa compacta'!$A$11:$O$1174,13,0),"")</f>
        <v>192</v>
      </c>
      <c r="G217" s="224" t="str">
        <f>IFERROR(IF(VLOOKUP($D217,'Tarifa compacta'!$A$11:$O$1174,12,0)=0,"",VLOOKUP($D217,'Tarifa compacta'!$A$11:$O$1174,12,0)),"")</f>
        <v/>
      </c>
      <c r="H217" s="40"/>
    </row>
    <row r="218" spans="2:8">
      <c r="B218" s="32"/>
      <c r="C218" s="252" t="str">
        <f>IFERROR(VLOOKUP(D218,'Tarifa compacta'!A:C,2,FALSE),"-")</f>
        <v>-</v>
      </c>
      <c r="D218" s="35" t="s">
        <v>6289</v>
      </c>
      <c r="E218" s="32"/>
      <c r="F218" s="36">
        <f t="shared" ref="F218" si="12">+SUM(F219:F221)</f>
        <v>4041</v>
      </c>
      <c r="G218" s="217" t="str">
        <f>IFERROR(IF(VLOOKUP($D218,'Tarifa compacta'!$A$11:$O$1174,12,0)=0,"",VLOOKUP($D218,'Tarifa compacta'!$A$11:$O$1174,12,0)),"")</f>
        <v/>
      </c>
      <c r="H218" s="32"/>
    </row>
    <row r="219" spans="2:8">
      <c r="B219" s="32"/>
      <c r="C219" s="252">
        <f>IFERROR(VLOOKUP(D219,'Tarifa compacta'!A:C,2,FALSE),"-")</f>
        <v>5025232915804</v>
      </c>
      <c r="D219" s="32" t="s">
        <v>2030</v>
      </c>
      <c r="E219" s="32" t="str">
        <f>+VLOOKUP($D219,'Tarifa compacta'!$A:$G,7,0)</f>
        <v>Consola de techo desde 3,60kW hasta 5kW con nanoe™X</v>
      </c>
      <c r="F219" s="34">
        <f>+IFERROR(VLOOKUP($D219,'Tarifa compacta'!$A$11:$O$1174,13,0),"")</f>
        <v>1494</v>
      </c>
      <c r="G219" s="217" t="str">
        <f>IFERROR(IF(VLOOKUP($D219,'Tarifa compacta'!$A$11:$O$1174,12,0)=0,"",VLOOKUP($D219,'Tarifa compacta'!$A$11:$O$1174,12,0)),"")</f>
        <v/>
      </c>
      <c r="H219" s="32"/>
    </row>
    <row r="220" spans="2:8">
      <c r="B220" s="47"/>
      <c r="C220" s="252">
        <f>IFERROR(VLOOKUP(D220,'Tarifa compacta'!A:C,2,FALSE),"-")</f>
        <v>5025232915514</v>
      </c>
      <c r="D220" s="32" t="s">
        <v>1918</v>
      </c>
      <c r="E220" s="32" t="str">
        <f>+VLOOKUP($D220,'Tarifa compacta'!$A:$G,7,0)</f>
        <v>5 kW Monofásica</v>
      </c>
      <c r="F220" s="34">
        <f>+IFERROR(VLOOKUP($D220,'Tarifa compacta'!$A$11:$O$1174,13,0),"")</f>
        <v>2355</v>
      </c>
      <c r="G220" s="217" t="str">
        <f>IFERROR(IF(VLOOKUP($D220,'Tarifa compacta'!$A$11:$O$1174,12,0)=0,"",VLOOKUP($D220,'Tarifa compacta'!$A$11:$O$1174,12,0)),"")</f>
        <v/>
      </c>
      <c r="H220" s="32"/>
    </row>
    <row r="221" spans="2:8">
      <c r="B221" s="48"/>
      <c r="C221" s="247">
        <f>IFERROR(VLOOKUP(D221,'Tarifa compacta'!A:C,2,FALSE),"-")</f>
        <v>5025232880621</v>
      </c>
      <c r="D221" s="40" t="s">
        <v>2299</v>
      </c>
      <c r="E221" s="40" t="str">
        <f>+VLOOKUP($D221,'Tarifa compacta'!$A:$G,7,0)</f>
        <v>Mando de control por cable</v>
      </c>
      <c r="F221" s="41">
        <f>+IFERROR(VLOOKUP($D221,'Tarifa compacta'!$A$11:$O$1174,13,0),"")</f>
        <v>192</v>
      </c>
      <c r="G221" s="224" t="str">
        <f>IFERROR(IF(VLOOKUP($D221,'Tarifa compacta'!$A$11:$O$1174,12,0)=0,"",VLOOKUP($D221,'Tarifa compacta'!$A$11:$O$1174,12,0)),"")</f>
        <v/>
      </c>
      <c r="H221" s="40"/>
    </row>
    <row r="222" spans="2:8">
      <c r="B222" s="32"/>
      <c r="C222" s="252" t="str">
        <f>IFERROR(VLOOKUP(D222,'Tarifa compacta'!A:C,2,FALSE),"-")</f>
        <v>-</v>
      </c>
      <c r="D222" s="35" t="s">
        <v>6290</v>
      </c>
      <c r="E222" s="32"/>
      <c r="F222" s="36">
        <f t="shared" ref="F222" si="13">+SUM(F223:F225)</f>
        <v>4555</v>
      </c>
      <c r="G222" s="217" t="str">
        <f>IFERROR(IF(VLOOKUP($D222,'Tarifa compacta'!$A$11:$O$1174,12,0)=0,"",VLOOKUP($D222,'Tarifa compacta'!$A$11:$O$1174,12,0)),"")</f>
        <v/>
      </c>
      <c r="H222" s="32"/>
    </row>
    <row r="223" spans="2:8">
      <c r="B223" s="32"/>
      <c r="C223" s="252">
        <f>IFERROR(VLOOKUP(D223,'Tarifa compacta'!A:C,2,FALSE),"-")</f>
        <v>5025232915811</v>
      </c>
      <c r="D223" s="32" t="s">
        <v>2035</v>
      </c>
      <c r="E223" s="32" t="str">
        <f>+VLOOKUP($D223,'Tarifa compacta'!$A:$G,7,0)</f>
        <v>Consola de techo desde 6kW hasta 7,10kW con nanoe™X</v>
      </c>
      <c r="F223" s="34">
        <f>+IFERROR(VLOOKUP($D223,'Tarifa compacta'!$A$11:$O$1174,13,0),"")</f>
        <v>1874</v>
      </c>
      <c r="G223" s="217" t="str">
        <f>IFERROR(IF(VLOOKUP($D223,'Tarifa compacta'!$A$11:$O$1174,12,0)=0,"",VLOOKUP($D223,'Tarifa compacta'!$A$11:$O$1174,12,0)),"")</f>
        <v/>
      </c>
      <c r="H223" s="32"/>
    </row>
    <row r="224" spans="2:8">
      <c r="B224" s="47"/>
      <c r="C224" s="252">
        <f>IFERROR(VLOOKUP(D224,'Tarifa compacta'!A:C,2,FALSE),"-")</f>
        <v>5025232915521</v>
      </c>
      <c r="D224" s="32" t="s">
        <v>1920</v>
      </c>
      <c r="E224" s="32" t="str">
        <f>+VLOOKUP($D224,'Tarifa compacta'!$A:$G,7,0)</f>
        <v>6 kW Monofásica</v>
      </c>
      <c r="F224" s="34">
        <f>+IFERROR(VLOOKUP($D224,'Tarifa compacta'!$A$11:$O$1174,13,0),"")</f>
        <v>2489</v>
      </c>
      <c r="G224" s="217" t="str">
        <f>IFERROR(IF(VLOOKUP($D224,'Tarifa compacta'!$A$11:$O$1174,12,0)=0,"",VLOOKUP($D224,'Tarifa compacta'!$A$11:$O$1174,12,0)),"")</f>
        <v/>
      </c>
      <c r="H224" s="32"/>
    </row>
    <row r="225" spans="2:8">
      <c r="B225" s="48"/>
      <c r="C225" s="247">
        <f>IFERROR(VLOOKUP(D225,'Tarifa compacta'!A:C,2,FALSE),"-")</f>
        <v>5025232880621</v>
      </c>
      <c r="D225" s="40" t="s">
        <v>2299</v>
      </c>
      <c r="E225" s="40" t="str">
        <f>+VLOOKUP($D225,'Tarifa compacta'!$A:$G,7,0)</f>
        <v>Mando de control por cable</v>
      </c>
      <c r="F225" s="41">
        <f>+IFERROR(VLOOKUP($D225,'Tarifa compacta'!$A$11:$O$1174,13,0),"")</f>
        <v>192</v>
      </c>
      <c r="G225" s="224" t="str">
        <f>IFERROR(IF(VLOOKUP($D225,'Tarifa compacta'!$A$11:$O$1174,12,0)=0,"",VLOOKUP($D225,'Tarifa compacta'!$A$11:$O$1174,12,0)),"")</f>
        <v/>
      </c>
      <c r="H225" s="40"/>
    </row>
    <row r="226" spans="2:8">
      <c r="B226" s="32"/>
      <c r="C226" s="252" t="str">
        <f>IFERROR(VLOOKUP(D226,'Tarifa compacta'!A:C,2,FALSE),"-")</f>
        <v>-</v>
      </c>
      <c r="D226" s="35" t="s">
        <v>6291</v>
      </c>
      <c r="E226" s="32"/>
      <c r="F226" s="36">
        <f t="shared" ref="F226" si="14">+SUM(F227:F229)</f>
        <v>5203</v>
      </c>
      <c r="G226" s="217" t="str">
        <f>IFERROR(IF(VLOOKUP($D226,'Tarifa compacta'!$A$11:$O$1174,12,0)=0,"",VLOOKUP($D226,'Tarifa compacta'!$A$11:$O$1174,12,0)),"")</f>
        <v/>
      </c>
      <c r="H226" s="32"/>
    </row>
    <row r="227" spans="2:8">
      <c r="B227" s="32"/>
      <c r="C227" s="252">
        <f>IFERROR(VLOOKUP(D227,'Tarifa compacta'!A:C,2,FALSE),"-")</f>
        <v>5025232915811</v>
      </c>
      <c r="D227" s="32" t="s">
        <v>2035</v>
      </c>
      <c r="E227" s="32" t="str">
        <f>+VLOOKUP($D227,'Tarifa compacta'!$A:$G,7,0)</f>
        <v>Consola de techo desde 6kW hasta 7,10kW con nanoe™X</v>
      </c>
      <c r="F227" s="34">
        <f>+IFERROR(VLOOKUP($D227,'Tarifa compacta'!$A$11:$O$1174,13,0),"")</f>
        <v>1874</v>
      </c>
      <c r="G227" s="217" t="str">
        <f>IFERROR(IF(VLOOKUP($D227,'Tarifa compacta'!$A$11:$O$1174,12,0)=0,"",VLOOKUP($D227,'Tarifa compacta'!$A$11:$O$1174,12,0)),"")</f>
        <v/>
      </c>
      <c r="H227" s="32"/>
    </row>
    <row r="228" spans="2:8">
      <c r="B228" s="47"/>
      <c r="C228" s="252">
        <f>IFERROR(VLOOKUP(D228,'Tarifa compacta'!A:C,2,FALSE),"-")</f>
        <v>5025232945429</v>
      </c>
      <c r="D228" s="32" t="s">
        <v>1924</v>
      </c>
      <c r="E228" s="32" t="str">
        <f>+VLOOKUP($D228,'Tarifa compacta'!$A:$G,7,0)</f>
        <v>7,1 kW Monofásica</v>
      </c>
      <c r="F228" s="34">
        <f>+IFERROR(VLOOKUP($D228,'Tarifa compacta'!$A$11:$O$1174,13,0),"")</f>
        <v>3137</v>
      </c>
      <c r="G228" s="217" t="str">
        <f>IFERROR(IF(VLOOKUP($D228,'Tarifa compacta'!$A$11:$O$1174,12,0)=0,"",VLOOKUP($D228,'Tarifa compacta'!$A$11:$O$1174,12,0)),"")</f>
        <v/>
      </c>
      <c r="H228" s="32"/>
    </row>
    <row r="229" spans="2:8">
      <c r="B229" s="48"/>
      <c r="C229" s="247">
        <f>IFERROR(VLOOKUP(D229,'Tarifa compacta'!A:C,2,FALSE),"-")</f>
        <v>5025232880621</v>
      </c>
      <c r="D229" s="40" t="s">
        <v>2299</v>
      </c>
      <c r="E229" s="40" t="str">
        <f>+VLOOKUP($D229,'Tarifa compacta'!$A:$G,7,0)</f>
        <v>Mando de control por cable</v>
      </c>
      <c r="F229" s="41">
        <f>+IFERROR(VLOOKUP($D229,'Tarifa compacta'!$A$11:$O$1174,13,0),"")</f>
        <v>192</v>
      </c>
      <c r="G229" s="224" t="str">
        <f>IFERROR(IF(VLOOKUP($D229,'Tarifa compacta'!$A$11:$O$1174,12,0)=0,"",VLOOKUP($D229,'Tarifa compacta'!$A$11:$O$1174,12,0)),"")</f>
        <v/>
      </c>
      <c r="H229" s="40"/>
    </row>
    <row r="230" spans="2:8">
      <c r="B230" s="32"/>
      <c r="C230" s="252" t="str">
        <f>IFERROR(VLOOKUP(D230,'Tarifa compacta'!A:C,2,FALSE),"-")</f>
        <v>-</v>
      </c>
      <c r="D230" s="35" t="s">
        <v>6292</v>
      </c>
      <c r="E230" s="32"/>
      <c r="F230" s="36">
        <f t="shared" ref="F230" si="15">+SUM(F231:F233)</f>
        <v>6857</v>
      </c>
      <c r="G230" s="217" t="str">
        <f>IFERROR(IF(VLOOKUP($D230,'Tarifa compacta'!$A$11:$O$1174,12,0)=0,"",VLOOKUP($D230,'Tarifa compacta'!$A$11:$O$1174,12,0)),"")</f>
        <v/>
      </c>
      <c r="H230" s="32"/>
    </row>
    <row r="231" spans="2:8">
      <c r="B231" s="32"/>
      <c r="C231" s="252">
        <f>IFERROR(VLOOKUP(D231,'Tarifa compacta'!A:C,2,FALSE),"-")</f>
        <v>5025232915828</v>
      </c>
      <c r="D231" s="32" t="s">
        <v>2037</v>
      </c>
      <c r="E231" s="32" t="str">
        <f>+VLOOKUP($D231,'Tarifa compacta'!$A:$G,7,0)</f>
        <v>Consola de techo desde 10kW hasta 14kW con nanoe™X</v>
      </c>
      <c r="F231" s="34">
        <f>+IFERROR(VLOOKUP($D231,'Tarifa compacta'!$A$11:$O$1174,13,0),"")</f>
        <v>2850</v>
      </c>
      <c r="G231" s="217" t="str">
        <f>IFERROR(IF(VLOOKUP($D231,'Tarifa compacta'!$A$11:$O$1174,12,0)=0,"",VLOOKUP($D231,'Tarifa compacta'!$A$11:$O$1174,12,0)),"")</f>
        <v/>
      </c>
      <c r="H231" s="32"/>
    </row>
    <row r="232" spans="2:8">
      <c r="B232" s="47"/>
      <c r="C232" s="252">
        <f>IFERROR(VLOOKUP(D232,'Tarifa compacta'!A:C,2,FALSE),"-")</f>
        <v>5025232945368</v>
      </c>
      <c r="D232" s="32" t="s">
        <v>1928</v>
      </c>
      <c r="E232" s="32" t="str">
        <f>+VLOOKUP($D232,'Tarifa compacta'!$A:$G,7,0)</f>
        <v>10 kW Monofásica</v>
      </c>
      <c r="F232" s="34">
        <f>+IFERROR(VLOOKUP($D232,'Tarifa compacta'!$A$11:$O$1174,13,0),"")</f>
        <v>3815</v>
      </c>
      <c r="G232" s="217" t="str">
        <f>IFERROR(IF(VLOOKUP($D232,'Tarifa compacta'!$A$11:$O$1174,12,0)=0,"",VLOOKUP($D232,'Tarifa compacta'!$A$11:$O$1174,12,0)),"")</f>
        <v/>
      </c>
      <c r="H232" s="32"/>
    </row>
    <row r="233" spans="2:8">
      <c r="B233" s="48"/>
      <c r="C233" s="247">
        <f>IFERROR(VLOOKUP(D233,'Tarifa compacta'!A:C,2,FALSE),"-")</f>
        <v>5025232880621</v>
      </c>
      <c r="D233" s="40" t="s">
        <v>2299</v>
      </c>
      <c r="E233" s="40" t="str">
        <f>+VLOOKUP($D233,'Tarifa compacta'!$A:$G,7,0)</f>
        <v>Mando de control por cable</v>
      </c>
      <c r="F233" s="41">
        <f>+IFERROR(VLOOKUP($D233,'Tarifa compacta'!$A$11:$O$1174,13,0),"")</f>
        <v>192</v>
      </c>
      <c r="G233" s="224" t="str">
        <f>IFERROR(IF(VLOOKUP($D233,'Tarifa compacta'!$A$11:$O$1174,12,0)=0,"",VLOOKUP($D233,'Tarifa compacta'!$A$11:$O$1174,12,0)),"")</f>
        <v/>
      </c>
      <c r="H233" s="40"/>
    </row>
    <row r="234" spans="2:8">
      <c r="B234" s="32"/>
      <c r="C234" s="252" t="str">
        <f>IFERROR(VLOOKUP(D234,'Tarifa compacta'!A:C,2,FALSE),"-")</f>
        <v>-</v>
      </c>
      <c r="D234" s="35" t="s">
        <v>6293</v>
      </c>
      <c r="E234" s="32"/>
      <c r="F234" s="36">
        <f t="shared" ref="F234" si="16">+SUM(F235:F237)</f>
        <v>7958</v>
      </c>
      <c r="G234" s="217" t="str">
        <f>IFERROR(IF(VLOOKUP($D234,'Tarifa compacta'!$A$11:$O$1174,12,0)=0,"",VLOOKUP($D234,'Tarifa compacta'!$A$11:$O$1174,12,0)),"")</f>
        <v/>
      </c>
      <c r="H234" s="32"/>
    </row>
    <row r="235" spans="2:8">
      <c r="B235" s="32"/>
      <c r="C235" s="252">
        <f>IFERROR(VLOOKUP(D235,'Tarifa compacta'!A:C,2,FALSE),"-")</f>
        <v>5025232915828</v>
      </c>
      <c r="D235" s="32" t="s">
        <v>2037</v>
      </c>
      <c r="E235" s="32" t="str">
        <f>+VLOOKUP($D235,'Tarifa compacta'!$A:$G,7,0)</f>
        <v>Consola de techo desde 10kW hasta 14kW con nanoe™X</v>
      </c>
      <c r="F235" s="34">
        <f>+IFERROR(VLOOKUP($D235,'Tarifa compacta'!$A$11:$O$1174,13,0),"")</f>
        <v>2850</v>
      </c>
      <c r="G235" s="217" t="str">
        <f>IFERROR(IF(VLOOKUP($D235,'Tarifa compacta'!$A$11:$O$1174,12,0)=0,"",VLOOKUP($D235,'Tarifa compacta'!$A$11:$O$1174,12,0)),"")</f>
        <v/>
      </c>
      <c r="H235" s="32"/>
    </row>
    <row r="236" spans="2:8">
      <c r="B236" s="47"/>
      <c r="C236" s="252">
        <f>IFERROR(VLOOKUP(D236,'Tarifa compacta'!A:C,2,FALSE),"-")</f>
        <v>5025232945382</v>
      </c>
      <c r="D236" s="32" t="s">
        <v>1932</v>
      </c>
      <c r="E236" s="32" t="str">
        <f>+VLOOKUP($D236,'Tarifa compacta'!$A:$G,7,0)</f>
        <v>12,5 kW Monofásica</v>
      </c>
      <c r="F236" s="34">
        <f>+IFERROR(VLOOKUP($D236,'Tarifa compacta'!$A$11:$O$1174,13,0),"")</f>
        <v>4916</v>
      </c>
      <c r="G236" s="217" t="str">
        <f>IFERROR(IF(VLOOKUP($D236,'Tarifa compacta'!$A$11:$O$1174,12,0)=0,"",VLOOKUP($D236,'Tarifa compacta'!$A$11:$O$1174,12,0)),"")</f>
        <v/>
      </c>
      <c r="H236" s="32"/>
    </row>
    <row r="237" spans="2:8">
      <c r="B237" s="48"/>
      <c r="C237" s="247">
        <f>IFERROR(VLOOKUP(D237,'Tarifa compacta'!A:C,2,FALSE),"-")</f>
        <v>5025232880621</v>
      </c>
      <c r="D237" s="40" t="s">
        <v>2299</v>
      </c>
      <c r="E237" s="40" t="str">
        <f>+VLOOKUP($D237,'Tarifa compacta'!$A:$G,7,0)</f>
        <v>Mando de control por cable</v>
      </c>
      <c r="F237" s="41">
        <f>+IFERROR(VLOOKUP($D237,'Tarifa compacta'!$A$11:$O$1174,13,0),"")</f>
        <v>192</v>
      </c>
      <c r="G237" s="224" t="str">
        <f>IFERROR(IF(VLOOKUP($D237,'Tarifa compacta'!$A$11:$O$1174,12,0)=0,"",VLOOKUP($D237,'Tarifa compacta'!$A$11:$O$1174,12,0)),"")</f>
        <v/>
      </c>
      <c r="H237" s="40"/>
    </row>
    <row r="238" spans="2:8">
      <c r="B238" s="32"/>
      <c r="C238" s="252" t="str">
        <f>IFERROR(VLOOKUP(D238,'Tarifa compacta'!A:C,2,FALSE),"-")</f>
        <v>-</v>
      </c>
      <c r="D238" s="35" t="s">
        <v>6294</v>
      </c>
      <c r="E238" s="32"/>
      <c r="F238" s="36">
        <f t="shared" ref="F238" si="17">+SUM(F239:F241)</f>
        <v>9387</v>
      </c>
      <c r="G238" s="217" t="str">
        <f>IFERROR(IF(VLOOKUP($D238,'Tarifa compacta'!$A$11:$O$1174,12,0)=0,"",VLOOKUP($D238,'Tarifa compacta'!$A$11:$O$1174,12,0)),"")</f>
        <v/>
      </c>
      <c r="H238" s="32"/>
    </row>
    <row r="239" spans="2:8">
      <c r="B239" s="32"/>
      <c r="C239" s="252">
        <f>IFERROR(VLOOKUP(D239,'Tarifa compacta'!A:C,2,FALSE),"-")</f>
        <v>5025232915828</v>
      </c>
      <c r="D239" s="32" t="s">
        <v>2037</v>
      </c>
      <c r="E239" s="32" t="str">
        <f>+VLOOKUP($D239,'Tarifa compacta'!$A:$G,7,0)</f>
        <v>Consola de techo desde 10kW hasta 14kW con nanoe™X</v>
      </c>
      <c r="F239" s="34">
        <f>+IFERROR(VLOOKUP($D239,'Tarifa compacta'!$A$11:$O$1174,13,0),"")</f>
        <v>2850</v>
      </c>
      <c r="G239" s="217" t="str">
        <f>IFERROR(IF(VLOOKUP($D239,'Tarifa compacta'!$A$11:$O$1174,12,0)=0,"",VLOOKUP($D239,'Tarifa compacta'!$A$11:$O$1174,12,0)),"")</f>
        <v/>
      </c>
      <c r="H239" s="32"/>
    </row>
    <row r="240" spans="2:8">
      <c r="B240" s="47"/>
      <c r="C240" s="252">
        <f>IFERROR(VLOOKUP(D240,'Tarifa compacta'!A:C,2,FALSE),"-")</f>
        <v>5025232945405</v>
      </c>
      <c r="D240" s="32" t="s">
        <v>1936</v>
      </c>
      <c r="E240" s="32" t="str">
        <f>+VLOOKUP($D240,'Tarifa compacta'!$A:$G,7,0)</f>
        <v>14 kW Monofásica</v>
      </c>
      <c r="F240" s="34">
        <f>+IFERROR(VLOOKUP($D240,'Tarifa compacta'!$A$11:$O$1174,13,0),"")</f>
        <v>6345</v>
      </c>
      <c r="G240" s="217" t="str">
        <f>IFERROR(IF(VLOOKUP($D240,'Tarifa compacta'!$A$11:$O$1174,12,0)=0,"",VLOOKUP($D240,'Tarifa compacta'!$A$11:$O$1174,12,0)),"")</f>
        <v/>
      </c>
      <c r="H240" s="32"/>
    </row>
    <row r="241" spans="2:8">
      <c r="B241" s="48"/>
      <c r="C241" s="247">
        <f>IFERROR(VLOOKUP(D241,'Tarifa compacta'!A:C,2,FALSE),"-")</f>
        <v>5025232880621</v>
      </c>
      <c r="D241" s="40" t="s">
        <v>2299</v>
      </c>
      <c r="E241" s="40" t="str">
        <f>+VLOOKUP($D241,'Tarifa compacta'!$A:$G,7,0)</f>
        <v>Mando de control por cable</v>
      </c>
      <c r="F241" s="41">
        <f>+IFERROR(VLOOKUP($D241,'Tarifa compacta'!$A$11:$O$1174,13,0),"")</f>
        <v>192</v>
      </c>
      <c r="G241" s="224" t="str">
        <f>IFERROR(IF(VLOOKUP($D241,'Tarifa compacta'!$A$11:$O$1174,12,0)=0,"",VLOOKUP($D241,'Tarifa compacta'!$A$11:$O$1174,12,0)),"")</f>
        <v/>
      </c>
      <c r="H241" s="40"/>
    </row>
    <row r="242" spans="2:8">
      <c r="B242" s="32"/>
      <c r="C242" s="252" t="str">
        <f>IFERROR(VLOOKUP(D242,'Tarifa compacta'!A:C,2,FALSE),"-")</f>
        <v>-</v>
      </c>
      <c r="D242" s="35" t="s">
        <v>6295</v>
      </c>
      <c r="E242" s="32"/>
      <c r="F242" s="36">
        <f t="shared" ref="F242" si="18">+SUM(F243:F245)</f>
        <v>5524</v>
      </c>
      <c r="G242" s="217" t="str">
        <f>IFERROR(IF(VLOOKUP($D242,'Tarifa compacta'!$A$11:$O$1174,12,0)=0,"",VLOOKUP($D242,'Tarifa compacta'!$A$11:$O$1174,12,0)),"")</f>
        <v/>
      </c>
      <c r="H242" s="32"/>
    </row>
    <row r="243" spans="2:8">
      <c r="B243" s="32"/>
      <c r="C243" s="252">
        <f>IFERROR(VLOOKUP(D243,'Tarifa compacta'!A:C,2,FALSE),"-")</f>
        <v>5025232915811</v>
      </c>
      <c r="D243" s="32" t="s">
        <v>2035</v>
      </c>
      <c r="E243" s="32" t="str">
        <f>+VLOOKUP($D243,'Tarifa compacta'!$A:$G,7,0)</f>
        <v>Consola de techo desde 6kW hasta 7,10kW con nanoe™X</v>
      </c>
      <c r="F243" s="34">
        <f>+IFERROR(VLOOKUP($D243,'Tarifa compacta'!$A$11:$O$1174,13,0),"")</f>
        <v>1874</v>
      </c>
      <c r="G243" s="217" t="str">
        <f>IFERROR(IF(VLOOKUP($D243,'Tarifa compacta'!$A$11:$O$1174,12,0)=0,"",VLOOKUP($D243,'Tarifa compacta'!$A$11:$O$1174,12,0)),"")</f>
        <v/>
      </c>
      <c r="H243" s="32"/>
    </row>
    <row r="244" spans="2:8">
      <c r="B244" s="47"/>
      <c r="C244" s="252">
        <f>IFERROR(VLOOKUP(D244,'Tarifa compacta'!A:C,2,FALSE),"-")</f>
        <v>5025232945436</v>
      </c>
      <c r="D244" s="32" t="s">
        <v>1938</v>
      </c>
      <c r="E244" s="32" t="str">
        <f>+VLOOKUP($D244,'Tarifa compacta'!$A:$G,7,0)</f>
        <v>7,1 kW Trifásica</v>
      </c>
      <c r="F244" s="34">
        <f>+IFERROR(VLOOKUP($D244,'Tarifa compacta'!$A$11:$O$1174,13,0),"")</f>
        <v>3458</v>
      </c>
      <c r="G244" s="217" t="str">
        <f>IFERROR(IF(VLOOKUP($D244,'Tarifa compacta'!$A$11:$O$1174,12,0)=0,"",VLOOKUP($D244,'Tarifa compacta'!$A$11:$O$1174,12,0)),"")</f>
        <v/>
      </c>
      <c r="H244" s="32"/>
    </row>
    <row r="245" spans="2:8">
      <c r="B245" s="48"/>
      <c r="C245" s="247">
        <f>IFERROR(VLOOKUP(D245,'Tarifa compacta'!A:C,2,FALSE),"-")</f>
        <v>5025232880621</v>
      </c>
      <c r="D245" s="40" t="s">
        <v>2299</v>
      </c>
      <c r="E245" s="40" t="str">
        <f>+VLOOKUP($D245,'Tarifa compacta'!$A:$G,7,0)</f>
        <v>Mando de control por cable</v>
      </c>
      <c r="F245" s="41">
        <f>+IFERROR(VLOOKUP($D245,'Tarifa compacta'!$A$11:$O$1174,13,0),"")</f>
        <v>192</v>
      </c>
      <c r="G245" s="224" t="str">
        <f>IFERROR(IF(VLOOKUP($D245,'Tarifa compacta'!$A$11:$O$1174,12,0)=0,"",VLOOKUP($D245,'Tarifa compacta'!$A$11:$O$1174,12,0)),"")</f>
        <v/>
      </c>
      <c r="H245" s="40"/>
    </row>
    <row r="246" spans="2:8">
      <c r="B246" s="32"/>
      <c r="C246" s="252" t="str">
        <f>IFERROR(VLOOKUP(D246,'Tarifa compacta'!A:C,2,FALSE),"-")</f>
        <v>-</v>
      </c>
      <c r="D246" s="35" t="s">
        <v>6296</v>
      </c>
      <c r="E246" s="32"/>
      <c r="F246" s="36">
        <f t="shared" ref="F246" si="19">+SUM(F247:F249)</f>
        <v>6989</v>
      </c>
      <c r="G246" s="217" t="str">
        <f>IFERROR(IF(VLOOKUP($D246,'Tarifa compacta'!$A$11:$O$1174,12,0)=0,"",VLOOKUP($D246,'Tarifa compacta'!$A$11:$O$1174,12,0)),"")</f>
        <v/>
      </c>
      <c r="H246" s="32"/>
    </row>
    <row r="247" spans="2:8">
      <c r="B247" s="32"/>
      <c r="C247" s="252">
        <f>IFERROR(VLOOKUP(D247,'Tarifa compacta'!A:C,2,FALSE),"-")</f>
        <v>5025232915828</v>
      </c>
      <c r="D247" s="32" t="s">
        <v>2037</v>
      </c>
      <c r="E247" s="32" t="str">
        <f>+VLOOKUP($D247,'Tarifa compacta'!$A:$G,7,0)</f>
        <v>Consola de techo desde 10kW hasta 14kW con nanoe™X</v>
      </c>
      <c r="F247" s="34">
        <f>+IFERROR(VLOOKUP($D247,'Tarifa compacta'!$A$11:$O$1174,13,0),"")</f>
        <v>2850</v>
      </c>
      <c r="G247" s="217" t="str">
        <f>IFERROR(IF(VLOOKUP($D247,'Tarifa compacta'!$A$11:$O$1174,12,0)=0,"",VLOOKUP($D247,'Tarifa compacta'!$A$11:$O$1174,12,0)),"")</f>
        <v/>
      </c>
      <c r="H247" s="32"/>
    </row>
    <row r="248" spans="2:8">
      <c r="B248" s="47"/>
      <c r="C248" s="252">
        <f>IFERROR(VLOOKUP(D248,'Tarifa compacta'!A:C,2,FALSE),"-")</f>
        <v>5025232945375</v>
      </c>
      <c r="D248" s="32" t="s">
        <v>1941</v>
      </c>
      <c r="E248" s="32" t="str">
        <f>+VLOOKUP($D248,'Tarifa compacta'!$A:$G,7,0)</f>
        <v>10 kW Trifásica</v>
      </c>
      <c r="F248" s="34">
        <f>+IFERROR(VLOOKUP($D248,'Tarifa compacta'!$A$11:$O$1174,13,0),"")</f>
        <v>3947</v>
      </c>
      <c r="G248" s="217" t="str">
        <f>IFERROR(IF(VLOOKUP($D248,'Tarifa compacta'!$A$11:$O$1174,12,0)=0,"",VLOOKUP($D248,'Tarifa compacta'!$A$11:$O$1174,12,0)),"")</f>
        <v/>
      </c>
      <c r="H248" s="32"/>
    </row>
    <row r="249" spans="2:8">
      <c r="B249" s="48"/>
      <c r="C249" s="247">
        <f>IFERROR(VLOOKUP(D249,'Tarifa compacta'!A:C,2,FALSE),"-")</f>
        <v>5025232880621</v>
      </c>
      <c r="D249" s="40" t="s">
        <v>2299</v>
      </c>
      <c r="E249" s="40" t="str">
        <f>+VLOOKUP($D249,'Tarifa compacta'!$A:$G,7,0)</f>
        <v>Mando de control por cable</v>
      </c>
      <c r="F249" s="41">
        <f>+IFERROR(VLOOKUP($D249,'Tarifa compacta'!$A$11:$O$1174,13,0),"")</f>
        <v>192</v>
      </c>
      <c r="G249" s="224" t="str">
        <f>IFERROR(IF(VLOOKUP($D249,'Tarifa compacta'!$A$11:$O$1174,12,0)=0,"",VLOOKUP($D249,'Tarifa compacta'!$A$11:$O$1174,12,0)),"")</f>
        <v/>
      </c>
      <c r="H249" s="40"/>
    </row>
    <row r="250" spans="2:8">
      <c r="B250" s="32"/>
      <c r="C250" s="252" t="str">
        <f>IFERROR(VLOOKUP(D250,'Tarifa compacta'!A:C,2,FALSE),"-")</f>
        <v>-</v>
      </c>
      <c r="D250" s="35" t="s">
        <v>6297</v>
      </c>
      <c r="E250" s="32"/>
      <c r="F250" s="36">
        <f t="shared" ref="F250" si="20">+SUM(F251:F253)</f>
        <v>8116</v>
      </c>
      <c r="G250" s="217" t="str">
        <f>IFERROR(IF(VLOOKUP($D250,'Tarifa compacta'!$A$11:$O$1174,12,0)=0,"",VLOOKUP($D250,'Tarifa compacta'!$A$11:$O$1174,12,0)),"")</f>
        <v/>
      </c>
      <c r="H250" s="32"/>
    </row>
    <row r="251" spans="2:8">
      <c r="B251" s="32"/>
      <c r="C251" s="252">
        <f>IFERROR(VLOOKUP(D251,'Tarifa compacta'!A:C,2,FALSE),"-")</f>
        <v>5025232915828</v>
      </c>
      <c r="D251" s="32" t="s">
        <v>2037</v>
      </c>
      <c r="E251" s="32" t="str">
        <f>+VLOOKUP($D251,'Tarifa compacta'!$A:$G,7,0)</f>
        <v>Consola de techo desde 10kW hasta 14kW con nanoe™X</v>
      </c>
      <c r="F251" s="34">
        <f>+IFERROR(VLOOKUP($D251,'Tarifa compacta'!$A$11:$O$1174,13,0),"")</f>
        <v>2850</v>
      </c>
      <c r="G251" s="217" t="str">
        <f>IFERROR(IF(VLOOKUP($D251,'Tarifa compacta'!$A$11:$O$1174,12,0)=0,"",VLOOKUP($D251,'Tarifa compacta'!$A$11:$O$1174,12,0)),"")</f>
        <v/>
      </c>
      <c r="H251" s="32"/>
    </row>
    <row r="252" spans="2:8">
      <c r="B252" s="47"/>
      <c r="C252" s="252">
        <f>IFERROR(VLOOKUP(D252,'Tarifa compacta'!A:C,2,FALSE),"-")</f>
        <v>5025232945399</v>
      </c>
      <c r="D252" s="32" t="s">
        <v>1944</v>
      </c>
      <c r="E252" s="32" t="str">
        <f>+VLOOKUP($D252,'Tarifa compacta'!$A:$G,7,0)</f>
        <v>12,5 kW Trifásica</v>
      </c>
      <c r="F252" s="34">
        <f>+IFERROR(VLOOKUP($D252,'Tarifa compacta'!$A$11:$O$1174,13,0),"")</f>
        <v>5074</v>
      </c>
      <c r="G252" s="217" t="str">
        <f>IFERROR(IF(VLOOKUP($D252,'Tarifa compacta'!$A$11:$O$1174,12,0)=0,"",VLOOKUP($D252,'Tarifa compacta'!$A$11:$O$1174,12,0)),"")</f>
        <v/>
      </c>
      <c r="H252" s="32"/>
    </row>
    <row r="253" spans="2:8">
      <c r="B253" s="48"/>
      <c r="C253" s="247">
        <f>IFERROR(VLOOKUP(D253,'Tarifa compacta'!A:C,2,FALSE),"-")</f>
        <v>5025232880621</v>
      </c>
      <c r="D253" s="40" t="s">
        <v>2299</v>
      </c>
      <c r="E253" s="40" t="str">
        <f>+VLOOKUP($D253,'Tarifa compacta'!$A:$G,7,0)</f>
        <v>Mando de control por cable</v>
      </c>
      <c r="F253" s="41">
        <f>+IFERROR(VLOOKUP($D253,'Tarifa compacta'!$A$11:$O$1174,13,0),"")</f>
        <v>192</v>
      </c>
      <c r="G253" s="224" t="str">
        <f>IFERROR(IF(VLOOKUP($D253,'Tarifa compacta'!$A$11:$O$1174,12,0)=0,"",VLOOKUP($D253,'Tarifa compacta'!$A$11:$O$1174,12,0)),"")</f>
        <v/>
      </c>
      <c r="H253" s="40"/>
    </row>
    <row r="254" spans="2:8">
      <c r="B254" s="32"/>
      <c r="C254" s="252" t="str">
        <f>IFERROR(VLOOKUP(D254,'Tarifa compacta'!A:C,2,FALSE),"-")</f>
        <v>-</v>
      </c>
      <c r="D254" s="35" t="s">
        <v>6298</v>
      </c>
      <c r="E254" s="32"/>
      <c r="F254" s="36">
        <f t="shared" ref="F254" si="21">+SUM(F255:F257)</f>
        <v>9544</v>
      </c>
      <c r="G254" s="217" t="str">
        <f>IFERROR(IF(VLOOKUP($D254,'Tarifa compacta'!$A$11:$O$1174,12,0)=0,"",VLOOKUP($D254,'Tarifa compacta'!$A$11:$O$1174,12,0)),"")</f>
        <v/>
      </c>
      <c r="H254" s="32"/>
    </row>
    <row r="255" spans="2:8">
      <c r="B255" s="32"/>
      <c r="C255" s="252">
        <f>IFERROR(VLOOKUP(D255,'Tarifa compacta'!A:C,2,FALSE),"-")</f>
        <v>5025232915828</v>
      </c>
      <c r="D255" s="32" t="s">
        <v>2037</v>
      </c>
      <c r="E255" s="32" t="str">
        <f>+VLOOKUP($D255,'Tarifa compacta'!$A:$G,7,0)</f>
        <v>Consola de techo desde 10kW hasta 14kW con nanoe™X</v>
      </c>
      <c r="F255" s="34">
        <f>+IFERROR(VLOOKUP($D255,'Tarifa compacta'!$A$11:$O$1174,13,0),"")</f>
        <v>2850</v>
      </c>
      <c r="G255" s="217" t="str">
        <f>IFERROR(IF(VLOOKUP($D255,'Tarifa compacta'!$A$11:$O$1174,12,0)=0,"",VLOOKUP($D255,'Tarifa compacta'!$A$11:$O$1174,12,0)),"")</f>
        <v/>
      </c>
      <c r="H255" s="32"/>
    </row>
    <row r="256" spans="2:8">
      <c r="B256" s="47"/>
      <c r="C256" s="252">
        <f>IFERROR(VLOOKUP(D256,'Tarifa compacta'!A:C,2,FALSE),"-")</f>
        <v>5025232945412</v>
      </c>
      <c r="D256" s="32" t="s">
        <v>1946</v>
      </c>
      <c r="E256" s="32" t="str">
        <f>+VLOOKUP($D256,'Tarifa compacta'!$A:$G,7,0)</f>
        <v>14 kW Trifásica</v>
      </c>
      <c r="F256" s="34">
        <f>+IFERROR(VLOOKUP($D256,'Tarifa compacta'!$A$11:$O$1174,13,0),"")</f>
        <v>6502</v>
      </c>
      <c r="G256" s="217" t="str">
        <f>IFERROR(IF(VLOOKUP($D256,'Tarifa compacta'!$A$11:$O$1174,12,0)=0,"",VLOOKUP($D256,'Tarifa compacta'!$A$11:$O$1174,12,0)),"")</f>
        <v/>
      </c>
      <c r="H256" s="32"/>
    </row>
    <row r="257" spans="2:8">
      <c r="B257" s="48"/>
      <c r="C257" s="247">
        <f>IFERROR(VLOOKUP(D257,'Tarifa compacta'!A:C,2,FALSE),"-")</f>
        <v>5025232880621</v>
      </c>
      <c r="D257" s="40" t="s">
        <v>2299</v>
      </c>
      <c r="E257" s="32" t="str">
        <f>+VLOOKUP($D257,'Tarifa compacta'!$A:$G,7,0)</f>
        <v>Mando de control por cable</v>
      </c>
      <c r="F257" s="34">
        <f>+IFERROR(VLOOKUP($D257,'Tarifa compacta'!$A$11:$O$1174,13,0),"")</f>
        <v>192</v>
      </c>
      <c r="G257" s="217" t="str">
        <f>IFERROR(IF(VLOOKUP($D257,'Tarifa compacta'!$A$11:$O$1174,12,0)=0,"",VLOOKUP($D257,'Tarifa compacta'!$A$11:$O$1174,12,0)),"")</f>
        <v/>
      </c>
      <c r="H257" s="40"/>
    </row>
    <row r="258" spans="2:8" ht="20.100000000000001" customHeight="1">
      <c r="B258" s="44"/>
      <c r="C258" s="251"/>
      <c r="D258" s="116" t="s">
        <v>6299</v>
      </c>
      <c r="E258" s="45"/>
      <c r="F258" s="46"/>
      <c r="G258" s="222"/>
      <c r="H258" s="45"/>
    </row>
    <row r="259" spans="2:8">
      <c r="B259" s="32"/>
      <c r="C259" s="252" t="str">
        <f>IFERROR(VLOOKUP(D259,'Tarifa compacta'!A:C,2,FALSE),"-")</f>
        <v>-</v>
      </c>
      <c r="D259" s="35" t="s">
        <v>6300</v>
      </c>
      <c r="E259" s="32"/>
      <c r="F259" s="36">
        <f t="shared" ref="F259:F295" si="22">+SUM(F260:F262)</f>
        <v>2435</v>
      </c>
      <c r="G259" s="217" t="str">
        <f>IFERROR(IF(VLOOKUP($D259,'Tarifa compacta'!$A$11:$O$1174,12,0)=0,"",VLOOKUP($D259,'Tarifa compacta'!$A$11:$O$1174,12,0)),"")</f>
        <v/>
      </c>
      <c r="H259" s="32"/>
    </row>
    <row r="260" spans="2:8">
      <c r="B260" s="32"/>
      <c r="C260" s="252">
        <f>IFERROR(VLOOKUP(D260,'Tarifa compacta'!A:C,2,FALSE),"-")</f>
        <v>5025232915804</v>
      </c>
      <c r="D260" s="32" t="s">
        <v>2030</v>
      </c>
      <c r="E260" s="32" t="str">
        <f>+VLOOKUP($D260,'Tarifa compacta'!$A:$G,7,0)</f>
        <v>Consola de techo desde 3,60kW hasta 5kW con nanoe™X</v>
      </c>
      <c r="F260" s="34">
        <f>+IFERROR(VLOOKUP($D260,'Tarifa compacta'!$A$11:$O$1174,13,0),"")</f>
        <v>1494</v>
      </c>
      <c r="G260" s="217" t="str">
        <f>IFERROR(IF(VLOOKUP($D260,'Tarifa compacta'!$A$11:$O$1174,12,0)=0,"",VLOOKUP($D260,'Tarifa compacta'!$A$11:$O$1174,12,0)),"")</f>
        <v/>
      </c>
      <c r="H260" s="32"/>
    </row>
    <row r="261" spans="2:8">
      <c r="B261" s="47"/>
      <c r="C261" s="252">
        <f>IFERROR(VLOOKUP(D261,'Tarifa compacta'!A:C,2,FALSE),"-")</f>
        <v>5025232899333</v>
      </c>
      <c r="D261" s="32" t="s">
        <v>1954</v>
      </c>
      <c r="E261" s="32" t="str">
        <f>+VLOOKUP($D261,'Tarifa compacta'!$A:$G,7,0)</f>
        <v>3,6 kW Monofásica</v>
      </c>
      <c r="F261" s="34">
        <f>+IFERROR(VLOOKUP($D261,'Tarifa compacta'!$A$11:$O$1174,13,0),"")</f>
        <v>749</v>
      </c>
      <c r="G261" s="217" t="str">
        <f>IFERROR(IF(VLOOKUP($D261,'Tarifa compacta'!$A$11:$O$1174,12,0)=0,"",VLOOKUP($D261,'Tarifa compacta'!$A$11:$O$1174,12,0)),"")</f>
        <v/>
      </c>
      <c r="H261" s="32"/>
    </row>
    <row r="262" spans="2:8">
      <c r="B262" s="48"/>
      <c r="C262" s="247">
        <f>IFERROR(VLOOKUP(D262,'Tarifa compacta'!A:C,2,FALSE),"-")</f>
        <v>5025232880621</v>
      </c>
      <c r="D262" s="40" t="s">
        <v>2299</v>
      </c>
      <c r="E262" s="40" t="str">
        <f>+VLOOKUP($D262,'Tarifa compacta'!$A:$G,7,0)</f>
        <v>Mando de control por cable</v>
      </c>
      <c r="F262" s="41">
        <f>+IFERROR(VLOOKUP($D262,'Tarifa compacta'!$A$11:$O$1174,13,0),"")</f>
        <v>192</v>
      </c>
      <c r="G262" s="224" t="str">
        <f>IFERROR(IF(VLOOKUP($D262,'Tarifa compacta'!$A$11:$O$1174,12,0)=0,"",VLOOKUP($D262,'Tarifa compacta'!$A$11:$O$1174,12,0)),"")</f>
        <v/>
      </c>
      <c r="H262" s="40"/>
    </row>
    <row r="263" spans="2:8">
      <c r="B263" s="32"/>
      <c r="C263" s="252" t="str">
        <f>IFERROR(VLOOKUP(D263,'Tarifa compacta'!A:C,2,FALSE),"-")</f>
        <v>-</v>
      </c>
      <c r="D263" s="35" t="s">
        <v>6301</v>
      </c>
      <c r="E263" s="32"/>
      <c r="F263" s="36">
        <f t="shared" si="22"/>
        <v>3061</v>
      </c>
      <c r="G263" s="217" t="str">
        <f>IFERROR(IF(VLOOKUP($D263,'Tarifa compacta'!$A$11:$O$1174,12,0)=0,"",VLOOKUP($D263,'Tarifa compacta'!$A$11:$O$1174,12,0)),"")</f>
        <v/>
      </c>
      <c r="H263" s="32"/>
    </row>
    <row r="264" spans="2:8">
      <c r="B264" s="32"/>
      <c r="C264" s="252">
        <f>IFERROR(VLOOKUP(D264,'Tarifa compacta'!A:C,2,FALSE),"-")</f>
        <v>5025232915804</v>
      </c>
      <c r="D264" s="32" t="s">
        <v>2030</v>
      </c>
      <c r="E264" s="32" t="str">
        <f>+VLOOKUP($D264,'Tarifa compacta'!$A:$G,7,0)</f>
        <v>Consola de techo desde 3,60kW hasta 5kW con nanoe™X</v>
      </c>
      <c r="F264" s="34">
        <f>+IFERROR(VLOOKUP($D264,'Tarifa compacta'!$A$11:$O$1174,13,0),"")</f>
        <v>1494</v>
      </c>
      <c r="G264" s="217" t="str">
        <f>IFERROR(IF(VLOOKUP($D264,'Tarifa compacta'!$A$11:$O$1174,12,0)=0,"",VLOOKUP($D264,'Tarifa compacta'!$A$11:$O$1174,12,0)),"")</f>
        <v/>
      </c>
      <c r="H264" s="32"/>
    </row>
    <row r="265" spans="2:8">
      <c r="B265" s="47"/>
      <c r="C265" s="252">
        <f>IFERROR(VLOOKUP(D265,'Tarifa compacta'!A:C,2,FALSE),"-")</f>
        <v>5025232899340</v>
      </c>
      <c r="D265" s="32" t="s">
        <v>1955</v>
      </c>
      <c r="E265" s="32" t="str">
        <f>+VLOOKUP($D265,'Tarifa compacta'!$A:$G,7,0)</f>
        <v>5 kW Monofásica</v>
      </c>
      <c r="F265" s="34">
        <f>+IFERROR(VLOOKUP($D265,'Tarifa compacta'!$A$11:$O$1174,13,0),"")</f>
        <v>1375</v>
      </c>
      <c r="G265" s="217" t="str">
        <f>IFERROR(IF(VLOOKUP($D265,'Tarifa compacta'!$A$11:$O$1174,12,0)=0,"",VLOOKUP($D265,'Tarifa compacta'!$A$11:$O$1174,12,0)),"")</f>
        <v/>
      </c>
      <c r="H265" s="32"/>
    </row>
    <row r="266" spans="2:8">
      <c r="B266" s="48"/>
      <c r="C266" s="247">
        <f>IFERROR(VLOOKUP(D266,'Tarifa compacta'!A:C,2,FALSE),"-")</f>
        <v>5025232880621</v>
      </c>
      <c r="D266" s="40" t="s">
        <v>2299</v>
      </c>
      <c r="E266" s="40" t="str">
        <f>+VLOOKUP($D266,'Tarifa compacta'!$A:$G,7,0)</f>
        <v>Mando de control por cable</v>
      </c>
      <c r="F266" s="41">
        <f>+IFERROR(VLOOKUP($D266,'Tarifa compacta'!$A$11:$O$1174,13,0),"")</f>
        <v>192</v>
      </c>
      <c r="G266" s="224" t="str">
        <f>IFERROR(IF(VLOOKUP($D266,'Tarifa compacta'!$A$11:$O$1174,12,0)=0,"",VLOOKUP($D266,'Tarifa compacta'!$A$11:$O$1174,12,0)),"")</f>
        <v/>
      </c>
      <c r="H266" s="40"/>
    </row>
    <row r="267" spans="2:8">
      <c r="B267" s="32"/>
      <c r="C267" s="252" t="str">
        <f>IFERROR(VLOOKUP(D267,'Tarifa compacta'!A:C,2,FALSE),"-")</f>
        <v>-</v>
      </c>
      <c r="D267" s="35" t="s">
        <v>6302</v>
      </c>
      <c r="E267" s="32"/>
      <c r="F267" s="36">
        <f t="shared" si="22"/>
        <v>3499</v>
      </c>
      <c r="G267" s="217" t="str">
        <f>IFERROR(IF(VLOOKUP($D267,'Tarifa compacta'!$A$11:$O$1174,12,0)=0,"",VLOOKUP($D267,'Tarifa compacta'!$A$11:$O$1174,12,0)),"")</f>
        <v/>
      </c>
      <c r="H267" s="32"/>
    </row>
    <row r="268" spans="2:8">
      <c r="B268" s="32"/>
      <c r="C268" s="252">
        <f>IFERROR(VLOOKUP(D268,'Tarifa compacta'!A:C,2,FALSE),"-")</f>
        <v>5025232915811</v>
      </c>
      <c r="D268" s="32" t="s">
        <v>2035</v>
      </c>
      <c r="E268" s="32" t="str">
        <f>+VLOOKUP($D268,'Tarifa compacta'!$A:$G,7,0)</f>
        <v>Consola de techo desde 6kW hasta 7,10kW con nanoe™X</v>
      </c>
      <c r="F268" s="34">
        <f>+IFERROR(VLOOKUP($D268,'Tarifa compacta'!$A$11:$O$1174,13,0),"")</f>
        <v>1874</v>
      </c>
      <c r="G268" s="217" t="str">
        <f>IFERROR(IF(VLOOKUP($D268,'Tarifa compacta'!$A$11:$O$1174,12,0)=0,"",VLOOKUP($D268,'Tarifa compacta'!$A$11:$O$1174,12,0)),"")</f>
        <v/>
      </c>
      <c r="H268" s="32"/>
    </row>
    <row r="269" spans="2:8">
      <c r="B269" s="47"/>
      <c r="C269" s="252">
        <f>IFERROR(VLOOKUP(D269,'Tarifa compacta'!A:C,2,FALSE),"-")</f>
        <v>5025232920884</v>
      </c>
      <c r="D269" s="32" t="s">
        <v>1958</v>
      </c>
      <c r="E269" s="32" t="str">
        <f>+VLOOKUP($D269,'Tarifa compacta'!$A:$G,7,0)</f>
        <v>6 kW Monofásica</v>
      </c>
      <c r="F269" s="34">
        <f>+IFERROR(VLOOKUP($D269,'Tarifa compacta'!$A$11:$O$1174,13,0),"")</f>
        <v>1433</v>
      </c>
      <c r="G269" s="217" t="str">
        <f>IFERROR(IF(VLOOKUP($D269,'Tarifa compacta'!$A$11:$O$1174,12,0)=0,"",VLOOKUP($D269,'Tarifa compacta'!$A$11:$O$1174,12,0)),"")</f>
        <v/>
      </c>
      <c r="H269" s="32"/>
    </row>
    <row r="270" spans="2:8">
      <c r="B270" s="48"/>
      <c r="C270" s="247">
        <f>IFERROR(VLOOKUP(D270,'Tarifa compacta'!A:C,2,FALSE),"-")</f>
        <v>5025232880621</v>
      </c>
      <c r="D270" s="40" t="s">
        <v>2299</v>
      </c>
      <c r="E270" s="40" t="str">
        <f>+VLOOKUP($D270,'Tarifa compacta'!$A:$G,7,0)</f>
        <v>Mando de control por cable</v>
      </c>
      <c r="F270" s="41">
        <f>+IFERROR(VLOOKUP($D270,'Tarifa compacta'!$A$11:$O$1174,13,0),"")</f>
        <v>192</v>
      </c>
      <c r="G270" s="224" t="str">
        <f>IFERROR(IF(VLOOKUP($D270,'Tarifa compacta'!$A$11:$O$1174,12,0)=0,"",VLOOKUP($D270,'Tarifa compacta'!$A$11:$O$1174,12,0)),"")</f>
        <v/>
      </c>
      <c r="H270" s="40"/>
    </row>
    <row r="271" spans="2:8">
      <c r="B271" s="32"/>
      <c r="C271" s="252" t="str">
        <f>IFERROR(VLOOKUP(D271,'Tarifa compacta'!A:C,2,FALSE),"-")</f>
        <v>-</v>
      </c>
      <c r="D271" s="35" t="s">
        <v>6303</v>
      </c>
      <c r="E271" s="32"/>
      <c r="F271" s="36">
        <f t="shared" si="22"/>
        <v>3512</v>
      </c>
      <c r="G271" s="217" t="str">
        <f>IFERROR(IF(VLOOKUP($D271,'Tarifa compacta'!$A$11:$O$1174,12,0)=0,"",VLOOKUP($D271,'Tarifa compacta'!$A$11:$O$1174,12,0)),"")</f>
        <v/>
      </c>
      <c r="H271" s="32"/>
    </row>
    <row r="272" spans="2:8">
      <c r="B272" s="32"/>
      <c r="C272" s="252">
        <f>IFERROR(VLOOKUP(D272,'Tarifa compacta'!A:C,2,FALSE),"-")</f>
        <v>5025232915811</v>
      </c>
      <c r="D272" s="32" t="s">
        <v>2035</v>
      </c>
      <c r="E272" s="32" t="str">
        <f>+VLOOKUP($D272,'Tarifa compacta'!$A:$G,7,0)</f>
        <v>Consola de techo desde 6kW hasta 7,10kW con nanoe™X</v>
      </c>
      <c r="F272" s="34">
        <f>+IFERROR(VLOOKUP($D272,'Tarifa compacta'!$A$11:$O$1174,13,0),"")</f>
        <v>1874</v>
      </c>
      <c r="G272" s="217" t="str">
        <f>IFERROR(IF(VLOOKUP($D272,'Tarifa compacta'!$A$11:$O$1174,12,0)=0,"",VLOOKUP($D272,'Tarifa compacta'!$A$11:$O$1174,12,0)),"")</f>
        <v/>
      </c>
      <c r="H272" s="32"/>
    </row>
    <row r="273" spans="2:8">
      <c r="B273" s="47"/>
      <c r="C273" s="252">
        <f>IFERROR(VLOOKUP(D273,'Tarifa compacta'!A:C,2,FALSE),"-")</f>
        <v>5025232920891</v>
      </c>
      <c r="D273" s="32" t="s">
        <v>1959</v>
      </c>
      <c r="E273" s="32" t="str">
        <f>+VLOOKUP($D273,'Tarifa compacta'!$A:$G,7,0)</f>
        <v>7,1 kW Monofásica</v>
      </c>
      <c r="F273" s="34">
        <f>+IFERROR(VLOOKUP($D273,'Tarifa compacta'!$A$11:$O$1174,13,0),"")</f>
        <v>1446</v>
      </c>
      <c r="G273" s="217" t="str">
        <f>IFERROR(IF(VLOOKUP($D273,'Tarifa compacta'!$A$11:$O$1174,12,0)=0,"",VLOOKUP($D273,'Tarifa compacta'!$A$11:$O$1174,12,0)),"")</f>
        <v/>
      </c>
      <c r="H273" s="32"/>
    </row>
    <row r="274" spans="2:8">
      <c r="B274" s="48"/>
      <c r="C274" s="247">
        <f>IFERROR(VLOOKUP(D274,'Tarifa compacta'!A:C,2,FALSE),"-")</f>
        <v>5025232880621</v>
      </c>
      <c r="D274" s="40" t="s">
        <v>2299</v>
      </c>
      <c r="E274" s="40" t="str">
        <f>+VLOOKUP($D274,'Tarifa compacta'!$A:$G,7,0)</f>
        <v>Mando de control por cable</v>
      </c>
      <c r="F274" s="41">
        <f>+IFERROR(VLOOKUP($D274,'Tarifa compacta'!$A$11:$O$1174,13,0),"")</f>
        <v>192</v>
      </c>
      <c r="G274" s="224" t="str">
        <f>IFERROR(IF(VLOOKUP($D274,'Tarifa compacta'!$A$11:$O$1174,12,0)=0,"",VLOOKUP($D274,'Tarifa compacta'!$A$11:$O$1174,12,0)),"")</f>
        <v/>
      </c>
      <c r="H274" s="40"/>
    </row>
    <row r="275" spans="2:8">
      <c r="B275" s="32"/>
      <c r="C275" s="252" t="str">
        <f>IFERROR(VLOOKUP(D275,'Tarifa compacta'!A:C,2,FALSE),"-")</f>
        <v>-</v>
      </c>
      <c r="D275" s="35" t="s">
        <v>6304</v>
      </c>
      <c r="E275" s="32"/>
      <c r="F275" s="36">
        <f t="shared" si="22"/>
        <v>5187</v>
      </c>
      <c r="G275" s="217" t="str">
        <f>IFERROR(IF(VLOOKUP($D275,'Tarifa compacta'!$A$11:$O$1174,12,0)=0,"",VLOOKUP($D275,'Tarifa compacta'!$A$11:$O$1174,12,0)),"")</f>
        <v/>
      </c>
      <c r="H275" s="32"/>
    </row>
    <row r="276" spans="2:8">
      <c r="B276" s="32"/>
      <c r="C276" s="252">
        <f>IFERROR(VLOOKUP(D276,'Tarifa compacta'!A:C,2,FALSE),"-")</f>
        <v>5025232915828</v>
      </c>
      <c r="D276" s="32" t="s">
        <v>2037</v>
      </c>
      <c r="E276" s="32" t="str">
        <f>+VLOOKUP($D276,'Tarifa compacta'!$A:$G,7,0)</f>
        <v>Consola de techo desde 10kW hasta 14kW con nanoe™X</v>
      </c>
      <c r="F276" s="34">
        <f>+IFERROR(VLOOKUP($D276,'Tarifa compacta'!$A$11:$O$1174,13,0),"")</f>
        <v>2850</v>
      </c>
      <c r="G276" s="217" t="str">
        <f>IFERROR(IF(VLOOKUP($D276,'Tarifa compacta'!$A$11:$O$1174,12,0)=0,"",VLOOKUP($D276,'Tarifa compacta'!$A$11:$O$1174,12,0)),"")</f>
        <v/>
      </c>
      <c r="H276" s="32"/>
    </row>
    <row r="277" spans="2:8">
      <c r="B277" s="47"/>
      <c r="C277" s="252">
        <f>IFERROR(VLOOKUP(D277,'Tarifa compacta'!A:C,2,FALSE),"-")</f>
        <v>5025232941032</v>
      </c>
      <c r="D277" s="32" t="s">
        <v>1961</v>
      </c>
      <c r="E277" s="32" t="str">
        <f>+VLOOKUP($D277,'Tarifa compacta'!$A:$G,7,0)</f>
        <v>10 kW Monofásica</v>
      </c>
      <c r="F277" s="34">
        <f>+IFERROR(VLOOKUP($D277,'Tarifa compacta'!$A$11:$O$1174,13,0),"")</f>
        <v>2145</v>
      </c>
      <c r="G277" s="217" t="str">
        <f>IFERROR(IF(VLOOKUP($D277,'Tarifa compacta'!$A$11:$O$1174,12,0)=0,"",VLOOKUP($D277,'Tarifa compacta'!$A$11:$O$1174,12,0)),"")</f>
        <v/>
      </c>
      <c r="H277" s="32"/>
    </row>
    <row r="278" spans="2:8">
      <c r="B278" s="48"/>
      <c r="C278" s="247">
        <f>IFERROR(VLOOKUP(D278,'Tarifa compacta'!A:C,2,FALSE),"-")</f>
        <v>5025232880621</v>
      </c>
      <c r="D278" s="40" t="s">
        <v>2299</v>
      </c>
      <c r="E278" s="40" t="str">
        <f>+VLOOKUP($D278,'Tarifa compacta'!$A:$G,7,0)</f>
        <v>Mando de control por cable</v>
      </c>
      <c r="F278" s="41">
        <f>+IFERROR(VLOOKUP($D278,'Tarifa compacta'!$A$11:$O$1174,13,0),"")</f>
        <v>192</v>
      </c>
      <c r="G278" s="224" t="str">
        <f>IFERROR(IF(VLOOKUP($D278,'Tarifa compacta'!$A$11:$O$1174,12,0)=0,"",VLOOKUP($D278,'Tarifa compacta'!$A$11:$O$1174,12,0)),"")</f>
        <v/>
      </c>
      <c r="H278" s="40"/>
    </row>
    <row r="279" spans="2:8">
      <c r="B279" s="32"/>
      <c r="C279" s="252" t="str">
        <f>IFERROR(VLOOKUP(D279,'Tarifa compacta'!A:C,2,FALSE),"-")</f>
        <v>-</v>
      </c>
      <c r="D279" s="35" t="s">
        <v>6305</v>
      </c>
      <c r="E279" s="32"/>
      <c r="F279" s="36">
        <f t="shared" si="22"/>
        <v>5882</v>
      </c>
      <c r="G279" s="217" t="str">
        <f>IFERROR(IF(VLOOKUP($D279,'Tarifa compacta'!$A$11:$O$1174,12,0)=0,"",VLOOKUP($D279,'Tarifa compacta'!$A$11:$O$1174,12,0)),"")</f>
        <v/>
      </c>
      <c r="H279" s="32"/>
    </row>
    <row r="280" spans="2:8">
      <c r="B280" s="32"/>
      <c r="C280" s="252">
        <f>IFERROR(VLOOKUP(D280,'Tarifa compacta'!A:C,2,FALSE),"-")</f>
        <v>5025232915828</v>
      </c>
      <c r="D280" s="32" t="s">
        <v>2037</v>
      </c>
      <c r="E280" s="32" t="str">
        <f>+VLOOKUP($D280,'Tarifa compacta'!$A:$G,7,0)</f>
        <v>Consola de techo desde 10kW hasta 14kW con nanoe™X</v>
      </c>
      <c r="F280" s="34">
        <f>+IFERROR(VLOOKUP($D280,'Tarifa compacta'!$A$11:$O$1174,13,0),"")</f>
        <v>2850</v>
      </c>
      <c r="G280" s="217" t="str">
        <f>IFERROR(IF(VLOOKUP($D280,'Tarifa compacta'!$A$11:$O$1174,12,0)=0,"",VLOOKUP($D280,'Tarifa compacta'!$A$11:$O$1174,12,0)),"")</f>
        <v/>
      </c>
      <c r="H280" s="32"/>
    </row>
    <row r="281" spans="2:8">
      <c r="B281" s="47"/>
      <c r="C281" s="252">
        <f>IFERROR(VLOOKUP(D281,'Tarifa compacta'!A:C,2,FALSE),"-")</f>
        <v>5025232941056</v>
      </c>
      <c r="D281" s="32" t="s">
        <v>1964</v>
      </c>
      <c r="E281" s="32" t="str">
        <f>+VLOOKUP($D281,'Tarifa compacta'!$A:$G,7,0)</f>
        <v>12,5 kW Monofásica</v>
      </c>
      <c r="F281" s="34">
        <f>+IFERROR(VLOOKUP($D281,'Tarifa compacta'!$A$11:$O$1174,13,0),"")</f>
        <v>2840</v>
      </c>
      <c r="G281" s="217" t="str">
        <f>IFERROR(IF(VLOOKUP($D281,'Tarifa compacta'!$A$11:$O$1174,12,0)=0,"",VLOOKUP($D281,'Tarifa compacta'!$A$11:$O$1174,12,0)),"")</f>
        <v/>
      </c>
      <c r="H281" s="32"/>
    </row>
    <row r="282" spans="2:8">
      <c r="B282" s="48"/>
      <c r="C282" s="247">
        <f>IFERROR(VLOOKUP(D282,'Tarifa compacta'!A:C,2,FALSE),"-")</f>
        <v>5025232880621</v>
      </c>
      <c r="D282" s="40" t="s">
        <v>2299</v>
      </c>
      <c r="E282" s="40" t="str">
        <f>+VLOOKUP($D282,'Tarifa compacta'!$A:$G,7,0)</f>
        <v>Mando de control por cable</v>
      </c>
      <c r="F282" s="41">
        <f>+IFERROR(VLOOKUP($D282,'Tarifa compacta'!$A$11:$O$1174,13,0),"")</f>
        <v>192</v>
      </c>
      <c r="G282" s="224" t="str">
        <f>IFERROR(IF(VLOOKUP($D282,'Tarifa compacta'!$A$11:$O$1174,12,0)=0,"",VLOOKUP($D282,'Tarifa compacta'!$A$11:$O$1174,12,0)),"")</f>
        <v/>
      </c>
      <c r="H282" s="40"/>
    </row>
    <row r="283" spans="2:8">
      <c r="B283" s="32"/>
      <c r="C283" s="252" t="str">
        <f>IFERROR(VLOOKUP(D283,'Tarifa compacta'!A:C,2,FALSE),"-")</f>
        <v>-</v>
      </c>
      <c r="D283" s="35" t="s">
        <v>6306</v>
      </c>
      <c r="E283" s="32"/>
      <c r="F283" s="36">
        <f t="shared" si="22"/>
        <v>7111</v>
      </c>
      <c r="G283" s="217" t="str">
        <f>IFERROR(IF(VLOOKUP($D283,'Tarifa compacta'!$A$11:$O$1174,12,0)=0,"",VLOOKUP($D283,'Tarifa compacta'!$A$11:$O$1174,12,0)),"")</f>
        <v/>
      </c>
      <c r="H283" s="32"/>
    </row>
    <row r="284" spans="2:8">
      <c r="B284" s="32"/>
      <c r="C284" s="252">
        <f>IFERROR(VLOOKUP(D284,'Tarifa compacta'!A:C,2,FALSE),"-")</f>
        <v>5025232915828</v>
      </c>
      <c r="D284" s="32" t="s">
        <v>2037</v>
      </c>
      <c r="E284" s="32" t="str">
        <f>+VLOOKUP($D284,'Tarifa compacta'!$A:$G,7,0)</f>
        <v>Consola de techo desde 10kW hasta 14kW con nanoe™X</v>
      </c>
      <c r="F284" s="34">
        <f>+IFERROR(VLOOKUP($D284,'Tarifa compacta'!$A$11:$O$1174,13,0),"")</f>
        <v>2850</v>
      </c>
      <c r="G284" s="217" t="str">
        <f>IFERROR(IF(VLOOKUP($D284,'Tarifa compacta'!$A$11:$O$1174,12,0)=0,"",VLOOKUP($D284,'Tarifa compacta'!$A$11:$O$1174,12,0)),"")</f>
        <v/>
      </c>
      <c r="H284" s="32"/>
    </row>
    <row r="285" spans="2:8">
      <c r="B285" s="47"/>
      <c r="C285" s="252">
        <f>IFERROR(VLOOKUP(D285,'Tarifa compacta'!A:C,2,FALSE),"-")</f>
        <v>5025232941070</v>
      </c>
      <c r="D285" s="32" t="s">
        <v>1967</v>
      </c>
      <c r="E285" s="32" t="str">
        <f>+VLOOKUP($D285,'Tarifa compacta'!$A:$G,7,0)</f>
        <v>14 kW Monofásica</v>
      </c>
      <c r="F285" s="34">
        <f>+IFERROR(VLOOKUP($D285,'Tarifa compacta'!$A$11:$O$1174,13,0),"")</f>
        <v>4069</v>
      </c>
      <c r="G285" s="217" t="str">
        <f>IFERROR(IF(VLOOKUP($D285,'Tarifa compacta'!$A$11:$O$1174,12,0)=0,"",VLOOKUP($D285,'Tarifa compacta'!$A$11:$O$1174,12,0)),"")</f>
        <v/>
      </c>
      <c r="H285" s="32"/>
    </row>
    <row r="286" spans="2:8">
      <c r="B286" s="48"/>
      <c r="C286" s="247">
        <f>IFERROR(VLOOKUP(D286,'Tarifa compacta'!A:C,2,FALSE),"-")</f>
        <v>5025232880621</v>
      </c>
      <c r="D286" s="40" t="s">
        <v>2299</v>
      </c>
      <c r="E286" s="32" t="str">
        <f>+VLOOKUP($D286,'Tarifa compacta'!$A:$G,7,0)</f>
        <v>Mando de control por cable</v>
      </c>
      <c r="F286" s="34">
        <f>+IFERROR(VLOOKUP($D286,'Tarifa compacta'!$A$11:$O$1174,13,0),"")</f>
        <v>192</v>
      </c>
      <c r="G286" s="217" t="str">
        <f>IFERROR(IF(VLOOKUP($D286,'Tarifa compacta'!$A$11:$O$1174,12,0)=0,"",VLOOKUP($D286,'Tarifa compacta'!$A$11:$O$1174,12,0)),"")</f>
        <v/>
      </c>
      <c r="H286" s="40"/>
    </row>
    <row r="287" spans="2:8">
      <c r="B287" s="32"/>
      <c r="C287" s="252" t="str">
        <f>IFERROR(VLOOKUP(D287,'Tarifa compacta'!A:C,2,FALSE),"-")</f>
        <v>-</v>
      </c>
      <c r="D287" s="35" t="s">
        <v>6307</v>
      </c>
      <c r="E287" s="32"/>
      <c r="F287" s="36">
        <f t="shared" si="22"/>
        <v>5558</v>
      </c>
      <c r="G287" s="217" t="str">
        <f>IFERROR(IF(VLOOKUP($D287,'Tarifa compacta'!$A$11:$O$1174,12,0)=0,"",VLOOKUP($D287,'Tarifa compacta'!$A$11:$O$1174,12,0)),"")</f>
        <v/>
      </c>
      <c r="H287" s="32"/>
    </row>
    <row r="288" spans="2:8">
      <c r="B288" s="32"/>
      <c r="C288" s="252">
        <f>IFERROR(VLOOKUP(D288,'Tarifa compacta'!A:C,2,FALSE),"-")</f>
        <v>5025232915828</v>
      </c>
      <c r="D288" s="32" t="s">
        <v>2037</v>
      </c>
      <c r="E288" s="32" t="str">
        <f>+VLOOKUP($D288,'Tarifa compacta'!$A:$G,7,0)</f>
        <v>Consola de techo desde 10kW hasta 14kW con nanoe™X</v>
      </c>
      <c r="F288" s="34">
        <f>+IFERROR(VLOOKUP($D288,'Tarifa compacta'!$A$11:$O$1174,13,0),"")</f>
        <v>2850</v>
      </c>
      <c r="G288" s="217" t="str">
        <f>IFERROR(IF(VLOOKUP($D288,'Tarifa compacta'!$A$11:$O$1174,12,0)=0,"",VLOOKUP($D288,'Tarifa compacta'!$A$11:$O$1174,12,0)),"")</f>
        <v/>
      </c>
      <c r="H288" s="32"/>
    </row>
    <row r="289" spans="2:8">
      <c r="B289" s="47"/>
      <c r="C289" s="252">
        <f>IFERROR(VLOOKUP(D289,'Tarifa compacta'!A:C,2,FALSE),"-")</f>
        <v>5025232941049</v>
      </c>
      <c r="D289" s="32" t="s">
        <v>1968</v>
      </c>
      <c r="E289" s="32" t="str">
        <f>+VLOOKUP($D289,'Tarifa compacta'!$A:$G,7,0)</f>
        <v>10 kW Trifásica</v>
      </c>
      <c r="F289" s="34">
        <f>+IFERROR(VLOOKUP($D289,'Tarifa compacta'!$A$11:$O$1174,13,0),"")</f>
        <v>2516</v>
      </c>
      <c r="G289" s="217" t="str">
        <f>IFERROR(IF(VLOOKUP($D289,'Tarifa compacta'!$A$11:$O$1174,12,0)=0,"",VLOOKUP($D289,'Tarifa compacta'!$A$11:$O$1174,12,0)),"")</f>
        <v/>
      </c>
      <c r="H289" s="32"/>
    </row>
    <row r="290" spans="2:8">
      <c r="B290" s="48"/>
      <c r="C290" s="247">
        <f>IFERROR(VLOOKUP(D290,'Tarifa compacta'!A:C,2,FALSE),"-")</f>
        <v>5025232880621</v>
      </c>
      <c r="D290" s="40" t="s">
        <v>2299</v>
      </c>
      <c r="E290" s="40" t="str">
        <f>+VLOOKUP($D290,'Tarifa compacta'!$A:$G,7,0)</f>
        <v>Mando de control por cable</v>
      </c>
      <c r="F290" s="41">
        <f>+IFERROR(VLOOKUP($D290,'Tarifa compacta'!$A$11:$O$1174,13,0),"")</f>
        <v>192</v>
      </c>
      <c r="G290" s="224" t="str">
        <f>IFERROR(IF(VLOOKUP($D290,'Tarifa compacta'!$A$11:$O$1174,12,0)=0,"",VLOOKUP($D290,'Tarifa compacta'!$A$11:$O$1174,12,0)),"")</f>
        <v/>
      </c>
      <c r="H290" s="40"/>
    </row>
    <row r="291" spans="2:8">
      <c r="B291" s="32"/>
      <c r="C291" s="252" t="str">
        <f>IFERROR(VLOOKUP(D291,'Tarifa compacta'!A:C,2,FALSE),"-")</f>
        <v>-</v>
      </c>
      <c r="D291" s="35" t="s">
        <v>6308</v>
      </c>
      <c r="E291" s="32"/>
      <c r="F291" s="36">
        <f t="shared" si="22"/>
        <v>6304</v>
      </c>
      <c r="G291" s="217" t="str">
        <f>IFERROR(IF(VLOOKUP($D291,'Tarifa compacta'!$A$11:$O$1174,12,0)=0,"",VLOOKUP($D291,'Tarifa compacta'!$A$11:$O$1174,12,0)),"")</f>
        <v/>
      </c>
      <c r="H291" s="32"/>
    </row>
    <row r="292" spans="2:8">
      <c r="B292" s="32"/>
      <c r="C292" s="252">
        <f>IFERROR(VLOOKUP(D292,'Tarifa compacta'!A:C,2,FALSE),"-")</f>
        <v>5025232915828</v>
      </c>
      <c r="D292" s="32" t="s">
        <v>2037</v>
      </c>
      <c r="E292" s="32" t="str">
        <f>+VLOOKUP($D292,'Tarifa compacta'!$A:$G,7,0)</f>
        <v>Consola de techo desde 10kW hasta 14kW con nanoe™X</v>
      </c>
      <c r="F292" s="34">
        <f>+IFERROR(VLOOKUP($D292,'Tarifa compacta'!$A$11:$O$1174,13,0),"")</f>
        <v>2850</v>
      </c>
      <c r="G292" s="217" t="str">
        <f>IFERROR(IF(VLOOKUP($D292,'Tarifa compacta'!$A$11:$O$1174,12,0)=0,"",VLOOKUP($D292,'Tarifa compacta'!$A$11:$O$1174,12,0)),"")</f>
        <v/>
      </c>
      <c r="H292" s="32"/>
    </row>
    <row r="293" spans="2:8">
      <c r="B293" s="47"/>
      <c r="C293" s="252">
        <f>IFERROR(VLOOKUP(D293,'Tarifa compacta'!A:C,2,FALSE),"-")</f>
        <v>5025232941063</v>
      </c>
      <c r="D293" s="32" t="s">
        <v>1970</v>
      </c>
      <c r="E293" s="32" t="str">
        <f>+VLOOKUP($D293,'Tarifa compacta'!$A:$G,7,0)</f>
        <v>12,5 kW Trifásica</v>
      </c>
      <c r="F293" s="34">
        <f>+IFERROR(VLOOKUP($D293,'Tarifa compacta'!$A$11:$O$1174,13,0),"")</f>
        <v>3262</v>
      </c>
      <c r="G293" s="217" t="str">
        <f>IFERROR(IF(VLOOKUP($D293,'Tarifa compacta'!$A$11:$O$1174,12,0)=0,"",VLOOKUP($D293,'Tarifa compacta'!$A$11:$O$1174,12,0)),"")</f>
        <v/>
      </c>
      <c r="H293" s="32"/>
    </row>
    <row r="294" spans="2:8">
      <c r="B294" s="48"/>
      <c r="C294" s="247">
        <f>IFERROR(VLOOKUP(D294,'Tarifa compacta'!A:C,2,FALSE),"-")</f>
        <v>5025232880621</v>
      </c>
      <c r="D294" s="40" t="s">
        <v>2299</v>
      </c>
      <c r="E294" s="40" t="str">
        <f>+VLOOKUP($D294,'Tarifa compacta'!$A:$G,7,0)</f>
        <v>Mando de control por cable</v>
      </c>
      <c r="F294" s="41">
        <f>+IFERROR(VLOOKUP($D294,'Tarifa compacta'!$A$11:$O$1174,13,0),"")</f>
        <v>192</v>
      </c>
      <c r="G294" s="224" t="str">
        <f>IFERROR(IF(VLOOKUP($D294,'Tarifa compacta'!$A$11:$O$1174,12,0)=0,"",VLOOKUP($D294,'Tarifa compacta'!$A$11:$O$1174,12,0)),"")</f>
        <v/>
      </c>
      <c r="H294" s="40"/>
    </row>
    <row r="295" spans="2:8">
      <c r="B295" s="32"/>
      <c r="C295" s="252" t="str">
        <f>IFERROR(VLOOKUP(D295,'Tarifa compacta'!A:C,2,FALSE),"-")</f>
        <v>-</v>
      </c>
      <c r="D295" s="35" t="s">
        <v>6309</v>
      </c>
      <c r="E295" s="32"/>
      <c r="F295" s="36">
        <f t="shared" si="22"/>
        <v>7459</v>
      </c>
      <c r="G295" s="217" t="str">
        <f>IFERROR(IF(VLOOKUP($D295,'Tarifa compacta'!$A$11:$O$1174,12,0)=0,"",VLOOKUP($D295,'Tarifa compacta'!$A$11:$O$1174,12,0)),"")</f>
        <v/>
      </c>
      <c r="H295" s="32"/>
    </row>
    <row r="296" spans="2:8">
      <c r="B296" s="32"/>
      <c r="C296" s="252">
        <f>IFERROR(VLOOKUP(D296,'Tarifa compacta'!A:C,2,FALSE),"-")</f>
        <v>5025232915828</v>
      </c>
      <c r="D296" s="32" t="s">
        <v>2037</v>
      </c>
      <c r="E296" s="32" t="str">
        <f>+VLOOKUP($D296,'Tarifa compacta'!$A:$G,7,0)</f>
        <v>Consola de techo desde 10kW hasta 14kW con nanoe™X</v>
      </c>
      <c r="F296" s="34">
        <f>+IFERROR(VLOOKUP($D296,'Tarifa compacta'!$A$11:$O$1174,13,0),"")</f>
        <v>2850</v>
      </c>
      <c r="G296" s="217" t="str">
        <f>IFERROR(IF(VLOOKUP($D296,'Tarifa compacta'!$A$11:$O$1174,12,0)=0,"",VLOOKUP($D296,'Tarifa compacta'!$A$11:$O$1174,12,0)),"")</f>
        <v/>
      </c>
      <c r="H296" s="32"/>
    </row>
    <row r="297" spans="2:8">
      <c r="B297" s="47"/>
      <c r="C297" s="252">
        <f>IFERROR(VLOOKUP(D297,'Tarifa compacta'!A:C,2,FALSE),"-")</f>
        <v>5025232941087</v>
      </c>
      <c r="D297" s="32" t="s">
        <v>1971</v>
      </c>
      <c r="E297" s="32" t="str">
        <f>+VLOOKUP($D297,'Tarifa compacta'!$A:$G,7,0)</f>
        <v>14 kW Trifásica</v>
      </c>
      <c r="F297" s="34">
        <f>+IFERROR(VLOOKUP($D297,'Tarifa compacta'!$A$11:$O$1174,13,0),"")</f>
        <v>4417</v>
      </c>
      <c r="G297" s="217" t="str">
        <f>IFERROR(IF(VLOOKUP($D297,'Tarifa compacta'!$A$11:$O$1174,12,0)=0,"",VLOOKUP($D297,'Tarifa compacta'!$A$11:$O$1174,12,0)),"")</f>
        <v/>
      </c>
      <c r="H297" s="32"/>
    </row>
    <row r="298" spans="2:8">
      <c r="B298" s="48"/>
      <c r="C298" s="247">
        <f>IFERROR(VLOOKUP(D298,'Tarifa compacta'!A:C,2,FALSE),"-")</f>
        <v>5025232880621</v>
      </c>
      <c r="D298" s="40" t="s">
        <v>2299</v>
      </c>
      <c r="E298" s="32" t="str">
        <f>+VLOOKUP($D298,'Tarifa compacta'!$A:$G,7,0)</f>
        <v>Mando de control por cable</v>
      </c>
      <c r="F298" s="34">
        <f>+IFERROR(VLOOKUP($D298,'Tarifa compacta'!$A$11:$O$1174,13,0),"")</f>
        <v>192</v>
      </c>
      <c r="G298" s="217" t="str">
        <f>IFERROR(IF(VLOOKUP($D298,'Tarifa compacta'!$A$11:$O$1174,12,0)=0,"",VLOOKUP($D298,'Tarifa compacta'!$A$11:$O$1174,12,0)),"")</f>
        <v/>
      </c>
      <c r="H298" s="40"/>
    </row>
    <row r="299" spans="2:8" ht="20.100000000000001" customHeight="1">
      <c r="B299" s="44"/>
      <c r="C299" s="251"/>
      <c r="D299" s="116" t="s">
        <v>6310</v>
      </c>
      <c r="E299" s="45"/>
      <c r="F299" s="46"/>
      <c r="G299" s="222"/>
      <c r="H299" s="45"/>
    </row>
    <row r="300" spans="2:8">
      <c r="B300" s="32"/>
      <c r="C300" s="252" t="str">
        <f>IFERROR(VLOOKUP(D300,'Tarifa compacta'!A:C,2,FALSE),"-")</f>
        <v>-</v>
      </c>
      <c r="D300" s="35" t="s">
        <v>6311</v>
      </c>
      <c r="E300" s="32"/>
      <c r="F300" s="36">
        <f t="shared" ref="F300:F340" si="23">+SUM(F301:F303)</f>
        <v>3352</v>
      </c>
      <c r="G300" s="217" t="str">
        <f>IFERROR(IF(VLOOKUP($D300,'Tarifa compacta'!$A$11:$O$1174,12,0)=0,"",VLOOKUP($D300,'Tarifa compacta'!$A$11:$O$1174,12,0)),"")</f>
        <v/>
      </c>
      <c r="H300" s="32"/>
    </row>
    <row r="301" spans="2:8">
      <c r="B301" s="32"/>
      <c r="C301" s="252">
        <f>IFERROR(VLOOKUP(D301,'Tarifa compacta'!A:C,2,FALSE),"-")</f>
        <v>5025232898848</v>
      </c>
      <c r="D301" s="32" t="s">
        <v>2021</v>
      </c>
      <c r="E301" s="32" t="str">
        <f>+VLOOKUP($D301,'Tarifa compacta'!$A:$G,7,0)</f>
        <v xml:space="preserve">Conducto adaptable desde 3,60kW hasta 5kW con nanoe™X </v>
      </c>
      <c r="F301" s="34">
        <f>+IFERROR(VLOOKUP($D301,'Tarifa compacta'!$A$11:$O$1174,13,0),"")</f>
        <v>1099</v>
      </c>
      <c r="G301" s="217" t="str">
        <f>IFERROR(IF(VLOOKUP($D301,'Tarifa compacta'!$A$11:$O$1174,12,0)=0,"",VLOOKUP($D301,'Tarifa compacta'!$A$11:$O$1174,12,0)),"")</f>
        <v/>
      </c>
      <c r="H301" s="32"/>
    </row>
    <row r="302" spans="2:8">
      <c r="B302" s="47"/>
      <c r="C302" s="252">
        <f>IFERROR(VLOOKUP(D302,'Tarifa compacta'!A:C,2,FALSE),"-")</f>
        <v>5025232915507</v>
      </c>
      <c r="D302" s="32" t="s">
        <v>1910</v>
      </c>
      <c r="E302" s="32" t="str">
        <f>+VLOOKUP($D302,'Tarifa compacta'!$A:$G,7,0)</f>
        <v>3,6 kW Monofásica</v>
      </c>
      <c r="F302" s="34">
        <f>+IFERROR(VLOOKUP($D302,'Tarifa compacta'!$A$11:$O$1174,13,0),"")</f>
        <v>2061</v>
      </c>
      <c r="G302" s="217" t="str">
        <f>IFERROR(IF(VLOOKUP($D302,'Tarifa compacta'!$A$11:$O$1174,12,0)=0,"",VLOOKUP($D302,'Tarifa compacta'!$A$11:$O$1174,12,0)),"")</f>
        <v/>
      </c>
      <c r="H302" s="32"/>
    </row>
    <row r="303" spans="2:8">
      <c r="B303" s="48"/>
      <c r="C303" s="247">
        <f>IFERROR(VLOOKUP(D303,'Tarifa compacta'!A:C,2,FALSE),"-")</f>
        <v>5025232880621</v>
      </c>
      <c r="D303" s="40" t="s">
        <v>2299</v>
      </c>
      <c r="E303" s="40" t="str">
        <f>+VLOOKUP($D303,'Tarifa compacta'!$A:$G,7,0)</f>
        <v>Mando de control por cable</v>
      </c>
      <c r="F303" s="41">
        <f>+IFERROR(VLOOKUP($D303,'Tarifa compacta'!$A$11:$O$1174,13,0),"")</f>
        <v>192</v>
      </c>
      <c r="G303" s="224" t="str">
        <f>IFERROR(IF(VLOOKUP($D303,'Tarifa compacta'!$A$11:$O$1174,12,0)=0,"",VLOOKUP($D303,'Tarifa compacta'!$A$11:$O$1174,12,0)),"")</f>
        <v/>
      </c>
      <c r="H303" s="40"/>
    </row>
    <row r="304" spans="2:8">
      <c r="B304" s="32"/>
      <c r="C304" s="252" t="str">
        <f>IFERROR(VLOOKUP(D304,'Tarifa compacta'!A:C,2,FALSE),"-")</f>
        <v>-</v>
      </c>
      <c r="D304" s="35" t="s">
        <v>6312</v>
      </c>
      <c r="E304" s="32"/>
      <c r="F304" s="36">
        <f t="shared" si="23"/>
        <v>3646</v>
      </c>
      <c r="G304" s="217" t="str">
        <f>IFERROR(IF(VLOOKUP($D304,'Tarifa compacta'!$A$11:$O$1174,12,0)=0,"",VLOOKUP($D304,'Tarifa compacta'!$A$11:$O$1174,12,0)),"")</f>
        <v/>
      </c>
      <c r="H304" s="32"/>
    </row>
    <row r="305" spans="2:8">
      <c r="B305" s="32"/>
      <c r="C305" s="252">
        <f>IFERROR(VLOOKUP(D305,'Tarifa compacta'!A:C,2,FALSE),"-")</f>
        <v>5025232898848</v>
      </c>
      <c r="D305" s="32" t="s">
        <v>2021</v>
      </c>
      <c r="E305" s="32" t="str">
        <f>+VLOOKUP($D305,'Tarifa compacta'!$A:$G,7,0)</f>
        <v xml:space="preserve">Conducto adaptable desde 3,60kW hasta 5kW con nanoe™X </v>
      </c>
      <c r="F305" s="34">
        <f>+IFERROR(VLOOKUP($D305,'Tarifa compacta'!$A$11:$O$1174,13,0),"")</f>
        <v>1099</v>
      </c>
      <c r="G305" s="217" t="str">
        <f>IFERROR(IF(VLOOKUP($D305,'Tarifa compacta'!$A$11:$O$1174,12,0)=0,"",VLOOKUP($D305,'Tarifa compacta'!$A$11:$O$1174,12,0)),"")</f>
        <v/>
      </c>
      <c r="H305" s="32"/>
    </row>
    <row r="306" spans="2:8">
      <c r="B306" s="47"/>
      <c r="C306" s="252">
        <f>IFERROR(VLOOKUP(D306,'Tarifa compacta'!A:C,2,FALSE),"-")</f>
        <v>5025232915514</v>
      </c>
      <c r="D306" s="32" t="s">
        <v>1918</v>
      </c>
      <c r="E306" s="32" t="str">
        <f>+VLOOKUP($D306,'Tarifa compacta'!$A:$G,7,0)</f>
        <v>5 kW Monofásica</v>
      </c>
      <c r="F306" s="34">
        <f>+IFERROR(VLOOKUP($D306,'Tarifa compacta'!$A$11:$O$1174,13,0),"")</f>
        <v>2355</v>
      </c>
      <c r="G306" s="217" t="str">
        <f>IFERROR(IF(VLOOKUP($D306,'Tarifa compacta'!$A$11:$O$1174,12,0)=0,"",VLOOKUP($D306,'Tarifa compacta'!$A$11:$O$1174,12,0)),"")</f>
        <v/>
      </c>
      <c r="H306" s="32"/>
    </row>
    <row r="307" spans="2:8">
      <c r="B307" s="48"/>
      <c r="C307" s="247">
        <f>IFERROR(VLOOKUP(D307,'Tarifa compacta'!A:C,2,FALSE),"-")</f>
        <v>5025232880621</v>
      </c>
      <c r="D307" s="40" t="s">
        <v>2299</v>
      </c>
      <c r="E307" s="40" t="str">
        <f>+VLOOKUP($D307,'Tarifa compacta'!$A:$G,7,0)</f>
        <v>Mando de control por cable</v>
      </c>
      <c r="F307" s="41">
        <f>+IFERROR(VLOOKUP($D307,'Tarifa compacta'!$A$11:$O$1174,13,0),"")</f>
        <v>192</v>
      </c>
      <c r="G307" s="224" t="str">
        <f>IFERROR(IF(VLOOKUP($D307,'Tarifa compacta'!$A$11:$O$1174,12,0)=0,"",VLOOKUP($D307,'Tarifa compacta'!$A$11:$O$1174,12,0)),"")</f>
        <v/>
      </c>
      <c r="H307" s="40"/>
    </row>
    <row r="308" spans="2:8">
      <c r="B308" s="32"/>
      <c r="C308" s="252" t="str">
        <f>IFERROR(VLOOKUP(D308,'Tarifa compacta'!A:C,2,FALSE),"-")</f>
        <v>-</v>
      </c>
      <c r="D308" s="35" t="s">
        <v>6313</v>
      </c>
      <c r="E308" s="32"/>
      <c r="F308" s="36">
        <f t="shared" si="23"/>
        <v>3801</v>
      </c>
      <c r="G308" s="217" t="str">
        <f>IFERROR(IF(VLOOKUP($D308,'Tarifa compacta'!$A$11:$O$1174,12,0)=0,"",VLOOKUP($D308,'Tarifa compacta'!$A$11:$O$1174,12,0)),"")</f>
        <v/>
      </c>
      <c r="H308" s="32"/>
    </row>
    <row r="309" spans="2:8">
      <c r="B309" s="32"/>
      <c r="C309" s="252">
        <f>IFERROR(VLOOKUP(D309,'Tarifa compacta'!A:C,2,FALSE),"-")</f>
        <v>5025232898855</v>
      </c>
      <c r="D309" s="32" t="s">
        <v>2026</v>
      </c>
      <c r="E309" s="32" t="str">
        <f>+VLOOKUP($D309,'Tarifa compacta'!$A:$G,7,0)</f>
        <v>Conducto adaptable desde 6kW hasta 7,10kW con nanoe™X</v>
      </c>
      <c r="F309" s="34">
        <f>+IFERROR(VLOOKUP($D309,'Tarifa compacta'!$A$11:$O$1174,13,0),"")</f>
        <v>1120</v>
      </c>
      <c r="G309" s="217" t="str">
        <f>IFERROR(IF(VLOOKUP($D309,'Tarifa compacta'!$A$11:$O$1174,12,0)=0,"",VLOOKUP($D309,'Tarifa compacta'!$A$11:$O$1174,12,0)),"")</f>
        <v/>
      </c>
      <c r="H309" s="32"/>
    </row>
    <row r="310" spans="2:8">
      <c r="B310" s="47"/>
      <c r="C310" s="252">
        <f>IFERROR(VLOOKUP(D310,'Tarifa compacta'!A:C,2,FALSE),"-")</f>
        <v>5025232915521</v>
      </c>
      <c r="D310" s="32" t="s">
        <v>1920</v>
      </c>
      <c r="E310" s="32" t="str">
        <f>+VLOOKUP($D310,'Tarifa compacta'!$A:$G,7,0)</f>
        <v>6 kW Monofásica</v>
      </c>
      <c r="F310" s="34">
        <f>+IFERROR(VLOOKUP($D310,'Tarifa compacta'!$A$11:$O$1174,13,0),"")</f>
        <v>2489</v>
      </c>
      <c r="G310" s="217" t="str">
        <f>IFERROR(IF(VLOOKUP($D310,'Tarifa compacta'!$A$11:$O$1174,12,0)=0,"",VLOOKUP($D310,'Tarifa compacta'!$A$11:$O$1174,12,0)),"")</f>
        <v/>
      </c>
      <c r="H310" s="32"/>
    </row>
    <row r="311" spans="2:8">
      <c r="B311" s="48"/>
      <c r="C311" s="247">
        <f>IFERROR(VLOOKUP(D311,'Tarifa compacta'!A:C,2,FALSE),"-")</f>
        <v>5025232880621</v>
      </c>
      <c r="D311" s="40" t="s">
        <v>2299</v>
      </c>
      <c r="E311" s="40" t="str">
        <f>+VLOOKUP($D311,'Tarifa compacta'!$A:$G,7,0)</f>
        <v>Mando de control por cable</v>
      </c>
      <c r="F311" s="41">
        <f>+IFERROR(VLOOKUP($D311,'Tarifa compacta'!$A$11:$O$1174,13,0),"")</f>
        <v>192</v>
      </c>
      <c r="G311" s="224" t="str">
        <f>IFERROR(IF(VLOOKUP($D311,'Tarifa compacta'!$A$11:$O$1174,12,0)=0,"",VLOOKUP($D311,'Tarifa compacta'!$A$11:$O$1174,12,0)),"")</f>
        <v/>
      </c>
      <c r="H311" s="40"/>
    </row>
    <row r="312" spans="2:8">
      <c r="B312" s="32"/>
      <c r="C312" s="252" t="str">
        <f>IFERROR(VLOOKUP(D312,'Tarifa compacta'!A:C,2,FALSE),"-")</f>
        <v>-</v>
      </c>
      <c r="D312" s="35" t="s">
        <v>6314</v>
      </c>
      <c r="E312" s="32"/>
      <c r="F312" s="36">
        <f t="shared" si="23"/>
        <v>4449</v>
      </c>
      <c r="G312" s="217" t="str">
        <f>IFERROR(IF(VLOOKUP($D312,'Tarifa compacta'!$A$11:$O$1174,12,0)=0,"",VLOOKUP($D312,'Tarifa compacta'!$A$11:$O$1174,12,0)),"")</f>
        <v/>
      </c>
      <c r="H312" s="32"/>
    </row>
    <row r="313" spans="2:8">
      <c r="B313" s="32"/>
      <c r="C313" s="252">
        <f>IFERROR(VLOOKUP(D313,'Tarifa compacta'!A:C,2,FALSE),"-")</f>
        <v>5025232898855</v>
      </c>
      <c r="D313" s="32" t="s">
        <v>2026</v>
      </c>
      <c r="E313" s="32" t="str">
        <f>+VLOOKUP($D313,'Tarifa compacta'!$A:$G,7,0)</f>
        <v>Conducto adaptable desde 6kW hasta 7,10kW con nanoe™X</v>
      </c>
      <c r="F313" s="34">
        <f>+IFERROR(VLOOKUP($D313,'Tarifa compacta'!$A$11:$O$1174,13,0),"")</f>
        <v>1120</v>
      </c>
      <c r="G313" s="217" t="str">
        <f>IFERROR(IF(VLOOKUP($D313,'Tarifa compacta'!$A$11:$O$1174,12,0)=0,"",VLOOKUP($D313,'Tarifa compacta'!$A$11:$O$1174,12,0)),"")</f>
        <v/>
      </c>
      <c r="H313" s="32"/>
    </row>
    <row r="314" spans="2:8">
      <c r="B314" s="47"/>
      <c r="C314" s="252">
        <f>IFERROR(VLOOKUP(D314,'Tarifa compacta'!A:C,2,FALSE),"-")</f>
        <v>5025232945429</v>
      </c>
      <c r="D314" s="32" t="s">
        <v>1924</v>
      </c>
      <c r="E314" s="32" t="str">
        <f>+VLOOKUP($D314,'Tarifa compacta'!$A:$G,7,0)</f>
        <v>7,1 kW Monofásica</v>
      </c>
      <c r="F314" s="34">
        <f>+IFERROR(VLOOKUP($D314,'Tarifa compacta'!$A$11:$O$1174,13,0),"")</f>
        <v>3137</v>
      </c>
      <c r="G314" s="217" t="str">
        <f>IFERROR(IF(VLOOKUP($D314,'Tarifa compacta'!$A$11:$O$1174,12,0)=0,"",VLOOKUP($D314,'Tarifa compacta'!$A$11:$O$1174,12,0)),"")</f>
        <v/>
      </c>
      <c r="H314" s="32"/>
    </row>
    <row r="315" spans="2:8">
      <c r="B315" s="48"/>
      <c r="C315" s="247">
        <f>IFERROR(VLOOKUP(D315,'Tarifa compacta'!A:C,2,FALSE),"-")</f>
        <v>5025232880621</v>
      </c>
      <c r="D315" s="40" t="s">
        <v>2299</v>
      </c>
      <c r="E315" s="40" t="str">
        <f>+VLOOKUP($D315,'Tarifa compacta'!$A:$G,7,0)</f>
        <v>Mando de control por cable</v>
      </c>
      <c r="F315" s="41">
        <f>+IFERROR(VLOOKUP($D315,'Tarifa compacta'!$A$11:$O$1174,13,0),"")</f>
        <v>192</v>
      </c>
      <c r="G315" s="224" t="str">
        <f>IFERROR(IF(VLOOKUP($D315,'Tarifa compacta'!$A$11:$O$1174,12,0)=0,"",VLOOKUP($D315,'Tarifa compacta'!$A$11:$O$1174,12,0)),"")</f>
        <v/>
      </c>
      <c r="H315" s="40"/>
    </row>
    <row r="316" spans="2:8">
      <c r="B316" s="32"/>
      <c r="C316" s="252" t="str">
        <f>IFERROR(VLOOKUP(D316,'Tarifa compacta'!A:C,2,FALSE),"-")</f>
        <v>-</v>
      </c>
      <c r="D316" s="35" t="s">
        <v>6315</v>
      </c>
      <c r="E316" s="32"/>
      <c r="F316" s="36">
        <f>+SUM(F317:F319)</f>
        <v>5862</v>
      </c>
      <c r="G316" s="217" t="str">
        <f>IFERROR(IF(VLOOKUP($D316,'Tarifa compacta'!$A$11:$O$1174,12,0)=0,"",VLOOKUP($D316,'Tarifa compacta'!$A$11:$O$1174,12,0)),"")</f>
        <v/>
      </c>
      <c r="H316" s="32"/>
    </row>
    <row r="317" spans="2:8">
      <c r="B317" s="32"/>
      <c r="C317" s="252">
        <f>IFERROR(VLOOKUP(D317,'Tarifa compacta'!A:C,2,FALSE),"-")</f>
        <v>5025232898862</v>
      </c>
      <c r="D317" s="32" t="s">
        <v>2028</v>
      </c>
      <c r="E317" s="32" t="str">
        <f>+VLOOKUP($D317,'Tarifa compacta'!$A:$G,7,0)</f>
        <v>Conducto adaptable desde 10kW hasta 14kW con nanoe™X</v>
      </c>
      <c r="F317" s="34">
        <f>+IFERROR(VLOOKUP($D317,'Tarifa compacta'!$A$11:$O$1174,13,0),"")</f>
        <v>1855</v>
      </c>
      <c r="G317" s="217" t="str">
        <f>IFERROR(IF(VLOOKUP($D317,'Tarifa compacta'!$A$11:$O$1174,12,0)=0,"",VLOOKUP($D317,'Tarifa compacta'!$A$11:$O$1174,12,0)),"")</f>
        <v/>
      </c>
      <c r="H317" s="32"/>
    </row>
    <row r="318" spans="2:8">
      <c r="B318" s="47"/>
      <c r="C318" s="252">
        <f>IFERROR(VLOOKUP(D318,'Tarifa compacta'!A:C,2,FALSE),"-")</f>
        <v>5025232945368</v>
      </c>
      <c r="D318" s="32" t="s">
        <v>1928</v>
      </c>
      <c r="E318" s="32" t="str">
        <f>+VLOOKUP($D318,'Tarifa compacta'!$A:$G,7,0)</f>
        <v>10 kW Monofásica</v>
      </c>
      <c r="F318" s="34">
        <f>+IFERROR(VLOOKUP($D318,'Tarifa compacta'!$A$11:$O$1174,13,0),"")</f>
        <v>3815</v>
      </c>
      <c r="G318" s="217" t="str">
        <f>IFERROR(IF(VLOOKUP($D318,'Tarifa compacta'!$A$11:$O$1174,12,0)=0,"",VLOOKUP($D318,'Tarifa compacta'!$A$11:$O$1174,12,0)),"")</f>
        <v/>
      </c>
      <c r="H318" s="32"/>
    </row>
    <row r="319" spans="2:8">
      <c r="B319" s="48"/>
      <c r="C319" s="247">
        <f>IFERROR(VLOOKUP(D319,'Tarifa compacta'!A:C,2,FALSE),"-")</f>
        <v>5025232880621</v>
      </c>
      <c r="D319" s="40" t="s">
        <v>2299</v>
      </c>
      <c r="E319" s="40" t="str">
        <f>+VLOOKUP($D319,'Tarifa compacta'!$A:$G,7,0)</f>
        <v>Mando de control por cable</v>
      </c>
      <c r="F319" s="41">
        <f>+IFERROR(VLOOKUP($D319,'Tarifa compacta'!$A$11:$O$1174,13,0),"")</f>
        <v>192</v>
      </c>
      <c r="G319" s="224" t="str">
        <f>IFERROR(IF(VLOOKUP($D319,'Tarifa compacta'!$A$11:$O$1174,12,0)=0,"",VLOOKUP($D319,'Tarifa compacta'!$A$11:$O$1174,12,0)),"")</f>
        <v/>
      </c>
      <c r="H319" s="40"/>
    </row>
    <row r="320" spans="2:8">
      <c r="B320" s="32"/>
      <c r="C320" s="252" t="str">
        <f>IFERROR(VLOOKUP(D320,'Tarifa compacta'!A:C,2,FALSE),"-")</f>
        <v>-</v>
      </c>
      <c r="D320" s="35" t="s">
        <v>6316</v>
      </c>
      <c r="E320" s="32"/>
      <c r="F320" s="36">
        <f t="shared" si="23"/>
        <v>6963</v>
      </c>
      <c r="G320" s="217" t="str">
        <f>IFERROR(IF(VLOOKUP($D320,'Tarifa compacta'!$A$11:$O$1174,12,0)=0,"",VLOOKUP($D320,'Tarifa compacta'!$A$11:$O$1174,12,0)),"")</f>
        <v/>
      </c>
      <c r="H320" s="32"/>
    </row>
    <row r="321" spans="2:8">
      <c r="B321" s="32"/>
      <c r="C321" s="252">
        <f>IFERROR(VLOOKUP(D321,'Tarifa compacta'!A:C,2,FALSE),"-")</f>
        <v>5025232898862</v>
      </c>
      <c r="D321" s="32" t="s">
        <v>2028</v>
      </c>
      <c r="E321" s="32" t="str">
        <f>+VLOOKUP($D321,'Tarifa compacta'!$A:$G,7,0)</f>
        <v>Conducto adaptable desde 10kW hasta 14kW con nanoe™X</v>
      </c>
      <c r="F321" s="34">
        <f>+IFERROR(VLOOKUP($D321,'Tarifa compacta'!$A$11:$O$1174,13,0),"")</f>
        <v>1855</v>
      </c>
      <c r="G321" s="217" t="str">
        <f>IFERROR(IF(VLOOKUP($D321,'Tarifa compacta'!$A$11:$O$1174,12,0)=0,"",VLOOKUP($D321,'Tarifa compacta'!$A$11:$O$1174,12,0)),"")</f>
        <v/>
      </c>
      <c r="H321" s="32"/>
    </row>
    <row r="322" spans="2:8">
      <c r="B322" s="47"/>
      <c r="C322" s="252">
        <f>IFERROR(VLOOKUP(D322,'Tarifa compacta'!A:C,2,FALSE),"-")</f>
        <v>5025232945382</v>
      </c>
      <c r="D322" s="32" t="s">
        <v>1932</v>
      </c>
      <c r="E322" s="32" t="str">
        <f>+VLOOKUP($D322,'Tarifa compacta'!$A:$G,7,0)</f>
        <v>12,5 kW Monofásica</v>
      </c>
      <c r="F322" s="34">
        <f>+IFERROR(VLOOKUP($D322,'Tarifa compacta'!$A$11:$O$1174,13,0),"")</f>
        <v>4916</v>
      </c>
      <c r="G322" s="217" t="str">
        <f>IFERROR(IF(VLOOKUP($D322,'Tarifa compacta'!$A$11:$O$1174,12,0)=0,"",VLOOKUP($D322,'Tarifa compacta'!$A$11:$O$1174,12,0)),"")</f>
        <v/>
      </c>
      <c r="H322" s="32"/>
    </row>
    <row r="323" spans="2:8">
      <c r="B323" s="48"/>
      <c r="C323" s="247">
        <f>IFERROR(VLOOKUP(D323,'Tarifa compacta'!A:C,2,FALSE),"-")</f>
        <v>5025232880621</v>
      </c>
      <c r="D323" s="40" t="s">
        <v>2299</v>
      </c>
      <c r="E323" s="40" t="str">
        <f>+VLOOKUP($D323,'Tarifa compacta'!$A:$G,7,0)</f>
        <v>Mando de control por cable</v>
      </c>
      <c r="F323" s="41">
        <f>+IFERROR(VLOOKUP($D323,'Tarifa compacta'!$A$11:$O$1174,13,0),"")</f>
        <v>192</v>
      </c>
      <c r="G323" s="224" t="str">
        <f>IFERROR(IF(VLOOKUP($D323,'Tarifa compacta'!$A$11:$O$1174,12,0)=0,"",VLOOKUP($D323,'Tarifa compacta'!$A$11:$O$1174,12,0)),"")</f>
        <v/>
      </c>
      <c r="H323" s="40"/>
    </row>
    <row r="324" spans="2:8">
      <c r="B324" s="32"/>
      <c r="C324" s="252" t="str">
        <f>IFERROR(VLOOKUP(D324,'Tarifa compacta'!A:C,2,FALSE),"-")</f>
        <v>-</v>
      </c>
      <c r="D324" s="35" t="s">
        <v>6317</v>
      </c>
      <c r="E324" s="32"/>
      <c r="F324" s="36">
        <f t="shared" si="23"/>
        <v>8392</v>
      </c>
      <c r="G324" s="217" t="str">
        <f>IFERROR(IF(VLOOKUP($D324,'Tarifa compacta'!$A$11:$O$1174,12,0)=0,"",VLOOKUP($D324,'Tarifa compacta'!$A$11:$O$1174,12,0)),"")</f>
        <v/>
      </c>
      <c r="H324" s="32"/>
    </row>
    <row r="325" spans="2:8">
      <c r="B325" s="32"/>
      <c r="C325" s="252">
        <f>IFERROR(VLOOKUP(D325,'Tarifa compacta'!A:C,2,FALSE),"-")</f>
        <v>5025232898862</v>
      </c>
      <c r="D325" s="32" t="s">
        <v>2028</v>
      </c>
      <c r="E325" s="32" t="str">
        <f>+VLOOKUP($D325,'Tarifa compacta'!$A:$G,7,0)</f>
        <v>Conducto adaptable desde 10kW hasta 14kW con nanoe™X</v>
      </c>
      <c r="F325" s="34">
        <f>+IFERROR(VLOOKUP($D325,'Tarifa compacta'!$A$11:$O$1174,13,0),"")</f>
        <v>1855</v>
      </c>
      <c r="G325" s="217" t="str">
        <f>IFERROR(IF(VLOOKUP($D325,'Tarifa compacta'!$A$11:$O$1174,12,0)=0,"",VLOOKUP($D325,'Tarifa compacta'!$A$11:$O$1174,12,0)),"")</f>
        <v/>
      </c>
      <c r="H325" s="32"/>
    </row>
    <row r="326" spans="2:8">
      <c r="B326" s="47"/>
      <c r="C326" s="252">
        <f>IFERROR(VLOOKUP(D326,'Tarifa compacta'!A:C,2,FALSE),"-")</f>
        <v>5025232945405</v>
      </c>
      <c r="D326" s="32" t="s">
        <v>1936</v>
      </c>
      <c r="E326" s="32" t="str">
        <f>+VLOOKUP($D326,'Tarifa compacta'!$A:$G,7,0)</f>
        <v>14 kW Monofásica</v>
      </c>
      <c r="F326" s="34">
        <f>+IFERROR(VLOOKUP($D326,'Tarifa compacta'!$A$11:$O$1174,13,0),"")</f>
        <v>6345</v>
      </c>
      <c r="G326" s="217" t="str">
        <f>IFERROR(IF(VLOOKUP($D326,'Tarifa compacta'!$A$11:$O$1174,12,0)=0,"",VLOOKUP($D326,'Tarifa compacta'!$A$11:$O$1174,12,0)),"")</f>
        <v/>
      </c>
      <c r="H326" s="32"/>
    </row>
    <row r="327" spans="2:8">
      <c r="B327" s="48"/>
      <c r="C327" s="247">
        <f>IFERROR(VLOOKUP(D327,'Tarifa compacta'!A:C,2,FALSE),"-")</f>
        <v>5025232880621</v>
      </c>
      <c r="D327" s="40" t="s">
        <v>2299</v>
      </c>
      <c r="E327" s="40" t="str">
        <f>+VLOOKUP($D327,'Tarifa compacta'!$A:$G,7,0)</f>
        <v>Mando de control por cable</v>
      </c>
      <c r="F327" s="41">
        <f>+IFERROR(VLOOKUP($D327,'Tarifa compacta'!$A$11:$O$1174,13,0),"")</f>
        <v>192</v>
      </c>
      <c r="G327" s="224" t="str">
        <f>IFERROR(IF(VLOOKUP($D327,'Tarifa compacta'!$A$11:$O$1174,12,0)=0,"",VLOOKUP($D327,'Tarifa compacta'!$A$11:$O$1174,12,0)),"")</f>
        <v/>
      </c>
      <c r="H327" s="40"/>
    </row>
    <row r="328" spans="2:8">
      <c r="B328" s="32"/>
      <c r="C328" s="252" t="str">
        <f>IFERROR(VLOOKUP(D328,'Tarifa compacta'!A:C,2,FALSE),"-")</f>
        <v>-</v>
      </c>
      <c r="D328" s="35" t="s">
        <v>6318</v>
      </c>
      <c r="E328" s="32"/>
      <c r="F328" s="36">
        <f t="shared" si="23"/>
        <v>4770</v>
      </c>
      <c r="G328" s="217" t="str">
        <f>IFERROR(IF(VLOOKUP($D328,'Tarifa compacta'!$A$11:$O$1174,12,0)=0,"",VLOOKUP($D328,'Tarifa compacta'!$A$11:$O$1174,12,0)),"")</f>
        <v/>
      </c>
      <c r="H328" s="32"/>
    </row>
    <row r="329" spans="2:8">
      <c r="B329" s="32"/>
      <c r="C329" s="252">
        <f>IFERROR(VLOOKUP(D329,'Tarifa compacta'!A:C,2,FALSE),"-")</f>
        <v>5025232898855</v>
      </c>
      <c r="D329" s="32" t="s">
        <v>2026</v>
      </c>
      <c r="E329" s="32" t="str">
        <f>+VLOOKUP($D329,'Tarifa compacta'!$A:$G,7,0)</f>
        <v>Conducto adaptable desde 6kW hasta 7,10kW con nanoe™X</v>
      </c>
      <c r="F329" s="34">
        <f>+IFERROR(VLOOKUP($D329,'Tarifa compacta'!$A$11:$O$1174,13,0),"")</f>
        <v>1120</v>
      </c>
      <c r="G329" s="217" t="str">
        <f>IFERROR(IF(VLOOKUP($D329,'Tarifa compacta'!$A$11:$O$1174,12,0)=0,"",VLOOKUP($D329,'Tarifa compacta'!$A$11:$O$1174,12,0)),"")</f>
        <v/>
      </c>
      <c r="H329" s="32"/>
    </row>
    <row r="330" spans="2:8">
      <c r="B330" s="47"/>
      <c r="C330" s="252">
        <f>IFERROR(VLOOKUP(D330,'Tarifa compacta'!A:C,2,FALSE),"-")</f>
        <v>5025232945436</v>
      </c>
      <c r="D330" s="32" t="s">
        <v>1938</v>
      </c>
      <c r="E330" s="32" t="str">
        <f>+VLOOKUP($D330,'Tarifa compacta'!$A:$G,7,0)</f>
        <v>7,1 kW Trifásica</v>
      </c>
      <c r="F330" s="34">
        <f>+IFERROR(VLOOKUP($D330,'Tarifa compacta'!$A$11:$O$1174,13,0),"")</f>
        <v>3458</v>
      </c>
      <c r="G330" s="217" t="str">
        <f>IFERROR(IF(VLOOKUP($D330,'Tarifa compacta'!$A$11:$O$1174,12,0)=0,"",VLOOKUP($D330,'Tarifa compacta'!$A$11:$O$1174,12,0)),"")</f>
        <v/>
      </c>
      <c r="H330" s="32"/>
    </row>
    <row r="331" spans="2:8">
      <c r="B331" s="48"/>
      <c r="C331" s="247">
        <f>IFERROR(VLOOKUP(D331,'Tarifa compacta'!A:C,2,FALSE),"-")</f>
        <v>5025232880621</v>
      </c>
      <c r="D331" s="40" t="s">
        <v>2299</v>
      </c>
      <c r="E331" s="40" t="str">
        <f>+VLOOKUP($D331,'Tarifa compacta'!$A:$G,7,0)</f>
        <v>Mando de control por cable</v>
      </c>
      <c r="F331" s="41">
        <f>+IFERROR(VLOOKUP($D331,'Tarifa compacta'!$A$11:$O$1174,13,0),"")</f>
        <v>192</v>
      </c>
      <c r="G331" s="224" t="str">
        <f>IFERROR(IF(VLOOKUP($D331,'Tarifa compacta'!$A$11:$O$1174,12,0)=0,"",VLOOKUP($D331,'Tarifa compacta'!$A$11:$O$1174,12,0)),"")</f>
        <v/>
      </c>
      <c r="H331" s="40"/>
    </row>
    <row r="332" spans="2:8">
      <c r="B332" s="32"/>
      <c r="C332" s="252" t="str">
        <f>IFERROR(VLOOKUP(D332,'Tarifa compacta'!A:C,2,FALSE),"-")</f>
        <v>-</v>
      </c>
      <c r="D332" s="35" t="s">
        <v>6319</v>
      </c>
      <c r="E332" s="32"/>
      <c r="F332" s="36">
        <f t="shared" si="23"/>
        <v>5994</v>
      </c>
      <c r="G332" s="217" t="str">
        <f>IFERROR(IF(VLOOKUP($D332,'Tarifa compacta'!$A$11:$O$1174,12,0)=0,"",VLOOKUP($D332,'Tarifa compacta'!$A$11:$O$1174,12,0)),"")</f>
        <v/>
      </c>
      <c r="H332" s="32"/>
    </row>
    <row r="333" spans="2:8">
      <c r="B333" s="32"/>
      <c r="C333" s="252">
        <f>IFERROR(VLOOKUP(D333,'Tarifa compacta'!A:C,2,FALSE),"-")</f>
        <v>5025232898862</v>
      </c>
      <c r="D333" s="32" t="s">
        <v>2028</v>
      </c>
      <c r="E333" s="32" t="str">
        <f>+VLOOKUP($D333,'Tarifa compacta'!$A:$G,7,0)</f>
        <v>Conducto adaptable desde 10kW hasta 14kW con nanoe™X</v>
      </c>
      <c r="F333" s="34">
        <f>+IFERROR(VLOOKUP($D333,'Tarifa compacta'!$A$11:$O$1174,13,0),"")</f>
        <v>1855</v>
      </c>
      <c r="G333" s="217" t="str">
        <f>IFERROR(IF(VLOOKUP($D333,'Tarifa compacta'!$A$11:$O$1174,12,0)=0,"",VLOOKUP($D333,'Tarifa compacta'!$A$11:$O$1174,12,0)),"")</f>
        <v/>
      </c>
      <c r="H333" s="32"/>
    </row>
    <row r="334" spans="2:8">
      <c r="B334" s="47"/>
      <c r="C334" s="252">
        <f>IFERROR(VLOOKUP(D334,'Tarifa compacta'!A:C,2,FALSE),"-")</f>
        <v>5025232945375</v>
      </c>
      <c r="D334" s="32" t="s">
        <v>1941</v>
      </c>
      <c r="E334" s="32" t="str">
        <f>+VLOOKUP($D334,'Tarifa compacta'!$A:$G,7,0)</f>
        <v>10 kW Trifásica</v>
      </c>
      <c r="F334" s="34">
        <f>+IFERROR(VLOOKUP($D334,'Tarifa compacta'!$A$11:$O$1174,13,0),"")</f>
        <v>3947</v>
      </c>
      <c r="G334" s="217" t="str">
        <f>IFERROR(IF(VLOOKUP($D334,'Tarifa compacta'!$A$11:$O$1174,12,0)=0,"",VLOOKUP($D334,'Tarifa compacta'!$A$11:$O$1174,12,0)),"")</f>
        <v/>
      </c>
      <c r="H334" s="32"/>
    </row>
    <row r="335" spans="2:8">
      <c r="B335" s="48"/>
      <c r="C335" s="247">
        <f>IFERROR(VLOOKUP(D335,'Tarifa compacta'!A:C,2,FALSE),"-")</f>
        <v>5025232880621</v>
      </c>
      <c r="D335" s="40" t="s">
        <v>2299</v>
      </c>
      <c r="E335" s="40" t="str">
        <f>+VLOOKUP($D335,'Tarifa compacta'!$A:$G,7,0)</f>
        <v>Mando de control por cable</v>
      </c>
      <c r="F335" s="41">
        <f>+IFERROR(VLOOKUP($D335,'Tarifa compacta'!$A$11:$O$1174,13,0),"")</f>
        <v>192</v>
      </c>
      <c r="G335" s="224" t="str">
        <f>IFERROR(IF(VLOOKUP($D335,'Tarifa compacta'!$A$11:$O$1174,12,0)=0,"",VLOOKUP($D335,'Tarifa compacta'!$A$11:$O$1174,12,0)),"")</f>
        <v/>
      </c>
      <c r="H335" s="40"/>
    </row>
    <row r="336" spans="2:8">
      <c r="B336" s="32"/>
      <c r="C336" s="252" t="str">
        <f>IFERROR(VLOOKUP(D336,'Tarifa compacta'!A:C,2,FALSE),"-")</f>
        <v>-</v>
      </c>
      <c r="D336" s="35" t="s">
        <v>6320</v>
      </c>
      <c r="E336" s="32"/>
      <c r="F336" s="36">
        <f t="shared" si="23"/>
        <v>7121</v>
      </c>
      <c r="G336" s="217" t="str">
        <f>IFERROR(IF(VLOOKUP($D336,'Tarifa compacta'!$A$11:$O$1174,12,0)=0,"",VLOOKUP($D336,'Tarifa compacta'!$A$11:$O$1174,12,0)),"")</f>
        <v/>
      </c>
      <c r="H336" s="32"/>
    </row>
    <row r="337" spans="2:8">
      <c r="B337" s="32"/>
      <c r="C337" s="252">
        <f>IFERROR(VLOOKUP(D337,'Tarifa compacta'!A:C,2,FALSE),"-")</f>
        <v>5025232898862</v>
      </c>
      <c r="D337" s="32" t="s">
        <v>2028</v>
      </c>
      <c r="E337" s="32" t="str">
        <f>+VLOOKUP($D337,'Tarifa compacta'!$A:$G,7,0)</f>
        <v>Conducto adaptable desde 10kW hasta 14kW con nanoe™X</v>
      </c>
      <c r="F337" s="34">
        <f>+IFERROR(VLOOKUP($D337,'Tarifa compacta'!$A$11:$O$1174,13,0),"")</f>
        <v>1855</v>
      </c>
      <c r="G337" s="217" t="str">
        <f>IFERROR(IF(VLOOKUP($D337,'Tarifa compacta'!$A$11:$O$1174,12,0)=0,"",VLOOKUP($D337,'Tarifa compacta'!$A$11:$O$1174,12,0)),"")</f>
        <v/>
      </c>
      <c r="H337" s="32"/>
    </row>
    <row r="338" spans="2:8">
      <c r="B338" s="47"/>
      <c r="C338" s="252">
        <f>IFERROR(VLOOKUP(D338,'Tarifa compacta'!A:C,2,FALSE),"-")</f>
        <v>5025232945399</v>
      </c>
      <c r="D338" s="32" t="s">
        <v>1944</v>
      </c>
      <c r="E338" s="32" t="str">
        <f>+VLOOKUP($D338,'Tarifa compacta'!$A:$G,7,0)</f>
        <v>12,5 kW Trifásica</v>
      </c>
      <c r="F338" s="34">
        <f>+IFERROR(VLOOKUP($D338,'Tarifa compacta'!$A$11:$O$1174,13,0),"")</f>
        <v>5074</v>
      </c>
      <c r="G338" s="217" t="str">
        <f>IFERROR(IF(VLOOKUP($D338,'Tarifa compacta'!$A$11:$O$1174,12,0)=0,"",VLOOKUP($D338,'Tarifa compacta'!$A$11:$O$1174,12,0)),"")</f>
        <v/>
      </c>
      <c r="H338" s="32"/>
    </row>
    <row r="339" spans="2:8">
      <c r="B339" s="48"/>
      <c r="C339" s="247">
        <f>IFERROR(VLOOKUP(D339,'Tarifa compacta'!A:C,2,FALSE),"-")</f>
        <v>5025232880621</v>
      </c>
      <c r="D339" s="40" t="s">
        <v>2299</v>
      </c>
      <c r="E339" s="40" t="str">
        <f>+VLOOKUP($D339,'Tarifa compacta'!$A:$G,7,0)</f>
        <v>Mando de control por cable</v>
      </c>
      <c r="F339" s="41">
        <f>+IFERROR(VLOOKUP($D339,'Tarifa compacta'!$A$11:$O$1174,13,0),"")</f>
        <v>192</v>
      </c>
      <c r="G339" s="224" t="str">
        <f>IFERROR(IF(VLOOKUP($D339,'Tarifa compacta'!$A$11:$O$1174,12,0)=0,"",VLOOKUP($D339,'Tarifa compacta'!$A$11:$O$1174,12,0)),"")</f>
        <v/>
      </c>
      <c r="H339" s="40"/>
    </row>
    <row r="340" spans="2:8">
      <c r="B340" s="32"/>
      <c r="C340" s="252" t="str">
        <f>IFERROR(VLOOKUP(D340,'Tarifa compacta'!A:C,2,FALSE),"-")</f>
        <v>-</v>
      </c>
      <c r="D340" s="35" t="s">
        <v>6321</v>
      </c>
      <c r="E340" s="32"/>
      <c r="F340" s="36">
        <f t="shared" si="23"/>
        <v>8549</v>
      </c>
      <c r="G340" s="217" t="str">
        <f>IFERROR(IF(VLOOKUP($D340,'Tarifa compacta'!$A$11:$O$1174,12,0)=0,"",VLOOKUP($D340,'Tarifa compacta'!$A$11:$O$1174,12,0)),"")</f>
        <v/>
      </c>
      <c r="H340" s="32"/>
    </row>
    <row r="341" spans="2:8">
      <c r="B341" s="32"/>
      <c r="C341" s="252">
        <f>IFERROR(VLOOKUP(D341,'Tarifa compacta'!A:C,2,FALSE),"-")</f>
        <v>5025232898862</v>
      </c>
      <c r="D341" s="32" t="s">
        <v>2028</v>
      </c>
      <c r="E341" s="32" t="str">
        <f>+VLOOKUP($D341,'Tarifa compacta'!$A:$G,7,0)</f>
        <v>Conducto adaptable desde 10kW hasta 14kW con nanoe™X</v>
      </c>
      <c r="F341" s="34">
        <f>+IFERROR(VLOOKUP($D341,'Tarifa compacta'!$A$11:$O$1174,13,0),"")</f>
        <v>1855</v>
      </c>
      <c r="G341" s="217" t="str">
        <f>IFERROR(IF(VLOOKUP($D341,'Tarifa compacta'!$A$11:$O$1174,12,0)=0,"",VLOOKUP($D341,'Tarifa compacta'!$A$11:$O$1174,12,0)),"")</f>
        <v/>
      </c>
      <c r="H341" s="32"/>
    </row>
    <row r="342" spans="2:8">
      <c r="B342" s="47"/>
      <c r="C342" s="252">
        <f>IFERROR(VLOOKUP(D342,'Tarifa compacta'!A:C,2,FALSE),"-")</f>
        <v>5025232945412</v>
      </c>
      <c r="D342" s="32" t="s">
        <v>1946</v>
      </c>
      <c r="E342" s="32" t="str">
        <f>+VLOOKUP($D342,'Tarifa compacta'!$A:$G,7,0)</f>
        <v>14 kW Trifásica</v>
      </c>
      <c r="F342" s="34">
        <f>+IFERROR(VLOOKUP($D342,'Tarifa compacta'!$A$11:$O$1174,13,0),"")</f>
        <v>6502</v>
      </c>
      <c r="G342" s="217" t="str">
        <f>IFERROR(IF(VLOOKUP($D342,'Tarifa compacta'!$A$11:$O$1174,12,0)=0,"",VLOOKUP($D342,'Tarifa compacta'!$A$11:$O$1174,12,0)),"")</f>
        <v/>
      </c>
      <c r="H342" s="32"/>
    </row>
    <row r="343" spans="2:8">
      <c r="B343" s="48"/>
      <c r="C343" s="247">
        <f>IFERROR(VLOOKUP(D343,'Tarifa compacta'!A:C,2,FALSE),"-")</f>
        <v>5025232880621</v>
      </c>
      <c r="D343" s="40" t="s">
        <v>2299</v>
      </c>
      <c r="E343" s="32" t="str">
        <f>+VLOOKUP($D343,'Tarifa compacta'!$A:$G,7,0)</f>
        <v>Mando de control por cable</v>
      </c>
      <c r="F343" s="34">
        <f>+IFERROR(VLOOKUP($D343,'Tarifa compacta'!$A$11:$O$1174,13,0),"")</f>
        <v>192</v>
      </c>
      <c r="G343" s="217" t="str">
        <f>IFERROR(IF(VLOOKUP($D343,'Tarifa compacta'!$A$11:$O$1174,12,0)=0,"",VLOOKUP($D343,'Tarifa compacta'!$A$11:$O$1174,12,0)),"")</f>
        <v/>
      </c>
      <c r="H343" s="40"/>
    </row>
    <row r="344" spans="2:8" ht="20.100000000000001" customHeight="1">
      <c r="B344" s="44"/>
      <c r="C344" s="251"/>
      <c r="D344" s="116" t="s">
        <v>6322</v>
      </c>
      <c r="E344" s="45"/>
      <c r="F344" s="46"/>
      <c r="G344" s="222"/>
      <c r="H344" s="45"/>
    </row>
    <row r="345" spans="2:8">
      <c r="B345" s="32"/>
      <c r="C345" s="252" t="str">
        <f>IFERROR(VLOOKUP(D345,'Tarifa compacta'!A:C,2,FALSE),"-")</f>
        <v>-</v>
      </c>
      <c r="D345" s="35" t="s">
        <v>6323</v>
      </c>
      <c r="E345" s="32"/>
      <c r="F345" s="36">
        <f>+SUM(F346:F348)</f>
        <v>2040</v>
      </c>
      <c r="G345" s="217" t="str">
        <f>IFERROR(IF(VLOOKUP($D345,'Tarifa compacta'!$A$11:$O$1174,12,0)=0,"",VLOOKUP($D345,'Tarifa compacta'!$A$11:$O$1174,12,0)),"")</f>
        <v/>
      </c>
      <c r="H345" s="32"/>
    </row>
    <row r="346" spans="2:8">
      <c r="B346" s="32"/>
      <c r="C346" s="252">
        <f>IFERROR(VLOOKUP(D346,'Tarifa compacta'!A:C,2,FALSE),"-")</f>
        <v>5025232898848</v>
      </c>
      <c r="D346" s="32" t="s">
        <v>2021</v>
      </c>
      <c r="E346" s="32" t="str">
        <f>+VLOOKUP($D346,'Tarifa compacta'!$A:$G,7,0)</f>
        <v xml:space="preserve">Conducto adaptable desde 3,60kW hasta 5kW con nanoe™X </v>
      </c>
      <c r="F346" s="34">
        <f>+IFERROR(VLOOKUP($D346,'Tarifa compacta'!$A$11:$O$1174,13,0),"")</f>
        <v>1099</v>
      </c>
      <c r="G346" s="217" t="str">
        <f>IFERROR(IF(VLOOKUP($D346,'Tarifa compacta'!$A$11:$O$1174,12,0)=0,"",VLOOKUP($D346,'Tarifa compacta'!$A$11:$O$1174,12,0)),"")</f>
        <v/>
      </c>
      <c r="H346" s="32"/>
    </row>
    <row r="347" spans="2:8">
      <c r="B347" s="47"/>
      <c r="C347" s="252">
        <f>IFERROR(VLOOKUP(D347,'Tarifa compacta'!A:C,2,FALSE),"-")</f>
        <v>5025232899333</v>
      </c>
      <c r="D347" s="32" t="s">
        <v>1954</v>
      </c>
      <c r="E347" s="32" t="str">
        <f>+VLOOKUP($D347,'Tarifa compacta'!$A:$G,7,0)</f>
        <v>3,6 kW Monofásica</v>
      </c>
      <c r="F347" s="34">
        <f>+IFERROR(VLOOKUP($D347,'Tarifa compacta'!$A$11:$O$1174,13,0),"")</f>
        <v>749</v>
      </c>
      <c r="G347" s="217" t="str">
        <f>IFERROR(IF(VLOOKUP($D347,'Tarifa compacta'!$A$11:$O$1174,12,0)=0,"",VLOOKUP($D347,'Tarifa compacta'!$A$11:$O$1174,12,0)),"")</f>
        <v/>
      </c>
      <c r="H347" s="32"/>
    </row>
    <row r="348" spans="2:8">
      <c r="B348" s="48"/>
      <c r="C348" s="247">
        <f>IFERROR(VLOOKUP(D348,'Tarifa compacta'!A:C,2,FALSE),"-")</f>
        <v>5025232880621</v>
      </c>
      <c r="D348" s="40" t="s">
        <v>2299</v>
      </c>
      <c r="E348" s="40" t="str">
        <f>+VLOOKUP($D348,'Tarifa compacta'!$A:$G,7,0)</f>
        <v>Mando de control por cable</v>
      </c>
      <c r="F348" s="41">
        <f>+IFERROR(VLOOKUP($D348,'Tarifa compacta'!$A$11:$O$1174,13,0),"")</f>
        <v>192</v>
      </c>
      <c r="G348" s="224" t="str">
        <f>IFERROR(IF(VLOOKUP($D348,'Tarifa compacta'!$A$11:$O$1174,12,0)=0,"",VLOOKUP($D348,'Tarifa compacta'!$A$11:$O$1174,12,0)),"")</f>
        <v/>
      </c>
      <c r="H348" s="40"/>
    </row>
    <row r="349" spans="2:8">
      <c r="B349" s="32"/>
      <c r="C349" s="252" t="str">
        <f>IFERROR(VLOOKUP(D349,'Tarifa compacta'!A:C,2,FALSE),"-")</f>
        <v>-</v>
      </c>
      <c r="D349" s="35" t="s">
        <v>6324</v>
      </c>
      <c r="E349" s="32"/>
      <c r="F349" s="36">
        <f t="shared" ref="F349:F381" si="24">+SUM(F350:F352)</f>
        <v>2666</v>
      </c>
      <c r="G349" s="217" t="str">
        <f>IFERROR(IF(VLOOKUP($D349,'Tarifa compacta'!$A$11:$O$1174,12,0)=0,"",VLOOKUP($D349,'Tarifa compacta'!$A$11:$O$1174,12,0)),"")</f>
        <v/>
      </c>
      <c r="H349" s="32"/>
    </row>
    <row r="350" spans="2:8">
      <c r="B350" s="32"/>
      <c r="C350" s="252">
        <f>IFERROR(VLOOKUP(D350,'Tarifa compacta'!A:C,2,FALSE),"-")</f>
        <v>5025232898848</v>
      </c>
      <c r="D350" s="32" t="s">
        <v>2021</v>
      </c>
      <c r="E350" s="32" t="str">
        <f>+VLOOKUP($D350,'Tarifa compacta'!$A:$G,7,0)</f>
        <v xml:space="preserve">Conducto adaptable desde 3,60kW hasta 5kW con nanoe™X </v>
      </c>
      <c r="F350" s="34">
        <f>+IFERROR(VLOOKUP($D350,'Tarifa compacta'!$A$11:$O$1174,13,0),"")</f>
        <v>1099</v>
      </c>
      <c r="G350" s="217" t="str">
        <f>IFERROR(IF(VLOOKUP($D350,'Tarifa compacta'!$A$11:$O$1174,12,0)=0,"",VLOOKUP($D350,'Tarifa compacta'!$A$11:$O$1174,12,0)),"")</f>
        <v/>
      </c>
      <c r="H350" s="32"/>
    </row>
    <row r="351" spans="2:8">
      <c r="B351" s="47"/>
      <c r="C351" s="252">
        <f>IFERROR(VLOOKUP(D351,'Tarifa compacta'!A:C,2,FALSE),"-")</f>
        <v>5025232899340</v>
      </c>
      <c r="D351" s="32" t="s">
        <v>1955</v>
      </c>
      <c r="E351" s="32" t="str">
        <f>+VLOOKUP($D351,'Tarifa compacta'!$A:$G,7,0)</f>
        <v>5 kW Monofásica</v>
      </c>
      <c r="F351" s="34">
        <f>+IFERROR(VLOOKUP($D351,'Tarifa compacta'!$A$11:$O$1174,13,0),"")</f>
        <v>1375</v>
      </c>
      <c r="G351" s="217" t="str">
        <f>IFERROR(IF(VLOOKUP($D351,'Tarifa compacta'!$A$11:$O$1174,12,0)=0,"",VLOOKUP($D351,'Tarifa compacta'!$A$11:$O$1174,12,0)),"")</f>
        <v/>
      </c>
      <c r="H351" s="32"/>
    </row>
    <row r="352" spans="2:8">
      <c r="B352" s="48"/>
      <c r="C352" s="247">
        <f>IFERROR(VLOOKUP(D352,'Tarifa compacta'!A:C,2,FALSE),"-")</f>
        <v>5025232880621</v>
      </c>
      <c r="D352" s="40" t="s">
        <v>2299</v>
      </c>
      <c r="E352" s="40" t="str">
        <f>+VLOOKUP($D352,'Tarifa compacta'!$A:$G,7,0)</f>
        <v>Mando de control por cable</v>
      </c>
      <c r="F352" s="41">
        <f>+IFERROR(VLOOKUP($D352,'Tarifa compacta'!$A$11:$O$1174,13,0),"")</f>
        <v>192</v>
      </c>
      <c r="G352" s="224" t="str">
        <f>IFERROR(IF(VLOOKUP($D352,'Tarifa compacta'!$A$11:$O$1174,12,0)=0,"",VLOOKUP($D352,'Tarifa compacta'!$A$11:$O$1174,12,0)),"")</f>
        <v/>
      </c>
      <c r="H352" s="40"/>
    </row>
    <row r="353" spans="2:8">
      <c r="B353" s="32"/>
      <c r="C353" s="252" t="str">
        <f>IFERROR(VLOOKUP(D353,'Tarifa compacta'!A:C,2,FALSE),"-")</f>
        <v>-</v>
      </c>
      <c r="D353" s="35" t="s">
        <v>6325</v>
      </c>
      <c r="E353" s="32"/>
      <c r="F353" s="36">
        <f t="shared" si="24"/>
        <v>2745</v>
      </c>
      <c r="G353" s="217" t="str">
        <f>IFERROR(IF(VLOOKUP($D353,'Tarifa compacta'!$A$11:$O$1174,12,0)=0,"",VLOOKUP($D353,'Tarifa compacta'!$A$11:$O$1174,12,0)),"")</f>
        <v/>
      </c>
      <c r="H353" s="32"/>
    </row>
    <row r="354" spans="2:8">
      <c r="B354" s="32"/>
      <c r="C354" s="252">
        <f>IFERROR(VLOOKUP(D354,'Tarifa compacta'!A:C,2,FALSE),"-")</f>
        <v>5025232898855</v>
      </c>
      <c r="D354" s="32" t="s">
        <v>2026</v>
      </c>
      <c r="E354" s="32" t="str">
        <f>+VLOOKUP($D354,'Tarifa compacta'!$A:$G,7,0)</f>
        <v>Conducto adaptable desde 6kW hasta 7,10kW con nanoe™X</v>
      </c>
      <c r="F354" s="34">
        <f>+IFERROR(VLOOKUP($D354,'Tarifa compacta'!$A$11:$O$1174,13,0),"")</f>
        <v>1120</v>
      </c>
      <c r="G354" s="217" t="str">
        <f>IFERROR(IF(VLOOKUP($D354,'Tarifa compacta'!$A$11:$O$1174,12,0)=0,"",VLOOKUP($D354,'Tarifa compacta'!$A$11:$O$1174,12,0)),"")</f>
        <v/>
      </c>
      <c r="H354" s="32"/>
    </row>
    <row r="355" spans="2:8">
      <c r="B355" s="47"/>
      <c r="C355" s="252">
        <f>IFERROR(VLOOKUP(D355,'Tarifa compacta'!A:C,2,FALSE),"-")</f>
        <v>5025232920884</v>
      </c>
      <c r="D355" s="32" t="s">
        <v>1958</v>
      </c>
      <c r="E355" s="32" t="str">
        <f>+VLOOKUP($D355,'Tarifa compacta'!$A:$G,7,0)</f>
        <v>6 kW Monofásica</v>
      </c>
      <c r="F355" s="34">
        <f>+IFERROR(VLOOKUP($D355,'Tarifa compacta'!$A$11:$O$1174,13,0),"")</f>
        <v>1433</v>
      </c>
      <c r="G355" s="217" t="str">
        <f>IFERROR(IF(VLOOKUP($D355,'Tarifa compacta'!$A$11:$O$1174,12,0)=0,"",VLOOKUP($D355,'Tarifa compacta'!$A$11:$O$1174,12,0)),"")</f>
        <v/>
      </c>
      <c r="H355" s="32"/>
    </row>
    <row r="356" spans="2:8">
      <c r="B356" s="48"/>
      <c r="C356" s="247">
        <f>IFERROR(VLOOKUP(D356,'Tarifa compacta'!A:C,2,FALSE),"-")</f>
        <v>5025232880621</v>
      </c>
      <c r="D356" s="40" t="s">
        <v>2299</v>
      </c>
      <c r="E356" s="40" t="str">
        <f>+VLOOKUP($D356,'Tarifa compacta'!$A:$G,7,0)</f>
        <v>Mando de control por cable</v>
      </c>
      <c r="F356" s="41">
        <f>+IFERROR(VLOOKUP($D356,'Tarifa compacta'!$A$11:$O$1174,13,0),"")</f>
        <v>192</v>
      </c>
      <c r="G356" s="224" t="str">
        <f>IFERROR(IF(VLOOKUP($D356,'Tarifa compacta'!$A$11:$O$1174,12,0)=0,"",VLOOKUP($D356,'Tarifa compacta'!$A$11:$O$1174,12,0)),"")</f>
        <v/>
      </c>
      <c r="H356" s="40"/>
    </row>
    <row r="357" spans="2:8">
      <c r="B357" s="32"/>
      <c r="C357" s="252" t="str">
        <f>IFERROR(VLOOKUP(D357,'Tarifa compacta'!A:C,2,FALSE),"-")</f>
        <v>-</v>
      </c>
      <c r="D357" s="35" t="s">
        <v>6326</v>
      </c>
      <c r="E357" s="32"/>
      <c r="F357" s="36">
        <f t="shared" si="24"/>
        <v>2758</v>
      </c>
      <c r="G357" s="217" t="str">
        <f>IFERROR(IF(VLOOKUP($D357,'Tarifa compacta'!$A$11:$O$1174,12,0)=0,"",VLOOKUP($D357,'Tarifa compacta'!$A$11:$O$1174,12,0)),"")</f>
        <v/>
      </c>
      <c r="H357" s="32"/>
    </row>
    <row r="358" spans="2:8">
      <c r="B358" s="32"/>
      <c r="C358" s="252">
        <f>IFERROR(VLOOKUP(D358,'Tarifa compacta'!A:C,2,FALSE),"-")</f>
        <v>5025232898855</v>
      </c>
      <c r="D358" s="32" t="s">
        <v>2026</v>
      </c>
      <c r="E358" s="32" t="str">
        <f>+VLOOKUP($D358,'Tarifa compacta'!$A:$G,7,0)</f>
        <v>Conducto adaptable desde 6kW hasta 7,10kW con nanoe™X</v>
      </c>
      <c r="F358" s="34">
        <f>+IFERROR(VLOOKUP($D358,'Tarifa compacta'!$A$11:$O$1174,13,0),"")</f>
        <v>1120</v>
      </c>
      <c r="G358" s="217" t="str">
        <f>IFERROR(IF(VLOOKUP($D358,'Tarifa compacta'!$A$11:$O$1174,12,0)=0,"",VLOOKUP($D358,'Tarifa compacta'!$A$11:$O$1174,12,0)),"")</f>
        <v/>
      </c>
      <c r="H358" s="32"/>
    </row>
    <row r="359" spans="2:8">
      <c r="B359" s="47"/>
      <c r="C359" s="252">
        <f>IFERROR(VLOOKUP(D359,'Tarifa compacta'!A:C,2,FALSE),"-")</f>
        <v>5025232920891</v>
      </c>
      <c r="D359" s="32" t="s">
        <v>1959</v>
      </c>
      <c r="E359" s="32" t="str">
        <f>+VLOOKUP($D359,'Tarifa compacta'!$A:$G,7,0)</f>
        <v>7,1 kW Monofásica</v>
      </c>
      <c r="F359" s="34">
        <f>+IFERROR(VLOOKUP($D359,'Tarifa compacta'!$A$11:$O$1174,13,0),"")</f>
        <v>1446</v>
      </c>
      <c r="G359" s="217" t="str">
        <f>IFERROR(IF(VLOOKUP($D359,'Tarifa compacta'!$A$11:$O$1174,12,0)=0,"",VLOOKUP($D359,'Tarifa compacta'!$A$11:$O$1174,12,0)),"")</f>
        <v/>
      </c>
      <c r="H359" s="32"/>
    </row>
    <row r="360" spans="2:8">
      <c r="B360" s="48"/>
      <c r="C360" s="247">
        <f>IFERROR(VLOOKUP(D360,'Tarifa compacta'!A:C,2,FALSE),"-")</f>
        <v>5025232880621</v>
      </c>
      <c r="D360" s="40" t="s">
        <v>2299</v>
      </c>
      <c r="E360" s="40" t="str">
        <f>+VLOOKUP($D360,'Tarifa compacta'!$A:$G,7,0)</f>
        <v>Mando de control por cable</v>
      </c>
      <c r="F360" s="41">
        <f>+IFERROR(VLOOKUP($D360,'Tarifa compacta'!$A$11:$O$1174,13,0),"")</f>
        <v>192</v>
      </c>
      <c r="G360" s="224" t="str">
        <f>IFERROR(IF(VLOOKUP($D360,'Tarifa compacta'!$A$11:$O$1174,12,0)=0,"",VLOOKUP($D360,'Tarifa compacta'!$A$11:$O$1174,12,0)),"")</f>
        <v/>
      </c>
      <c r="H360" s="40"/>
    </row>
    <row r="361" spans="2:8">
      <c r="B361" s="32"/>
      <c r="C361" s="252" t="str">
        <f>IFERROR(VLOOKUP(D361,'Tarifa compacta'!A:C,2,FALSE),"-")</f>
        <v>-</v>
      </c>
      <c r="D361" s="35" t="s">
        <v>6327</v>
      </c>
      <c r="E361" s="32"/>
      <c r="F361" s="36">
        <f t="shared" si="24"/>
        <v>4192</v>
      </c>
      <c r="G361" s="217" t="str">
        <f>IFERROR(IF(VLOOKUP($D361,'Tarifa compacta'!$A$11:$O$1174,12,0)=0,"",VLOOKUP($D361,'Tarifa compacta'!$A$11:$O$1174,12,0)),"")</f>
        <v/>
      </c>
      <c r="H361" s="32"/>
    </row>
    <row r="362" spans="2:8">
      <c r="B362" s="32"/>
      <c r="C362" s="252">
        <f>IFERROR(VLOOKUP(D362,'Tarifa compacta'!A:C,2,FALSE),"-")</f>
        <v>5025232898862</v>
      </c>
      <c r="D362" s="32" t="s">
        <v>2028</v>
      </c>
      <c r="E362" s="32" t="str">
        <f>+VLOOKUP($D362,'Tarifa compacta'!$A:$G,7,0)</f>
        <v>Conducto adaptable desde 10kW hasta 14kW con nanoe™X</v>
      </c>
      <c r="F362" s="34">
        <f>+IFERROR(VLOOKUP($D362,'Tarifa compacta'!$A$11:$O$1174,13,0),"")</f>
        <v>1855</v>
      </c>
      <c r="G362" s="217" t="str">
        <f>IFERROR(IF(VLOOKUP($D362,'Tarifa compacta'!$A$11:$O$1174,12,0)=0,"",VLOOKUP($D362,'Tarifa compacta'!$A$11:$O$1174,12,0)),"")</f>
        <v/>
      </c>
      <c r="H362" s="32"/>
    </row>
    <row r="363" spans="2:8">
      <c r="B363" s="47"/>
      <c r="C363" s="252">
        <f>IFERROR(VLOOKUP(D363,'Tarifa compacta'!A:C,2,FALSE),"-")</f>
        <v>5025232941032</v>
      </c>
      <c r="D363" s="32" t="s">
        <v>1961</v>
      </c>
      <c r="E363" s="32" t="str">
        <f>+VLOOKUP($D363,'Tarifa compacta'!$A:$G,7,0)</f>
        <v>10 kW Monofásica</v>
      </c>
      <c r="F363" s="34">
        <f>+IFERROR(VLOOKUP($D363,'Tarifa compacta'!$A$11:$O$1174,13,0),"")</f>
        <v>2145</v>
      </c>
      <c r="G363" s="217" t="str">
        <f>IFERROR(IF(VLOOKUP($D363,'Tarifa compacta'!$A$11:$O$1174,12,0)=0,"",VLOOKUP($D363,'Tarifa compacta'!$A$11:$O$1174,12,0)),"")</f>
        <v/>
      </c>
      <c r="H363" s="32"/>
    </row>
    <row r="364" spans="2:8">
      <c r="B364" s="48"/>
      <c r="C364" s="247">
        <f>IFERROR(VLOOKUP(D364,'Tarifa compacta'!A:C,2,FALSE),"-")</f>
        <v>5025232880621</v>
      </c>
      <c r="D364" s="40" t="s">
        <v>2299</v>
      </c>
      <c r="E364" s="40" t="str">
        <f>+VLOOKUP($D364,'Tarifa compacta'!$A:$G,7,0)</f>
        <v>Mando de control por cable</v>
      </c>
      <c r="F364" s="41">
        <f>+IFERROR(VLOOKUP($D364,'Tarifa compacta'!$A$11:$O$1174,13,0),"")</f>
        <v>192</v>
      </c>
      <c r="G364" s="224" t="str">
        <f>IFERROR(IF(VLOOKUP($D364,'Tarifa compacta'!$A$11:$O$1174,12,0)=0,"",VLOOKUP($D364,'Tarifa compacta'!$A$11:$O$1174,12,0)),"")</f>
        <v/>
      </c>
      <c r="H364" s="40"/>
    </row>
    <row r="365" spans="2:8">
      <c r="B365" s="32"/>
      <c r="C365" s="252" t="str">
        <f>IFERROR(VLOOKUP(D365,'Tarifa compacta'!A:C,2,FALSE),"-")</f>
        <v>-</v>
      </c>
      <c r="D365" s="35" t="s">
        <v>6328</v>
      </c>
      <c r="E365" s="32"/>
      <c r="F365" s="36">
        <f t="shared" si="24"/>
        <v>4887</v>
      </c>
      <c r="G365" s="217" t="str">
        <f>IFERROR(IF(VLOOKUP($D365,'Tarifa compacta'!$A$11:$O$1174,12,0)=0,"",VLOOKUP($D365,'Tarifa compacta'!$A$11:$O$1174,12,0)),"")</f>
        <v/>
      </c>
      <c r="H365" s="32"/>
    </row>
    <row r="366" spans="2:8">
      <c r="B366" s="32"/>
      <c r="C366" s="252">
        <f>IFERROR(VLOOKUP(D366,'Tarifa compacta'!A:C,2,FALSE),"-")</f>
        <v>5025232898862</v>
      </c>
      <c r="D366" s="32" t="s">
        <v>2028</v>
      </c>
      <c r="E366" s="32" t="str">
        <f>+VLOOKUP($D366,'Tarifa compacta'!$A:$G,7,0)</f>
        <v>Conducto adaptable desde 10kW hasta 14kW con nanoe™X</v>
      </c>
      <c r="F366" s="34">
        <f>+IFERROR(VLOOKUP($D366,'Tarifa compacta'!$A$11:$O$1174,13,0),"")</f>
        <v>1855</v>
      </c>
      <c r="G366" s="217" t="str">
        <f>IFERROR(IF(VLOOKUP($D366,'Tarifa compacta'!$A$11:$O$1174,12,0)=0,"",VLOOKUP($D366,'Tarifa compacta'!$A$11:$O$1174,12,0)),"")</f>
        <v/>
      </c>
      <c r="H366" s="32"/>
    </row>
    <row r="367" spans="2:8">
      <c r="B367" s="47"/>
      <c r="C367" s="252">
        <f>IFERROR(VLOOKUP(D367,'Tarifa compacta'!A:C,2,FALSE),"-")</f>
        <v>5025232941056</v>
      </c>
      <c r="D367" s="32" t="s">
        <v>1964</v>
      </c>
      <c r="E367" s="32" t="str">
        <f>+VLOOKUP($D367,'Tarifa compacta'!$A:$G,7,0)</f>
        <v>12,5 kW Monofásica</v>
      </c>
      <c r="F367" s="34">
        <f>+IFERROR(VLOOKUP($D367,'Tarifa compacta'!$A$11:$O$1174,13,0),"")</f>
        <v>2840</v>
      </c>
      <c r="G367" s="217" t="str">
        <f>IFERROR(IF(VLOOKUP($D367,'Tarifa compacta'!$A$11:$O$1174,12,0)=0,"",VLOOKUP($D367,'Tarifa compacta'!$A$11:$O$1174,12,0)),"")</f>
        <v/>
      </c>
      <c r="H367" s="32"/>
    </row>
    <row r="368" spans="2:8">
      <c r="B368" s="48"/>
      <c r="C368" s="247">
        <f>IFERROR(VLOOKUP(D368,'Tarifa compacta'!A:C,2,FALSE),"-")</f>
        <v>5025232880621</v>
      </c>
      <c r="D368" s="40" t="s">
        <v>2299</v>
      </c>
      <c r="E368" s="40" t="str">
        <f>+VLOOKUP($D368,'Tarifa compacta'!$A:$G,7,0)</f>
        <v>Mando de control por cable</v>
      </c>
      <c r="F368" s="41">
        <f>+IFERROR(VLOOKUP($D368,'Tarifa compacta'!$A$11:$O$1174,13,0),"")</f>
        <v>192</v>
      </c>
      <c r="G368" s="224" t="str">
        <f>IFERROR(IF(VLOOKUP($D368,'Tarifa compacta'!$A$11:$O$1174,12,0)=0,"",VLOOKUP($D368,'Tarifa compacta'!$A$11:$O$1174,12,0)),"")</f>
        <v/>
      </c>
      <c r="H368" s="40"/>
    </row>
    <row r="369" spans="2:8">
      <c r="B369" s="32"/>
      <c r="C369" s="252" t="str">
        <f>IFERROR(VLOOKUP(D369,'Tarifa compacta'!A:C,2,FALSE),"-")</f>
        <v>-</v>
      </c>
      <c r="D369" s="35" t="s">
        <v>6329</v>
      </c>
      <c r="E369" s="32"/>
      <c r="F369" s="36">
        <f t="shared" si="24"/>
        <v>6116</v>
      </c>
      <c r="G369" s="217" t="str">
        <f>IFERROR(IF(VLOOKUP($D369,'Tarifa compacta'!$A$11:$O$1174,12,0)=0,"",VLOOKUP($D369,'Tarifa compacta'!$A$11:$O$1174,12,0)),"")</f>
        <v/>
      </c>
      <c r="H369" s="32"/>
    </row>
    <row r="370" spans="2:8">
      <c r="B370" s="32"/>
      <c r="C370" s="252">
        <f>IFERROR(VLOOKUP(D370,'Tarifa compacta'!A:C,2,FALSE),"-")</f>
        <v>5025232898862</v>
      </c>
      <c r="D370" s="32" t="s">
        <v>2028</v>
      </c>
      <c r="E370" s="32" t="str">
        <f>+VLOOKUP($D370,'Tarifa compacta'!$A:$G,7,0)</f>
        <v>Conducto adaptable desde 10kW hasta 14kW con nanoe™X</v>
      </c>
      <c r="F370" s="34">
        <f>+IFERROR(VLOOKUP($D370,'Tarifa compacta'!$A$11:$O$1174,13,0),"")</f>
        <v>1855</v>
      </c>
      <c r="G370" s="217" t="str">
        <f>IFERROR(IF(VLOOKUP($D370,'Tarifa compacta'!$A$11:$O$1174,12,0)=0,"",VLOOKUP($D370,'Tarifa compacta'!$A$11:$O$1174,12,0)),"")</f>
        <v/>
      </c>
      <c r="H370" s="32"/>
    </row>
    <row r="371" spans="2:8">
      <c r="B371" s="47"/>
      <c r="C371" s="252">
        <f>IFERROR(VLOOKUP(D371,'Tarifa compacta'!A:C,2,FALSE),"-")</f>
        <v>5025232941070</v>
      </c>
      <c r="D371" s="32" t="s">
        <v>1967</v>
      </c>
      <c r="E371" s="32" t="str">
        <f>+VLOOKUP($D371,'Tarifa compacta'!$A:$G,7,0)</f>
        <v>14 kW Monofásica</v>
      </c>
      <c r="F371" s="34">
        <f>+IFERROR(VLOOKUP($D371,'Tarifa compacta'!$A$11:$O$1174,13,0),"")</f>
        <v>4069</v>
      </c>
      <c r="G371" s="217" t="str">
        <f>IFERROR(IF(VLOOKUP($D371,'Tarifa compacta'!$A$11:$O$1174,12,0)=0,"",VLOOKUP($D371,'Tarifa compacta'!$A$11:$O$1174,12,0)),"")</f>
        <v/>
      </c>
      <c r="H371" s="32"/>
    </row>
    <row r="372" spans="2:8">
      <c r="B372" s="48"/>
      <c r="C372" s="247">
        <f>IFERROR(VLOOKUP(D372,'Tarifa compacta'!A:C,2,FALSE),"-")</f>
        <v>5025232880621</v>
      </c>
      <c r="D372" s="40" t="s">
        <v>2299</v>
      </c>
      <c r="E372" s="40" t="str">
        <f>+VLOOKUP($D372,'Tarifa compacta'!$A:$G,7,0)</f>
        <v>Mando de control por cable</v>
      </c>
      <c r="F372" s="41">
        <f>+IFERROR(VLOOKUP($D372,'Tarifa compacta'!$A$11:$O$1174,13,0),"")</f>
        <v>192</v>
      </c>
      <c r="G372" s="224" t="str">
        <f>IFERROR(IF(VLOOKUP($D372,'Tarifa compacta'!$A$11:$O$1174,12,0)=0,"",VLOOKUP($D372,'Tarifa compacta'!$A$11:$O$1174,12,0)),"")</f>
        <v/>
      </c>
      <c r="H372" s="40"/>
    </row>
    <row r="373" spans="2:8">
      <c r="B373" s="32"/>
      <c r="C373" s="252" t="str">
        <f>IFERROR(VLOOKUP(D373,'Tarifa compacta'!A:C,2,FALSE),"-")</f>
        <v>-</v>
      </c>
      <c r="D373" s="35" t="s">
        <v>6330</v>
      </c>
      <c r="E373" s="32"/>
      <c r="F373" s="36">
        <f t="shared" si="24"/>
        <v>4563</v>
      </c>
      <c r="G373" s="217" t="str">
        <f>IFERROR(IF(VLOOKUP($D373,'Tarifa compacta'!$A$11:$O$1174,12,0)=0,"",VLOOKUP($D373,'Tarifa compacta'!$A$11:$O$1174,12,0)),"")</f>
        <v/>
      </c>
      <c r="H373" s="32"/>
    </row>
    <row r="374" spans="2:8">
      <c r="B374" s="32"/>
      <c r="C374" s="252">
        <f>IFERROR(VLOOKUP(D374,'Tarifa compacta'!A:C,2,FALSE),"-")</f>
        <v>5025232898862</v>
      </c>
      <c r="D374" s="32" t="s">
        <v>2028</v>
      </c>
      <c r="E374" s="32" t="str">
        <f>+VLOOKUP($D374,'Tarifa compacta'!$A:$G,7,0)</f>
        <v>Conducto adaptable desde 10kW hasta 14kW con nanoe™X</v>
      </c>
      <c r="F374" s="34">
        <f>+IFERROR(VLOOKUP($D374,'Tarifa compacta'!$A$11:$O$1174,13,0),"")</f>
        <v>1855</v>
      </c>
      <c r="G374" s="217" t="str">
        <f>IFERROR(IF(VLOOKUP($D374,'Tarifa compacta'!$A$11:$O$1174,12,0)=0,"",VLOOKUP($D374,'Tarifa compacta'!$A$11:$O$1174,12,0)),"")</f>
        <v/>
      </c>
      <c r="H374" s="32"/>
    </row>
    <row r="375" spans="2:8">
      <c r="B375" s="47"/>
      <c r="C375" s="252">
        <f>IFERROR(VLOOKUP(D375,'Tarifa compacta'!A:C,2,FALSE),"-")</f>
        <v>5025232941049</v>
      </c>
      <c r="D375" s="32" t="s">
        <v>1968</v>
      </c>
      <c r="E375" s="32" t="str">
        <f>+VLOOKUP($D375,'Tarifa compacta'!$A:$G,7,0)</f>
        <v>10 kW Trifásica</v>
      </c>
      <c r="F375" s="34">
        <f>+IFERROR(VLOOKUP($D375,'Tarifa compacta'!$A$11:$O$1174,13,0),"")</f>
        <v>2516</v>
      </c>
      <c r="G375" s="217" t="str">
        <f>IFERROR(IF(VLOOKUP($D375,'Tarifa compacta'!$A$11:$O$1174,12,0)=0,"",VLOOKUP($D375,'Tarifa compacta'!$A$11:$O$1174,12,0)),"")</f>
        <v/>
      </c>
      <c r="H375" s="32"/>
    </row>
    <row r="376" spans="2:8">
      <c r="B376" s="48"/>
      <c r="C376" s="247">
        <f>IFERROR(VLOOKUP(D376,'Tarifa compacta'!A:C,2,FALSE),"-")</f>
        <v>5025232880621</v>
      </c>
      <c r="D376" s="40" t="s">
        <v>2299</v>
      </c>
      <c r="E376" s="40" t="str">
        <f>+VLOOKUP($D376,'Tarifa compacta'!$A:$G,7,0)</f>
        <v>Mando de control por cable</v>
      </c>
      <c r="F376" s="41">
        <f>+IFERROR(VLOOKUP($D376,'Tarifa compacta'!$A$11:$O$1174,13,0),"")</f>
        <v>192</v>
      </c>
      <c r="G376" s="224" t="str">
        <f>IFERROR(IF(VLOOKUP($D376,'Tarifa compacta'!$A$11:$O$1174,12,0)=0,"",VLOOKUP($D376,'Tarifa compacta'!$A$11:$O$1174,12,0)),"")</f>
        <v/>
      </c>
      <c r="H376" s="40"/>
    </row>
    <row r="377" spans="2:8">
      <c r="B377" s="32"/>
      <c r="C377" s="252" t="str">
        <f>IFERROR(VLOOKUP(D377,'Tarifa compacta'!A:C,2,FALSE),"-")</f>
        <v>-</v>
      </c>
      <c r="D377" s="35" t="s">
        <v>6331</v>
      </c>
      <c r="E377" s="32"/>
      <c r="F377" s="36">
        <f t="shared" si="24"/>
        <v>5309</v>
      </c>
      <c r="G377" s="217" t="str">
        <f>IFERROR(IF(VLOOKUP($D377,'Tarifa compacta'!$A$11:$O$1174,12,0)=0,"",VLOOKUP($D377,'Tarifa compacta'!$A$11:$O$1174,12,0)),"")</f>
        <v/>
      </c>
      <c r="H377" s="32"/>
    </row>
    <row r="378" spans="2:8">
      <c r="B378" s="32"/>
      <c r="C378" s="252">
        <f>IFERROR(VLOOKUP(D378,'Tarifa compacta'!A:C,2,FALSE),"-")</f>
        <v>5025232898862</v>
      </c>
      <c r="D378" s="32" t="s">
        <v>2028</v>
      </c>
      <c r="E378" s="32" t="str">
        <f>+VLOOKUP($D378,'Tarifa compacta'!$A:$G,7,0)</f>
        <v>Conducto adaptable desde 10kW hasta 14kW con nanoe™X</v>
      </c>
      <c r="F378" s="34">
        <f>+IFERROR(VLOOKUP($D378,'Tarifa compacta'!$A$11:$O$1174,13,0),"")</f>
        <v>1855</v>
      </c>
      <c r="G378" s="217" t="str">
        <f>IFERROR(IF(VLOOKUP($D378,'Tarifa compacta'!$A$11:$O$1174,12,0)=0,"",VLOOKUP($D378,'Tarifa compacta'!$A$11:$O$1174,12,0)),"")</f>
        <v/>
      </c>
      <c r="H378" s="32"/>
    </row>
    <row r="379" spans="2:8">
      <c r="B379" s="47"/>
      <c r="C379" s="252">
        <f>IFERROR(VLOOKUP(D379,'Tarifa compacta'!A:C,2,FALSE),"-")</f>
        <v>5025232941063</v>
      </c>
      <c r="D379" s="32" t="s">
        <v>1970</v>
      </c>
      <c r="E379" s="32" t="str">
        <f>+VLOOKUP($D379,'Tarifa compacta'!$A:$G,7,0)</f>
        <v>12,5 kW Trifásica</v>
      </c>
      <c r="F379" s="34">
        <f>+IFERROR(VLOOKUP($D379,'Tarifa compacta'!$A$11:$O$1174,13,0),"")</f>
        <v>3262</v>
      </c>
      <c r="G379" s="217" t="str">
        <f>IFERROR(IF(VLOOKUP($D379,'Tarifa compacta'!$A$11:$O$1174,12,0)=0,"",VLOOKUP($D379,'Tarifa compacta'!$A$11:$O$1174,12,0)),"")</f>
        <v/>
      </c>
      <c r="H379" s="32"/>
    </row>
    <row r="380" spans="2:8">
      <c r="B380" s="48"/>
      <c r="C380" s="247">
        <f>IFERROR(VLOOKUP(D380,'Tarifa compacta'!A:C,2,FALSE),"-")</f>
        <v>5025232880621</v>
      </c>
      <c r="D380" s="40" t="s">
        <v>2299</v>
      </c>
      <c r="E380" s="40" t="str">
        <f>+VLOOKUP($D380,'Tarifa compacta'!$A:$G,7,0)</f>
        <v>Mando de control por cable</v>
      </c>
      <c r="F380" s="41">
        <f>+IFERROR(VLOOKUP($D380,'Tarifa compacta'!$A$11:$O$1174,13,0),"")</f>
        <v>192</v>
      </c>
      <c r="G380" s="224" t="str">
        <f>IFERROR(IF(VLOOKUP($D380,'Tarifa compacta'!$A$11:$O$1174,12,0)=0,"",VLOOKUP($D380,'Tarifa compacta'!$A$11:$O$1174,12,0)),"")</f>
        <v/>
      </c>
      <c r="H380" s="40"/>
    </row>
    <row r="381" spans="2:8">
      <c r="B381" s="32"/>
      <c r="C381" s="252" t="str">
        <f>IFERROR(VLOOKUP(D381,'Tarifa compacta'!A:C,2,FALSE),"-")</f>
        <v>-</v>
      </c>
      <c r="D381" s="35" t="s">
        <v>6332</v>
      </c>
      <c r="E381" s="32"/>
      <c r="F381" s="36">
        <f t="shared" si="24"/>
        <v>6464</v>
      </c>
      <c r="G381" s="217" t="str">
        <f>IFERROR(IF(VLOOKUP($D381,'Tarifa compacta'!$A$11:$O$1174,12,0)=0,"",VLOOKUP($D381,'Tarifa compacta'!$A$11:$O$1174,12,0)),"")</f>
        <v/>
      </c>
      <c r="H381" s="32"/>
    </row>
    <row r="382" spans="2:8">
      <c r="B382" s="32"/>
      <c r="C382" s="252">
        <f>IFERROR(VLOOKUP(D382,'Tarifa compacta'!A:C,2,FALSE),"-")</f>
        <v>5025232898862</v>
      </c>
      <c r="D382" s="32" t="s">
        <v>2028</v>
      </c>
      <c r="E382" s="32" t="str">
        <f>+VLOOKUP($D382,'Tarifa compacta'!$A:$G,7,0)</f>
        <v>Conducto adaptable desde 10kW hasta 14kW con nanoe™X</v>
      </c>
      <c r="F382" s="34">
        <f>+IFERROR(VLOOKUP($D382,'Tarifa compacta'!$A$11:$O$1174,13,0),"")</f>
        <v>1855</v>
      </c>
      <c r="G382" s="217" t="str">
        <f>IFERROR(IF(VLOOKUP($D382,'Tarifa compacta'!$A$11:$O$1174,12,0)=0,"",VLOOKUP($D382,'Tarifa compacta'!$A$11:$O$1174,12,0)),"")</f>
        <v/>
      </c>
      <c r="H382" s="32"/>
    </row>
    <row r="383" spans="2:8">
      <c r="B383" s="47"/>
      <c r="C383" s="252">
        <f>IFERROR(VLOOKUP(D383,'Tarifa compacta'!A:C,2,FALSE),"-")</f>
        <v>5025232941087</v>
      </c>
      <c r="D383" s="32" t="s">
        <v>1971</v>
      </c>
      <c r="E383" s="32" t="str">
        <f>+VLOOKUP($D383,'Tarifa compacta'!$A:$G,7,0)</f>
        <v>14 kW Trifásica</v>
      </c>
      <c r="F383" s="34">
        <f>+IFERROR(VLOOKUP($D383,'Tarifa compacta'!$A$11:$O$1174,13,0),"")</f>
        <v>4417</v>
      </c>
      <c r="G383" s="217" t="str">
        <f>IFERROR(IF(VLOOKUP($D383,'Tarifa compacta'!$A$11:$O$1174,12,0)=0,"",VLOOKUP($D383,'Tarifa compacta'!$A$11:$O$1174,12,0)),"")</f>
        <v/>
      </c>
      <c r="H383" s="32"/>
    </row>
    <row r="384" spans="2:8">
      <c r="B384" s="48"/>
      <c r="C384" s="247">
        <f>IFERROR(VLOOKUP(D384,'Tarifa compacta'!A:C,2,FALSE),"-")</f>
        <v>5025232880621</v>
      </c>
      <c r="D384" s="40" t="s">
        <v>2299</v>
      </c>
      <c r="E384" s="32" t="str">
        <f>+VLOOKUP($D384,'Tarifa compacta'!$A:$G,7,0)</f>
        <v>Mando de control por cable</v>
      </c>
      <c r="F384" s="34">
        <f>+IFERROR(VLOOKUP($D384,'Tarifa compacta'!$A$11:$O$1174,13,0),"")</f>
        <v>192</v>
      </c>
      <c r="G384" s="217" t="str">
        <f>IFERROR(IF(VLOOKUP($D384,'Tarifa compacta'!$A$11:$O$1174,12,0)=0,"",VLOOKUP($D384,'Tarifa compacta'!$A$11:$O$1174,12,0)),"")</f>
        <v/>
      </c>
      <c r="H384" s="40"/>
    </row>
    <row r="385" spans="2:8" ht="20.100000000000001" customHeight="1">
      <c r="B385" s="44"/>
      <c r="C385" s="251"/>
      <c r="D385" s="116" t="s">
        <v>6333</v>
      </c>
      <c r="E385" s="45"/>
      <c r="F385" s="46"/>
      <c r="G385" s="222"/>
      <c r="H385" s="211"/>
    </row>
    <row r="386" spans="2:8" ht="15" customHeight="1">
      <c r="B386" s="118" t="s">
        <v>6100</v>
      </c>
      <c r="C386" s="252" t="str">
        <f>IFERROR(VLOOKUP(D386,'Tarifa compacta'!A:C,2,FALSE),"-")</f>
        <v>-</v>
      </c>
      <c r="D386" s="35" t="s">
        <v>6334</v>
      </c>
      <c r="E386" s="32"/>
      <c r="F386" s="36">
        <f>F387+F388+F389+F390*4</f>
        <v>6005</v>
      </c>
      <c r="G386" s="217" t="str">
        <f>IFERROR(IF(VLOOKUP($D386,'Tarifa compacta'!$A$11:$O$1174,12,0)=0,"",VLOOKUP($D386,'Tarifa compacta'!$A$11:$O$1174,12,0)),"")</f>
        <v/>
      </c>
      <c r="H386" s="287" t="s">
        <v>6335</v>
      </c>
    </row>
    <row r="387" spans="2:8">
      <c r="B387" s="118" t="s">
        <v>6100</v>
      </c>
      <c r="C387" s="252" t="str">
        <f>IFERROR(VLOOKUP(D387,'Tarifa compacta'!A:C,2,FALSE),"-")</f>
        <v>4010869796897</v>
      </c>
      <c r="D387" s="32" t="s">
        <v>2050</v>
      </c>
      <c r="E387" s="32" t="str">
        <f>+VLOOKUP($D387,'Tarifa compacta'!$A:$G,7,0)</f>
        <v>Conducto multizona 7,1-10kW - 4 salidas (necesita 1 control por salida/zona)</v>
      </c>
      <c r="F387" s="34">
        <f>+IFERROR(VLOOKUP($D387,'Tarifa compacta'!$A$11:$O$1174,13,0),"")</f>
        <v>3499</v>
      </c>
      <c r="G387" s="217" t="str">
        <f>IFERROR(IF(VLOOKUP($D387,'Tarifa compacta'!$A$11:$O$1174,12,0)=0,"",VLOOKUP($D387,'Tarifa compacta'!$A$11:$O$1174,12,0)),"")</f>
        <v/>
      </c>
      <c r="H387" s="286"/>
    </row>
    <row r="388" spans="2:8">
      <c r="B388" s="47"/>
      <c r="C388" s="252">
        <f>IFERROR(VLOOKUP(D388,'Tarifa compacta'!A:C,2,FALSE),"-")</f>
        <v>5025232920891</v>
      </c>
      <c r="D388" s="32" t="s">
        <v>1959</v>
      </c>
      <c r="E388" s="32" t="str">
        <f>+VLOOKUP($D388,'Tarifa compacta'!$A:$G,7,0)</f>
        <v>7,1 kW Monofásica</v>
      </c>
      <c r="F388" s="34">
        <f>+IFERROR(VLOOKUP($D388,'Tarifa compacta'!$A$11:$O$1174,13,0),"")</f>
        <v>1446</v>
      </c>
      <c r="G388" s="217" t="str">
        <f>IFERROR(IF(VLOOKUP($D388,'Tarifa compacta'!$A$11:$O$1174,12,0)=0,"",VLOOKUP($D388,'Tarifa compacta'!$A$11:$O$1174,12,0)),"")</f>
        <v/>
      </c>
      <c r="H388" s="286"/>
    </row>
    <row r="389" spans="2:8">
      <c r="B389" s="47"/>
      <c r="C389" s="252">
        <f>IFERROR(VLOOKUP(D389,'Tarifa compacta'!A:C,2,FALSE),"-")</f>
        <v>5025232910809</v>
      </c>
      <c r="D389" s="32" t="s">
        <v>2293</v>
      </c>
      <c r="E389" s="32" t="str">
        <f>+VLOOKUP($D389,'Tarifa compacta'!$A:$G,7,0)</f>
        <v>Mando por cable táctil simplificado (color negro)</v>
      </c>
      <c r="F389" s="34">
        <f>+IFERROR(VLOOKUP($D389,'Tarifa compacta'!$A$11:$O$1174,13,0),"")</f>
        <v>192</v>
      </c>
      <c r="G389" s="217"/>
      <c r="H389" s="286"/>
    </row>
    <row r="390" spans="2:8">
      <c r="B390" s="118"/>
      <c r="C390" s="252" t="str">
        <f>IFERROR(VLOOKUP(D390,'Tarifa compacta'!A:C,2,FALSE),"-")</f>
        <v>4010869594585</v>
      </c>
      <c r="D390" s="40" t="s">
        <v>818</v>
      </c>
      <c r="E390" s="40" t="str">
        <f>+VLOOKUP($D390,'Tarifa compacta'!$A:$G,7,0)</f>
        <v>Control montado en la pared con Modbus para Aquarea Air Smart Fan Coils y conducto multizona PACi NX</v>
      </c>
      <c r="F390" s="41">
        <f>+IFERROR(VLOOKUP($D390,'Tarifa compacta'!$A$11:$O$1174,13,0),"")</f>
        <v>217</v>
      </c>
      <c r="G390" s="224" t="str">
        <f>IFERROR(IF(VLOOKUP($D390,'Tarifa compacta'!$A$11:$O$1174,12,0)=0,"",VLOOKUP($D390,'Tarifa compacta'!$A$11:$O$1174,12,0)),"")</f>
        <v/>
      </c>
      <c r="H390" s="297"/>
    </row>
    <row r="391" spans="2:8" ht="15" customHeight="1">
      <c r="B391" s="118" t="s">
        <v>6100</v>
      </c>
      <c r="C391" s="252" t="str">
        <f>IFERROR(VLOOKUP(D391,'Tarifa compacta'!A:C,2,FALSE),"-")</f>
        <v>-</v>
      </c>
      <c r="D391" s="35" t="s">
        <v>6336</v>
      </c>
      <c r="E391" s="32"/>
      <c r="F391" s="36">
        <f>F392+F393+F394+F395*4</f>
        <v>6704</v>
      </c>
      <c r="G391" s="217" t="str">
        <f>IFERROR(IF(VLOOKUP($D391,'Tarifa compacta'!$A$11:$O$1174,12,0)=0,"",VLOOKUP($D391,'Tarifa compacta'!$A$11:$O$1174,12,0)),"")</f>
        <v/>
      </c>
      <c r="H391" s="298" t="s">
        <v>6335</v>
      </c>
    </row>
    <row r="392" spans="2:8">
      <c r="B392" s="118" t="s">
        <v>6100</v>
      </c>
      <c r="C392" s="252" t="str">
        <f>IFERROR(VLOOKUP(D392,'Tarifa compacta'!A:C,2,FALSE),"-")</f>
        <v>4010869796897</v>
      </c>
      <c r="D392" s="32" t="s">
        <v>2050</v>
      </c>
      <c r="E392" s="32" t="str">
        <f>+VLOOKUP($D392,'Tarifa compacta'!$A:$G,7,0)</f>
        <v>Conducto multizona 7,1-10kW - 4 salidas (necesita 1 control por salida/zona)</v>
      </c>
      <c r="F392" s="34">
        <f>+IFERROR(VLOOKUP($D392,'Tarifa compacta'!$A$11:$O$1174,13,0),"")</f>
        <v>3499</v>
      </c>
      <c r="G392" s="217" t="str">
        <f>IFERROR(IF(VLOOKUP($D392,'Tarifa compacta'!$A$11:$O$1174,12,0)=0,"",VLOOKUP($D392,'Tarifa compacta'!$A$11:$O$1174,12,0)),"")</f>
        <v/>
      </c>
      <c r="H392" s="286"/>
    </row>
    <row r="393" spans="2:8">
      <c r="B393" s="47"/>
      <c r="C393" s="252">
        <f>IFERROR(VLOOKUP(D393,'Tarifa compacta'!A:C,2,FALSE),"-")</f>
        <v>5025232941032</v>
      </c>
      <c r="D393" s="32" t="s">
        <v>1961</v>
      </c>
      <c r="E393" s="32" t="str">
        <f>+VLOOKUP($D393,'Tarifa compacta'!$A:$G,7,0)</f>
        <v>10 kW Monofásica</v>
      </c>
      <c r="F393" s="34">
        <f>+IFERROR(VLOOKUP($D393,'Tarifa compacta'!$A$11:$O$1174,13,0),"")</f>
        <v>2145</v>
      </c>
      <c r="G393" s="217" t="str">
        <f>IFERROR(IF(VLOOKUP($D393,'Tarifa compacta'!$A$11:$O$1174,12,0)=0,"",VLOOKUP($D393,'Tarifa compacta'!$A$11:$O$1174,12,0)),"")</f>
        <v/>
      </c>
      <c r="H393" s="286"/>
    </row>
    <row r="394" spans="2:8">
      <c r="B394" s="47"/>
      <c r="C394" s="252">
        <f>IFERROR(VLOOKUP(D394,'Tarifa compacta'!A:C,2,FALSE),"-")</f>
        <v>5025232910809</v>
      </c>
      <c r="D394" s="32" t="s">
        <v>2293</v>
      </c>
      <c r="E394" s="32" t="str">
        <f>+VLOOKUP($D394,'Tarifa compacta'!$A:$G,7,0)</f>
        <v>Mando por cable táctil simplificado (color negro)</v>
      </c>
      <c r="F394" s="34">
        <f>+IFERROR(VLOOKUP($D394,'Tarifa compacta'!$A$11:$O$1174,13,0),"")</f>
        <v>192</v>
      </c>
      <c r="G394" s="217"/>
      <c r="H394" s="286"/>
    </row>
    <row r="395" spans="2:8">
      <c r="B395" s="48"/>
      <c r="C395" s="247" t="str">
        <f>IFERROR(VLOOKUP(D395,'Tarifa compacta'!A:C,2,FALSE),"-")</f>
        <v>4010869594585</v>
      </c>
      <c r="D395" s="40" t="s">
        <v>818</v>
      </c>
      <c r="E395" s="40" t="str">
        <f>+VLOOKUP($D395,'Tarifa compacta'!$A:$G,7,0)</f>
        <v>Control montado en la pared con Modbus para Aquarea Air Smart Fan Coils y conducto multizona PACi NX</v>
      </c>
      <c r="F395" s="41">
        <f>+IFERROR(VLOOKUP($D395,'Tarifa compacta'!$A$11:$O$1174,13,0),"")</f>
        <v>217</v>
      </c>
      <c r="G395" s="224" t="str">
        <f>IFERROR(IF(VLOOKUP($D395,'Tarifa compacta'!$A$11:$O$1174,12,0)=0,"",VLOOKUP($D395,'Tarifa compacta'!$A$11:$O$1174,12,0)),"")</f>
        <v/>
      </c>
      <c r="H395" s="297"/>
    </row>
    <row r="396" spans="2:8" ht="15" customHeight="1">
      <c r="B396" s="118" t="s">
        <v>6100</v>
      </c>
      <c r="C396" s="252" t="str">
        <f>IFERROR(VLOOKUP(D396,'Tarifa compacta'!A:C,2,FALSE),"-")</f>
        <v>-</v>
      </c>
      <c r="D396" s="35" t="s">
        <v>6337</v>
      </c>
      <c r="E396" s="32"/>
      <c r="F396" s="36">
        <f>F397+F398+F399+F400*5</f>
        <v>7671</v>
      </c>
      <c r="G396" s="217" t="str">
        <f>IFERROR(IF(VLOOKUP($D396,'Tarifa compacta'!$A$11:$O$1174,12,0)=0,"",VLOOKUP($D396,'Tarifa compacta'!$A$11:$O$1174,12,0)),"")</f>
        <v/>
      </c>
      <c r="H396" s="298" t="s">
        <v>6335</v>
      </c>
    </row>
    <row r="397" spans="2:8">
      <c r="B397" s="118" t="s">
        <v>6100</v>
      </c>
      <c r="C397" s="252">
        <f>IFERROR(VLOOKUP(D397,'Tarifa compacta'!A:C,2,FALSE),"-")</f>
        <v>4010869796842</v>
      </c>
      <c r="D397" s="32" t="s">
        <v>2055</v>
      </c>
      <c r="E397" s="32" t="str">
        <f>+VLOOKUP($D397,'Tarifa compacta'!$A:$G,7,0)</f>
        <v>Conducto multizona 10-14kW - 5 salidas (necesita 1 control por salida/zona)</v>
      </c>
      <c r="F397" s="34">
        <f>+IFERROR(VLOOKUP($D397,'Tarifa compacta'!$A$11:$O$1174,13,0),"")</f>
        <v>4249</v>
      </c>
      <c r="G397" s="217" t="str">
        <f>IFERROR(IF(VLOOKUP($D397,'Tarifa compacta'!$A$11:$O$1174,12,0)=0,"",VLOOKUP($D397,'Tarifa compacta'!$A$11:$O$1174,12,0)),"")</f>
        <v/>
      </c>
      <c r="H397" s="286"/>
    </row>
    <row r="398" spans="2:8">
      <c r="B398" s="47"/>
      <c r="C398" s="252">
        <f>IFERROR(VLOOKUP(D398,'Tarifa compacta'!A:C,2,FALSE),"-")</f>
        <v>5025232941032</v>
      </c>
      <c r="D398" s="32" t="s">
        <v>1961</v>
      </c>
      <c r="E398" s="32" t="str">
        <f>+VLOOKUP($D398,'Tarifa compacta'!$A:$G,7,0)</f>
        <v>10 kW Monofásica</v>
      </c>
      <c r="F398" s="34">
        <f>+IFERROR(VLOOKUP($D398,'Tarifa compacta'!$A$11:$O$1174,13,0),"")</f>
        <v>2145</v>
      </c>
      <c r="G398" s="217" t="str">
        <f>IFERROR(IF(VLOOKUP($D398,'Tarifa compacta'!$A$11:$O$1174,12,0)=0,"",VLOOKUP($D398,'Tarifa compacta'!$A$11:$O$1174,12,0)),"")</f>
        <v/>
      </c>
      <c r="H398" s="286"/>
    </row>
    <row r="399" spans="2:8">
      <c r="B399" s="47"/>
      <c r="C399" s="252">
        <f>IFERROR(VLOOKUP(D399,'Tarifa compacta'!A:C,2,FALSE),"-")</f>
        <v>5025232910809</v>
      </c>
      <c r="D399" s="32" t="s">
        <v>2293</v>
      </c>
      <c r="E399" s="32" t="str">
        <f>+VLOOKUP($D399,'Tarifa compacta'!$A:$G,7,0)</f>
        <v>Mando por cable táctil simplificado (color negro)</v>
      </c>
      <c r="F399" s="34">
        <f>+IFERROR(VLOOKUP($D399,'Tarifa compacta'!$A$11:$O$1174,13,0),"")</f>
        <v>192</v>
      </c>
      <c r="G399" s="217"/>
      <c r="H399" s="286"/>
    </row>
    <row r="400" spans="2:8">
      <c r="B400" s="48"/>
      <c r="C400" s="247" t="str">
        <f>IFERROR(VLOOKUP(D400,'Tarifa compacta'!A:C,2,FALSE),"-")</f>
        <v>4010869594585</v>
      </c>
      <c r="D400" s="40" t="s">
        <v>818</v>
      </c>
      <c r="E400" s="40" t="str">
        <f>+VLOOKUP($D400,'Tarifa compacta'!$A:$G,7,0)</f>
        <v>Control montado en la pared con Modbus para Aquarea Air Smart Fan Coils y conducto multizona PACi NX</v>
      </c>
      <c r="F400" s="41">
        <f>+IFERROR(VLOOKUP($D400,'Tarifa compacta'!$A$11:$O$1174,13,0),"")</f>
        <v>217</v>
      </c>
      <c r="G400" s="224" t="str">
        <f>IFERROR(IF(VLOOKUP($D400,'Tarifa compacta'!$A$11:$O$1174,12,0)=0,"",VLOOKUP($D400,'Tarifa compacta'!$A$11:$O$1174,12,0)),"")</f>
        <v/>
      </c>
      <c r="H400" s="297"/>
    </row>
    <row r="401" spans="2:8" ht="15" customHeight="1">
      <c r="B401" s="118" t="s">
        <v>6100</v>
      </c>
      <c r="C401" s="252" t="str">
        <f>IFERROR(VLOOKUP(D401,'Tarifa compacta'!A:C,2,FALSE),"-")</f>
        <v>-</v>
      </c>
      <c r="D401" s="35" t="s">
        <v>6338</v>
      </c>
      <c r="E401" s="32"/>
      <c r="F401" s="36">
        <f>F402+F403+F404+F405*5</f>
        <v>8366</v>
      </c>
      <c r="G401" s="217" t="str">
        <f>IFERROR(IF(VLOOKUP($D401,'Tarifa compacta'!$A$11:$O$1174,12,0)=0,"",VLOOKUP($D401,'Tarifa compacta'!$A$11:$O$1174,12,0)),"")</f>
        <v/>
      </c>
      <c r="H401" s="298" t="s">
        <v>6335</v>
      </c>
    </row>
    <row r="402" spans="2:8">
      <c r="B402" s="118" t="s">
        <v>6100</v>
      </c>
      <c r="C402" s="252">
        <f>IFERROR(VLOOKUP(D402,'Tarifa compacta'!A:C,2,FALSE),"-")</f>
        <v>4010869796842</v>
      </c>
      <c r="D402" s="32" t="s">
        <v>2055</v>
      </c>
      <c r="E402" s="32" t="str">
        <f>+VLOOKUP($D402,'Tarifa compacta'!$A:$G,7,0)</f>
        <v>Conducto multizona 10-14kW - 5 salidas (necesita 1 control por salida/zona)</v>
      </c>
      <c r="F402" s="34">
        <f>+IFERROR(VLOOKUP($D402,'Tarifa compacta'!$A$11:$O$1174,13,0),"")</f>
        <v>4249</v>
      </c>
      <c r="G402" s="217" t="str">
        <f>IFERROR(IF(VLOOKUP($D402,'Tarifa compacta'!$A$11:$O$1174,12,0)=0,"",VLOOKUP($D402,'Tarifa compacta'!$A$11:$O$1174,12,0)),"")</f>
        <v/>
      </c>
      <c r="H402" s="286"/>
    </row>
    <row r="403" spans="2:8">
      <c r="B403" s="47"/>
      <c r="C403" s="252">
        <f>IFERROR(VLOOKUP(D403,'Tarifa compacta'!A:C,2,FALSE),"-")</f>
        <v>5025232941056</v>
      </c>
      <c r="D403" s="32" t="s">
        <v>1964</v>
      </c>
      <c r="E403" s="32" t="str">
        <f>+VLOOKUP($D403,'Tarifa compacta'!$A:$G,7,0)</f>
        <v>12,5 kW Monofásica</v>
      </c>
      <c r="F403" s="34">
        <f>+IFERROR(VLOOKUP($D403,'Tarifa compacta'!$A$11:$O$1174,13,0),"")</f>
        <v>2840</v>
      </c>
      <c r="G403" s="217" t="str">
        <f>IFERROR(IF(VLOOKUP($D403,'Tarifa compacta'!$A$11:$O$1174,12,0)=0,"",VLOOKUP($D403,'Tarifa compacta'!$A$11:$O$1174,12,0)),"")</f>
        <v/>
      </c>
      <c r="H403" s="286"/>
    </row>
    <row r="404" spans="2:8">
      <c r="B404" s="47"/>
      <c r="C404" s="252">
        <f>IFERROR(VLOOKUP(D404,'Tarifa compacta'!A:C,2,FALSE),"-")</f>
        <v>5025232910809</v>
      </c>
      <c r="D404" s="32" t="s">
        <v>2293</v>
      </c>
      <c r="E404" s="32" t="str">
        <f>+VLOOKUP($D404,'Tarifa compacta'!$A:$G,7,0)</f>
        <v>Mando por cable táctil simplificado (color negro)</v>
      </c>
      <c r="F404" s="34">
        <f>+IFERROR(VLOOKUP($D404,'Tarifa compacta'!$A$11:$O$1174,13,0),"")</f>
        <v>192</v>
      </c>
      <c r="G404" s="217"/>
      <c r="H404" s="286"/>
    </row>
    <row r="405" spans="2:8">
      <c r="B405" s="48"/>
      <c r="C405" s="247" t="str">
        <f>IFERROR(VLOOKUP(D405,'Tarifa compacta'!A:C,2,FALSE),"-")</f>
        <v>4010869594585</v>
      </c>
      <c r="D405" s="40" t="s">
        <v>818</v>
      </c>
      <c r="E405" s="40" t="str">
        <f>+VLOOKUP($D405,'Tarifa compacta'!$A:$G,7,0)</f>
        <v>Control montado en la pared con Modbus para Aquarea Air Smart Fan Coils y conducto multizona PACi NX</v>
      </c>
      <c r="F405" s="41">
        <f>+IFERROR(VLOOKUP($D405,'Tarifa compacta'!$A$11:$O$1174,13,0),"")</f>
        <v>217</v>
      </c>
      <c r="G405" s="224" t="str">
        <f>IFERROR(IF(VLOOKUP($D405,'Tarifa compacta'!$A$11:$O$1174,12,0)=0,"",VLOOKUP($D405,'Tarifa compacta'!$A$11:$O$1174,12,0)),"")</f>
        <v/>
      </c>
      <c r="H405" s="297"/>
    </row>
    <row r="406" spans="2:8" ht="15" customHeight="1">
      <c r="B406" s="118" t="s">
        <v>6100</v>
      </c>
      <c r="C406" s="252" t="str">
        <f>IFERROR(VLOOKUP(D406,'Tarifa compacta'!A:C,2,FALSE),"-")</f>
        <v>-</v>
      </c>
      <c r="D406" s="35" t="s">
        <v>6339</v>
      </c>
      <c r="E406" s="32"/>
      <c r="F406" s="36">
        <f>F407+F408+F409+F410*5</f>
        <v>9595</v>
      </c>
      <c r="G406" s="217" t="str">
        <f>IFERROR(IF(VLOOKUP($D406,'Tarifa compacta'!$A$11:$O$1174,12,0)=0,"",VLOOKUP($D406,'Tarifa compacta'!$A$11:$O$1174,12,0)),"")</f>
        <v/>
      </c>
      <c r="H406" s="298" t="s">
        <v>6335</v>
      </c>
    </row>
    <row r="407" spans="2:8">
      <c r="B407" s="118" t="s">
        <v>6100</v>
      </c>
      <c r="C407" s="252">
        <f>IFERROR(VLOOKUP(D407,'Tarifa compacta'!A:C,2,FALSE),"-")</f>
        <v>4010869796842</v>
      </c>
      <c r="D407" s="32" t="s">
        <v>2055</v>
      </c>
      <c r="E407" s="32" t="str">
        <f>+VLOOKUP($D407,'Tarifa compacta'!$A:$G,7,0)</f>
        <v>Conducto multizona 10-14kW - 5 salidas (necesita 1 control por salida/zona)</v>
      </c>
      <c r="F407" s="34">
        <f>+IFERROR(VLOOKUP($D407,'Tarifa compacta'!$A$11:$O$1174,13,0),"")</f>
        <v>4249</v>
      </c>
      <c r="G407" s="217" t="str">
        <f>IFERROR(IF(VLOOKUP($D407,'Tarifa compacta'!$A$11:$O$1174,12,0)=0,"",VLOOKUP($D407,'Tarifa compacta'!$A$11:$O$1174,12,0)),"")</f>
        <v/>
      </c>
      <c r="H407" s="286"/>
    </row>
    <row r="408" spans="2:8">
      <c r="B408" s="47"/>
      <c r="C408" s="252">
        <f>IFERROR(VLOOKUP(D408,'Tarifa compacta'!A:C,2,FALSE),"-")</f>
        <v>5025232941070</v>
      </c>
      <c r="D408" s="32" t="s">
        <v>1967</v>
      </c>
      <c r="E408" s="32" t="str">
        <f>+VLOOKUP($D408,'Tarifa compacta'!$A:$G,7,0)</f>
        <v>14 kW Monofásica</v>
      </c>
      <c r="F408" s="34">
        <f>+IFERROR(VLOOKUP($D408,'Tarifa compacta'!$A$11:$O$1174,13,0),"")</f>
        <v>4069</v>
      </c>
      <c r="G408" s="217" t="str">
        <f>IFERROR(IF(VLOOKUP($D408,'Tarifa compacta'!$A$11:$O$1174,12,0)=0,"",VLOOKUP($D408,'Tarifa compacta'!$A$11:$O$1174,12,0)),"")</f>
        <v/>
      </c>
      <c r="H408" s="286"/>
    </row>
    <row r="409" spans="2:8">
      <c r="B409" s="47"/>
      <c r="C409" s="252">
        <f>IFERROR(VLOOKUP(D409,'Tarifa compacta'!A:C,2,FALSE),"-")</f>
        <v>5025232910809</v>
      </c>
      <c r="D409" s="32" t="s">
        <v>2293</v>
      </c>
      <c r="E409" s="32" t="str">
        <f>+VLOOKUP($D409,'Tarifa compacta'!$A:$G,7,0)</f>
        <v>Mando por cable táctil simplificado (color negro)</v>
      </c>
      <c r="F409" s="34">
        <f>+IFERROR(VLOOKUP($D409,'Tarifa compacta'!$A$11:$O$1174,13,0),"")</f>
        <v>192</v>
      </c>
      <c r="G409" s="217"/>
      <c r="H409" s="286"/>
    </row>
    <row r="410" spans="2:8">
      <c r="B410" s="48"/>
      <c r="C410" s="247" t="str">
        <f>IFERROR(VLOOKUP(D410,'Tarifa compacta'!A:C,2,FALSE),"-")</f>
        <v>4010869594585</v>
      </c>
      <c r="D410" s="40" t="s">
        <v>818</v>
      </c>
      <c r="E410" s="40" t="str">
        <f>+VLOOKUP($D410,'Tarifa compacta'!$A:$G,7,0)</f>
        <v>Control montado en la pared con Modbus para Aquarea Air Smart Fan Coils y conducto multizona PACi NX</v>
      </c>
      <c r="F410" s="41">
        <f>+IFERROR(VLOOKUP($D410,'Tarifa compacta'!$A$11:$O$1174,13,0),"")</f>
        <v>217</v>
      </c>
      <c r="G410" s="224" t="str">
        <f>IFERROR(IF(VLOOKUP($D410,'Tarifa compacta'!$A$11:$O$1174,12,0)=0,"",VLOOKUP($D410,'Tarifa compacta'!$A$11:$O$1174,12,0)),"")</f>
        <v/>
      </c>
      <c r="H410" s="297"/>
    </row>
    <row r="411" spans="2:8" ht="15" customHeight="1">
      <c r="B411" s="118" t="s">
        <v>6100</v>
      </c>
      <c r="C411" s="252" t="str">
        <f>IFERROR(VLOOKUP(D411,'Tarifa compacta'!A:C,2,FALSE),"-")</f>
        <v>-</v>
      </c>
      <c r="D411" s="35" t="s">
        <v>6340</v>
      </c>
      <c r="E411" s="32"/>
      <c r="F411" s="36">
        <f>F412+F413+F414+F415*4</f>
        <v>7075</v>
      </c>
      <c r="G411" s="217" t="str">
        <f>IFERROR(IF(VLOOKUP($D411,'Tarifa compacta'!$A$11:$O$1174,12,0)=0,"",VLOOKUP($D411,'Tarifa compacta'!$A$11:$O$1174,12,0)),"")</f>
        <v/>
      </c>
      <c r="H411" s="298" t="s">
        <v>6335</v>
      </c>
    </row>
    <row r="412" spans="2:8">
      <c r="B412" s="118" t="s">
        <v>6100</v>
      </c>
      <c r="C412" s="252" t="str">
        <f>IFERROR(VLOOKUP(D412,'Tarifa compacta'!A:C,2,FALSE),"-")</f>
        <v>4010869796897</v>
      </c>
      <c r="D412" s="32" t="s">
        <v>2050</v>
      </c>
      <c r="E412" s="32" t="str">
        <f>+VLOOKUP($D412,'Tarifa compacta'!$A:$G,7,0)</f>
        <v>Conducto multizona 7,1-10kW - 4 salidas (necesita 1 control por salida/zona)</v>
      </c>
      <c r="F412" s="34">
        <f>+IFERROR(VLOOKUP($D412,'Tarifa compacta'!$A$11:$O$1174,13,0),"")</f>
        <v>3499</v>
      </c>
      <c r="G412" s="217" t="str">
        <f>IFERROR(IF(VLOOKUP($D412,'Tarifa compacta'!$A$11:$O$1174,12,0)=0,"",VLOOKUP($D412,'Tarifa compacta'!$A$11:$O$1174,12,0)),"")</f>
        <v/>
      </c>
      <c r="H412" s="286"/>
    </row>
    <row r="413" spans="2:8">
      <c r="B413" s="47"/>
      <c r="C413" s="252">
        <f>IFERROR(VLOOKUP(D413,'Tarifa compacta'!A:C,2,FALSE),"-")</f>
        <v>5025232941049</v>
      </c>
      <c r="D413" s="32" t="s">
        <v>1968</v>
      </c>
      <c r="E413" s="32" t="str">
        <f>+VLOOKUP($D413,'Tarifa compacta'!$A:$G,7,0)</f>
        <v>10 kW Trifásica</v>
      </c>
      <c r="F413" s="34">
        <f>+IFERROR(VLOOKUP($D413,'Tarifa compacta'!$A$11:$O$1174,13,0),"")</f>
        <v>2516</v>
      </c>
      <c r="G413" s="217" t="str">
        <f>IFERROR(IF(VLOOKUP($D413,'Tarifa compacta'!$A$11:$O$1174,12,0)=0,"",VLOOKUP($D413,'Tarifa compacta'!$A$11:$O$1174,12,0)),"")</f>
        <v/>
      </c>
      <c r="H413" s="286"/>
    </row>
    <row r="414" spans="2:8">
      <c r="B414" s="47"/>
      <c r="C414" s="252">
        <f>IFERROR(VLOOKUP(D414,'Tarifa compacta'!A:C,2,FALSE),"-")</f>
        <v>5025232910809</v>
      </c>
      <c r="D414" s="32" t="s">
        <v>2293</v>
      </c>
      <c r="E414" s="32" t="str">
        <f>+VLOOKUP($D414,'Tarifa compacta'!$A:$G,7,0)</f>
        <v>Mando por cable táctil simplificado (color negro)</v>
      </c>
      <c r="F414" s="34">
        <f>+IFERROR(VLOOKUP($D414,'Tarifa compacta'!$A$11:$O$1174,13,0),"")</f>
        <v>192</v>
      </c>
      <c r="G414" s="217"/>
      <c r="H414" s="286"/>
    </row>
    <row r="415" spans="2:8">
      <c r="B415" s="48"/>
      <c r="C415" s="247" t="str">
        <f>IFERROR(VLOOKUP(D415,'Tarifa compacta'!A:C,2,FALSE),"-")</f>
        <v>4010869594585</v>
      </c>
      <c r="D415" s="40" t="s">
        <v>818</v>
      </c>
      <c r="E415" s="40" t="str">
        <f>+VLOOKUP($D415,'Tarifa compacta'!$A:$G,7,0)</f>
        <v>Control montado en la pared con Modbus para Aquarea Air Smart Fan Coils y conducto multizona PACi NX</v>
      </c>
      <c r="F415" s="41">
        <f>+IFERROR(VLOOKUP($D415,'Tarifa compacta'!$A$11:$O$1174,13,0),"")</f>
        <v>217</v>
      </c>
      <c r="G415" s="224" t="str">
        <f>IFERROR(IF(VLOOKUP($D415,'Tarifa compacta'!$A$11:$O$1174,12,0)=0,"",VLOOKUP($D415,'Tarifa compacta'!$A$11:$O$1174,12,0)),"")</f>
        <v/>
      </c>
      <c r="H415" s="297"/>
    </row>
    <row r="416" spans="2:8" ht="15" customHeight="1">
      <c r="B416" s="118" t="s">
        <v>6100</v>
      </c>
      <c r="C416" s="252" t="str">
        <f>IFERROR(VLOOKUP(D416,'Tarifa compacta'!A:C,2,FALSE),"-")</f>
        <v>-</v>
      </c>
      <c r="D416" s="35" t="s">
        <v>6341</v>
      </c>
      <c r="E416" s="32"/>
      <c r="F416" s="36">
        <f>F417+F418+F419+F420*5</f>
        <v>8042</v>
      </c>
      <c r="G416" s="217" t="str">
        <f>IFERROR(IF(VLOOKUP($D416,'Tarifa compacta'!$A$11:$O$1174,12,0)=0,"",VLOOKUP($D416,'Tarifa compacta'!$A$11:$O$1174,12,0)),"")</f>
        <v/>
      </c>
      <c r="H416" s="298" t="s">
        <v>6335</v>
      </c>
    </row>
    <row r="417" spans="2:8">
      <c r="B417" s="118" t="s">
        <v>6100</v>
      </c>
      <c r="C417" s="252">
        <f>IFERROR(VLOOKUP(D417,'Tarifa compacta'!A:C,2,FALSE),"-")</f>
        <v>4010869796842</v>
      </c>
      <c r="D417" s="32" t="s">
        <v>2055</v>
      </c>
      <c r="E417" s="32" t="str">
        <f>+VLOOKUP($D417,'Tarifa compacta'!$A:$G,7,0)</f>
        <v>Conducto multizona 10-14kW - 5 salidas (necesita 1 control por salida/zona)</v>
      </c>
      <c r="F417" s="34">
        <f>+IFERROR(VLOOKUP($D417,'Tarifa compacta'!$A$11:$O$1174,13,0),"")</f>
        <v>4249</v>
      </c>
      <c r="G417" s="217" t="str">
        <f>IFERROR(IF(VLOOKUP($D417,'Tarifa compacta'!$A$11:$O$1174,12,0)=0,"",VLOOKUP($D417,'Tarifa compacta'!$A$11:$O$1174,12,0)),"")</f>
        <v/>
      </c>
      <c r="H417" s="286"/>
    </row>
    <row r="418" spans="2:8">
      <c r="B418" s="47"/>
      <c r="C418" s="252">
        <f>IFERROR(VLOOKUP(D418,'Tarifa compacta'!A:C,2,FALSE),"-")</f>
        <v>5025232941049</v>
      </c>
      <c r="D418" s="32" t="s">
        <v>1968</v>
      </c>
      <c r="E418" s="32" t="str">
        <f>+VLOOKUP($D418,'Tarifa compacta'!$A:$G,7,0)</f>
        <v>10 kW Trifásica</v>
      </c>
      <c r="F418" s="34">
        <f>+IFERROR(VLOOKUP($D418,'Tarifa compacta'!$A$11:$O$1174,13,0),"")</f>
        <v>2516</v>
      </c>
      <c r="G418" s="217" t="str">
        <f>IFERROR(IF(VLOOKUP($D418,'Tarifa compacta'!$A$11:$O$1174,12,0)=0,"",VLOOKUP($D418,'Tarifa compacta'!$A$11:$O$1174,12,0)),"")</f>
        <v/>
      </c>
      <c r="H418" s="286"/>
    </row>
    <row r="419" spans="2:8">
      <c r="B419" s="47"/>
      <c r="C419" s="252">
        <f>IFERROR(VLOOKUP(D419,'Tarifa compacta'!A:C,2,FALSE),"-")</f>
        <v>5025232910809</v>
      </c>
      <c r="D419" s="32" t="s">
        <v>2293</v>
      </c>
      <c r="E419" s="32" t="str">
        <f>+VLOOKUP($D419,'Tarifa compacta'!$A:$G,7,0)</f>
        <v>Mando por cable táctil simplificado (color negro)</v>
      </c>
      <c r="F419" s="34">
        <f>+IFERROR(VLOOKUP($D419,'Tarifa compacta'!$A$11:$O$1174,13,0),"")</f>
        <v>192</v>
      </c>
      <c r="G419" s="217"/>
      <c r="H419" s="286"/>
    </row>
    <row r="420" spans="2:8">
      <c r="B420" s="48"/>
      <c r="C420" s="247" t="str">
        <f>IFERROR(VLOOKUP(D420,'Tarifa compacta'!A:C,2,FALSE),"-")</f>
        <v>4010869594585</v>
      </c>
      <c r="D420" s="40" t="s">
        <v>818</v>
      </c>
      <c r="E420" s="40" t="str">
        <f>+VLOOKUP($D420,'Tarifa compacta'!$A:$G,7,0)</f>
        <v>Control montado en la pared con Modbus para Aquarea Air Smart Fan Coils y conducto multizona PACi NX</v>
      </c>
      <c r="F420" s="41">
        <f>+IFERROR(VLOOKUP($D420,'Tarifa compacta'!$A$11:$O$1174,13,0),"")</f>
        <v>217</v>
      </c>
      <c r="G420" s="224" t="str">
        <f>IFERROR(IF(VLOOKUP($D420,'Tarifa compacta'!$A$11:$O$1174,12,0)=0,"",VLOOKUP($D420,'Tarifa compacta'!$A$11:$O$1174,12,0)),"")</f>
        <v/>
      </c>
      <c r="H420" s="297"/>
    </row>
    <row r="421" spans="2:8" ht="15" customHeight="1">
      <c r="B421" s="118" t="s">
        <v>6100</v>
      </c>
      <c r="C421" s="252" t="str">
        <f>IFERROR(VLOOKUP(D421,'Tarifa compacta'!A:C,2,FALSE),"-")</f>
        <v>-</v>
      </c>
      <c r="D421" s="35" t="s">
        <v>6342</v>
      </c>
      <c r="E421" s="32"/>
      <c r="F421" s="36">
        <f>F422+F423+F424+F425*5</f>
        <v>8788</v>
      </c>
      <c r="G421" s="217" t="str">
        <f>IFERROR(IF(VLOOKUP($D421,'Tarifa compacta'!$A$11:$O$1174,12,0)=0,"",VLOOKUP($D421,'Tarifa compacta'!$A$11:$O$1174,12,0)),"")</f>
        <v/>
      </c>
      <c r="H421" s="298" t="s">
        <v>6335</v>
      </c>
    </row>
    <row r="422" spans="2:8">
      <c r="B422" s="118" t="s">
        <v>6100</v>
      </c>
      <c r="C422" s="252">
        <f>IFERROR(VLOOKUP(D422,'Tarifa compacta'!A:C,2,FALSE),"-")</f>
        <v>4010869796842</v>
      </c>
      <c r="D422" s="32" t="s">
        <v>2055</v>
      </c>
      <c r="E422" s="32" t="str">
        <f>+VLOOKUP($D422,'Tarifa compacta'!$A:$G,7,0)</f>
        <v>Conducto multizona 10-14kW - 5 salidas (necesita 1 control por salida/zona)</v>
      </c>
      <c r="F422" s="34">
        <f>+IFERROR(VLOOKUP($D422,'Tarifa compacta'!$A$11:$O$1174,13,0),"")</f>
        <v>4249</v>
      </c>
      <c r="G422" s="217" t="str">
        <f>IFERROR(IF(VLOOKUP($D422,'Tarifa compacta'!$A$11:$O$1174,12,0)=0,"",VLOOKUP($D422,'Tarifa compacta'!$A$11:$O$1174,12,0)),"")</f>
        <v/>
      </c>
      <c r="H422" s="286"/>
    </row>
    <row r="423" spans="2:8">
      <c r="B423" s="47"/>
      <c r="C423" s="252">
        <f>IFERROR(VLOOKUP(D423,'Tarifa compacta'!A:C,2,FALSE),"-")</f>
        <v>5025232941063</v>
      </c>
      <c r="D423" s="32" t="s">
        <v>1970</v>
      </c>
      <c r="E423" s="32" t="str">
        <f>+VLOOKUP($D423,'Tarifa compacta'!$A:$G,7,0)</f>
        <v>12,5 kW Trifásica</v>
      </c>
      <c r="F423" s="34">
        <f>+IFERROR(VLOOKUP($D423,'Tarifa compacta'!$A$11:$O$1174,13,0),"")</f>
        <v>3262</v>
      </c>
      <c r="G423" s="217" t="str">
        <f>IFERROR(IF(VLOOKUP($D423,'Tarifa compacta'!$A$11:$O$1174,12,0)=0,"",VLOOKUP($D423,'Tarifa compacta'!$A$11:$O$1174,12,0)),"")</f>
        <v/>
      </c>
      <c r="H423" s="286"/>
    </row>
    <row r="424" spans="2:8">
      <c r="B424" s="47"/>
      <c r="C424" s="252">
        <f>IFERROR(VLOOKUP(D424,'Tarifa compacta'!A:C,2,FALSE),"-")</f>
        <v>5025232910809</v>
      </c>
      <c r="D424" s="32" t="s">
        <v>2293</v>
      </c>
      <c r="E424" s="32" t="str">
        <f>+VLOOKUP($D424,'Tarifa compacta'!$A:$G,7,0)</f>
        <v>Mando por cable táctil simplificado (color negro)</v>
      </c>
      <c r="F424" s="34">
        <f>+IFERROR(VLOOKUP($D424,'Tarifa compacta'!$A$11:$O$1174,13,0),"")</f>
        <v>192</v>
      </c>
      <c r="G424" s="217"/>
      <c r="H424" s="286"/>
    </row>
    <row r="425" spans="2:8">
      <c r="B425" s="48"/>
      <c r="C425" s="247" t="str">
        <f>IFERROR(VLOOKUP(D425,'Tarifa compacta'!A:C,2,FALSE),"-")</f>
        <v>4010869594585</v>
      </c>
      <c r="D425" s="40" t="s">
        <v>818</v>
      </c>
      <c r="E425" s="40" t="str">
        <f>+VLOOKUP($D425,'Tarifa compacta'!$A:$G,7,0)</f>
        <v>Control montado en la pared con Modbus para Aquarea Air Smart Fan Coils y conducto multizona PACi NX</v>
      </c>
      <c r="F425" s="41">
        <f>+IFERROR(VLOOKUP($D425,'Tarifa compacta'!$A$11:$O$1174,13,0),"")</f>
        <v>217</v>
      </c>
      <c r="G425" s="224" t="str">
        <f>IFERROR(IF(VLOOKUP($D425,'Tarifa compacta'!$A$11:$O$1174,12,0)=0,"",VLOOKUP($D425,'Tarifa compacta'!$A$11:$O$1174,12,0)),"")</f>
        <v/>
      </c>
      <c r="H425" s="297"/>
    </row>
    <row r="426" spans="2:8" ht="15" customHeight="1">
      <c r="B426" s="118" t="s">
        <v>6100</v>
      </c>
      <c r="C426" s="252" t="str">
        <f>IFERROR(VLOOKUP(D426,'Tarifa compacta'!A:C,2,FALSE),"-")</f>
        <v>-</v>
      </c>
      <c r="D426" s="35" t="s">
        <v>6343</v>
      </c>
      <c r="E426" s="32"/>
      <c r="F426" s="36">
        <f>F427+F428+F429+F430*5</f>
        <v>9943</v>
      </c>
      <c r="G426" s="217" t="str">
        <f>IFERROR(IF(VLOOKUP($D426,'Tarifa compacta'!$A$11:$O$1174,12,0)=0,"",VLOOKUP($D426,'Tarifa compacta'!$A$11:$O$1174,12,0)),"")</f>
        <v/>
      </c>
      <c r="H426" s="286" t="s">
        <v>6335</v>
      </c>
    </row>
    <row r="427" spans="2:8">
      <c r="B427" s="118" t="s">
        <v>6100</v>
      </c>
      <c r="C427" s="252">
        <f>IFERROR(VLOOKUP(D427,'Tarifa compacta'!A:C,2,FALSE),"-")</f>
        <v>4010869796842</v>
      </c>
      <c r="D427" s="32" t="s">
        <v>2055</v>
      </c>
      <c r="E427" s="32" t="str">
        <f>+VLOOKUP($D427,'Tarifa compacta'!$A:$G,7,0)</f>
        <v>Conducto multizona 10-14kW - 5 salidas (necesita 1 control por salida/zona)</v>
      </c>
      <c r="F427" s="34">
        <f>+IFERROR(VLOOKUP($D427,'Tarifa compacta'!$A$11:$O$1174,13,0),"")</f>
        <v>4249</v>
      </c>
      <c r="G427" s="217" t="str">
        <f>IFERROR(IF(VLOOKUP($D427,'Tarifa compacta'!$A$11:$O$1174,12,0)=0,"",VLOOKUP($D427,'Tarifa compacta'!$A$11:$O$1174,12,0)),"")</f>
        <v/>
      </c>
      <c r="H427" s="286"/>
    </row>
    <row r="428" spans="2:8">
      <c r="B428" s="47"/>
      <c r="C428" s="252">
        <f>IFERROR(VLOOKUP(D428,'Tarifa compacta'!A:C,2,FALSE),"-")</f>
        <v>5025232941087</v>
      </c>
      <c r="D428" s="32" t="s">
        <v>1971</v>
      </c>
      <c r="E428" s="32" t="str">
        <f>+VLOOKUP($D428,'Tarifa compacta'!$A:$G,7,0)</f>
        <v>14 kW Trifásica</v>
      </c>
      <c r="F428" s="34">
        <f>+IFERROR(VLOOKUP($D428,'Tarifa compacta'!$A$11:$O$1174,13,0),"")</f>
        <v>4417</v>
      </c>
      <c r="G428" s="217" t="str">
        <f>IFERROR(IF(VLOOKUP($D428,'Tarifa compacta'!$A$11:$O$1174,12,0)=0,"",VLOOKUP($D428,'Tarifa compacta'!$A$11:$O$1174,12,0)),"")</f>
        <v/>
      </c>
      <c r="H428" s="286"/>
    </row>
    <row r="429" spans="2:8">
      <c r="B429" s="47"/>
      <c r="C429" s="252">
        <f>IFERROR(VLOOKUP(D429,'Tarifa compacta'!A:C,2,FALSE),"-")</f>
        <v>5025232910809</v>
      </c>
      <c r="D429" s="32" t="s">
        <v>2293</v>
      </c>
      <c r="E429" s="32" t="str">
        <f>+VLOOKUP($D429,'Tarifa compacta'!$A:$G,7,0)</f>
        <v>Mando por cable táctil simplificado (color negro)</v>
      </c>
      <c r="F429" s="34">
        <f>+IFERROR(VLOOKUP($D429,'Tarifa compacta'!$A$11:$O$1174,13,0),"")</f>
        <v>192</v>
      </c>
      <c r="G429" s="217"/>
      <c r="H429" s="286"/>
    </row>
    <row r="430" spans="2:8">
      <c r="B430" s="48"/>
      <c r="C430" s="247" t="str">
        <f>IFERROR(VLOOKUP(D430,'Tarifa compacta'!A:C,2,FALSE),"-")</f>
        <v>4010869594585</v>
      </c>
      <c r="D430" s="40" t="s">
        <v>818</v>
      </c>
      <c r="E430" s="32" t="str">
        <f>+VLOOKUP($D430,'Tarifa compacta'!$A:$G,7,0)</f>
        <v>Control montado en la pared con Modbus para Aquarea Air Smart Fan Coils y conducto multizona PACi NX</v>
      </c>
      <c r="F430" s="34">
        <f>+IFERROR(VLOOKUP($D430,'Tarifa compacta'!$A$11:$O$1174,13,0),"")</f>
        <v>217</v>
      </c>
      <c r="G430" s="217" t="str">
        <f>IFERROR(IF(VLOOKUP($D430,'Tarifa compacta'!$A$11:$O$1174,12,0)=0,"",VLOOKUP($D430,'Tarifa compacta'!$A$11:$O$1174,12,0)),"")</f>
        <v/>
      </c>
      <c r="H430" s="290"/>
    </row>
    <row r="431" spans="2:8" ht="20.100000000000001" customHeight="1">
      <c r="B431" s="116"/>
      <c r="C431" s="251"/>
      <c r="D431" s="116" t="s">
        <v>6344</v>
      </c>
      <c r="E431" s="45"/>
      <c r="F431" s="46"/>
      <c r="G431" s="222"/>
      <c r="H431" s="45"/>
    </row>
    <row r="432" spans="2:8">
      <c r="B432" s="118"/>
      <c r="C432" s="252" t="str">
        <f>IFERROR(VLOOKUP(D432,'Tarifa compacta'!A:C,2,FALSE),"-")</f>
        <v>-</v>
      </c>
      <c r="D432" s="35" t="s">
        <v>6345</v>
      </c>
      <c r="E432" s="32"/>
      <c r="F432" s="36">
        <f>+SUM(F433:F435)</f>
        <v>14882</v>
      </c>
      <c r="G432" s="217" t="str">
        <f>IFERROR(IF(VLOOKUP($D432,'Tarifa compacta'!$A$11:$O$1174,12,0)=0,"",VLOOKUP($D432,'Tarifa compacta'!$A$11:$O$1174,12,0)),"")</f>
        <v/>
      </c>
      <c r="H432" s="32"/>
    </row>
    <row r="433" spans="2:8">
      <c r="B433" s="118"/>
      <c r="C433" s="252" t="str">
        <f>IFERROR(VLOOKUP(D433,'Tarifa compacta'!A:C,2,FALSE),"-")</f>
        <v>4010869800884</v>
      </c>
      <c r="D433" s="32" t="s">
        <v>2097</v>
      </c>
      <c r="E433" s="32" t="str">
        <f>+VLOOKUP($D433,'Tarifa compacta'!$A:$G,7,0)</f>
        <v>Unidad de largo alcance Jet Air Stream Smart con difusor autodireccionable -14,1kW</v>
      </c>
      <c r="F433" s="34">
        <f>+IFERROR(VLOOKUP($D433,'Tarifa compacta'!$A$11:$O$1174,13,0),"")</f>
        <v>8345</v>
      </c>
      <c r="G433" s="217" t="str">
        <f>IFERROR(IF(VLOOKUP($D433,'Tarifa compacta'!$A$11:$O$1174,12,0)=0,"",VLOOKUP($D433,'Tarifa compacta'!$A$11:$O$1174,12,0)),"")</f>
        <v/>
      </c>
      <c r="H433" s="32"/>
    </row>
    <row r="434" spans="2:8">
      <c r="B434" s="118"/>
      <c r="C434" s="252">
        <f>IFERROR(VLOOKUP(D434,'Tarifa compacta'!A:C,2,FALSE),"-")</f>
        <v>5025232945405</v>
      </c>
      <c r="D434" s="32" t="s">
        <v>1936</v>
      </c>
      <c r="E434" s="32" t="str">
        <f>+VLOOKUP($D434,'Tarifa compacta'!$A:$G,7,0)</f>
        <v>14 kW Monofásica</v>
      </c>
      <c r="F434" s="34">
        <f>+IFERROR(VLOOKUP($D434,'Tarifa compacta'!$A$11:$O$1174,13,0),"")</f>
        <v>6345</v>
      </c>
      <c r="G434" s="217" t="str">
        <f>IFERROR(IF(VLOOKUP($D434,'Tarifa compacta'!$A$11:$O$1174,12,0)=0,"",VLOOKUP($D434,'Tarifa compacta'!$A$11:$O$1174,12,0)),"")</f>
        <v/>
      </c>
      <c r="H434" s="32"/>
    </row>
    <row r="435" spans="2:8">
      <c r="B435" s="120"/>
      <c r="C435" s="247">
        <f>IFERROR(VLOOKUP(D435,'Tarifa compacta'!A:C,2,FALSE),"-")</f>
        <v>5025232880621</v>
      </c>
      <c r="D435" s="40" t="s">
        <v>2299</v>
      </c>
      <c r="E435" s="40" t="str">
        <f>+VLOOKUP($D435,'Tarifa compacta'!$A:$G,7,0)</f>
        <v>Mando de control por cable</v>
      </c>
      <c r="F435" s="41">
        <f>+IFERROR(VLOOKUP($D435,'Tarifa compacta'!$A$11:$O$1174,13,0),"")</f>
        <v>192</v>
      </c>
      <c r="G435" s="224" t="str">
        <f>IFERROR(IF(VLOOKUP($D435,'Tarifa compacta'!$A$11:$O$1174,12,0)=0,"",VLOOKUP($D435,'Tarifa compacta'!$A$11:$O$1174,12,0)),"")</f>
        <v/>
      </c>
      <c r="H435" s="40"/>
    </row>
    <row r="436" spans="2:8">
      <c r="B436" s="118"/>
      <c r="C436" s="252" t="str">
        <f>IFERROR(VLOOKUP(D436,'Tarifa compacta'!A:C,2,FALSE),"-")</f>
        <v>-</v>
      </c>
      <c r="D436" s="35" t="s">
        <v>6346</v>
      </c>
      <c r="E436" s="32"/>
      <c r="F436" s="36">
        <f>+SUM(F437:F439)</f>
        <v>15039</v>
      </c>
      <c r="G436" s="217" t="str">
        <f>IFERROR(IF(VLOOKUP($D436,'Tarifa compacta'!$A$11:$O$1174,12,0)=0,"",VLOOKUP($D436,'Tarifa compacta'!$A$11:$O$1174,12,0)),"")</f>
        <v/>
      </c>
      <c r="H436" s="32"/>
    </row>
    <row r="437" spans="2:8">
      <c r="B437" s="118"/>
      <c r="C437" s="252" t="str">
        <f>IFERROR(VLOOKUP(D437,'Tarifa compacta'!A:C,2,FALSE),"-")</f>
        <v>4010869800884</v>
      </c>
      <c r="D437" s="32" t="s">
        <v>2097</v>
      </c>
      <c r="E437" s="32" t="str">
        <f>+VLOOKUP($D437,'Tarifa compacta'!$A:$G,7,0)</f>
        <v>Unidad de largo alcance Jet Air Stream Smart con difusor autodireccionable -14,1kW</v>
      </c>
      <c r="F437" s="34">
        <f>+IFERROR(VLOOKUP($D437,'Tarifa compacta'!$A$11:$O$1174,13,0),"")</f>
        <v>8345</v>
      </c>
      <c r="G437" s="217" t="str">
        <f>IFERROR(IF(VLOOKUP($D437,'Tarifa compacta'!$A$11:$O$1174,12,0)=0,"",VLOOKUP($D437,'Tarifa compacta'!$A$11:$O$1174,12,0)),"")</f>
        <v/>
      </c>
      <c r="H437" s="32"/>
    </row>
    <row r="438" spans="2:8">
      <c r="B438" s="118"/>
      <c r="C438" s="252">
        <f>IFERROR(VLOOKUP(D438,'Tarifa compacta'!A:C,2,FALSE),"-")</f>
        <v>5025232945412</v>
      </c>
      <c r="D438" s="32" t="s">
        <v>1946</v>
      </c>
      <c r="E438" s="32" t="str">
        <f>+VLOOKUP($D438,'Tarifa compacta'!$A:$G,7,0)</f>
        <v>14 kW Trifásica</v>
      </c>
      <c r="F438" s="34">
        <f>+IFERROR(VLOOKUP($D438,'Tarifa compacta'!$A$11:$O$1174,13,0),"")</f>
        <v>6502</v>
      </c>
      <c r="G438" s="217" t="str">
        <f>IFERROR(IF(VLOOKUP($D438,'Tarifa compacta'!$A$11:$O$1174,12,0)=0,"",VLOOKUP($D438,'Tarifa compacta'!$A$11:$O$1174,12,0)),"")</f>
        <v/>
      </c>
      <c r="H438" s="32"/>
    </row>
    <row r="439" spans="2:8">
      <c r="B439" s="120"/>
      <c r="C439" s="247">
        <f>IFERROR(VLOOKUP(D439,'Tarifa compacta'!A:C,2,FALSE),"-")</f>
        <v>5025232880621</v>
      </c>
      <c r="D439" s="40" t="s">
        <v>2299</v>
      </c>
      <c r="E439" s="40" t="str">
        <f>+VLOOKUP($D439,'Tarifa compacta'!$A:$G,7,0)</f>
        <v>Mando de control por cable</v>
      </c>
      <c r="F439" s="41">
        <f>+IFERROR(VLOOKUP($D439,'Tarifa compacta'!$A$11:$O$1174,13,0),"")</f>
        <v>192</v>
      </c>
      <c r="G439" s="224" t="str">
        <f>IFERROR(IF(VLOOKUP($D439,'Tarifa compacta'!$A$11:$O$1174,12,0)=0,"",VLOOKUP($D439,'Tarifa compacta'!$A$11:$O$1174,12,0)),"")</f>
        <v/>
      </c>
      <c r="H439" s="40"/>
    </row>
    <row r="440" spans="2:8">
      <c r="B440" s="118"/>
      <c r="C440" s="252" t="str">
        <f>IFERROR(VLOOKUP(D440,'Tarifa compacta'!A:C,2,FALSE),"-")</f>
        <v>-</v>
      </c>
      <c r="D440" s="35" t="s">
        <v>6347</v>
      </c>
      <c r="E440" s="32"/>
      <c r="F440" s="36">
        <f>+SUM(F441:F443)</f>
        <v>19171</v>
      </c>
      <c r="G440" s="217" t="str">
        <f>IFERROR(IF(VLOOKUP($D440,'Tarifa compacta'!$A$11:$O$1174,12,0)=0,"",VLOOKUP($D440,'Tarifa compacta'!$A$11:$O$1174,12,0)),"")</f>
        <v/>
      </c>
      <c r="H440" s="32"/>
    </row>
    <row r="441" spans="2:8">
      <c r="B441" s="118"/>
      <c r="C441" s="252" t="str">
        <f>IFERROR(VLOOKUP(D441,'Tarifa compacta'!A:C,2,FALSE),"-")</f>
        <v>4010869800914</v>
      </c>
      <c r="D441" s="32" t="s">
        <v>2116</v>
      </c>
      <c r="E441" s="32" t="str">
        <f>+VLOOKUP($D441,'Tarifa compacta'!$A:$G,7,0)</f>
        <v>Unidad de largo alcance Jet Air Stream Smart con difusor autodireccionable -24,2kW</v>
      </c>
      <c r="F441" s="34">
        <f>+IFERROR(VLOOKUP($D441,'Tarifa compacta'!$A$11:$O$1174,13,0),"")</f>
        <v>12450</v>
      </c>
      <c r="G441" s="217" t="str">
        <f>IFERROR(IF(VLOOKUP($D441,'Tarifa compacta'!$A$11:$O$1174,12,0)=0,"",VLOOKUP($D441,'Tarifa compacta'!$A$11:$O$1174,12,0)),"")</f>
        <v/>
      </c>
      <c r="H441" s="32"/>
    </row>
    <row r="442" spans="2:8">
      <c r="B442" s="118"/>
      <c r="C442" s="252">
        <f>IFERROR(VLOOKUP(D442,'Tarifa compacta'!A:C,2,FALSE),"-")</f>
        <v>5025232954476</v>
      </c>
      <c r="D442" s="32" t="s">
        <v>2086</v>
      </c>
      <c r="E442" s="32" t="str">
        <f>+VLOOKUP($D442,'Tarifa compacta'!$A:$G,7,0)</f>
        <v>25 kW Trifásica</v>
      </c>
      <c r="F442" s="34">
        <f>+IFERROR(VLOOKUP($D442,'Tarifa compacta'!$A$11:$O$1174,13,0),"")</f>
        <v>6529</v>
      </c>
      <c r="G442" s="217" t="str">
        <f>IFERROR(IF(VLOOKUP($D442,'Tarifa compacta'!$A$11:$O$1174,12,0)=0,"",VLOOKUP($D442,'Tarifa compacta'!$A$11:$O$1174,12,0)),"")</f>
        <v/>
      </c>
      <c r="H442" s="32"/>
    </row>
    <row r="443" spans="2:8">
      <c r="B443" s="118"/>
      <c r="C443" s="252">
        <f>IFERROR(VLOOKUP(D443,'Tarifa compacta'!A:C,2,FALSE),"-")</f>
        <v>5025232880621</v>
      </c>
      <c r="D443" s="40" t="s">
        <v>2299</v>
      </c>
      <c r="E443" s="40" t="str">
        <f>+VLOOKUP($D443,'Tarifa compacta'!$A:$G,7,0)</f>
        <v>Mando de control por cable</v>
      </c>
      <c r="F443" s="41">
        <f>+IFERROR(VLOOKUP($D443,'Tarifa compacta'!$A$11:$O$1174,13,0),"")</f>
        <v>192</v>
      </c>
      <c r="G443" s="224" t="str">
        <f>IFERROR(IF(VLOOKUP($D443,'Tarifa compacta'!$A$11:$O$1174,12,0)=0,"",VLOOKUP($D443,'Tarifa compacta'!$A$11:$O$1174,12,0)),"")</f>
        <v/>
      </c>
      <c r="H443" s="40"/>
    </row>
    <row r="444" spans="2:8">
      <c r="B444" s="118"/>
      <c r="C444" s="252" t="str">
        <f>IFERROR(VLOOKUP(D444,'Tarifa compacta'!A:C,2,FALSE),"-")</f>
        <v>4010869800891</v>
      </c>
      <c r="D444" s="32" t="s">
        <v>2104</v>
      </c>
      <c r="E444" s="32" t="str">
        <f>+VLOOKUP($D444,'Tarifa compacta'!$A:$G,7,0)</f>
        <v>Unidad de largo alcance Jet Air Stream Standard con difusor manual -14,1kW</v>
      </c>
      <c r="F444" s="34">
        <f>+IFERROR(VLOOKUP($D444,'Tarifa compacta'!$A$11:$O$1174,13,0),"")</f>
        <v>7630</v>
      </c>
      <c r="G444" s="217" t="str">
        <f>IFERROR(IF(VLOOKUP($D444,'Tarifa compacta'!$A$11:$O$1174,12,0)=0,"",VLOOKUP($D444,'Tarifa compacta'!$A$11:$O$1174,12,0)),"")</f>
        <v/>
      </c>
      <c r="H444" s="117"/>
    </row>
    <row r="445" spans="2:8">
      <c r="B445" s="120"/>
      <c r="C445" s="247" t="str">
        <f>IFERROR(VLOOKUP(D445,'Tarifa compacta'!A:C,2,FALSE),"-")</f>
        <v>4010869800921</v>
      </c>
      <c r="D445" s="40" t="s">
        <v>2120</v>
      </c>
      <c r="E445" s="40" t="str">
        <f>+VLOOKUP($D445,'Tarifa compacta'!$A:$G,7,0)</f>
        <v>Unidad de largo alcance Jet Air Stream Standard con difusor manual -24,2kW</v>
      </c>
      <c r="F445" s="41">
        <f>+IFERROR(VLOOKUP($D445,'Tarifa compacta'!$A$11:$O$1174,13,0),"")</f>
        <v>11050</v>
      </c>
      <c r="G445" s="224" t="str">
        <f>IFERROR(IF(VLOOKUP($D445,'Tarifa compacta'!$A$11:$O$1174,12,0)=0,"",VLOOKUP($D445,'Tarifa compacta'!$A$11:$O$1174,12,0)),"")</f>
        <v/>
      </c>
      <c r="H445" s="40"/>
    </row>
    <row r="446" spans="2:8">
      <c r="B446" s="121"/>
      <c r="C446" s="252" t="str">
        <f>IFERROR(VLOOKUP(D446,'Tarifa compacta'!A:C,2,FALSE),"-")</f>
        <v>4010869800907</v>
      </c>
      <c r="D446" s="32" t="s">
        <v>2111</v>
      </c>
      <c r="E446" s="32" t="str">
        <f>+VLOOKUP($D446,'Tarifa compacta'!$A:$G,7,0)</f>
        <v>Unidad de largo alcance Jet Air Stream Ducted para descarga conducida -14,1kW</v>
      </c>
      <c r="F446" s="34">
        <f>+IFERROR(VLOOKUP($D446,'Tarifa compacta'!$A$11:$O$1174,13,0),"")</f>
        <v>6050</v>
      </c>
      <c r="G446" s="217" t="str">
        <f>IFERROR(IF(VLOOKUP($D446,'Tarifa compacta'!$A$11:$O$1174,12,0)=0,"",VLOOKUP($D446,'Tarifa compacta'!$A$11:$O$1174,12,0)),"")</f>
        <v/>
      </c>
      <c r="H446" s="32"/>
    </row>
    <row r="447" spans="2:8">
      <c r="B447" s="174"/>
      <c r="C447" s="255" t="str">
        <f>IFERROR(VLOOKUP(D447,'Tarifa compacta'!A:C,2,FALSE),"-")</f>
        <v>4010869800938</v>
      </c>
      <c r="D447" s="38" t="s">
        <v>2124</v>
      </c>
      <c r="E447" s="32" t="str">
        <f>+VLOOKUP($D447,'Tarifa compacta'!$A:$G,7,0)</f>
        <v>Unidad de largo alcance Jet Air Stream Ducted para descarga conducida -24,2kW</v>
      </c>
      <c r="F447" s="34">
        <f>+IFERROR(VLOOKUP($D447,'Tarifa compacta'!$A$11:$O$1174,13,0),"")</f>
        <v>7950</v>
      </c>
      <c r="G447" s="217" t="str">
        <f>IFERROR(IF(VLOOKUP($D447,'Tarifa compacta'!$A$11:$O$1174,12,0)=0,"",VLOOKUP($D447,'Tarifa compacta'!$A$11:$O$1174,12,0)),"")</f>
        <v/>
      </c>
      <c r="H447" s="38"/>
    </row>
    <row r="448" spans="2:8" ht="20.100000000000001" customHeight="1">
      <c r="B448" s="116"/>
      <c r="C448" s="251"/>
      <c r="D448" s="116" t="s">
        <v>6348</v>
      </c>
      <c r="E448" s="45"/>
      <c r="F448" s="46"/>
      <c r="G448" s="222"/>
      <c r="H448" s="45"/>
    </row>
    <row r="449" spans="2:8">
      <c r="B449" s="32"/>
      <c r="C449" s="252" t="str">
        <f>IFERROR(VLOOKUP(D449,'Tarifa compacta'!A:C,2,FALSE),"-")</f>
        <v>-</v>
      </c>
      <c r="D449" s="35" t="s">
        <v>6349</v>
      </c>
      <c r="E449" s="32"/>
      <c r="F449" s="36">
        <f>+SUM(F450:F452)</f>
        <v>9231</v>
      </c>
      <c r="G449" s="217" t="str">
        <f>IFERROR(IF(VLOOKUP($D449,'Tarifa compacta'!$A$11:$O$1174,12,0)=0,"",VLOOKUP($D449,'Tarifa compacta'!$A$11:$O$1174,12,0)),"")</f>
        <v/>
      </c>
      <c r="H449" s="32"/>
    </row>
    <row r="450" spans="2:8">
      <c r="B450" s="118"/>
      <c r="C450" s="252">
        <f>IFERROR(VLOOKUP(D450,'Tarifa compacta'!A:C,2,FALSE),"-")</f>
        <v>5025232954445</v>
      </c>
      <c r="D450" s="32" t="s">
        <v>2088</v>
      </c>
      <c r="E450" s="32" t="str">
        <f>+VLOOKUP($D450,'Tarifa compacta'!$A:$G,7,0)</f>
        <v>Conducto de alta capacidad 20kW con nanoe™X Mark 3</v>
      </c>
      <c r="F450" s="34">
        <f>+IFERROR(VLOOKUP($D450,'Tarifa compacta'!$A$11:$O$1174,13,0),"")</f>
        <v>2978</v>
      </c>
      <c r="G450" s="217" t="str">
        <f>IFERROR(IF(VLOOKUP($D450,'Tarifa compacta'!$A$11:$O$1174,12,0)=0,"",VLOOKUP($D450,'Tarifa compacta'!$A$11:$O$1174,12,0)),"")</f>
        <v/>
      </c>
      <c r="H450" s="32"/>
    </row>
    <row r="451" spans="2:8">
      <c r="B451" s="118"/>
      <c r="C451" s="252">
        <f>IFERROR(VLOOKUP(D451,'Tarifa compacta'!A:C,2,FALSE),"-")</f>
        <v>5025232954469</v>
      </c>
      <c r="D451" s="32" t="s">
        <v>2079</v>
      </c>
      <c r="E451" s="32" t="str">
        <f>+VLOOKUP($D451,'Tarifa compacta'!$A:$G,7,0)</f>
        <v>20 kW Trifásica</v>
      </c>
      <c r="F451" s="34">
        <f>+IFERROR(VLOOKUP($D451,'Tarifa compacta'!$A$11:$O$1174,13,0),"")</f>
        <v>6061</v>
      </c>
      <c r="G451" s="217" t="str">
        <f>IFERROR(IF(VLOOKUP($D451,'Tarifa compacta'!$A$11:$O$1174,12,0)=0,"",VLOOKUP($D451,'Tarifa compacta'!$A$11:$O$1174,12,0)),"")</f>
        <v/>
      </c>
      <c r="H451" s="32"/>
    </row>
    <row r="452" spans="2:8">
      <c r="B452" s="48"/>
      <c r="C452" s="247">
        <f>IFERROR(VLOOKUP(D452,'Tarifa compacta'!A:C,2,FALSE),"-")</f>
        <v>5025232880621</v>
      </c>
      <c r="D452" s="40" t="s">
        <v>2299</v>
      </c>
      <c r="E452" s="40" t="str">
        <f>+VLOOKUP($D452,'Tarifa compacta'!$A:$G,7,0)</f>
        <v>Mando de control por cable</v>
      </c>
      <c r="F452" s="41">
        <f>+IFERROR(VLOOKUP($D452,'Tarifa compacta'!$A$11:$O$1174,13,0),"")</f>
        <v>192</v>
      </c>
      <c r="G452" s="224" t="str">
        <f>IFERROR(IF(VLOOKUP($D452,'Tarifa compacta'!$A$11:$O$1174,12,0)=0,"",VLOOKUP($D452,'Tarifa compacta'!$A$11:$O$1174,12,0)),"")</f>
        <v/>
      </c>
      <c r="H452" s="40"/>
    </row>
    <row r="453" spans="2:8">
      <c r="B453" s="32"/>
      <c r="C453" s="252" t="str">
        <f>IFERROR(VLOOKUP(D453,'Tarifa compacta'!A:C,2,FALSE),"-")</f>
        <v>-</v>
      </c>
      <c r="D453" s="35" t="s">
        <v>6350</v>
      </c>
      <c r="E453" s="32"/>
      <c r="F453" s="36">
        <f t="shared" ref="F453" si="25">+SUM(F454:F456)</f>
        <v>10263</v>
      </c>
      <c r="G453" s="217" t="str">
        <f>IFERROR(IF(VLOOKUP($D453,'Tarifa compacta'!$A$11:$O$1174,12,0)=0,"",VLOOKUP($D453,'Tarifa compacta'!$A$11:$O$1174,12,0)),"")</f>
        <v/>
      </c>
      <c r="H453" s="32"/>
    </row>
    <row r="454" spans="2:8">
      <c r="B454" s="118"/>
      <c r="C454" s="252">
        <f>IFERROR(VLOOKUP(D454,'Tarifa compacta'!A:C,2,FALSE),"-")</f>
        <v>5025232954452</v>
      </c>
      <c r="D454" s="32" t="s">
        <v>2092</v>
      </c>
      <c r="E454" s="32" t="str">
        <f>+VLOOKUP($D454,'Tarifa compacta'!$A:$G,7,0)</f>
        <v>Conducto de alta capacidad 25kW con nanoe™X Mark 3</v>
      </c>
      <c r="F454" s="34">
        <f>+IFERROR(VLOOKUP($D454,'Tarifa compacta'!$A$11:$O$1174,13,0),"")</f>
        <v>3542</v>
      </c>
      <c r="G454" s="217" t="str">
        <f>IFERROR(IF(VLOOKUP($D454,'Tarifa compacta'!$A$11:$O$1174,12,0)=0,"",VLOOKUP($D454,'Tarifa compacta'!$A$11:$O$1174,12,0)),"")</f>
        <v/>
      </c>
      <c r="H454" s="32"/>
    </row>
    <row r="455" spans="2:8">
      <c r="B455" s="118"/>
      <c r="C455" s="252">
        <f>IFERROR(VLOOKUP(D455,'Tarifa compacta'!A:C,2,FALSE),"-")</f>
        <v>5025232954476</v>
      </c>
      <c r="D455" s="32" t="s">
        <v>2086</v>
      </c>
      <c r="E455" s="32" t="str">
        <f>+VLOOKUP($D455,'Tarifa compacta'!$A:$G,7,0)</f>
        <v>25 kW Trifásica</v>
      </c>
      <c r="F455" s="34">
        <f>+IFERROR(VLOOKUP($D455,'Tarifa compacta'!$A$11:$O$1174,13,0),"")</f>
        <v>6529</v>
      </c>
      <c r="G455" s="217" t="str">
        <f>IFERROR(IF(VLOOKUP($D455,'Tarifa compacta'!$A$11:$O$1174,12,0)=0,"",VLOOKUP($D455,'Tarifa compacta'!$A$11:$O$1174,12,0)),"")</f>
        <v/>
      </c>
      <c r="H455" s="32"/>
    </row>
    <row r="456" spans="2:8">
      <c r="B456" s="48"/>
      <c r="C456" s="247">
        <f>IFERROR(VLOOKUP(D456,'Tarifa compacta'!A:C,2,FALSE),"-")</f>
        <v>5025232880621</v>
      </c>
      <c r="D456" s="40" t="s">
        <v>2299</v>
      </c>
      <c r="E456" s="32" t="str">
        <f>+VLOOKUP($D456,'Tarifa compacta'!$A:$G,7,0)</f>
        <v>Mando de control por cable</v>
      </c>
      <c r="F456" s="34">
        <f>+IFERROR(VLOOKUP($D456,'Tarifa compacta'!$A$11:$O$1174,13,0),"")</f>
        <v>192</v>
      </c>
      <c r="G456" s="217" t="str">
        <f>IFERROR(IF(VLOOKUP($D456,'Tarifa compacta'!$A$11:$O$1174,12,0)=0,"",VLOOKUP($D456,'Tarifa compacta'!$A$11:$O$1174,12,0)),"")</f>
        <v/>
      </c>
      <c r="H456" s="40"/>
    </row>
    <row r="457" spans="2:8" ht="20.100000000000001" customHeight="1">
      <c r="B457" s="44"/>
      <c r="C457" s="251"/>
      <c r="D457" s="116" t="s">
        <v>6351</v>
      </c>
      <c r="E457" s="45"/>
      <c r="F457" s="46"/>
      <c r="G457" s="222"/>
      <c r="H457" s="45"/>
    </row>
    <row r="458" spans="2:8">
      <c r="B458" s="118"/>
      <c r="C458" s="252" t="str">
        <f>IFERROR(VLOOKUP(D458,'Tarifa compacta'!A:C,2,FALSE),"-")</f>
        <v>4010869555111</v>
      </c>
      <c r="D458" s="32" t="s">
        <v>2069</v>
      </c>
      <c r="E458" s="32" t="str">
        <f>+VLOOKUP($D458,'Tarifa compacta'!$A:$G,7,0)</f>
        <v>Hidrokit para PACi</v>
      </c>
      <c r="F458" s="34">
        <f>+IFERROR(VLOOKUP($D458,'Tarifa compacta'!$A$11:$O$1174,13,0),"")</f>
        <v>6208</v>
      </c>
      <c r="G458" s="217" t="str">
        <f>IFERROR(IF(VLOOKUP($D458,'Tarifa compacta'!$A$11:$O$1174,12,0)=0,"",VLOOKUP($D458,'Tarifa compacta'!$A$11:$O$1174,12,0)),"")</f>
        <v/>
      </c>
      <c r="H458" s="32"/>
    </row>
    <row r="459" spans="2:8">
      <c r="B459" s="32"/>
      <c r="C459" s="252">
        <f>IFERROR(VLOOKUP(D459,'Tarifa compacta'!A:C,2,FALSE),"-")</f>
        <v>5025232954469</v>
      </c>
      <c r="D459" s="32" t="s">
        <v>2079</v>
      </c>
      <c r="E459" s="32" t="str">
        <f>+VLOOKUP($D459,'Tarifa compacta'!$A:$G,7,0)</f>
        <v>20 kW Trifásica</v>
      </c>
      <c r="F459" s="34">
        <f>+IFERROR(VLOOKUP($D459,'Tarifa compacta'!$A$11:$O$1174,13,0),"")</f>
        <v>6061</v>
      </c>
      <c r="G459" s="217" t="str">
        <f>IFERROR(IF(VLOOKUP($D459,'Tarifa compacta'!$A$11:$O$1174,12,0)=0,"",VLOOKUP($D459,'Tarifa compacta'!$A$11:$O$1174,12,0)),"")</f>
        <v/>
      </c>
      <c r="H459" s="32"/>
    </row>
    <row r="460" spans="2:8">
      <c r="B460" s="118"/>
      <c r="C460" s="252" t="str">
        <f>IFERROR(VLOOKUP(D460,'Tarifa compacta'!A:C,2,FALSE),"-")</f>
        <v>4010869555104</v>
      </c>
      <c r="D460" s="32" t="s">
        <v>2076</v>
      </c>
      <c r="E460" s="32" t="str">
        <f>+VLOOKUP($D460,'Tarifa compacta'!$A:$G,7,0)</f>
        <v>Hidrokit para PACi</v>
      </c>
      <c r="F460" s="34">
        <f>+IFERROR(VLOOKUP($D460,'Tarifa compacta'!$A$11:$O$1174,13,0),"")</f>
        <v>7032</v>
      </c>
      <c r="G460" s="217" t="str">
        <f>IFERROR(IF(VLOOKUP($D460,'Tarifa compacta'!$A$11:$O$1174,12,0)=0,"",VLOOKUP($D460,'Tarifa compacta'!$A$11:$O$1174,12,0)),"")</f>
        <v/>
      </c>
      <c r="H460" s="32"/>
    </row>
    <row r="461" spans="2:8" ht="15.75" thickBot="1">
      <c r="B461" s="32"/>
      <c r="C461" s="252">
        <f>IFERROR(VLOOKUP(D461,'Tarifa compacta'!A:C,2,FALSE),"-")</f>
        <v>5025232954476</v>
      </c>
      <c r="D461" s="32" t="s">
        <v>2086</v>
      </c>
      <c r="E461" s="32" t="str">
        <f>+VLOOKUP($D461,'Tarifa compacta'!$A:$G,7,0)</f>
        <v>25 kW Trifásica</v>
      </c>
      <c r="F461" s="34">
        <f>+IFERROR(VLOOKUP($D461,'Tarifa compacta'!$A$11:$O$1174,13,0),"")</f>
        <v>6529</v>
      </c>
      <c r="G461" s="217" t="str">
        <f>IFERROR(IF(VLOOKUP($D461,'Tarifa compacta'!$A$11:$O$1174,12,0)=0,"",VLOOKUP($D461,'Tarifa compacta'!$A$11:$O$1174,12,0)),"")</f>
        <v/>
      </c>
      <c r="H461" s="32"/>
    </row>
    <row r="462" spans="2:8" ht="24" thickBot="1">
      <c r="B462" s="288" t="s">
        <v>6352</v>
      </c>
      <c r="C462" s="288"/>
      <c r="D462" s="288"/>
      <c r="E462" s="288"/>
      <c r="F462" s="288"/>
      <c r="G462" s="288"/>
      <c r="H462" s="288"/>
    </row>
    <row r="463" spans="2:8" ht="20.100000000000001" customHeight="1">
      <c r="B463" s="44"/>
      <c r="C463" s="251"/>
      <c r="D463" s="116" t="s">
        <v>6353</v>
      </c>
      <c r="E463" s="45"/>
      <c r="F463" s="46"/>
      <c r="G463" s="222"/>
      <c r="H463" s="45"/>
    </row>
    <row r="464" spans="2:8">
      <c r="B464" s="121"/>
      <c r="C464" s="252">
        <f>IFERROR(VLOOKUP(D464,'Tarifa compacta'!A:C,2,FALSE),"-")</f>
        <v>5025232915514</v>
      </c>
      <c r="D464" s="32" t="s">
        <v>1918</v>
      </c>
      <c r="E464" s="32" t="str">
        <f>+VLOOKUP($D464,'Tarifa compacta'!$A:$G,7,0)</f>
        <v>5 kW Monofásica</v>
      </c>
      <c r="F464" s="34">
        <f>+IFERROR(VLOOKUP($D464,'Tarifa compacta'!$A$11:$O$1174,13,0),"")</f>
        <v>2355</v>
      </c>
      <c r="G464" s="217" t="str">
        <f>IFERROR(IF(VLOOKUP($D464,'Tarifa compacta'!$A$11:$O$1174,12,0)=0,"",VLOOKUP($D464,'Tarifa compacta'!$A$11:$O$1174,12,0)),"")</f>
        <v/>
      </c>
      <c r="H464" s="32"/>
    </row>
    <row r="465" spans="2:8">
      <c r="B465" s="32"/>
      <c r="C465" s="252">
        <f>IFERROR(VLOOKUP(D465,'Tarifa compacta'!A:C,2,FALSE),"-")</f>
        <v>5025232945429</v>
      </c>
      <c r="D465" s="32" t="s">
        <v>1924</v>
      </c>
      <c r="E465" s="32" t="str">
        <f>+VLOOKUP($D465,'Tarifa compacta'!$A:$G,7,0)</f>
        <v>7,1 kW Monofásica</v>
      </c>
      <c r="F465" s="34">
        <f>+IFERROR(VLOOKUP($D465,'Tarifa compacta'!$A$11:$O$1174,13,0),"")</f>
        <v>3137</v>
      </c>
      <c r="G465" s="217" t="str">
        <f>IFERROR(IF(VLOOKUP($D465,'Tarifa compacta'!$A$11:$O$1174,12,0)=0,"",VLOOKUP($D465,'Tarifa compacta'!$A$11:$O$1174,12,0)),"")</f>
        <v/>
      </c>
      <c r="H465" s="32"/>
    </row>
    <row r="466" spans="2:8">
      <c r="B466" s="32"/>
      <c r="C466" s="252">
        <f>IFERROR(VLOOKUP(D466,'Tarifa compacta'!A:C,2,FALSE),"-")</f>
        <v>5025232945368</v>
      </c>
      <c r="D466" s="32" t="s">
        <v>1928</v>
      </c>
      <c r="E466" s="32" t="str">
        <f>+VLOOKUP($D466,'Tarifa compacta'!$A:$G,7,0)</f>
        <v>10 kW Monofásica</v>
      </c>
      <c r="F466" s="34">
        <f>+IFERROR(VLOOKUP($D466,'Tarifa compacta'!$A$11:$O$1174,13,0),"")</f>
        <v>3815</v>
      </c>
      <c r="G466" s="217" t="str">
        <f>IFERROR(IF(VLOOKUP($D466,'Tarifa compacta'!$A$11:$O$1174,12,0)=0,"",VLOOKUP($D466,'Tarifa compacta'!$A$11:$O$1174,12,0)),"")</f>
        <v/>
      </c>
      <c r="H466" s="32"/>
    </row>
    <row r="467" spans="2:8">
      <c r="B467" s="32"/>
      <c r="C467" s="252">
        <f>IFERROR(VLOOKUP(D467,'Tarifa compacta'!A:C,2,FALSE),"-")</f>
        <v>5025232945382</v>
      </c>
      <c r="D467" s="32" t="s">
        <v>1932</v>
      </c>
      <c r="E467" s="32" t="str">
        <f>+VLOOKUP($D467,'Tarifa compacta'!$A:$G,7,0)</f>
        <v>12,5 kW Monofásica</v>
      </c>
      <c r="F467" s="34">
        <f>+IFERROR(VLOOKUP($D467,'Tarifa compacta'!$A$11:$O$1174,13,0),"")</f>
        <v>4916</v>
      </c>
      <c r="G467" s="217" t="str">
        <f>IFERROR(IF(VLOOKUP($D467,'Tarifa compacta'!$A$11:$O$1174,12,0)=0,"",VLOOKUP($D467,'Tarifa compacta'!$A$11:$O$1174,12,0)),"")</f>
        <v/>
      </c>
      <c r="H467" s="32"/>
    </row>
    <row r="468" spans="2:8">
      <c r="B468" s="32"/>
      <c r="C468" s="252">
        <f>IFERROR(VLOOKUP(D468,'Tarifa compacta'!A:C,2,FALSE),"-")</f>
        <v>5025232945405</v>
      </c>
      <c r="D468" s="32" t="s">
        <v>1936</v>
      </c>
      <c r="E468" s="32" t="str">
        <f>+VLOOKUP($D468,'Tarifa compacta'!$A:$G,7,0)</f>
        <v>14 kW Monofásica</v>
      </c>
      <c r="F468" s="34">
        <f>+IFERROR(VLOOKUP($D468,'Tarifa compacta'!$A$11:$O$1174,13,0),"")</f>
        <v>6345</v>
      </c>
      <c r="G468" s="217" t="str">
        <f>IFERROR(IF(VLOOKUP($D468,'Tarifa compacta'!$A$11:$O$1174,12,0)=0,"",VLOOKUP($D468,'Tarifa compacta'!$A$11:$O$1174,12,0)),"")</f>
        <v/>
      </c>
      <c r="H468" s="32"/>
    </row>
    <row r="469" spans="2:8">
      <c r="B469" s="32"/>
      <c r="C469" s="252">
        <f>IFERROR(VLOOKUP(D469,'Tarifa compacta'!A:C,2,FALSE),"-")</f>
        <v>5025232945436</v>
      </c>
      <c r="D469" s="32" t="s">
        <v>1938</v>
      </c>
      <c r="E469" s="32" t="str">
        <f>+VLOOKUP($D469,'Tarifa compacta'!$A:$G,7,0)</f>
        <v>7,1 kW Trifásica</v>
      </c>
      <c r="F469" s="34">
        <f>+IFERROR(VLOOKUP($D469,'Tarifa compacta'!$A$11:$O$1174,13,0),"")</f>
        <v>3458</v>
      </c>
      <c r="G469" s="217" t="str">
        <f>IFERROR(IF(VLOOKUP($D469,'Tarifa compacta'!$A$11:$O$1174,12,0)=0,"",VLOOKUP($D469,'Tarifa compacta'!$A$11:$O$1174,12,0)),"")</f>
        <v/>
      </c>
      <c r="H469" s="32"/>
    </row>
    <row r="470" spans="2:8">
      <c r="B470" s="32"/>
      <c r="C470" s="252">
        <f>IFERROR(VLOOKUP(D470,'Tarifa compacta'!A:C,2,FALSE),"-")</f>
        <v>5025232945375</v>
      </c>
      <c r="D470" s="32" t="s">
        <v>1941</v>
      </c>
      <c r="E470" s="32" t="str">
        <f>+VLOOKUP($D470,'Tarifa compacta'!$A:$G,7,0)</f>
        <v>10 kW Trifásica</v>
      </c>
      <c r="F470" s="34">
        <f>+IFERROR(VLOOKUP($D470,'Tarifa compacta'!$A$11:$O$1174,13,0),"")</f>
        <v>3947</v>
      </c>
      <c r="G470" s="217" t="str">
        <f>IFERROR(IF(VLOOKUP($D470,'Tarifa compacta'!$A$11:$O$1174,12,0)=0,"",VLOOKUP($D470,'Tarifa compacta'!$A$11:$O$1174,12,0)),"")</f>
        <v/>
      </c>
      <c r="H470" s="32"/>
    </row>
    <row r="471" spans="2:8">
      <c r="B471" s="32"/>
      <c r="C471" s="252">
        <f>IFERROR(VLOOKUP(D471,'Tarifa compacta'!A:C,2,FALSE),"-")</f>
        <v>5025232945399</v>
      </c>
      <c r="D471" s="32" t="s">
        <v>1944</v>
      </c>
      <c r="E471" s="32" t="str">
        <f>+VLOOKUP($D471,'Tarifa compacta'!$A:$G,7,0)</f>
        <v>12,5 kW Trifásica</v>
      </c>
      <c r="F471" s="34">
        <f>+IFERROR(VLOOKUP($D471,'Tarifa compacta'!$A$11:$O$1174,13,0),"")</f>
        <v>5074</v>
      </c>
      <c r="G471" s="217" t="str">
        <f>IFERROR(IF(VLOOKUP($D471,'Tarifa compacta'!$A$11:$O$1174,12,0)=0,"",VLOOKUP($D471,'Tarifa compacta'!$A$11:$O$1174,12,0)),"")</f>
        <v/>
      </c>
      <c r="H471" s="32"/>
    </row>
    <row r="472" spans="2:8">
      <c r="B472" s="32"/>
      <c r="C472" s="252">
        <f>IFERROR(VLOOKUP(D472,'Tarifa compacta'!A:C,2,FALSE),"-")</f>
        <v>5025232945412</v>
      </c>
      <c r="D472" s="32" t="s">
        <v>1946</v>
      </c>
      <c r="E472" s="32" t="str">
        <f>+VLOOKUP($D472,'Tarifa compacta'!$A:$G,7,0)</f>
        <v>14 kW Trifásica</v>
      </c>
      <c r="F472" s="34">
        <f>+IFERROR(VLOOKUP($D472,'Tarifa compacta'!$A$11:$O$1174,13,0),"")</f>
        <v>6502</v>
      </c>
      <c r="G472" s="217" t="str">
        <f>IFERROR(IF(VLOOKUP($D472,'Tarifa compacta'!$A$11:$O$1174,12,0)=0,"",VLOOKUP($D472,'Tarifa compacta'!$A$11:$O$1174,12,0)),"")</f>
        <v/>
      </c>
      <c r="H472" s="32"/>
    </row>
    <row r="473" spans="2:8">
      <c r="B473" s="118"/>
      <c r="C473" s="252">
        <f>IFERROR(VLOOKUP(D473,'Tarifa compacta'!A:C,2,FALSE),"-")</f>
        <v>5025232954469</v>
      </c>
      <c r="D473" s="32" t="s">
        <v>2079</v>
      </c>
      <c r="E473" s="32" t="str">
        <f>+VLOOKUP($D473,'Tarifa compacta'!$A:$G,7,0)</f>
        <v>20 kW Trifásica</v>
      </c>
      <c r="F473" s="34">
        <f>+IFERROR(VLOOKUP($D473,'Tarifa compacta'!$A$11:$O$1174,13,0),"")</f>
        <v>6061</v>
      </c>
      <c r="G473" s="217" t="str">
        <f>IFERROR(IF(VLOOKUP($D473,'Tarifa compacta'!$A$11:$O$1174,12,0)=0,"",VLOOKUP($D473,'Tarifa compacta'!$A$11:$O$1174,12,0)),"")</f>
        <v/>
      </c>
      <c r="H473" s="32"/>
    </row>
    <row r="474" spans="2:8">
      <c r="B474" s="118"/>
      <c r="C474" s="252">
        <f>IFERROR(VLOOKUP(D474,'Tarifa compacta'!A:C,2,FALSE),"-")</f>
        <v>5025232954476</v>
      </c>
      <c r="D474" s="32" t="s">
        <v>2086</v>
      </c>
      <c r="E474" s="32" t="str">
        <f>+VLOOKUP($D474,'Tarifa compacta'!$A:$G,7,0)</f>
        <v>25 kW Trifásica</v>
      </c>
      <c r="F474" s="34">
        <f>+IFERROR(VLOOKUP($D474,'Tarifa compacta'!$A$11:$O$1174,13,0),"")</f>
        <v>6529</v>
      </c>
      <c r="G474" s="217" t="str">
        <f>IFERROR(IF(VLOOKUP($D474,'Tarifa compacta'!$A$11:$O$1174,12,0)=0,"",VLOOKUP($D474,'Tarifa compacta'!$A$11:$O$1174,12,0)),"")</f>
        <v/>
      </c>
      <c r="H474" s="32"/>
    </row>
    <row r="475" spans="2:8" ht="20.100000000000001" customHeight="1">
      <c r="B475" s="44"/>
      <c r="C475" s="251" t="str">
        <f>IFERROR(VLOOKUP(D475,'Tarifa compacta'!A:C,2,FALSE),"-")</f>
        <v>-</v>
      </c>
      <c r="D475" s="116" t="s">
        <v>6354</v>
      </c>
      <c r="E475" s="45"/>
      <c r="F475" s="46"/>
      <c r="G475" s="222"/>
      <c r="H475" s="45"/>
    </row>
    <row r="476" spans="2:8">
      <c r="B476" s="32"/>
      <c r="C476" s="252">
        <f>IFERROR(VLOOKUP(D476,'Tarifa compacta'!A:C,2,FALSE),"-")</f>
        <v>5025232941032</v>
      </c>
      <c r="D476" s="32" t="s">
        <v>1961</v>
      </c>
      <c r="E476" s="32" t="str">
        <f>+VLOOKUP($D476,'Tarifa compacta'!$A:$G,7,0)</f>
        <v>10 kW Monofásica</v>
      </c>
      <c r="F476" s="34">
        <f>+IFERROR(VLOOKUP($D476,'Tarifa compacta'!$A$11:$O$1174,13,0),"")</f>
        <v>2145</v>
      </c>
      <c r="G476" s="217" t="str">
        <f>IFERROR(IF(VLOOKUP($D476,'Tarifa compacta'!$A$11:$O$1174,12,0)=0,"",VLOOKUP($D476,'Tarifa compacta'!$A$11:$O$1174,12,0)),"")</f>
        <v/>
      </c>
      <c r="H476" s="32"/>
    </row>
    <row r="477" spans="2:8">
      <c r="B477" s="32"/>
      <c r="C477" s="252">
        <f>IFERROR(VLOOKUP(D477,'Tarifa compacta'!A:C,2,FALSE),"-")</f>
        <v>5025232941056</v>
      </c>
      <c r="D477" s="32" t="s">
        <v>1964</v>
      </c>
      <c r="E477" s="32" t="str">
        <f>+VLOOKUP($D477,'Tarifa compacta'!$A:$G,7,0)</f>
        <v>12,5 kW Monofásica</v>
      </c>
      <c r="F477" s="34">
        <f>+IFERROR(VLOOKUP($D477,'Tarifa compacta'!$A$11:$O$1174,13,0),"")</f>
        <v>2840</v>
      </c>
      <c r="G477" s="217" t="str">
        <f>IFERROR(IF(VLOOKUP($D477,'Tarifa compacta'!$A$11:$O$1174,12,0)=0,"",VLOOKUP($D477,'Tarifa compacta'!$A$11:$O$1174,12,0)),"")</f>
        <v/>
      </c>
      <c r="H477" s="32"/>
    </row>
    <row r="478" spans="2:8">
      <c r="B478" s="32"/>
      <c r="C478" s="252">
        <f>IFERROR(VLOOKUP(D478,'Tarifa compacta'!A:C,2,FALSE),"-")</f>
        <v>5025232941070</v>
      </c>
      <c r="D478" s="32" t="s">
        <v>1967</v>
      </c>
      <c r="E478" s="32" t="str">
        <f>+VLOOKUP($D478,'Tarifa compacta'!$A:$G,7,0)</f>
        <v>14 kW Monofásica</v>
      </c>
      <c r="F478" s="34">
        <f>+IFERROR(VLOOKUP($D478,'Tarifa compacta'!$A$11:$O$1174,13,0),"")</f>
        <v>4069</v>
      </c>
      <c r="G478" s="217" t="str">
        <f>IFERROR(IF(VLOOKUP($D478,'Tarifa compacta'!$A$11:$O$1174,12,0)=0,"",VLOOKUP($D478,'Tarifa compacta'!$A$11:$O$1174,12,0)),"")</f>
        <v/>
      </c>
      <c r="H478" s="32"/>
    </row>
    <row r="479" spans="2:8">
      <c r="B479" s="32"/>
      <c r="C479" s="252">
        <f>IFERROR(VLOOKUP(D479,'Tarifa compacta'!A:C,2,FALSE),"-")</f>
        <v>5025232941049</v>
      </c>
      <c r="D479" s="32" t="s">
        <v>1968</v>
      </c>
      <c r="E479" s="32" t="str">
        <f>+VLOOKUP($D479,'Tarifa compacta'!$A:$G,7,0)</f>
        <v>10 kW Trifásica</v>
      </c>
      <c r="F479" s="34">
        <f>+IFERROR(VLOOKUP($D479,'Tarifa compacta'!$A$11:$O$1174,13,0),"")</f>
        <v>2516</v>
      </c>
      <c r="G479" s="217" t="str">
        <f>IFERROR(IF(VLOOKUP($D479,'Tarifa compacta'!$A$11:$O$1174,12,0)=0,"",VLOOKUP($D479,'Tarifa compacta'!$A$11:$O$1174,12,0)),"")</f>
        <v/>
      </c>
      <c r="H479" s="32"/>
    </row>
    <row r="480" spans="2:8">
      <c r="B480" s="32"/>
      <c r="C480" s="252">
        <f>IFERROR(VLOOKUP(D480,'Tarifa compacta'!A:C,2,FALSE),"-")</f>
        <v>5025232941063</v>
      </c>
      <c r="D480" s="32" t="s">
        <v>1970</v>
      </c>
      <c r="E480" s="32" t="str">
        <f>+VLOOKUP($D480,'Tarifa compacta'!$A:$G,7,0)</f>
        <v>12,5 kW Trifásica</v>
      </c>
      <c r="F480" s="34">
        <f>+IFERROR(VLOOKUP($D480,'Tarifa compacta'!$A$11:$O$1174,13,0),"")</f>
        <v>3262</v>
      </c>
      <c r="G480" s="217" t="str">
        <f>IFERROR(IF(VLOOKUP($D480,'Tarifa compacta'!$A$11:$O$1174,12,0)=0,"",VLOOKUP($D480,'Tarifa compacta'!$A$11:$O$1174,12,0)),"")</f>
        <v/>
      </c>
      <c r="H480" s="32"/>
    </row>
    <row r="481" spans="2:8">
      <c r="B481" s="32"/>
      <c r="C481" s="252">
        <f>IFERROR(VLOOKUP(D481,'Tarifa compacta'!A:C,2,FALSE),"-")</f>
        <v>5025232941087</v>
      </c>
      <c r="D481" s="32" t="s">
        <v>1971</v>
      </c>
      <c r="E481" s="32" t="str">
        <f>+VLOOKUP($D481,'Tarifa compacta'!$A:$G,7,0)</f>
        <v>14 kW Trifásica</v>
      </c>
      <c r="F481" s="34">
        <f>+IFERROR(VLOOKUP($D481,'Tarifa compacta'!$A$11:$O$1174,13,0),"")</f>
        <v>4417</v>
      </c>
      <c r="G481" s="217" t="str">
        <f>IFERROR(IF(VLOOKUP($D481,'Tarifa compacta'!$A$11:$O$1174,12,0)=0,"",VLOOKUP($D481,'Tarifa compacta'!$A$11:$O$1174,12,0)),"")</f>
        <v/>
      </c>
      <c r="H481" s="32"/>
    </row>
    <row r="482" spans="2:8" ht="20.100000000000001" customHeight="1">
      <c r="B482" s="44"/>
      <c r="C482" s="251" t="str">
        <f>IFERROR(VLOOKUP(D482,'Tarifa compacta'!A:C,2,FALSE),"-")</f>
        <v>-</v>
      </c>
      <c r="D482" s="116" t="s">
        <v>6355</v>
      </c>
      <c r="E482" s="45"/>
      <c r="F482" s="46"/>
      <c r="G482" s="222"/>
      <c r="H482" s="45"/>
    </row>
    <row r="483" spans="2:8">
      <c r="B483" s="121"/>
      <c r="C483" s="252" t="str">
        <f>IFERROR(VLOOKUP(D483,'Tarifa compacta'!A:C,2,FALSE),"-")</f>
        <v>5025232978472</v>
      </c>
      <c r="D483" s="32" t="s">
        <v>2039</v>
      </c>
      <c r="E483" s="32" t="str">
        <f>+VLOOKUP($D483,'Tarifa compacta'!$A:$G,7,0)</f>
        <v xml:space="preserve">Unidad de pared desde 2,50kW hasta 3,60kW con nanoe™X </v>
      </c>
      <c r="F483" s="34">
        <f>+IFERROR(VLOOKUP($D483,'Tarifa compacta'!$A$11:$O$1174,13,0),"")</f>
        <v>998</v>
      </c>
      <c r="G483" s="217" t="str">
        <f>IFERROR(IF(VLOOKUP($D483,'Tarifa compacta'!$A$11:$O$1174,12,0)=0,"",VLOOKUP($D483,'Tarifa compacta'!$A$11:$O$1174,12,0)),"")</f>
        <v/>
      </c>
      <c r="H483" s="32"/>
    </row>
    <row r="484" spans="2:8">
      <c r="B484" s="118"/>
      <c r="C484" s="252" t="str">
        <f>IFERROR(VLOOKUP(D484,'Tarifa compacta'!A:C,2,FALSE),"-")</f>
        <v>5025232978489</v>
      </c>
      <c r="D484" s="32" t="s">
        <v>2046</v>
      </c>
      <c r="E484" s="32" t="str">
        <f>+VLOOKUP($D484,'Tarifa compacta'!$A:$G,7,0)</f>
        <v xml:space="preserve">Unidad de pared desde 5kW hasta 10kW con nanoe™X </v>
      </c>
      <c r="F484" s="34">
        <f>+IFERROR(VLOOKUP($D484,'Tarifa compacta'!$A$11:$O$1174,13,0),"")</f>
        <v>2634</v>
      </c>
      <c r="G484" s="217" t="str">
        <f>IFERROR(IF(VLOOKUP($D484,'Tarifa compacta'!$A$11:$O$1174,12,0)=0,"",VLOOKUP($D484,'Tarifa compacta'!$A$11:$O$1174,12,0)),"")</f>
        <v/>
      </c>
      <c r="H484" s="32"/>
    </row>
    <row r="485" spans="2:8">
      <c r="B485" s="32"/>
      <c r="C485" s="252">
        <f>IFERROR(VLOOKUP(D485,'Tarifa compacta'!A:C,2,FALSE),"-")</f>
        <v>5025232913848</v>
      </c>
      <c r="D485" t="s">
        <v>2005</v>
      </c>
      <c r="E485" s="32" t="str">
        <f>+VLOOKUP($D485,'Tarifa compacta'!$A:$G,7,0)</f>
        <v xml:space="preserve">Unidad interior casette 60x60 con nanoe™X </v>
      </c>
      <c r="F485" s="34">
        <f>+IFERROR(VLOOKUP($D485,'Tarifa compacta'!$A$11:$O$1174,13,0),"")</f>
        <v>1033</v>
      </c>
      <c r="G485" s="217" t="str">
        <f>IFERROR(IF(VLOOKUP($D485,'Tarifa compacta'!$A$11:$O$1174,12,0)=0,"",VLOOKUP($D485,'Tarifa compacta'!$A$11:$O$1174,12,0)),"")</f>
        <v/>
      </c>
      <c r="H485" s="32"/>
    </row>
    <row r="486" spans="2:8">
      <c r="B486" s="32"/>
      <c r="C486" s="252">
        <f>IFERROR(VLOOKUP(D486,'Tarifa compacta'!A:C,2,FALSE),"-")</f>
        <v>5025232913855</v>
      </c>
      <c r="D486" t="s">
        <v>2009</v>
      </c>
      <c r="E486" s="32" t="str">
        <f>+VLOOKUP($D486,'Tarifa compacta'!$A:$G,7,0)</f>
        <v xml:space="preserve">Unidad interior casette 60x60 con nanoe™X </v>
      </c>
      <c r="F486" s="34">
        <f>+IFERROR(VLOOKUP($D486,'Tarifa compacta'!$A$11:$O$1174,13,0),"")</f>
        <v>1191</v>
      </c>
      <c r="G486" s="217" t="str">
        <f>IFERROR(IF(VLOOKUP($D486,'Tarifa compacta'!$A$11:$O$1174,12,0)=0,"",VLOOKUP($D486,'Tarifa compacta'!$A$11:$O$1174,12,0)),"")</f>
        <v/>
      </c>
      <c r="H486" s="32"/>
    </row>
    <row r="487" spans="2:8">
      <c r="B487" s="32"/>
      <c r="C487" s="252">
        <f>IFERROR(VLOOKUP(D487,'Tarifa compacta'!A:C,2,FALSE),"-")</f>
        <v>5025232913862</v>
      </c>
      <c r="D487" t="s">
        <v>2010</v>
      </c>
      <c r="E487" s="32" t="str">
        <f>+VLOOKUP($D487,'Tarifa compacta'!$A:$G,7,0)</f>
        <v xml:space="preserve">Unidad interior casette 60x60 con nanoe™X </v>
      </c>
      <c r="F487" s="34">
        <f>+IFERROR(VLOOKUP($D487,'Tarifa compacta'!$A$11:$O$1174,13,0),"")</f>
        <v>1239</v>
      </c>
      <c r="G487" s="217" t="str">
        <f>IFERROR(IF(VLOOKUP($D487,'Tarifa compacta'!$A$11:$O$1174,12,0)=0,"",VLOOKUP($D487,'Tarifa compacta'!$A$11:$O$1174,12,0)),"")</f>
        <v/>
      </c>
      <c r="H487" s="32"/>
    </row>
    <row r="488" spans="2:8">
      <c r="B488" s="32"/>
      <c r="C488" s="252">
        <f>IFERROR(VLOOKUP(D488,'Tarifa compacta'!A:C,2,FALSE),"-")</f>
        <v>5025232913879</v>
      </c>
      <c r="D488" t="s">
        <v>2011</v>
      </c>
      <c r="E488" s="32" t="str">
        <f>+VLOOKUP($D488,'Tarifa compacta'!$A:$G,7,0)</f>
        <v xml:space="preserve">Unidad interior casette 60x60 con nanoe™X </v>
      </c>
      <c r="F488" s="34">
        <f>+IFERROR(VLOOKUP($D488,'Tarifa compacta'!$A$11:$O$1174,13,0),"")</f>
        <v>1409</v>
      </c>
      <c r="G488" s="217" t="str">
        <f>IFERROR(IF(VLOOKUP($D488,'Tarifa compacta'!$A$11:$O$1174,12,0)=0,"",VLOOKUP($D488,'Tarifa compacta'!$A$11:$O$1174,12,0)),"")</f>
        <v/>
      </c>
      <c r="H488" s="32"/>
    </row>
    <row r="489" spans="2:8">
      <c r="B489" s="32"/>
      <c r="C489" s="252">
        <f>IFERROR(VLOOKUP(D489,'Tarifa compacta'!A:C,2,FALSE),"-")</f>
        <v>5025232898831</v>
      </c>
      <c r="D489" t="s">
        <v>1972</v>
      </c>
      <c r="E489" s="32" t="str">
        <f>+VLOOKUP($D489,'Tarifa compacta'!$A:$G,7,0)</f>
        <v>Cassette 90x90 desde 3,60kW hasta 5kW con nanoe™X</v>
      </c>
      <c r="F489" s="34">
        <f>+IFERROR(VLOOKUP($D489,'Tarifa compacta'!$A$11:$O$1174,13,0),"")</f>
        <v>925</v>
      </c>
      <c r="G489" s="217" t="str">
        <f>IFERROR(IF(VLOOKUP($D489,'Tarifa compacta'!$A$11:$O$1174,12,0)=0,"",VLOOKUP($D489,'Tarifa compacta'!$A$11:$O$1174,12,0)),"")</f>
        <v/>
      </c>
      <c r="H489" s="32"/>
    </row>
    <row r="490" spans="2:8">
      <c r="B490" s="118"/>
      <c r="C490" s="252">
        <f>IFERROR(VLOOKUP(D490,'Tarifa compacta'!A:C,2,FALSE),"-")</f>
        <v>5025232898824</v>
      </c>
      <c r="D490" t="s">
        <v>1977</v>
      </c>
      <c r="E490" s="32" t="str">
        <f>+VLOOKUP($D490,'Tarifa compacta'!$A:$G,7,0)</f>
        <v>Cassette 90x90 desde 6kW hasta 7,10kW con nanoe™X</v>
      </c>
      <c r="F490" s="34">
        <f>+IFERROR(VLOOKUP($D490,'Tarifa compacta'!$A$11:$O$1174,13,0),"")</f>
        <v>1114</v>
      </c>
      <c r="G490" s="217" t="str">
        <f>IFERROR(IF(VLOOKUP($D490,'Tarifa compacta'!$A$11:$O$1174,12,0)=0,"",VLOOKUP($D490,'Tarifa compacta'!$A$11:$O$1174,12,0)),"")</f>
        <v/>
      </c>
      <c r="H490" s="32"/>
    </row>
    <row r="491" spans="2:8">
      <c r="B491" s="118"/>
      <c r="C491" s="252">
        <f>IFERROR(VLOOKUP(D491,'Tarifa compacta'!A:C,2,FALSE),"-")</f>
        <v>5025232898817</v>
      </c>
      <c r="D491" t="s">
        <v>1979</v>
      </c>
      <c r="E491" s="32" t="str">
        <f>+VLOOKUP($D491,'Tarifa compacta'!$A:$G,7,0)</f>
        <v>Cassette 90x90 desde 10kW hasta 14kW con nanoe™X</v>
      </c>
      <c r="F491" s="34">
        <f>+IFERROR(VLOOKUP($D491,'Tarifa compacta'!$A$11:$O$1174,13,0),"")</f>
        <v>1115</v>
      </c>
      <c r="G491" s="217" t="str">
        <f>IFERROR(IF(VLOOKUP($D491,'Tarifa compacta'!$A$11:$O$1174,12,0)=0,"",VLOOKUP($D491,'Tarifa compacta'!$A$11:$O$1174,12,0)),"")</f>
        <v/>
      </c>
      <c r="H491" s="32"/>
    </row>
    <row r="492" spans="2:8">
      <c r="B492" s="32"/>
      <c r="C492" s="252">
        <f>IFERROR(VLOOKUP(D492,'Tarifa compacta'!A:C,2,FALSE),"-")</f>
        <v>5025232915804</v>
      </c>
      <c r="D492" t="s">
        <v>2030</v>
      </c>
      <c r="E492" s="32" t="str">
        <f>+VLOOKUP($D492,'Tarifa compacta'!$A:$G,7,0)</f>
        <v>Consola de techo desde 3,60kW hasta 5kW con nanoe™X</v>
      </c>
      <c r="F492" s="34">
        <f>+IFERROR(VLOOKUP($D492,'Tarifa compacta'!$A$11:$O$1174,13,0),"")</f>
        <v>1494</v>
      </c>
      <c r="G492" s="217" t="str">
        <f>IFERROR(IF(VLOOKUP($D492,'Tarifa compacta'!$A$11:$O$1174,12,0)=0,"",VLOOKUP($D492,'Tarifa compacta'!$A$11:$O$1174,12,0)),"")</f>
        <v/>
      </c>
      <c r="H492" s="32"/>
    </row>
    <row r="493" spans="2:8">
      <c r="B493" s="32"/>
      <c r="C493" s="252">
        <f>IFERROR(VLOOKUP(D493,'Tarifa compacta'!A:C,2,FALSE),"-")</f>
        <v>5025232915811</v>
      </c>
      <c r="D493" t="s">
        <v>2035</v>
      </c>
      <c r="E493" s="32" t="str">
        <f>+VLOOKUP($D493,'Tarifa compacta'!$A:$G,7,0)</f>
        <v>Consola de techo desde 6kW hasta 7,10kW con nanoe™X</v>
      </c>
      <c r="F493" s="34">
        <f>+IFERROR(VLOOKUP($D493,'Tarifa compacta'!$A$11:$O$1174,13,0),"")</f>
        <v>1874</v>
      </c>
      <c r="G493" s="217" t="str">
        <f>IFERROR(IF(VLOOKUP($D493,'Tarifa compacta'!$A$11:$O$1174,12,0)=0,"",VLOOKUP($D493,'Tarifa compacta'!$A$11:$O$1174,12,0)),"")</f>
        <v/>
      </c>
      <c r="H493" s="32"/>
    </row>
    <row r="494" spans="2:8">
      <c r="B494" s="32"/>
      <c r="C494" s="252">
        <f>IFERROR(VLOOKUP(D494,'Tarifa compacta'!A:C,2,FALSE),"-")</f>
        <v>5025232915828</v>
      </c>
      <c r="D494" t="s">
        <v>2037</v>
      </c>
      <c r="E494" s="32" t="str">
        <f>+VLOOKUP($D494,'Tarifa compacta'!$A:$G,7,0)</f>
        <v>Consola de techo desde 10kW hasta 14kW con nanoe™X</v>
      </c>
      <c r="F494" s="34">
        <f>+IFERROR(VLOOKUP($D494,'Tarifa compacta'!$A$11:$O$1174,13,0),"")</f>
        <v>2850</v>
      </c>
      <c r="G494" s="217" t="str">
        <f>IFERROR(IF(VLOOKUP($D494,'Tarifa compacta'!$A$11:$O$1174,12,0)=0,"",VLOOKUP($D494,'Tarifa compacta'!$A$11:$O$1174,12,0)),"")</f>
        <v/>
      </c>
      <c r="H494" s="32"/>
    </row>
    <row r="495" spans="2:8">
      <c r="B495" s="32"/>
      <c r="C495" s="252">
        <f>IFERROR(VLOOKUP(D495,'Tarifa compacta'!A:C,2,FALSE),"-")</f>
        <v>5025232898848</v>
      </c>
      <c r="D495" t="s">
        <v>2021</v>
      </c>
      <c r="E495" s="32" t="str">
        <f>+VLOOKUP($D495,'Tarifa compacta'!$A:$G,7,0)</f>
        <v xml:space="preserve">Conducto adaptable desde 3,60kW hasta 5kW con nanoe™X </v>
      </c>
      <c r="F495" s="34">
        <f>+IFERROR(VLOOKUP($D495,'Tarifa compacta'!$A$11:$O$1174,13,0),"")</f>
        <v>1099</v>
      </c>
      <c r="G495" s="217" t="str">
        <f>IFERROR(IF(VLOOKUP($D495,'Tarifa compacta'!$A$11:$O$1174,12,0)=0,"",VLOOKUP($D495,'Tarifa compacta'!$A$11:$O$1174,12,0)),"")</f>
        <v/>
      </c>
      <c r="H495" s="32"/>
    </row>
    <row r="496" spans="2:8">
      <c r="B496" s="32"/>
      <c r="C496" s="252">
        <f>IFERROR(VLOOKUP(D496,'Tarifa compacta'!A:C,2,FALSE),"-")</f>
        <v>5025232898855</v>
      </c>
      <c r="D496" t="s">
        <v>2026</v>
      </c>
      <c r="E496" s="32" t="str">
        <f>+VLOOKUP($D496,'Tarifa compacta'!$A:$G,7,0)</f>
        <v>Conducto adaptable desde 6kW hasta 7,10kW con nanoe™X</v>
      </c>
      <c r="F496" s="34">
        <f>+IFERROR(VLOOKUP($D496,'Tarifa compacta'!$A$11:$O$1174,13,0),"")</f>
        <v>1120</v>
      </c>
      <c r="G496" s="217" t="str">
        <f>IFERROR(IF(VLOOKUP($D496,'Tarifa compacta'!$A$11:$O$1174,12,0)=0,"",VLOOKUP($D496,'Tarifa compacta'!$A$11:$O$1174,12,0)),"")</f>
        <v/>
      </c>
      <c r="H496" s="32"/>
    </row>
    <row r="497" spans="2:8" ht="15.75" thickBot="1">
      <c r="B497" s="32"/>
      <c r="C497" s="252">
        <f>IFERROR(VLOOKUP(D497,'Tarifa compacta'!A:C,2,FALSE),"-")</f>
        <v>5025232898862</v>
      </c>
      <c r="D497" t="s">
        <v>2028</v>
      </c>
      <c r="E497" s="32" t="str">
        <f>+VLOOKUP($D497,'Tarifa compacta'!$A:$G,7,0)</f>
        <v>Conducto adaptable desde 10kW hasta 14kW con nanoe™X</v>
      </c>
      <c r="F497" s="34">
        <f>+IFERROR(VLOOKUP($D497,'Tarifa compacta'!$A$11:$O$1174,13,0),"")</f>
        <v>1855</v>
      </c>
      <c r="G497" s="217" t="str">
        <f>IFERROR(IF(VLOOKUP($D497,'Tarifa compacta'!$A$11:$O$1174,12,0)=0,"",VLOOKUP($D497,'Tarifa compacta'!$A$11:$O$1174,12,0)),"")</f>
        <v/>
      </c>
      <c r="H497" s="32"/>
    </row>
    <row r="498" spans="2:8" ht="24" thickBot="1">
      <c r="B498" s="288" t="s">
        <v>6356</v>
      </c>
      <c r="C498" s="288"/>
      <c r="D498" s="288"/>
      <c r="E498" s="288"/>
      <c r="F498" s="288"/>
      <c r="G498" s="288"/>
      <c r="H498" s="288"/>
    </row>
    <row r="499" spans="2:8" ht="20.100000000000001" customHeight="1">
      <c r="B499" s="44"/>
      <c r="C499" s="251"/>
      <c r="D499" s="116" t="s">
        <v>6357</v>
      </c>
      <c r="E499" s="45"/>
      <c r="F499" s="46"/>
      <c r="G499" s="222"/>
      <c r="H499" s="45"/>
    </row>
    <row r="500" spans="2:8">
      <c r="B500" s="118"/>
      <c r="C500" s="252" t="str">
        <f>IFERROR(VLOOKUP(D500,'Tarifa compacta'!A:C,2,FALSE),"-")</f>
        <v>-</v>
      </c>
      <c r="D500" s="35" t="s">
        <v>6358</v>
      </c>
      <c r="E500" s="32"/>
      <c r="F500" s="36">
        <f>+SUM(F501:F502)</f>
        <v>1496</v>
      </c>
      <c r="G500" s="217" t="str">
        <f>IFERROR(IF(VLOOKUP($D500,'Tarifa compacta'!$A$11:$O$1174,12,0)=0,"",VLOOKUP($D500,'Tarifa compacta'!$A$11:$O$1174,12,0)),"")</f>
        <v/>
      </c>
      <c r="H500" s="32"/>
    </row>
    <row r="501" spans="2:8">
      <c r="B501" s="118"/>
      <c r="C501" s="252" t="str">
        <f>IFERROR(VLOOKUP(D501,'Tarifa compacta'!A:C,2,FALSE),"-")</f>
        <v>5025232974801</v>
      </c>
      <c r="D501" t="s">
        <v>2167</v>
      </c>
      <c r="E501" s="32" t="str">
        <f>+VLOOKUP($D501,'Tarifa compacta'!$A:$G,7,0)</f>
        <v>Unidad interior 2,5kW con control de pared por cable, Aerowings 2.0, Wi-Fi mejorado</v>
      </c>
      <c r="F501" s="34">
        <f>+IFERROR(VLOOKUP($D501,'Tarifa compacta'!$A$11:$O$1174,13,0),"")</f>
        <v>537</v>
      </c>
      <c r="G501" s="217" t="str">
        <f>IFERROR(IF(VLOOKUP($D501,'Tarifa compacta'!$A$11:$O$1174,12,0)=0,"",VLOOKUP($D501,'Tarifa compacta'!$A$11:$O$1174,12,0)),"")</f>
        <v/>
      </c>
      <c r="H501" s="32"/>
    </row>
    <row r="502" spans="2:8">
      <c r="B502" s="118"/>
      <c r="C502" s="252" t="str">
        <f>IFERROR(VLOOKUP(D502,'Tarifa compacta'!A:C,2,FALSE),"-")</f>
        <v>5025232974856</v>
      </c>
      <c r="D502" s="40" t="s">
        <v>2144</v>
      </c>
      <c r="E502" s="40" t="str">
        <f>+VLOOKUP($D502,'Tarifa compacta'!$A:$G,7,0)</f>
        <v>Unidad exterior 2,5kW YKEA</v>
      </c>
      <c r="F502" s="41">
        <f>+IFERROR(VLOOKUP($D502,'Tarifa compacta'!$A$11:$O$1174,13,0),"")</f>
        <v>959</v>
      </c>
      <c r="G502" s="224" t="str">
        <f>IFERROR(IF(VLOOKUP($D502,'Tarifa compacta'!$A$11:$O$1174,12,0)=0,"",VLOOKUP($D502,'Tarifa compacta'!$A$11:$O$1174,12,0)),"")</f>
        <v/>
      </c>
      <c r="H502" s="40"/>
    </row>
    <row r="503" spans="2:8">
      <c r="B503" s="118"/>
      <c r="C503" s="252" t="str">
        <f>IFERROR(VLOOKUP(D503,'Tarifa compacta'!A:C,2,FALSE),"-")</f>
        <v>-</v>
      </c>
      <c r="D503" s="35" t="s">
        <v>6359</v>
      </c>
      <c r="E503" s="32"/>
      <c r="F503" s="36">
        <f>+SUM(F504:F505)</f>
        <v>1615</v>
      </c>
      <c r="G503" s="217" t="str">
        <f>IFERROR(IF(VLOOKUP($D503,'Tarifa compacta'!$A$11:$O$1174,12,0)=0,"",VLOOKUP($D503,'Tarifa compacta'!$A$11:$O$1174,12,0)),"")</f>
        <v/>
      </c>
      <c r="H503" s="32"/>
    </row>
    <row r="504" spans="2:8">
      <c r="B504" s="118"/>
      <c r="C504" s="252" t="str">
        <f>IFERROR(VLOOKUP(D504,'Tarifa compacta'!A:C,2,FALSE),"-")</f>
        <v>5025232974818</v>
      </c>
      <c r="D504" s="32" t="s">
        <v>2172</v>
      </c>
      <c r="E504" s="32" t="str">
        <f>+VLOOKUP($D504,'Tarifa compacta'!$A:$G,7,0)</f>
        <v>Unidad interior 3,5kW con control de pared por cable, Aerowings 2.0, Wi-Fi mejorado</v>
      </c>
      <c r="F504" s="34">
        <f>+IFERROR(VLOOKUP($D504,'Tarifa compacta'!$A$11:$O$1174,13,0),"")</f>
        <v>604</v>
      </c>
      <c r="G504" s="217" t="str">
        <f>IFERROR(IF(VLOOKUP($D504,'Tarifa compacta'!$A$11:$O$1174,12,0)=0,"",VLOOKUP($D504,'Tarifa compacta'!$A$11:$O$1174,12,0)),"")</f>
        <v/>
      </c>
      <c r="H504" s="32"/>
    </row>
    <row r="505" spans="2:8">
      <c r="B505" s="118"/>
      <c r="C505" s="252" t="str">
        <f>IFERROR(VLOOKUP(D505,'Tarifa compacta'!A:C,2,FALSE),"-")</f>
        <v>5025232974863</v>
      </c>
      <c r="D505" s="40" t="s">
        <v>2151</v>
      </c>
      <c r="E505" s="40" t="str">
        <f>+VLOOKUP($D505,'Tarifa compacta'!$A:$G,7,0)</f>
        <v>Unidad exterior 3,5kW YKEA</v>
      </c>
      <c r="F505" s="41">
        <f>+IFERROR(VLOOKUP($D505,'Tarifa compacta'!$A$11:$O$1174,13,0),"")</f>
        <v>1011</v>
      </c>
      <c r="G505" s="224" t="str">
        <f>IFERROR(IF(VLOOKUP($D505,'Tarifa compacta'!$A$11:$O$1174,12,0)=0,"",VLOOKUP($D505,'Tarifa compacta'!$A$11:$O$1174,12,0)),"")</f>
        <v/>
      </c>
      <c r="H505" s="40"/>
    </row>
    <row r="506" spans="2:8">
      <c r="B506" s="118"/>
      <c r="C506" s="252" t="str">
        <f>IFERROR(VLOOKUP(D506,'Tarifa compacta'!A:C,2,FALSE),"-")</f>
        <v>-</v>
      </c>
      <c r="D506" s="35" t="s">
        <v>6360</v>
      </c>
      <c r="E506" s="32"/>
      <c r="F506" s="36">
        <f>+SUM(F507:F508)</f>
        <v>2503</v>
      </c>
      <c r="G506" s="217" t="str">
        <f>IFERROR(IF(VLOOKUP($D506,'Tarifa compacta'!$A$11:$O$1174,12,0)=0,"",VLOOKUP($D506,'Tarifa compacta'!$A$11:$O$1174,12,0)),"")</f>
        <v/>
      </c>
      <c r="H506" s="32"/>
    </row>
    <row r="507" spans="2:8">
      <c r="B507" s="118"/>
      <c r="C507" s="252" t="str">
        <f>IFERROR(VLOOKUP(D507,'Tarifa compacta'!A:C,2,FALSE),"-")</f>
        <v>5025232974825</v>
      </c>
      <c r="D507" t="s">
        <v>2175</v>
      </c>
      <c r="E507" s="32" t="str">
        <f>+VLOOKUP($D507,'Tarifa compacta'!$A:$G,7,0)</f>
        <v>Unidad interior 4,2kW con control de pared por cable, Aerowings 2.0, Wi-Fi mejorado</v>
      </c>
      <c r="F507" s="34">
        <f>+IFERROR(VLOOKUP($D507,'Tarifa compacta'!$A$11:$O$1174,13,0),"")</f>
        <v>865</v>
      </c>
      <c r="G507" s="217" t="str">
        <f>IFERROR(IF(VLOOKUP($D507,'Tarifa compacta'!$A$11:$O$1174,12,0)=0,"",VLOOKUP($D507,'Tarifa compacta'!$A$11:$O$1174,12,0)),"")</f>
        <v/>
      </c>
      <c r="H507" s="32"/>
    </row>
    <row r="508" spans="2:8">
      <c r="B508" s="118"/>
      <c r="C508" s="252" t="str">
        <f>IFERROR(VLOOKUP(D508,'Tarifa compacta'!A:C,2,FALSE),"-")</f>
        <v>5025232974870</v>
      </c>
      <c r="D508" s="40" t="s">
        <v>2154</v>
      </c>
      <c r="E508" s="40" t="str">
        <f>+VLOOKUP($D508,'Tarifa compacta'!$A:$G,7,0)</f>
        <v>Unidad exterior 4,2kW YKEA</v>
      </c>
      <c r="F508" s="41">
        <f>+IFERROR(VLOOKUP($D508,'Tarifa compacta'!$A$11:$O$1174,13,0),"")</f>
        <v>1638</v>
      </c>
      <c r="G508" s="224" t="str">
        <f>IFERROR(IF(VLOOKUP($D508,'Tarifa compacta'!$A$11:$O$1174,12,0)=0,"",VLOOKUP($D508,'Tarifa compacta'!$A$11:$O$1174,12,0)),"")</f>
        <v/>
      </c>
      <c r="H508" s="40"/>
    </row>
    <row r="509" spans="2:8">
      <c r="B509" s="118"/>
      <c r="C509" s="252" t="str">
        <f>IFERROR(VLOOKUP(D509,'Tarifa compacta'!A:C,2,FALSE),"-")</f>
        <v>-</v>
      </c>
      <c r="D509" s="35" t="s">
        <v>6361</v>
      </c>
      <c r="E509" s="117"/>
      <c r="F509" s="36">
        <f>+SUM(F510:F511)</f>
        <v>2745</v>
      </c>
      <c r="G509" s="217" t="str">
        <f>IFERROR(IF(VLOOKUP($D509,'Tarifa compacta'!$A$11:$O$1174,12,0)=0,"",VLOOKUP($D509,'Tarifa compacta'!$A$11:$O$1174,12,0)),"")</f>
        <v/>
      </c>
      <c r="H509" s="32"/>
    </row>
    <row r="510" spans="2:8">
      <c r="B510" s="118"/>
      <c r="C510" s="252" t="str">
        <f>IFERROR(VLOOKUP(D510,'Tarifa compacta'!A:C,2,FALSE),"-")</f>
        <v>5025232974832</v>
      </c>
      <c r="D510" s="32" t="s">
        <v>2178</v>
      </c>
      <c r="E510" s="32" t="str">
        <f>+VLOOKUP($D510,'Tarifa compacta'!$A:$G,7,0)</f>
        <v>Unidad interior 5,0kW con control de pared por cable, Aerowings 2.0, Wi-Fi mejorado</v>
      </c>
      <c r="F510" s="34">
        <f>+IFERROR(VLOOKUP($D510,'Tarifa compacta'!$A$11:$O$1174,13,0),"")</f>
        <v>906</v>
      </c>
      <c r="G510" s="217" t="str">
        <f>IFERROR(IF(VLOOKUP($D510,'Tarifa compacta'!$A$11:$O$1174,12,0)=0,"",VLOOKUP($D510,'Tarifa compacta'!$A$11:$O$1174,12,0)),"")</f>
        <v/>
      </c>
      <c r="H510" s="32"/>
    </row>
    <row r="511" spans="2:8">
      <c r="B511" s="118"/>
      <c r="C511" s="252" t="str">
        <f>IFERROR(VLOOKUP(D511,'Tarifa compacta'!A:C,2,FALSE),"-")</f>
        <v>5025232974887</v>
      </c>
      <c r="D511" s="40" t="s">
        <v>2159</v>
      </c>
      <c r="E511" s="40" t="str">
        <f>+VLOOKUP($D511,'Tarifa compacta'!$A:$G,7,0)</f>
        <v>Unidad exterior 5,0kW YKEA</v>
      </c>
      <c r="F511" s="41">
        <f>+IFERROR(VLOOKUP($D511,'Tarifa compacta'!$A$11:$O$1174,13,0),"")</f>
        <v>1839</v>
      </c>
      <c r="G511" s="224" t="str">
        <f>IFERROR(IF(VLOOKUP($D511,'Tarifa compacta'!$A$11:$O$1174,12,0)=0,"",VLOOKUP($D511,'Tarifa compacta'!$A$11:$O$1174,12,0)),"")</f>
        <v/>
      </c>
      <c r="H511" s="40"/>
    </row>
    <row r="512" spans="2:8">
      <c r="B512" s="118"/>
      <c r="C512" s="252" t="str">
        <f>IFERROR(VLOOKUP(D512,'Tarifa compacta'!A:C,2,FALSE),"-")</f>
        <v>-</v>
      </c>
      <c r="D512" s="35" t="s">
        <v>6362</v>
      </c>
      <c r="E512" s="117"/>
      <c r="F512" s="36">
        <f>+SUM(F513:F514)</f>
        <v>3694</v>
      </c>
      <c r="G512" s="217" t="str">
        <f>IFERROR(IF(VLOOKUP($D512,'Tarifa compacta'!$A$11:$O$1174,12,0)=0,"",VLOOKUP($D512,'Tarifa compacta'!$A$11:$O$1174,12,0)),"")</f>
        <v/>
      </c>
      <c r="H512" s="32"/>
    </row>
    <row r="513" spans="2:8">
      <c r="B513" s="118"/>
      <c r="C513" s="252" t="str">
        <f>IFERROR(VLOOKUP(D513,'Tarifa compacta'!A:C,2,FALSE),"-")</f>
        <v>5025232974849</v>
      </c>
      <c r="D513" s="32" t="s">
        <v>2181</v>
      </c>
      <c r="E513" s="32" t="str">
        <f>+VLOOKUP($D513,'Tarifa compacta'!$A:$G,7,0)</f>
        <v>Unidad interior 7,1kW con control de pared por cable, Aerowings 2.0, Wi-Fi mejorado</v>
      </c>
      <c r="F513" s="34">
        <f>+IFERROR(VLOOKUP($D513,'Tarifa compacta'!$A$11:$O$1174,13,0),"")</f>
        <v>1292</v>
      </c>
      <c r="G513" s="217" t="str">
        <f>IFERROR(IF(VLOOKUP($D513,'Tarifa compacta'!$A$11:$O$1174,12,0)=0,"",VLOOKUP($D513,'Tarifa compacta'!$A$11:$O$1174,12,0)),"")</f>
        <v/>
      </c>
      <c r="H513" s="32" t="s">
        <v>6363</v>
      </c>
    </row>
    <row r="514" spans="2:8">
      <c r="B514" s="118"/>
      <c r="C514" s="252" t="str">
        <f>IFERROR(VLOOKUP(D514,'Tarifa compacta'!A:C,2,FALSE),"-")</f>
        <v>5025232974894</v>
      </c>
      <c r="D514" s="40" t="s">
        <v>2162</v>
      </c>
      <c r="E514" s="32" t="str">
        <f>+VLOOKUP($D514,'Tarifa compacta'!$A:$G,7,0)</f>
        <v>Unidad exterior 7,1kW YKEA</v>
      </c>
      <c r="F514" s="34">
        <f>+IFERROR(VLOOKUP($D514,'Tarifa compacta'!$A$11:$O$1174,13,0),"")</f>
        <v>2402</v>
      </c>
      <c r="G514" s="217" t="str">
        <f>IFERROR(IF(VLOOKUP($D514,'Tarifa compacta'!$A$11:$O$1174,12,0)=0,"",VLOOKUP($D514,'Tarifa compacta'!$A$11:$O$1174,12,0)),"")</f>
        <v/>
      </c>
      <c r="H514" s="40"/>
    </row>
    <row r="515" spans="2:8" ht="20.100000000000001" customHeight="1">
      <c r="B515" s="116"/>
      <c r="C515" s="251"/>
      <c r="D515" s="116" t="s">
        <v>6364</v>
      </c>
      <c r="E515" s="45"/>
      <c r="F515" s="46"/>
      <c r="G515" s="222"/>
      <c r="H515" s="45"/>
    </row>
    <row r="516" spans="2:8">
      <c r="B516" s="118"/>
      <c r="C516" s="252">
        <f>IFERROR(VLOOKUP(D516,'Tarifa compacta'!A:C,2,FALSE),"-")</f>
        <v>0</v>
      </c>
      <c r="D516" s="32" t="s">
        <v>2456</v>
      </c>
      <c r="E516" s="32" t="str">
        <f>+VLOOKUP($D516,'Tarifa compacta'!$A:$G,7,0)</f>
        <v>Unidad Close Control de flujo ascendente DX 7,4 kW con PACi exterior</v>
      </c>
      <c r="F516" s="34">
        <f>+IFERROR(VLOOKUP($D516,'Tarifa compacta'!$A$11:$O$1174,13,0),"")</f>
        <v>11650</v>
      </c>
      <c r="G516" s="217" t="str">
        <f>IFERROR(IF(VLOOKUP($D516,'Tarifa compacta'!$A$11:$O$1174,12,0)=0,"",VLOOKUP($D516,'Tarifa compacta'!$A$11:$O$1174,12,0)),"")</f>
        <v/>
      </c>
      <c r="H516" s="32"/>
    </row>
    <row r="517" spans="2:8">
      <c r="B517" s="118"/>
      <c r="C517" s="252" t="str">
        <f>IFERROR(VLOOKUP(D517,'Tarifa compacta'!A:C,2,FALSE),"-")</f>
        <v>4010869771986</v>
      </c>
      <c r="D517" s="35" t="s">
        <v>2461</v>
      </c>
      <c r="E517" s="32" t="str">
        <f>+VLOOKUP($D517,'Tarifa compacta'!$A:$G,7,0)</f>
        <v>Unidad Close Control  versión de flujo ascendente 9,9 kW con PACi exterior</v>
      </c>
      <c r="F517" s="34">
        <f>+IFERROR(VLOOKUP($D517,'Tarifa compacta'!$A$11:$O$1174,13,0),"")</f>
        <v>12359</v>
      </c>
      <c r="G517" s="217" t="str">
        <f>IFERROR(IF(VLOOKUP($D517,'Tarifa compacta'!$A$11:$O$1174,12,0)=0,"",VLOOKUP($D517,'Tarifa compacta'!$A$11:$O$1174,12,0)),"")</f>
        <v/>
      </c>
      <c r="H517" s="32"/>
    </row>
    <row r="518" spans="2:8">
      <c r="B518" s="118"/>
      <c r="C518" s="252" t="str">
        <f>IFERROR(VLOOKUP(D518,'Tarifa compacta'!A:C,2,FALSE),"-")</f>
        <v>4010869772013</v>
      </c>
      <c r="D518" s="32" t="s">
        <v>2464</v>
      </c>
      <c r="E518" s="32" t="str">
        <f>+VLOOKUP($D518,'Tarifa compacta'!$A:$G,7,0)</f>
        <v>Unidad Close Control  versión de flujo ascendente 12,5 kW con PACi exterior</v>
      </c>
      <c r="F518" s="34">
        <f>+IFERROR(VLOOKUP($D518,'Tarifa compacta'!$A$11:$O$1174,13,0),"")</f>
        <v>12422</v>
      </c>
      <c r="G518" s="217" t="str">
        <f>IFERROR(IF(VLOOKUP($D518,'Tarifa compacta'!$A$11:$O$1174,12,0)=0,"",VLOOKUP($D518,'Tarifa compacta'!$A$11:$O$1174,12,0)),"")</f>
        <v/>
      </c>
      <c r="H518" s="32"/>
    </row>
    <row r="519" spans="2:8">
      <c r="B519" s="118"/>
      <c r="C519" s="252">
        <f>IFERROR(VLOOKUP(D519,'Tarifa compacta'!A:C,2,FALSE),"-")</f>
        <v>0</v>
      </c>
      <c r="D519" s="32" t="s">
        <v>2467</v>
      </c>
      <c r="E519" s="32" t="str">
        <f>+VLOOKUP($D519,'Tarifa compacta'!$A:$G,7,0)</f>
        <v xml:space="preserve"> Unidad Close Control de flujo ascendente 14,7 kW con PACi exterior</v>
      </c>
      <c r="F519" s="34">
        <f>+IFERROR(VLOOKUP($D519,'Tarifa compacta'!$A$11:$O$1174,13,0),"")</f>
        <v>12422</v>
      </c>
      <c r="G519" s="217" t="str">
        <f>IFERROR(IF(VLOOKUP($D519,'Tarifa compacta'!$A$11:$O$1174,12,0)=0,"",VLOOKUP($D519,'Tarifa compacta'!$A$11:$O$1174,12,0)),"")</f>
        <v/>
      </c>
      <c r="H519" s="32"/>
    </row>
    <row r="520" spans="2:8">
      <c r="B520" s="118"/>
      <c r="C520" s="252">
        <f>IFERROR(VLOOKUP(D520,'Tarifa compacta'!A:C,2,FALSE),"-")</f>
        <v>0</v>
      </c>
      <c r="D520" s="35" t="s">
        <v>2469</v>
      </c>
      <c r="E520" s="32" t="str">
        <f>+VLOOKUP($D520,'Tarifa compacta'!$A:$G,7,0)</f>
        <v>Unidad Close Control  versión de flujo superior 20,5 kW con PACi exterior</v>
      </c>
      <c r="F520" s="34">
        <f>+IFERROR(VLOOKUP($D520,'Tarifa compacta'!$A$11:$O$1174,13,0),"")</f>
        <v>15044</v>
      </c>
      <c r="G520" s="217" t="str">
        <f>IFERROR(IF(VLOOKUP($D520,'Tarifa compacta'!$A$11:$O$1174,12,0)=0,"",VLOOKUP($D520,'Tarifa compacta'!$A$11:$O$1174,12,0)),"")</f>
        <v/>
      </c>
      <c r="H520" s="32"/>
    </row>
    <row r="521" spans="2:8">
      <c r="B521" s="118"/>
      <c r="C521" s="252">
        <f>IFERROR(VLOOKUP(D521,'Tarifa compacta'!A:C,2,FALSE),"-")</f>
        <v>0</v>
      </c>
      <c r="D521" t="s">
        <v>2471</v>
      </c>
      <c r="E521" s="32" t="str">
        <f>+VLOOKUP($D521,'Tarifa compacta'!$A:$G,7,0)</f>
        <v>Unidad Close Control  versión de flujo ascendente 7,4 kW con PACi exterior y humidificador 3kg/h</v>
      </c>
      <c r="F521" s="34">
        <f>+IFERROR(VLOOKUP($D521,'Tarifa compacta'!$A$11:$O$1174,13,0),"")</f>
        <v>14122</v>
      </c>
      <c r="G521" s="217" t="str">
        <f>IFERROR(IF(VLOOKUP($D521,'Tarifa compacta'!$A$11:$O$1174,12,0)=0,"",VLOOKUP($D521,'Tarifa compacta'!$A$11:$O$1174,12,0)),"")</f>
        <v/>
      </c>
      <c r="H521" s="32"/>
    </row>
    <row r="522" spans="2:8">
      <c r="B522" s="118"/>
      <c r="C522" s="252" t="str">
        <f>IFERROR(VLOOKUP(D522,'Tarifa compacta'!A:C,2,FALSE),"-")</f>
        <v>4010869771993</v>
      </c>
      <c r="D522" s="35" t="s">
        <v>2473</v>
      </c>
      <c r="E522" s="32" t="str">
        <f>+VLOOKUP($D522,'Tarifa compacta'!$A:$G,7,0)</f>
        <v>Unidad Close Control  versión de caudal 9,9 kW con PACi exterior y humidificador 3kg/h</v>
      </c>
      <c r="F522" s="34">
        <f>+IFERROR(VLOOKUP($D522,'Tarifa compacta'!$A$11:$O$1174,13,0),"")</f>
        <v>14832</v>
      </c>
      <c r="G522" s="217" t="str">
        <f>IFERROR(IF(VLOOKUP($D522,'Tarifa compacta'!$A$11:$O$1174,12,0)=0,"",VLOOKUP($D522,'Tarifa compacta'!$A$11:$O$1174,12,0)),"")</f>
        <v/>
      </c>
      <c r="H522" s="32"/>
    </row>
    <row r="523" spans="2:8">
      <c r="B523" s="118"/>
      <c r="C523" s="252" t="str">
        <f>IFERROR(VLOOKUP(D523,'Tarifa compacta'!A:C,2,FALSE),"-")</f>
        <v>4010869772020</v>
      </c>
      <c r="D523" t="s">
        <v>2476</v>
      </c>
      <c r="E523" s="32" t="str">
        <f>+VLOOKUP($D523,'Tarifa compacta'!$A:$G,7,0)</f>
        <v>Unidad Close Control  versión de flujo 12,5 kW con PACi exterior y humidificador 3kg/h</v>
      </c>
      <c r="F523" s="34">
        <f>+IFERROR(VLOOKUP($D523,'Tarifa compacta'!$A$11:$O$1174,13,0),"")</f>
        <v>14894</v>
      </c>
      <c r="G523" s="217" t="str">
        <f>IFERROR(IF(VLOOKUP($D523,'Tarifa compacta'!$A$11:$O$1174,12,0)=0,"",VLOOKUP($D523,'Tarifa compacta'!$A$11:$O$1174,12,0)),"")</f>
        <v/>
      </c>
      <c r="H523" s="32"/>
    </row>
    <row r="524" spans="2:8">
      <c r="B524" s="118"/>
      <c r="C524" s="252">
        <f>IFERROR(VLOOKUP(D524,'Tarifa compacta'!A:C,2,FALSE),"-")</f>
        <v>0</v>
      </c>
      <c r="D524" s="32" t="s">
        <v>2479</v>
      </c>
      <c r="E524" s="32" t="str">
        <f>+VLOOKUP($D524,'Tarifa compacta'!$A:$G,7,0)</f>
        <v>Unidad Close Control  versión de flujo ascendente 14,7 kW con PACi exterior con humidificador 3kg/h</v>
      </c>
      <c r="F524" s="34">
        <f>+IFERROR(VLOOKUP($D524,'Tarifa compacta'!$A$11:$O$1174,13,0),"")</f>
        <v>14894</v>
      </c>
      <c r="G524" s="217" t="str">
        <f>IFERROR(IF(VLOOKUP($D524,'Tarifa compacta'!$A$11:$O$1174,12,0)=0,"",VLOOKUP($D524,'Tarifa compacta'!$A$11:$O$1174,12,0)),"")</f>
        <v/>
      </c>
      <c r="H524" s="32"/>
    </row>
    <row r="525" spans="2:8">
      <c r="B525" s="118"/>
      <c r="C525" s="252">
        <f>IFERROR(VLOOKUP(D525,'Tarifa compacta'!A:C,2,FALSE),"-")</f>
        <v>0</v>
      </c>
      <c r="D525" s="35" t="s">
        <v>2481</v>
      </c>
      <c r="E525" s="32" t="str">
        <f>+VLOOKUP($D525,'Tarifa compacta'!$A:$G,7,0)</f>
        <v>Unidad Close Control  versión de flujo ascendente 20,5 kW con PACi exterior con humidificador de 3kg/h</v>
      </c>
      <c r="F525" s="34">
        <f>+IFERROR(VLOOKUP($D525,'Tarifa compacta'!$A$11:$O$1174,13,0),"")</f>
        <v>17516</v>
      </c>
      <c r="G525" s="217" t="str">
        <f>IFERROR(IF(VLOOKUP($D525,'Tarifa compacta'!$A$11:$O$1174,12,0)=0,"",VLOOKUP($D525,'Tarifa compacta'!$A$11:$O$1174,12,0)),"")</f>
        <v/>
      </c>
      <c r="H525" s="32"/>
    </row>
    <row r="526" spans="2:8">
      <c r="B526" s="118"/>
      <c r="C526" s="252">
        <f>IFERROR(VLOOKUP(D526,'Tarifa compacta'!A:C,2,FALSE),"-")</f>
        <v>0</v>
      </c>
      <c r="D526" s="32" t="s">
        <v>2483</v>
      </c>
      <c r="E526" s="32" t="str">
        <f>+VLOOKUP($D526,'Tarifa compacta'!$A:$G,7,0)</f>
        <v>Unidad Close Control  versión de flujo ascendente 20,5 kW con PACi exterior con humidificador 8kg/h</v>
      </c>
      <c r="F526" s="34">
        <f>+IFERROR(VLOOKUP($D526,'Tarifa compacta'!$A$11:$O$1174,13,0),"")</f>
        <v>17921</v>
      </c>
      <c r="G526" s="217" t="str">
        <f>IFERROR(IF(VLOOKUP($D526,'Tarifa compacta'!$A$11:$O$1174,12,0)=0,"",VLOOKUP($D526,'Tarifa compacta'!$A$11:$O$1174,12,0)),"")</f>
        <v/>
      </c>
      <c r="H526" s="32"/>
    </row>
    <row r="527" spans="2:8">
      <c r="B527" s="118"/>
      <c r="C527" s="252">
        <f>IFERROR(VLOOKUP(D527,'Tarifa compacta'!A:C,2,FALSE),"-")</f>
        <v>0</v>
      </c>
      <c r="D527" s="32" t="s">
        <v>2485</v>
      </c>
      <c r="E527" s="32" t="str">
        <f>+VLOOKUP($D527,'Tarifa compacta'!$A:$G,7,0)</f>
        <v>Unidad Close Control  versión de flujo de 7,4 kW con PACi exterior con humidificador de 3kg/h y calefactor modulador de 6kW</v>
      </c>
      <c r="F527" s="34">
        <f>+IFERROR(VLOOKUP($D527,'Tarifa compacta'!$A$11:$O$1174,13,0),"")</f>
        <v>15784</v>
      </c>
      <c r="G527" s="217" t="str">
        <f>IFERROR(IF(VLOOKUP($D527,'Tarifa compacta'!$A$11:$O$1174,12,0)=0,"",VLOOKUP($D527,'Tarifa compacta'!$A$11:$O$1174,12,0)),"")</f>
        <v/>
      </c>
      <c r="H527" s="32"/>
    </row>
    <row r="528" spans="2:8">
      <c r="B528" s="118"/>
      <c r="C528" s="252" t="str">
        <f>IFERROR(VLOOKUP(D528,'Tarifa compacta'!A:C,2,FALSE),"-")</f>
        <v>4010869772006</v>
      </c>
      <c r="D528" s="35" t="s">
        <v>2487</v>
      </c>
      <c r="E528" s="32" t="str">
        <f>+VLOOKUP($D528,'Tarifa compacta'!$A:$G,7,0)</f>
        <v>Unidad Close Control  versión de flujo ascendente 9,9 kW con PACi exterior con humidificador de 3 kg/h y calefactor modulador de 6 kW</v>
      </c>
      <c r="F528" s="34">
        <f>+IFERROR(VLOOKUP($D528,'Tarifa compacta'!$A$11:$O$1174,13,0),"")</f>
        <v>16492</v>
      </c>
      <c r="G528" s="217" t="str">
        <f>IFERROR(IF(VLOOKUP($D528,'Tarifa compacta'!$A$11:$O$1174,12,0)=0,"",VLOOKUP($D528,'Tarifa compacta'!$A$11:$O$1174,12,0)),"")</f>
        <v/>
      </c>
      <c r="H528" s="32"/>
    </row>
    <row r="529" spans="2:8">
      <c r="B529" s="118"/>
      <c r="C529" s="252" t="str">
        <f>IFERROR(VLOOKUP(D529,'Tarifa compacta'!A:C,2,FALSE),"-")</f>
        <v>4010869772037</v>
      </c>
      <c r="D529" t="s">
        <v>2490</v>
      </c>
      <c r="E529" s="32" t="str">
        <f>+VLOOKUP($D529,'Tarifa compacta'!$A:$G,7,0)</f>
        <v>Unidad Close Control  versión de caudal 12,5 kW con PACi exterior con humidificador de 3kg/h y calefactor modulador de 6kW</v>
      </c>
      <c r="F529" s="34">
        <f>+IFERROR(VLOOKUP($D529,'Tarifa compacta'!$A$11:$O$1174,13,0),"")</f>
        <v>16555</v>
      </c>
      <c r="G529" s="217" t="str">
        <f>IFERROR(IF(VLOOKUP($D529,'Tarifa compacta'!$A$11:$O$1174,12,0)=0,"",VLOOKUP($D529,'Tarifa compacta'!$A$11:$O$1174,12,0)),"")</f>
        <v/>
      </c>
      <c r="H529" s="32"/>
    </row>
    <row r="530" spans="2:8">
      <c r="B530" s="118"/>
      <c r="C530" s="252">
        <f>IFERROR(VLOOKUP(D530,'Tarifa compacta'!A:C,2,FALSE),"-")</f>
        <v>0</v>
      </c>
      <c r="D530" s="32" t="s">
        <v>2493</v>
      </c>
      <c r="E530" s="32" t="str">
        <f>+VLOOKUP($D530,'Tarifa compacta'!$A:$G,7,0)</f>
        <v>Unidad Close Control de flujo cerrado de 14,7 kW con PACi exterior con humidificador de 3kg/h y calefactor modulador de 6kW</v>
      </c>
      <c r="F530" s="34">
        <f>+IFERROR(VLOOKUP($D530,'Tarifa compacta'!$A$11:$O$1174,13,0),"")</f>
        <v>16555</v>
      </c>
      <c r="G530" s="217" t="str">
        <f>IFERROR(IF(VLOOKUP($D530,'Tarifa compacta'!$A$11:$O$1174,12,0)=0,"",VLOOKUP($D530,'Tarifa compacta'!$A$11:$O$1174,12,0)),"")</f>
        <v/>
      </c>
      <c r="H530" s="32"/>
    </row>
    <row r="531" spans="2:8">
      <c r="B531" s="118"/>
      <c r="C531" s="252">
        <f>IFERROR(VLOOKUP(D531,'Tarifa compacta'!A:C,2,FALSE),"-")</f>
        <v>0</v>
      </c>
      <c r="D531" s="35" t="s">
        <v>2495</v>
      </c>
      <c r="E531" s="32" t="str">
        <f>+VLOOKUP($D531,'Tarifa compacta'!$A:$G,7,0)</f>
        <v>Unidad Close Control  versión de flujo ascendente 20,5 kW con PACi exterior con humidificador de 3kg/h y calefactor modulador de 9kW</v>
      </c>
      <c r="F531" s="34">
        <f>+IFERROR(VLOOKUP($D531,'Tarifa compacta'!$A$11:$O$1174,13,0),"")</f>
        <v>19465</v>
      </c>
      <c r="G531" s="217" t="str">
        <f>IFERROR(IF(VLOOKUP($D531,'Tarifa compacta'!$A$11:$O$1174,12,0)=0,"",VLOOKUP($D531,'Tarifa compacta'!$A$11:$O$1174,12,0)),"")</f>
        <v/>
      </c>
      <c r="H531" s="32"/>
    </row>
    <row r="532" spans="2:8">
      <c r="B532" s="120"/>
      <c r="C532" s="247">
        <f>IFERROR(VLOOKUP(D532,'Tarifa compacta'!A:C,2,FALSE),"-")</f>
        <v>0</v>
      </c>
      <c r="D532" s="40" t="s">
        <v>2497</v>
      </c>
      <c r="E532" s="40" t="str">
        <f>+VLOOKUP($D532,'Tarifa compacta'!$A:$G,7,0)</f>
        <v>Unidad Close Control  versión de caudal 20,5 kW con PACi exterior con humidificador 8kg/h y calefactor modulador 9kW</v>
      </c>
      <c r="F532" s="41">
        <f>+IFERROR(VLOOKUP($D532,'Tarifa compacta'!$A$11:$O$1174,13,0),"")</f>
        <v>19870</v>
      </c>
      <c r="G532" s="224" t="str">
        <f>IFERROR(IF(VLOOKUP($D532,'Tarifa compacta'!$A$11:$O$1174,12,0)=0,"",VLOOKUP($D532,'Tarifa compacta'!$A$11:$O$1174,12,0)),"")</f>
        <v/>
      </c>
      <c r="H532" s="40"/>
    </row>
    <row r="533" spans="2:8">
      <c r="B533" s="118"/>
      <c r="C533" s="252">
        <f>IFERROR(VLOOKUP(D533,'Tarifa compacta'!A:C,2,FALSE),"-")</f>
        <v>0</v>
      </c>
      <c r="D533" s="32" t="s">
        <v>2499</v>
      </c>
      <c r="E533" s="32" t="str">
        <f>+VLOOKUP($D533,'Tarifa compacta'!$A:$G,7,0)</f>
        <v xml:space="preserve"> Unidad Close Control de flujo descendente 7,4 kW con PACi exterior</v>
      </c>
      <c r="F533" s="34">
        <f>+IFERROR(VLOOKUP($D533,'Tarifa compacta'!$A$11:$O$1174,13,0),"")</f>
        <v>11782</v>
      </c>
      <c r="G533" s="217" t="str">
        <f>IFERROR(IF(VLOOKUP($D533,'Tarifa compacta'!$A$11:$O$1174,12,0)=0,"",VLOOKUP($D533,'Tarifa compacta'!$A$11:$O$1174,12,0)),"")</f>
        <v/>
      </c>
      <c r="H533" s="32"/>
    </row>
    <row r="534" spans="2:8">
      <c r="B534" s="118"/>
      <c r="C534" s="252">
        <f>IFERROR(VLOOKUP(D534,'Tarifa compacta'!A:C,2,FALSE),"-")</f>
        <v>4010869772150</v>
      </c>
      <c r="D534" s="32" t="s">
        <v>2502</v>
      </c>
      <c r="E534" s="32" t="str">
        <f>+VLOOKUP($D534,'Tarifa compacta'!$A:$G,7,0)</f>
        <v xml:space="preserve"> Unidad Close Control de flujo descendente 9,9 kW con PACi exterior</v>
      </c>
      <c r="F534" s="34">
        <f>+IFERROR(VLOOKUP($D534,'Tarifa compacta'!$A$11:$O$1174,13,0),"")</f>
        <v>12503</v>
      </c>
      <c r="G534" s="217" t="str">
        <f>IFERROR(IF(VLOOKUP($D534,'Tarifa compacta'!$A$11:$O$1174,12,0)=0,"",VLOOKUP($D534,'Tarifa compacta'!$A$11:$O$1174,12,0)),"")</f>
        <v/>
      </c>
      <c r="H534" s="32"/>
    </row>
    <row r="535" spans="2:8">
      <c r="B535" s="118"/>
      <c r="C535" s="252" t="str">
        <f>IFERROR(VLOOKUP(D535,'Tarifa compacta'!A:C,2,FALSE),"-")</f>
        <v>4010869772181</v>
      </c>
      <c r="D535" s="35" t="s">
        <v>2504</v>
      </c>
      <c r="E535" s="32" t="str">
        <f>+VLOOKUP($D535,'Tarifa compacta'!$A:$G,7,0)</f>
        <v xml:space="preserve"> Unidad Close Control de flujo descendente 12,5 kW con PACi exterior</v>
      </c>
      <c r="F535" s="34">
        <f>+IFERROR(VLOOKUP($D535,'Tarifa compacta'!$A$11:$O$1174,13,0),"")</f>
        <v>12565</v>
      </c>
      <c r="G535" s="217" t="str">
        <f>IFERROR(IF(VLOOKUP($D535,'Tarifa compacta'!$A$11:$O$1174,12,0)=0,"",VLOOKUP($D535,'Tarifa compacta'!$A$11:$O$1174,12,0)),"")</f>
        <v/>
      </c>
      <c r="H535" s="32"/>
    </row>
    <row r="536" spans="2:8">
      <c r="B536" s="118"/>
      <c r="C536" s="252">
        <f>IFERROR(VLOOKUP(D536,'Tarifa compacta'!A:C,2,FALSE),"-")</f>
        <v>0</v>
      </c>
      <c r="D536" t="s">
        <v>2507</v>
      </c>
      <c r="E536" s="32" t="str">
        <f>+VLOOKUP($D536,'Tarifa compacta'!$A:$G,7,0)</f>
        <v xml:space="preserve"> Unidad Close Control de flujo descendente de 14,7 kW con PACi exterior</v>
      </c>
      <c r="F536" s="34">
        <f>+IFERROR(VLOOKUP($D536,'Tarifa compacta'!$A$11:$O$1174,13,0),"")</f>
        <v>12565</v>
      </c>
      <c r="G536" s="217" t="str">
        <f>IFERROR(IF(VLOOKUP($D536,'Tarifa compacta'!$A$11:$O$1174,12,0)=0,"",VLOOKUP($D536,'Tarifa compacta'!$A$11:$O$1174,12,0)),"")</f>
        <v/>
      </c>
      <c r="H536" s="32"/>
    </row>
    <row r="537" spans="2:8">
      <c r="B537" s="118"/>
      <c r="C537" s="252">
        <f>IFERROR(VLOOKUP(D537,'Tarifa compacta'!A:C,2,FALSE),"-")</f>
        <v>0</v>
      </c>
      <c r="D537" s="32" t="s">
        <v>2509</v>
      </c>
      <c r="E537" s="32" t="str">
        <f>+VLOOKUP($D537,'Tarifa compacta'!$A:$G,7,0)</f>
        <v xml:space="preserve"> Unidad Close Control de flujo descendente 20,5 kW con PACi exterior</v>
      </c>
      <c r="F537" s="34">
        <f>+IFERROR(VLOOKUP($D537,'Tarifa compacta'!$A$11:$O$1174,13,0),"")</f>
        <v>15385</v>
      </c>
      <c r="G537" s="217" t="str">
        <f>IFERROR(IF(VLOOKUP($D537,'Tarifa compacta'!$A$11:$O$1174,12,0)=0,"",VLOOKUP($D537,'Tarifa compacta'!$A$11:$O$1174,12,0)),"")</f>
        <v/>
      </c>
      <c r="H537" s="32"/>
    </row>
    <row r="538" spans="2:8">
      <c r="B538" s="118"/>
      <c r="C538" s="252">
        <f>IFERROR(VLOOKUP(D538,'Tarifa compacta'!A:C,2,FALSE),"-")</f>
        <v>0</v>
      </c>
      <c r="D538" s="35" t="s">
        <v>2511</v>
      </c>
      <c r="E538" s="32" t="str">
        <f>+VLOOKUP($D538,'Tarifa compacta'!$A:$G,7,0)</f>
        <v xml:space="preserve"> Unidad Close Control de flujo descendente 7,4 kW con PACi exterior y humidificador 3kg/h</v>
      </c>
      <c r="F538" s="34">
        <f>+IFERROR(VLOOKUP($D538,'Tarifa compacta'!$A$11:$O$1174,13,0),"")</f>
        <v>14254</v>
      </c>
      <c r="G538" s="217" t="str">
        <f>IFERROR(IF(VLOOKUP($D538,'Tarifa compacta'!$A$11:$O$1174,12,0)=0,"",VLOOKUP($D538,'Tarifa compacta'!$A$11:$O$1174,12,0)),"")</f>
        <v/>
      </c>
      <c r="H538" s="32"/>
    </row>
    <row r="539" spans="2:8">
      <c r="B539" s="118"/>
      <c r="C539" s="252" t="str">
        <f>IFERROR(VLOOKUP(D539,'Tarifa compacta'!A:C,2,FALSE),"-")</f>
        <v>4010869772167</v>
      </c>
      <c r="D539" s="32" t="s">
        <v>2513</v>
      </c>
      <c r="E539" s="32" t="str">
        <f>+VLOOKUP($D539,'Tarifa compacta'!$A:$G,7,0)</f>
        <v>Unidad Close Control de flujo descendente de la  9,9 kW con PACi exterior y humidificador 3kg/h</v>
      </c>
      <c r="F539" s="34">
        <f>+IFERROR(VLOOKUP($D539,'Tarifa compacta'!$A$11:$O$1174,13,0),"")</f>
        <v>14975</v>
      </c>
      <c r="G539" s="217" t="str">
        <f>IFERROR(IF(VLOOKUP($D539,'Tarifa compacta'!$A$11:$O$1174,12,0)=0,"",VLOOKUP($D539,'Tarifa compacta'!$A$11:$O$1174,12,0)),"")</f>
        <v/>
      </c>
      <c r="H539" s="32"/>
    </row>
    <row r="540" spans="2:8">
      <c r="B540" s="118"/>
      <c r="C540" s="252" t="str">
        <f>IFERROR(VLOOKUP(D540,'Tarifa compacta'!A:C,2,FALSE),"-")</f>
        <v>4010869772198</v>
      </c>
      <c r="D540" s="35" t="s">
        <v>2516</v>
      </c>
      <c r="E540" s="32" t="str">
        <f>+VLOOKUP($D540,'Tarifa compacta'!$A:$G,7,0)</f>
        <v>Unidad Close Control  versión de flujo descendente 12,5 kW con PACi exterior y humidificador 3kg/h</v>
      </c>
      <c r="F540" s="34">
        <f>+IFERROR(VLOOKUP($D540,'Tarifa compacta'!$A$11:$O$1174,13,0),"")</f>
        <v>15038</v>
      </c>
      <c r="G540" s="217" t="str">
        <f>IFERROR(IF(VLOOKUP($D540,'Tarifa compacta'!$A$11:$O$1174,12,0)=0,"",VLOOKUP($D540,'Tarifa compacta'!$A$11:$O$1174,12,0)),"")</f>
        <v/>
      </c>
      <c r="H540" s="32"/>
    </row>
    <row r="541" spans="2:8">
      <c r="B541" s="118"/>
      <c r="C541" s="252">
        <f>IFERROR(VLOOKUP(D541,'Tarifa compacta'!A:C,2,FALSE),"-")</f>
        <v>0</v>
      </c>
      <c r="D541" s="32" t="s">
        <v>2519</v>
      </c>
      <c r="E541" s="32" t="str">
        <f>+VLOOKUP($D541,'Tarifa compacta'!$A:$G,7,0)</f>
        <v xml:space="preserve"> Unidad Close Control de flujo descendente 14,7 kW con PACi exterior con humidificador 3kg/h</v>
      </c>
      <c r="F541" s="34">
        <f>+IFERROR(VLOOKUP($D541,'Tarifa compacta'!$A$11:$O$1174,13,0),"")</f>
        <v>15038</v>
      </c>
      <c r="G541" s="217" t="str">
        <f>IFERROR(IF(VLOOKUP($D541,'Tarifa compacta'!$A$11:$O$1174,12,0)=0,"",VLOOKUP($D541,'Tarifa compacta'!$A$11:$O$1174,12,0)),"")</f>
        <v/>
      </c>
      <c r="H541" s="32"/>
    </row>
    <row r="542" spans="2:8">
      <c r="B542" s="118"/>
      <c r="C542" s="252">
        <f>IFERROR(VLOOKUP(D542,'Tarifa compacta'!A:C,2,FALSE),"-")</f>
        <v>0</v>
      </c>
      <c r="D542" s="32" t="s">
        <v>2521</v>
      </c>
      <c r="E542" s="32" t="str">
        <f>+VLOOKUP($D542,'Tarifa compacta'!$A:$G,7,0)</f>
        <v>Unidad Close Control  versión de flujo descendente 20,5 kW con PACi exterior con humidificador 3kg/h</v>
      </c>
      <c r="F542" s="34">
        <f>+IFERROR(VLOOKUP($D542,'Tarifa compacta'!$A$11:$O$1174,13,0),"")</f>
        <v>17857</v>
      </c>
      <c r="G542" s="217" t="str">
        <f>IFERROR(IF(VLOOKUP($D542,'Tarifa compacta'!$A$11:$O$1174,12,0)=0,"",VLOOKUP($D542,'Tarifa compacta'!$A$11:$O$1174,12,0)),"")</f>
        <v/>
      </c>
      <c r="H542" s="32"/>
    </row>
    <row r="543" spans="2:8">
      <c r="B543" s="118"/>
      <c r="C543" s="252">
        <f>IFERROR(VLOOKUP(D543,'Tarifa compacta'!A:C,2,FALSE),"-")</f>
        <v>0</v>
      </c>
      <c r="D543" s="35" t="s">
        <v>2523</v>
      </c>
      <c r="E543" s="32" t="str">
        <f>+VLOOKUP($D543,'Tarifa compacta'!$A:$G,7,0)</f>
        <v>Unidad Close Control  versión de flujo descendente 20,5 kW con PACi exterior y humidificador 8kg/h</v>
      </c>
      <c r="F543" s="34">
        <f>+IFERROR(VLOOKUP($D543,'Tarifa compacta'!$A$11:$O$1174,13,0),"")</f>
        <v>18262</v>
      </c>
      <c r="G543" s="217" t="str">
        <f>IFERROR(IF(VLOOKUP($D543,'Tarifa compacta'!$A$11:$O$1174,12,0)=0,"",VLOOKUP($D543,'Tarifa compacta'!$A$11:$O$1174,12,0)),"")</f>
        <v/>
      </c>
      <c r="H543" s="32"/>
    </row>
    <row r="544" spans="2:8">
      <c r="B544" s="118"/>
      <c r="C544" s="252">
        <f>IFERROR(VLOOKUP(D544,'Tarifa compacta'!A:C,2,FALSE),"-")</f>
        <v>0</v>
      </c>
      <c r="D544" t="s">
        <v>2525</v>
      </c>
      <c r="E544" s="32" t="str">
        <f>+VLOOKUP($D544,'Tarifa compacta'!$A:$G,7,0)</f>
        <v xml:space="preserve"> Unidad Close Control de flujo descendente 7,4 kW con PACi exterior con humidificador de 3kg/h y calefactor modulador de 6kW</v>
      </c>
      <c r="F544" s="34">
        <f>+IFERROR(VLOOKUP($D544,'Tarifa compacta'!$A$11:$O$1174,13,0),"")</f>
        <v>15916</v>
      </c>
      <c r="G544" s="217" t="str">
        <f>IFERROR(IF(VLOOKUP($D544,'Tarifa compacta'!$A$11:$O$1174,12,0)=0,"",VLOOKUP($D544,'Tarifa compacta'!$A$11:$O$1174,12,0)),"")</f>
        <v/>
      </c>
      <c r="H544" s="32"/>
    </row>
    <row r="545" spans="2:8">
      <c r="B545" s="118"/>
      <c r="C545" s="252">
        <f>IFERROR(VLOOKUP(D545,'Tarifa compacta'!A:C,2,FALSE),"-")</f>
        <v>4010869772174</v>
      </c>
      <c r="D545" s="32" t="s">
        <v>2527</v>
      </c>
      <c r="E545" s="32" t="str">
        <f>+VLOOKUP($D545,'Tarifa compacta'!$A:$G,7,0)</f>
        <v xml:space="preserve"> Unidad Close Control de flujo descendente 9,9 kW con PACi exterior con humidificador de 3 kg/h y calefactor modulador de 6 kW</v>
      </c>
      <c r="F545" s="34">
        <f>+IFERROR(VLOOKUP($D545,'Tarifa compacta'!$A$11:$O$1174,13,0),"")</f>
        <v>16637</v>
      </c>
      <c r="G545" s="217" t="str">
        <f>IFERROR(IF(VLOOKUP($D545,'Tarifa compacta'!$A$11:$O$1174,12,0)=0,"",VLOOKUP($D545,'Tarifa compacta'!$A$11:$O$1174,12,0)),"")</f>
        <v/>
      </c>
      <c r="H545" s="32"/>
    </row>
    <row r="546" spans="2:8">
      <c r="B546" s="118"/>
      <c r="C546" s="252" t="str">
        <f>IFERROR(VLOOKUP(D546,'Tarifa compacta'!A:C,2,FALSE),"-")</f>
        <v>4010869772204</v>
      </c>
      <c r="D546" s="35" t="s">
        <v>2529</v>
      </c>
      <c r="E546" s="32" t="str">
        <f>+VLOOKUP($D546,'Tarifa compacta'!$A:$G,7,0)</f>
        <v xml:space="preserve"> Unidad Close Control de flujo descendente 12,5 kW con PACi exterior con humidificador de 3kg/h y calefactor modulador de 6kW</v>
      </c>
      <c r="F546" s="34">
        <f>+IFERROR(VLOOKUP($D546,'Tarifa compacta'!$A$11:$O$1174,13,0),"")</f>
        <v>16698</v>
      </c>
      <c r="G546" s="217" t="str">
        <f>IFERROR(IF(VLOOKUP($D546,'Tarifa compacta'!$A$11:$O$1174,12,0)=0,"",VLOOKUP($D546,'Tarifa compacta'!$A$11:$O$1174,12,0)),"")</f>
        <v/>
      </c>
      <c r="H546" s="32"/>
    </row>
    <row r="547" spans="2:8">
      <c r="B547" s="118"/>
      <c r="C547" s="252">
        <f>IFERROR(VLOOKUP(D547,'Tarifa compacta'!A:C,2,FALSE),"-")</f>
        <v>0</v>
      </c>
      <c r="D547" s="32" t="s">
        <v>2532</v>
      </c>
      <c r="E547" s="32" t="str">
        <f>+VLOOKUP($D547,'Tarifa compacta'!$A:$G,7,0)</f>
        <v xml:space="preserve"> Unidad Close Control de flujo descendente 14,7 kW con PACi exterior con humidificador de 3kg/h y calefactor modulador de 6kW</v>
      </c>
      <c r="F547" s="34">
        <f>+IFERROR(VLOOKUP($D547,'Tarifa compacta'!$A$11:$O$1174,13,0),"")</f>
        <v>16698</v>
      </c>
      <c r="G547" s="217" t="str">
        <f>IFERROR(IF(VLOOKUP($D547,'Tarifa compacta'!$A$11:$O$1174,12,0)=0,"",VLOOKUP($D547,'Tarifa compacta'!$A$11:$O$1174,12,0)),"")</f>
        <v/>
      </c>
      <c r="H547" s="32"/>
    </row>
    <row r="548" spans="2:8">
      <c r="B548" s="118"/>
      <c r="C548" s="252">
        <f>IFERROR(VLOOKUP(D548,'Tarifa compacta'!A:C,2,FALSE),"-")</f>
        <v>0</v>
      </c>
      <c r="D548" s="32" t="s">
        <v>2534</v>
      </c>
      <c r="E548" s="32" t="str">
        <f>+VLOOKUP($D548,'Tarifa compacta'!$A:$G,7,0)</f>
        <v xml:space="preserve"> Unidad Close Control de flujo descendente 20,5 kW con PACi exterior con humidificador de 3 kg/h y calefactor modulador de 9 kW</v>
      </c>
      <c r="F548" s="34">
        <f>+IFERROR(VLOOKUP($D548,'Tarifa compacta'!$A$11:$O$1174,13,0),"")</f>
        <v>19806</v>
      </c>
      <c r="G548" s="217" t="str">
        <f>IFERROR(IF(VLOOKUP($D548,'Tarifa compacta'!$A$11:$O$1174,12,0)=0,"",VLOOKUP($D548,'Tarifa compacta'!$A$11:$O$1174,12,0)),"")</f>
        <v/>
      </c>
      <c r="H548" s="32"/>
    </row>
    <row r="549" spans="2:8" ht="15.75" thickBot="1">
      <c r="B549" s="118"/>
      <c r="C549" s="252">
        <f>IFERROR(VLOOKUP(D549,'Tarifa compacta'!A:C,2,FALSE),"-")</f>
        <v>0</v>
      </c>
      <c r="D549" s="35" t="s">
        <v>2536</v>
      </c>
      <c r="E549" s="32" t="str">
        <f>+VLOOKUP($D549,'Tarifa compacta'!$A:$G,7,0)</f>
        <v xml:space="preserve"> Unidad Close Control de flujo descendente 20,5 kW con PACi exterior con humidificador de 8 kg/h y calefactor modulador de 9 kW</v>
      </c>
      <c r="F549" s="34">
        <f>+IFERROR(VLOOKUP($D549,'Tarifa compacta'!$A$11:$O$1174,13,0),"")</f>
        <v>20211</v>
      </c>
      <c r="G549" s="217" t="str">
        <f>IFERROR(IF(VLOOKUP($D549,'Tarifa compacta'!$A$11:$O$1174,12,0)=0,"",VLOOKUP($D549,'Tarifa compacta'!$A$11:$O$1174,12,0)),"")</f>
        <v/>
      </c>
      <c r="H549" s="32"/>
    </row>
    <row r="550" spans="2:8" ht="24" thickBot="1">
      <c r="B550" s="288" t="s">
        <v>6365</v>
      </c>
      <c r="C550" s="288"/>
      <c r="D550" s="288"/>
      <c r="E550" s="288"/>
      <c r="F550" s="288"/>
      <c r="G550" s="288"/>
      <c r="H550" s="288"/>
    </row>
    <row r="551" spans="2:8" ht="20.100000000000001" customHeight="1">
      <c r="B551" s="44"/>
      <c r="C551" s="251"/>
      <c r="D551" s="116" t="s">
        <v>6366</v>
      </c>
      <c r="E551" s="45"/>
      <c r="F551" s="46"/>
      <c r="G551" s="222"/>
      <c r="H551" s="45"/>
    </row>
    <row r="552" spans="2:8">
      <c r="B552" s="118"/>
      <c r="C552" s="252" t="str">
        <f>IFERROR(VLOOKUP(D552,'Tarifa compacta'!A:C,2,FALSE),"-")</f>
        <v>5025232856671</v>
      </c>
      <c r="D552" t="s">
        <v>1981</v>
      </c>
      <c r="E552" s="32" t="str">
        <f>+VLOOKUP($D552,'Tarifa compacta'!$A:$G,7,0)</f>
        <v>Panel blanco cassette 90x90 PU2 / MU2 - Nuevo RAL9003</v>
      </c>
      <c r="F552" s="34">
        <f>+IFERROR(VLOOKUP($D552,'Tarifa compacta'!$A$11:$O$1174,13,0),"")</f>
        <v>335</v>
      </c>
      <c r="G552" s="217" t="str">
        <f>IFERROR(IF(VLOOKUP($D552,'Tarifa compacta'!$A$11:$O$1174,12,0)=0,"",VLOOKUP($D552,'Tarifa compacta'!$A$11:$O$1174,12,0)),"")</f>
        <v/>
      </c>
      <c r="H552" s="32"/>
    </row>
    <row r="553" spans="2:8">
      <c r="B553" s="118"/>
      <c r="C553" s="252" t="str">
        <f>IFERROR(VLOOKUP(D553,'Tarifa compacta'!A:C,2,FALSE),"-")</f>
        <v>5025232856688</v>
      </c>
      <c r="D553" t="s">
        <v>1990</v>
      </c>
      <c r="E553" s="32" t="str">
        <f>+VLOOKUP($D553,'Tarifa compacta'!$A:$G,7,0)</f>
        <v>Panel blanco cassette 90x90 PU2 / MU2 - Nuevo RAL9003</v>
      </c>
      <c r="F553" s="34">
        <f>+IFERROR(VLOOKUP($D553,'Tarifa compacta'!$A$11:$O$1174,13,0),"")</f>
        <v>375</v>
      </c>
      <c r="G553" s="217" t="str">
        <f>IFERROR(IF(VLOOKUP($D553,'Tarifa compacta'!$A$11:$O$1174,12,0)=0,"",VLOOKUP($D553,'Tarifa compacta'!$A$11:$O$1174,12,0)),"")</f>
        <v/>
      </c>
      <c r="H553" s="32"/>
    </row>
    <row r="554" spans="2:8">
      <c r="B554" s="118"/>
      <c r="C554" s="252" t="str">
        <f>IFERROR(VLOOKUP(D554,'Tarifa compacta'!A:C,2,FALSE),"-")</f>
        <v>5025232985180</v>
      </c>
      <c r="D554" t="s">
        <v>1994</v>
      </c>
      <c r="E554" s="32" t="str">
        <f>+VLOOKUP($D554,'Tarifa compacta'!$A:$G,7,0)</f>
        <v>Panel negro cassette 90x90 PU2 / MU2 - Nuevo RAL9011</v>
      </c>
      <c r="F554" s="34">
        <f>+IFERROR(VLOOKUP($D554,'Tarifa compacta'!$A$11:$O$1174,13,0),"")</f>
        <v>375</v>
      </c>
      <c r="G554" s="217" t="str">
        <f>IFERROR(IF(VLOOKUP($D554,'Tarifa compacta'!$A$11:$O$1174,12,0)=0,"",VLOOKUP($D554,'Tarifa compacta'!$A$11:$O$1174,12,0)),"")</f>
        <v/>
      </c>
      <c r="H554" s="32"/>
    </row>
    <row r="555" spans="2:8">
      <c r="B555" s="32"/>
      <c r="C555" s="252">
        <f>IFERROR(VLOOKUP(D555,'Tarifa compacta'!A:C,2,FALSE),"-")</f>
        <v>5025232856664</v>
      </c>
      <c r="D555" t="s">
        <v>1998</v>
      </c>
      <c r="E555" s="32" t="str">
        <f>+VLOOKUP($D555,'Tarifa compacta'!$A:$G,7,0)</f>
        <v>Plenum para aporte de aire exterior</v>
      </c>
      <c r="F555" s="34">
        <f>+IFERROR(VLOOKUP($D555,'Tarifa compacta'!$A$11:$O$1174,13,0),"")</f>
        <v>486</v>
      </c>
      <c r="G555" s="217" t="str">
        <f>IFERROR(IF(VLOOKUP($D555,'Tarifa compacta'!$A$11:$O$1174,12,0)=0,"",VLOOKUP($D555,'Tarifa compacta'!$A$11:$O$1174,12,0)),"")</f>
        <v/>
      </c>
      <c r="H555" s="32"/>
    </row>
    <row r="556" spans="2:8">
      <c r="B556" s="32"/>
      <c r="C556" s="252">
        <f>IFERROR(VLOOKUP(D556,'Tarifa compacta'!A:C,2,FALSE),"-")</f>
        <v>5025232625758</v>
      </c>
      <c r="D556" t="s">
        <v>2002</v>
      </c>
      <c r="E556" s="32" t="str">
        <f>+VLOOKUP($D556,'Tarifa compacta'!$A:$G,7,0)</f>
        <v>Cámara de mezcla para aporte de aire exterior</v>
      </c>
      <c r="F556" s="34">
        <f>+IFERROR(VLOOKUP($D556,'Tarifa compacta'!$A$11:$O$1174,13,0),"")</f>
        <v>498</v>
      </c>
      <c r="G556" s="217" t="str">
        <f>IFERROR(IF(VLOOKUP($D556,'Tarifa compacta'!$A$11:$O$1174,12,0)=0,"",VLOOKUP($D556,'Tarifa compacta'!$A$11:$O$1174,12,0)),"")</f>
        <v/>
      </c>
      <c r="H556" s="32"/>
    </row>
    <row r="557" spans="2:8">
      <c r="B557" s="118" t="s">
        <v>6100</v>
      </c>
      <c r="C557" s="252">
        <f>IFERROR(VLOOKUP(D557,'Tarifa compacta'!A:C,2,FALSE),"-")</f>
        <v>5025232990924</v>
      </c>
      <c r="D557" t="s">
        <v>2012</v>
      </c>
      <c r="E557" s="32" t="str">
        <f>+VLOOKUP($D557,'Tarifa compacta'!$A:$G,7,0)</f>
        <v>Panel para casete blanco de 4 vías 60x60</v>
      </c>
      <c r="F557" s="34">
        <f>+IFERROR(VLOOKUP($D557,'Tarifa compacta'!$A$11:$O$1174,13,0),"")</f>
        <v>258</v>
      </c>
      <c r="G557" s="217" t="str">
        <f>IFERROR(IF(VLOOKUP($D557,'Tarifa compacta'!$A$11:$O$1174,12,0)=0,"",VLOOKUP($D557,'Tarifa compacta'!$A$11:$O$1174,12,0)),"")</f>
        <v/>
      </c>
      <c r="H557" s="32"/>
    </row>
    <row r="558" spans="2:8">
      <c r="B558" s="118" t="s">
        <v>6100</v>
      </c>
      <c r="C558" s="252">
        <f>IFERROR(VLOOKUP(D558,'Tarifa compacta'!A:C,2,FALSE),"-")</f>
        <v>5025232990917</v>
      </c>
      <c r="D558" t="s">
        <v>2018</v>
      </c>
      <c r="E558" s="32" t="str">
        <f>+VLOOKUP($D558,'Tarifa compacta'!$A:$G,7,0)</f>
        <v>Panel para casete de 4 vías 60x60 Grafito negro</v>
      </c>
      <c r="F558" s="34">
        <f>+IFERROR(VLOOKUP($D558,'Tarifa compacta'!$A$11:$O$1174,13,0),"")</f>
        <v>291</v>
      </c>
      <c r="G558" s="217" t="str">
        <f>IFERROR(IF(VLOOKUP($D558,'Tarifa compacta'!$A$11:$O$1174,12,0)=0,"",VLOOKUP($D558,'Tarifa compacta'!$A$11:$O$1174,12,0)),"")</f>
        <v/>
      </c>
      <c r="H558" s="32"/>
    </row>
    <row r="559" spans="2:8">
      <c r="B559" s="32"/>
      <c r="C559" s="252">
        <f>IFERROR(VLOOKUP(D559,'Tarifa compacta'!A:C,2,FALSE),"-")</f>
        <v>5025232749591</v>
      </c>
      <c r="D559" t="s">
        <v>2184</v>
      </c>
      <c r="E559" s="32" t="str">
        <f>+VLOOKUP($D559,'Tarifa compacta'!$A:$G,7,0)</f>
        <v>Kit de drenaje para unidades exteriores de 5kW a 7,10kW</v>
      </c>
      <c r="F559" s="34">
        <f>+IFERROR(VLOOKUP($D559,'Tarifa compacta'!$A$11:$O$1174,13,0),"")</f>
        <v>28</v>
      </c>
      <c r="G559" s="217" t="str">
        <f>IFERROR(IF(VLOOKUP($D559,'Tarifa compacta'!$A$11:$O$1174,12,0)=0,"",VLOOKUP($D559,'Tarifa compacta'!$A$11:$O$1174,12,0)),"")</f>
        <v/>
      </c>
      <c r="H559" s="32"/>
    </row>
    <row r="560" spans="2:8">
      <c r="B560" s="32"/>
      <c r="C560" s="252">
        <f>IFERROR(VLOOKUP(D560,'Tarifa compacta'!A:C,2,FALSE),"-")</f>
        <v>5025232749607</v>
      </c>
      <c r="D560" t="s">
        <v>2188</v>
      </c>
      <c r="E560" s="32" t="str">
        <f>+VLOOKUP($D560,'Tarifa compacta'!$A:$G,7,0)</f>
        <v>Kit de drenaje para unidades exteriores de 10kW a 25kW</v>
      </c>
      <c r="F560" s="34">
        <f>+IFERROR(VLOOKUP($D560,'Tarifa compacta'!$A$11:$O$1174,13,0),"")</f>
        <v>34</v>
      </c>
      <c r="G560" s="217" t="str">
        <f>IFERROR(IF(VLOOKUP($D560,'Tarifa compacta'!$A$11:$O$1174,12,0)=0,"",VLOOKUP($D560,'Tarifa compacta'!$A$11:$O$1174,12,0)),"")</f>
        <v/>
      </c>
      <c r="H560" s="32"/>
    </row>
    <row r="561" spans="2:12">
      <c r="B561" s="32"/>
      <c r="C561" s="252">
        <f>IFERROR(VLOOKUP(D561,'Tarifa compacta'!A:C,2,FALSE),"-")</f>
        <v>4010869171250</v>
      </c>
      <c r="D561" t="s">
        <v>2190</v>
      </c>
      <c r="E561" s="32" t="str">
        <f>+VLOOKUP($D561,'Tarifa compacta'!$A:$G,7,0)</f>
        <v>Derivador bomba de calor (hasta 22,4 kW)</v>
      </c>
      <c r="F561" s="34">
        <f>+IFERROR(VLOOKUP($D561,'Tarifa compacta'!$A$11:$O$1174,13,0),"")</f>
        <v>145</v>
      </c>
      <c r="G561" s="217" t="str">
        <f>IFERROR(IF(VLOOKUP($D561,'Tarifa compacta'!$A$11:$O$1174,12,0)=0,"",VLOOKUP($D561,'Tarifa compacta'!$A$11:$O$1174,12,0)),"")</f>
        <v/>
      </c>
      <c r="H561" s="32"/>
    </row>
    <row r="562" spans="2:12">
      <c r="B562" s="32"/>
      <c r="C562" s="252">
        <f>IFERROR(VLOOKUP(D562,'Tarifa compacta'!A:C,2,FALSE),"-")</f>
        <v>4010869169974</v>
      </c>
      <c r="D562" t="s">
        <v>2194</v>
      </c>
      <c r="E562" s="32" t="str">
        <f>+VLOOKUP($D562,'Tarifa compacta'!$A:$G,7,0)</f>
        <v>Derivador bomba de calor (de 22,4 a 68,0 kW)</v>
      </c>
      <c r="F562" s="34">
        <f>+IFERROR(VLOOKUP($D562,'Tarifa compacta'!$A$11:$O$1174,13,0),"")</f>
        <v>248</v>
      </c>
      <c r="G562" s="217" t="str">
        <f>IFERROR(IF(VLOOKUP($D562,'Tarifa compacta'!$A$11:$O$1174,12,0)=0,"",VLOOKUP($D562,'Tarifa compacta'!$A$11:$O$1174,12,0)),"")</f>
        <v/>
      </c>
      <c r="H562" s="32"/>
    </row>
    <row r="563" spans="2:12">
      <c r="B563" s="32"/>
      <c r="C563" s="252">
        <f>IFERROR(VLOOKUP(D563,'Tarifa compacta'!A:C,2,FALSE),"-")</f>
        <v>4010869190077</v>
      </c>
      <c r="D563" t="s">
        <v>2196</v>
      </c>
      <c r="E563" s="32" t="str">
        <f>+VLOOKUP($D563,'Tarifa compacta'!$A:$G,7,0)</f>
        <v>Colector para instalaciones twin, triple o doble twin</v>
      </c>
      <c r="F563" s="34">
        <f>+IFERROR(VLOOKUP($D563,'Tarifa compacta'!$A$11:$O$1174,13,0),"")</f>
        <v>153</v>
      </c>
      <c r="G563" s="217" t="str">
        <f>IFERROR(IF(VLOOKUP($D563,'Tarifa compacta'!$A$11:$O$1174,12,0)=0,"",VLOOKUP($D563,'Tarifa compacta'!$A$11:$O$1174,12,0)),"")</f>
        <v/>
      </c>
      <c r="H563" s="32"/>
    </row>
    <row r="564" spans="2:12">
      <c r="B564" s="32"/>
      <c r="C564" s="252" t="str">
        <f>IFERROR(VLOOKUP(D564,'Tarifa compacta'!A:C,2,FALSE),"-")</f>
        <v>4010869208437</v>
      </c>
      <c r="D564" t="s">
        <v>2199</v>
      </c>
      <c r="E564" s="32" t="str">
        <f>+VLOOKUP($D564,'Tarifa compacta'!$A:$G,7,0)</f>
        <v>Bandeja para agua de condensador compatible con plataforma de elevación exterior</v>
      </c>
      <c r="F564" s="34">
        <f>+IFERROR(VLOOKUP($D564,'Tarifa compacta'!$A$11:$O$1174,13,0),"")</f>
        <v>359</v>
      </c>
      <c r="G564" s="217" t="str">
        <f>IFERROR(IF(VLOOKUP($D564,'Tarifa compacta'!$A$11:$O$1174,12,0)=0,"",VLOOKUP($D564,'Tarifa compacta'!$A$11:$O$1174,12,0)),"")</f>
        <v/>
      </c>
      <c r="H564" s="32"/>
    </row>
    <row r="565" spans="2:12">
      <c r="B565" s="32"/>
      <c r="C565" s="252" t="str">
        <f>IFERROR(VLOOKUP(D565,'Tarifa compacta'!A:C,2,FALSE),"-")</f>
        <v>4010869208444</v>
      </c>
      <c r="D565" t="s">
        <v>2203</v>
      </c>
      <c r="E565" s="32" t="str">
        <f>+VLOOKUP($D565,'Tarifa compacta'!$A:$G,7,0)</f>
        <v>Plataforma de elevación exterior. Dimensiones (H x An x D): 400 x 900 x 400 mm</v>
      </c>
      <c r="F565" s="34">
        <f>+IFERROR(VLOOKUP($D565,'Tarifa compacta'!$A$11:$O$1174,13,0),"")</f>
        <v>357</v>
      </c>
      <c r="G565" s="217" t="str">
        <f>IFERROR(IF(VLOOKUP($D565,'Tarifa compacta'!$A$11:$O$1174,12,0)=0,"",VLOOKUP($D565,'Tarifa compacta'!$A$11:$O$1174,12,0)),"")</f>
        <v/>
      </c>
      <c r="H565" s="32"/>
      <c r="J565" s="119"/>
      <c r="L565" s="119"/>
    </row>
    <row r="566" spans="2:12">
      <c r="B566" s="32"/>
      <c r="C566" s="252" t="str">
        <f>IFERROR(VLOOKUP(D566,'Tarifa compacta'!A:C,2,FALSE),"-")</f>
        <v>4010869234047</v>
      </c>
      <c r="D566" t="s">
        <v>403</v>
      </c>
      <c r="E566" s="32" t="str">
        <f>+VLOOKUP($D566,'Tarifa compacta'!$A:$G,7,0)</f>
        <v>Soporte de tierra exterior para la base para absorber ruido y vibraciones.</v>
      </c>
      <c r="F566" s="34">
        <f>+IFERROR(VLOOKUP($D566,'Tarifa compacta'!$A$11:$O$1174,13,0),"")</f>
        <v>206</v>
      </c>
      <c r="G566" s="217" t="str">
        <f>IFERROR(IF(VLOOKUP($D566,'Tarifa compacta'!$A$11:$O$1174,12,0)=0,"",VLOOKUP($D566,'Tarifa compacta'!$A$11:$O$1174,12,0)),"")</f>
        <v/>
      </c>
      <c r="H566" s="32"/>
    </row>
    <row r="567" spans="2:12">
      <c r="B567" s="32"/>
      <c r="C567" s="252">
        <f>IFERROR(VLOOKUP(D567,'Tarifa compacta'!A:C,2,FALSE),"-")</f>
        <v>5025232804412</v>
      </c>
      <c r="D567" t="s">
        <v>2207</v>
      </c>
      <c r="E567" s="32" t="str">
        <f>+VLOOKUP($D567,'Tarifa compacta'!$A:$G,7,0)</f>
        <v>Sensor Econavi de ahorro de energía</v>
      </c>
      <c r="F567" s="34">
        <f>+IFERROR(VLOOKUP($D567,'Tarifa compacta'!$A$11:$O$1174,13,0),"")</f>
        <v>198</v>
      </c>
      <c r="G567" s="217" t="str">
        <f>IFERROR(IF(VLOOKUP($D567,'Tarifa compacta'!$A$11:$O$1174,12,0)=0,"",VLOOKUP($D567,'Tarifa compacta'!$A$11:$O$1174,12,0)),"")</f>
        <v/>
      </c>
      <c r="H567" s="32"/>
    </row>
    <row r="568" spans="2:12">
      <c r="B568" s="32"/>
      <c r="C568" s="252">
        <f>IFERROR(VLOOKUP(D568,'Tarifa compacta'!A:C,2,FALSE),"-")</f>
        <v>5025232829484</v>
      </c>
      <c r="D568" t="s">
        <v>2211</v>
      </c>
      <c r="E568" s="32" t="str">
        <f>+VLOOKUP($D568,'Tarifa compacta'!$A:$G,7,0)</f>
        <v>Sensor remoto de temperatura</v>
      </c>
      <c r="F568" s="34">
        <f>+IFERROR(VLOOKUP($D568,'Tarifa compacta'!$A$11:$O$1174,13,0),"")</f>
        <v>138</v>
      </c>
      <c r="G568" s="217" t="str">
        <f>IFERROR(IF(VLOOKUP($D568,'Tarifa compacta'!$A$11:$O$1174,12,0)=0,"",VLOOKUP($D568,'Tarifa compacta'!$A$11:$O$1174,12,0)),"")</f>
        <v/>
      </c>
      <c r="H568" s="32"/>
    </row>
    <row r="569" spans="2:12">
      <c r="B569" s="32"/>
      <c r="C569" s="252">
        <f>IFERROR(VLOOKUP(D569,'Tarifa compacta'!A:C,2,FALSE),"-")</f>
        <v>5025232872176</v>
      </c>
      <c r="D569" t="s">
        <v>2224</v>
      </c>
      <c r="E569" s="32" t="str">
        <f>+VLOOKUP($D569,'Tarifa compacta'!$A:$G,7,0)</f>
        <v>Plenum de salida de aire S . .PF1E5A 36, 45 &amp; 50</v>
      </c>
      <c r="F569" s="34">
        <f>+IFERROR(VLOOKUP($D569,'Tarifa compacta'!$A$11:$O$1174,13,0),"")</f>
        <v>208</v>
      </c>
      <c r="G569" s="217" t="str">
        <f>IFERROR(IF(VLOOKUP($D569,'Tarifa compacta'!$A$11:$O$1174,12,0)=0,"",VLOOKUP($D569,'Tarifa compacta'!$A$11:$O$1174,12,0)),"")</f>
        <v/>
      </c>
      <c r="H569" s="32"/>
    </row>
    <row r="570" spans="2:12">
      <c r="B570" s="32"/>
      <c r="C570" s="252">
        <f>IFERROR(VLOOKUP(D570,'Tarifa compacta'!A:C,2,FALSE),"-")</f>
        <v>5025232872183</v>
      </c>
      <c r="D570" t="s">
        <v>2228</v>
      </c>
      <c r="E570" s="32" t="str">
        <f>+VLOOKUP($D570,'Tarifa compacta'!$A:$G,7,0)</f>
        <v>Plenum de salida de aire S . .PF1E5A 60 &amp; 71</v>
      </c>
      <c r="F570" s="34">
        <f>+IFERROR(VLOOKUP($D570,'Tarifa compacta'!$A$11:$O$1174,13,0),"")</f>
        <v>246</v>
      </c>
      <c r="G570" s="217" t="str">
        <f>IFERROR(IF(VLOOKUP($D570,'Tarifa compacta'!$A$11:$O$1174,12,0)=0,"",VLOOKUP($D570,'Tarifa compacta'!$A$11:$O$1174,12,0)),"")</f>
        <v/>
      </c>
      <c r="H570" s="32"/>
    </row>
    <row r="571" spans="2:12">
      <c r="B571" s="32"/>
      <c r="C571" s="252">
        <f>IFERROR(VLOOKUP(D571,'Tarifa compacta'!A:C,2,FALSE),"-")</f>
        <v>5025232872190</v>
      </c>
      <c r="D571" t="s">
        <v>2230</v>
      </c>
      <c r="E571" s="32" t="str">
        <f>+VLOOKUP($D571,'Tarifa compacta'!$A:$G,7,0)</f>
        <v>Plenum de salida de aire S . .PF1E5A 100, 125 &amp; 140</v>
      </c>
      <c r="F571" s="34">
        <f>+IFERROR(VLOOKUP($D571,'Tarifa compacta'!$A$11:$O$1174,13,0),"")</f>
        <v>306</v>
      </c>
      <c r="G571" s="217" t="str">
        <f>IFERROR(IF(VLOOKUP($D571,'Tarifa compacta'!$A$11:$O$1174,12,0)=0,"",VLOOKUP($D571,'Tarifa compacta'!$A$11:$O$1174,12,0)),"")</f>
        <v/>
      </c>
      <c r="H571" s="32"/>
    </row>
    <row r="572" spans="2:12">
      <c r="B572" s="32"/>
      <c r="C572" s="252" t="str">
        <f>IFERROR(VLOOKUP(D572,'Tarifa compacta'!A:C,2,FALSE),"-")</f>
        <v>4010869181419</v>
      </c>
      <c r="D572" t="s">
        <v>2232</v>
      </c>
      <c r="E572" s="32" t="str">
        <f>+VLOOKUP($D572,'Tarifa compacta'!$A:$G,7,0)</f>
        <v>S-200PE1E8/S-224ME1E5 AIR OUTLET</v>
      </c>
      <c r="F572" s="34">
        <f>+IFERROR(VLOOKUP($D572,'Tarifa compacta'!$A$11:$O$1174,13,0),"")</f>
        <v>847</v>
      </c>
      <c r="G572" s="217" t="str">
        <f>IFERROR(IF(VLOOKUP($D572,'Tarifa compacta'!$A$11:$O$1174,12,0)=0,"",VLOOKUP($D572,'Tarifa compacta'!$A$11:$O$1174,12,0)),"")</f>
        <v/>
      </c>
      <c r="H572" s="32"/>
    </row>
    <row r="573" spans="2:12">
      <c r="B573" s="32"/>
      <c r="C573" s="252" t="str">
        <f>IFERROR(VLOOKUP(D573,'Tarifa compacta'!A:C,2,FALSE),"-")</f>
        <v>4010869181426</v>
      </c>
      <c r="D573" t="s">
        <v>2235</v>
      </c>
      <c r="E573" s="32" t="str">
        <f>+VLOOKUP($D573,'Tarifa compacta'!$A:$G,7,0)</f>
        <v>S-250PE1E8/S-280ME1E8 AIR OUTLET</v>
      </c>
      <c r="F573" s="34">
        <f>+IFERROR(VLOOKUP($D573,'Tarifa compacta'!$A$11:$O$1174,13,0),"")</f>
        <v>858</v>
      </c>
      <c r="G573" s="217" t="str">
        <f>IFERROR(IF(VLOOKUP($D573,'Tarifa compacta'!$A$11:$O$1174,12,0)=0,"",VLOOKUP($D573,'Tarifa compacta'!$A$11:$O$1174,12,0)),"")</f>
        <v/>
      </c>
      <c r="H573" s="32"/>
    </row>
    <row r="574" spans="2:12">
      <c r="B574" s="118"/>
      <c r="C574" s="252">
        <f>IFERROR(VLOOKUP(D574,'Tarifa compacta'!A:C,2,FALSE),"-")</f>
        <v>8436615510238</v>
      </c>
      <c r="D574" t="s">
        <v>2238</v>
      </c>
      <c r="E574" s="32" t="str">
        <f>+VLOOKUP($D574,'Tarifa compacta'!$A:$G,7,0)</f>
        <v xml:space="preserve">Interfaz única Modbus+Bacnet+KNX - 16 uds. Interiores </v>
      </c>
      <c r="F574" s="34">
        <f>+IFERROR(VLOOKUP($D574,'Tarifa compacta'!$A$11:$O$1174,13,0),"")</f>
        <v>3806</v>
      </c>
      <c r="G574" s="217" t="str">
        <f>IFERROR(IF(VLOOKUP($D574,'Tarifa compacta'!$A$11:$O$1174,12,0)=0,"",VLOOKUP($D574,'Tarifa compacta'!$A$11:$O$1174,12,0)),"")</f>
        <v/>
      </c>
      <c r="H574" s="32"/>
    </row>
    <row r="575" spans="2:12">
      <c r="B575" s="118"/>
      <c r="C575" s="252">
        <f>IFERROR(VLOOKUP(D575,'Tarifa compacta'!A:C,2,FALSE),"-")</f>
        <v>8436615510245</v>
      </c>
      <c r="D575" t="s">
        <v>2241</v>
      </c>
      <c r="E575" s="32" t="str">
        <f>+VLOOKUP($D575,'Tarifa compacta'!$A:$G,7,0)</f>
        <v xml:space="preserve">Interfaz única Modbus+Bacnet+KNX - 64 uds. Interiores </v>
      </c>
      <c r="F575" s="34">
        <f>+IFERROR(VLOOKUP($D575,'Tarifa compacta'!$A$11:$O$1174,13,0),"")</f>
        <v>5495</v>
      </c>
      <c r="G575" s="217" t="str">
        <f>IFERROR(IF(VLOOKUP($D575,'Tarifa compacta'!$A$11:$O$1174,12,0)=0,"",VLOOKUP($D575,'Tarifa compacta'!$A$11:$O$1174,12,0)),"")</f>
        <v/>
      </c>
      <c r="H575" s="32"/>
    </row>
    <row r="576" spans="2:12">
      <c r="B576" s="118"/>
      <c r="C576" s="252">
        <f>IFERROR(VLOOKUP(D576,'Tarifa compacta'!A:C,2,FALSE),"-")</f>
        <v>8436615510252</v>
      </c>
      <c r="D576" t="s">
        <v>2243</v>
      </c>
      <c r="E576" s="32" t="str">
        <f>+VLOOKUP($D576,'Tarifa compacta'!$A:$G,7,0)</f>
        <v xml:space="preserve">Interfaz única Modbus+Bacnet+KNX - 128 uds. Interiores </v>
      </c>
      <c r="F576" s="34">
        <f>+IFERROR(VLOOKUP($D576,'Tarifa compacta'!$A$11:$O$1174,13,0),"")</f>
        <v>7346</v>
      </c>
      <c r="G576" s="217" t="str">
        <f>IFERROR(IF(VLOOKUP($D576,'Tarifa compacta'!$A$11:$O$1174,12,0)=0,"",VLOOKUP($D576,'Tarifa compacta'!$A$11:$O$1174,12,0)),"")</f>
        <v/>
      </c>
      <c r="H576" s="32"/>
    </row>
    <row r="577" spans="2:8">
      <c r="B577" s="118"/>
      <c r="C577" s="252">
        <f>IFERROR(VLOOKUP(D577,'Tarifa compacta'!A:C,2,FALSE),"-")</f>
        <v>5025232967698</v>
      </c>
      <c r="D577" t="s">
        <v>2245</v>
      </c>
      <c r="E577" s="32" t="str">
        <f>+VLOOKUP($D577,'Tarifa compacta'!$A:$G,7,0)</f>
        <v>Módulo de conexión Wi-Fi para PACi (cobertura mejorada)</v>
      </c>
      <c r="F577" s="34">
        <f>+IFERROR(VLOOKUP($D577,'Tarifa compacta'!$A$11:$O$1174,13,0),"")</f>
        <v>232</v>
      </c>
      <c r="G577" s="217" t="str">
        <f>IFERROR(IF(VLOOKUP($D577,'Tarifa compacta'!$A$11:$O$1174,12,0)=0,"",VLOOKUP($D577,'Tarifa compacta'!$A$11:$O$1174,12,0)),"")</f>
        <v/>
      </c>
      <c r="H577" s="32"/>
    </row>
    <row r="578" spans="2:8">
      <c r="B578" s="32"/>
      <c r="C578" s="252">
        <f>IFERROR(VLOOKUP(D578,'Tarifa compacta'!A:C,2,FALSE),"-")</f>
        <v>4010869200455</v>
      </c>
      <c r="D578" t="s">
        <v>2249</v>
      </c>
      <c r="E578" s="32" t="str">
        <f>+VLOOKUP($D578,'Tarifa compacta'!$A:$G,7,0)</f>
        <v>Interfaz KNX (para ud. Interior)</v>
      </c>
      <c r="F578" s="34">
        <f>+IFERROR(VLOOKUP($D578,'Tarifa compacta'!$A$11:$O$1174,13,0),"")</f>
        <v>557</v>
      </c>
      <c r="G578" s="217" t="str">
        <f>IFERROR(IF(VLOOKUP($D578,'Tarifa compacta'!$A$11:$O$1174,12,0)=0,"",VLOOKUP($D578,'Tarifa compacta'!$A$11:$O$1174,12,0)),"")</f>
        <v/>
      </c>
      <c r="H578" s="32"/>
    </row>
    <row r="579" spans="2:8">
      <c r="B579" s="32"/>
      <c r="C579" s="252">
        <f>IFERROR(VLOOKUP(D579,'Tarifa compacta'!A:C,2,FALSE),"-")</f>
        <v>4010869200462</v>
      </c>
      <c r="D579" t="s">
        <v>2252</v>
      </c>
      <c r="E579" s="32" t="str">
        <f>+VLOOKUP($D579,'Tarifa compacta'!$A:$G,7,0)</f>
        <v>Interfaz Modbus RTU (para ud. Interior)</v>
      </c>
      <c r="F579" s="34">
        <f>+IFERROR(VLOOKUP($D579,'Tarifa compacta'!$A$11:$O$1174,13,0),"")</f>
        <v>557</v>
      </c>
      <c r="G579" s="217" t="str">
        <f>IFERROR(IF(VLOOKUP($D579,'Tarifa compacta'!$A$11:$O$1174,12,0)=0,"",VLOOKUP($D579,'Tarifa compacta'!$A$11:$O$1174,12,0)),"")</f>
        <v/>
      </c>
      <c r="H579" s="32"/>
    </row>
    <row r="580" spans="2:8">
      <c r="B580" s="32"/>
      <c r="C580" s="252">
        <f>IFERROR(VLOOKUP(D580,'Tarifa compacta'!A:C,2,FALSE),"-")</f>
        <v>4010869213295</v>
      </c>
      <c r="D580" t="s">
        <v>2255</v>
      </c>
      <c r="E580" s="32" t="str">
        <f>+VLOOKUP($D580,'Tarifa compacta'!$A:$G,7,0)</f>
        <v>Interfaz Modbus para controlar 4 interiores/grupos</v>
      </c>
      <c r="F580" s="34">
        <f>+IFERROR(VLOOKUP($D580,'Tarifa compacta'!$A$11:$O$1174,13,0),"")</f>
        <v>1001</v>
      </c>
      <c r="G580" s="217" t="str">
        <f>IFERROR(IF(VLOOKUP($D580,'Tarifa compacta'!$A$11:$O$1174,12,0)=0,"",VLOOKUP($D580,'Tarifa compacta'!$A$11:$O$1174,12,0)),"")</f>
        <v/>
      </c>
      <c r="H580" s="32"/>
    </row>
    <row r="581" spans="2:8">
      <c r="B581" s="32"/>
      <c r="C581" s="252">
        <f>IFERROR(VLOOKUP(D581,'Tarifa compacta'!A:C,2,FALSE),"-")</f>
        <v>4010869242776</v>
      </c>
      <c r="D581" t="s">
        <v>2257</v>
      </c>
      <c r="E581" s="32" t="str">
        <f>+VLOOKUP($D581,'Tarifa compacta'!$A:$G,7,0)</f>
        <v>Interfaz BACnet IP y MSTP (Intesis) para conexión individual</v>
      </c>
      <c r="F581" s="34">
        <f>+IFERROR(VLOOKUP($D581,'Tarifa compacta'!$A$11:$O$1174,13,0),"")</f>
        <v>649</v>
      </c>
      <c r="G581" s="217" t="str">
        <f>IFERROR(IF(VLOOKUP($D581,'Tarifa compacta'!$A$11:$O$1174,12,0)=0,"",VLOOKUP($D581,'Tarifa compacta'!$A$11:$O$1174,12,0)),"")</f>
        <v/>
      </c>
      <c r="H581" s="32"/>
    </row>
    <row r="582" spans="2:8">
      <c r="B582" s="32"/>
      <c r="C582" s="252">
        <f>IFERROR(VLOOKUP(D582,'Tarifa compacta'!A:C,2,FALSE),"-")</f>
        <v>8445409139128</v>
      </c>
      <c r="D582" t="s">
        <v>2260</v>
      </c>
      <c r="E582" s="32" t="str">
        <f>+VLOOKUP($D582,'Tarifa compacta'!$A:$G,7,0)</f>
        <v>Interfaz KNX para conexión individual Airzone</v>
      </c>
      <c r="F582" s="34">
        <f>+IFERROR(VLOOKUP($D582,'Tarifa compacta'!$A$11:$O$1174,13,0),"")</f>
        <v>524</v>
      </c>
      <c r="G582" s="217" t="str">
        <f>IFERROR(IF(VLOOKUP($D582,'Tarifa compacta'!$A$11:$O$1174,12,0)=0,"",VLOOKUP($D582,'Tarifa compacta'!$A$11:$O$1174,12,0)),"")</f>
        <v/>
      </c>
      <c r="H582" s="32"/>
    </row>
    <row r="583" spans="2:8">
      <c r="B583" s="32"/>
      <c r="C583" s="252">
        <f>IFERROR(VLOOKUP(D583,'Tarifa compacta'!A:C,2,FALSE),"-")</f>
        <v>8445409139104</v>
      </c>
      <c r="D583" t="s">
        <v>2262</v>
      </c>
      <c r="E583" s="32" t="str">
        <f>+VLOOKUP($D583,'Tarifa compacta'!$A:$G,7,0)</f>
        <v>Interfaz Modbus para conexión individual Airzone</v>
      </c>
      <c r="F583" s="34">
        <f>+IFERROR(VLOOKUP($D583,'Tarifa compacta'!$A$11:$O$1174,13,0),"")</f>
        <v>524</v>
      </c>
      <c r="G583" s="217" t="str">
        <f>IFERROR(IF(VLOOKUP($D583,'Tarifa compacta'!$A$11:$O$1174,12,0)=0,"",VLOOKUP($D583,'Tarifa compacta'!$A$11:$O$1174,12,0)),"")</f>
        <v/>
      </c>
      <c r="H583" s="32"/>
    </row>
    <row r="584" spans="2:8">
      <c r="B584" s="32"/>
      <c r="C584" s="252">
        <f>IFERROR(VLOOKUP(D584,'Tarifa compacta'!A:C,2,FALSE),"-")</f>
        <v>8445409139142</v>
      </c>
      <c r="D584" t="s">
        <v>2264</v>
      </c>
      <c r="E584" s="32" t="str">
        <f>+VLOOKUP($D584,'Tarifa compacta'!$A:$G,7,0)</f>
        <v>Interfaz BACnet para conexión individual Airzone</v>
      </c>
      <c r="F584" s="34">
        <f>+IFERROR(VLOOKUP($D584,'Tarifa compacta'!$A$11:$O$1174,13,0),"")</f>
        <v>610</v>
      </c>
      <c r="G584" s="217" t="str">
        <f>IFERROR(IF(VLOOKUP($D584,'Tarifa compacta'!$A$11:$O$1174,12,0)=0,"",VLOOKUP($D584,'Tarifa compacta'!$A$11:$O$1174,12,0)),"")</f>
        <v/>
      </c>
      <c r="H584" s="32"/>
    </row>
    <row r="585" spans="2:8">
      <c r="B585" s="32"/>
      <c r="C585" s="252">
        <f>IFERROR(VLOOKUP(D585,'Tarifa compacta'!A:C,2,FALSE),"-")</f>
        <v>5025232851119</v>
      </c>
      <c r="D585" t="s">
        <v>2267</v>
      </c>
      <c r="E585" s="32" t="str">
        <f>+VLOOKUP($D585,'Tarifa compacta'!$A:$G,7,0)</f>
        <v>Módulo para integración de una unidad RAC en un sistema P-Link</v>
      </c>
      <c r="F585" s="34">
        <f>+IFERROR(VLOOKUP($D585,'Tarifa compacta'!$A$11:$O$1174,13,0),"")</f>
        <v>262</v>
      </c>
      <c r="G585" s="217" t="str">
        <f>IFERROR(IF(VLOOKUP($D585,'Tarifa compacta'!$A$11:$O$1174,12,0)=0,"",VLOOKUP($D585,'Tarifa compacta'!$A$11:$O$1174,12,0)),"")</f>
        <v/>
      </c>
      <c r="H585" s="32"/>
    </row>
    <row r="586" spans="2:8">
      <c r="B586" s="32"/>
      <c r="C586" s="252" t="str">
        <f>IFERROR(VLOOKUP(D586,'Tarifa compacta'!A:C,2,FALSE),"-")</f>
        <v>5025232976188</v>
      </c>
      <c r="D586" t="s">
        <v>2270</v>
      </c>
      <c r="E586" s="32" t="str">
        <f>+VLOOKUP($D586,'Tarifa compacta'!$A:$G,7,0)</f>
        <v>Adaptador para el control de encendido / apagado</v>
      </c>
      <c r="F586" s="34">
        <f>+IFERROR(VLOOKUP($D586,'Tarifa compacta'!$A$11:$O$1174,13,0),"")</f>
        <v>557</v>
      </c>
      <c r="G586" s="217" t="str">
        <f>IFERROR(IF(VLOOKUP($D586,'Tarifa compacta'!$A$11:$O$1174,12,0)=0,"",VLOOKUP($D586,'Tarifa compacta'!$A$11:$O$1174,12,0)),"")</f>
        <v/>
      </c>
      <c r="H586" s="32"/>
    </row>
    <row r="587" spans="2:8">
      <c r="B587" s="32"/>
      <c r="C587" s="252">
        <f>IFERROR(VLOOKUP(D587,'Tarifa compacta'!A:C,2,FALSE),"-")</f>
        <v>5025232603688</v>
      </c>
      <c r="D587" t="s">
        <v>2279</v>
      </c>
      <c r="E587" s="32" t="str">
        <f>+VLOOKUP($D587,'Tarifa compacta'!$A:$G,7,0)</f>
        <v>Kit conexión UTA para unidades de ECOi o ECOg</v>
      </c>
      <c r="F587" s="34">
        <f>+IFERROR(VLOOKUP($D587,'Tarifa compacta'!$A$11:$O$1174,13,0),"")</f>
        <v>375</v>
      </c>
      <c r="G587" s="217" t="str">
        <f>IFERROR(IF(VLOOKUP($D587,'Tarifa compacta'!$A$11:$O$1174,12,0)=0,"",VLOOKUP($D587,'Tarifa compacta'!$A$11:$O$1174,12,0)),"")</f>
        <v/>
      </c>
      <c r="H587" s="32"/>
    </row>
    <row r="588" spans="2:8">
      <c r="B588" s="32"/>
      <c r="C588" s="252">
        <f>IFERROR(VLOOKUP(D588,'Tarifa compacta'!A:C,2,FALSE),"-")</f>
        <v>5025232603725</v>
      </c>
      <c r="D588" t="s">
        <v>2282</v>
      </c>
      <c r="E588" s="32" t="str">
        <f>+VLOOKUP($D588,'Tarifa compacta'!$A:$G,7,0)</f>
        <v>Adaptador de comunicaciones</v>
      </c>
      <c r="F588" s="34">
        <f>+IFERROR(VLOOKUP($D588,'Tarifa compacta'!$A$11:$O$1174,13,0),"")</f>
        <v>1616</v>
      </c>
      <c r="G588" s="217" t="str">
        <f>IFERROR(IF(VLOOKUP($D588,'Tarifa compacta'!$A$11:$O$1174,12,0)=0,"",VLOOKUP($D588,'Tarifa compacta'!$A$11:$O$1174,12,0)),"")</f>
        <v/>
      </c>
      <c r="H588" s="32"/>
    </row>
    <row r="589" spans="2:8">
      <c r="B589" s="32"/>
      <c r="C589" s="252">
        <f>IFERROR(VLOOKUP(D589,'Tarifa compacta'!A:C,2,FALSE),"-")</f>
        <v>5025232948093</v>
      </c>
      <c r="D589" t="s">
        <v>2285</v>
      </c>
      <c r="E589" s="32" t="str">
        <f>+VLOOKUP($D589,'Tarifa compacta'!$A:$G,7,0)</f>
        <v>Mando por cable táctil simplificado (color blanco)</v>
      </c>
      <c r="F589" s="34">
        <f>+IFERROR(VLOOKUP($D589,'Tarifa compacta'!$A$11:$O$1174,13,0),"")</f>
        <v>192</v>
      </c>
      <c r="G589" s="217" t="str">
        <f>IFERROR(IF(VLOOKUP($D589,'Tarifa compacta'!$A$11:$O$1174,12,0)=0,"",VLOOKUP($D589,'Tarifa compacta'!$A$11:$O$1174,12,0)),"")</f>
        <v/>
      </c>
      <c r="H589" s="32"/>
    </row>
    <row r="590" spans="2:8">
      <c r="B590" s="32"/>
      <c r="C590" s="252">
        <f>IFERROR(VLOOKUP(D590,'Tarifa compacta'!A:C,2,FALSE),"-")</f>
        <v>5025232948109</v>
      </c>
      <c r="D590" t="s">
        <v>2288</v>
      </c>
      <c r="E590" s="32" t="str">
        <f>+VLOOKUP($D590,'Tarifa compacta'!$A:$G,7,0)</f>
        <v>Mando por cable táctil simplificado con Bluetooth® (color blanco)</v>
      </c>
      <c r="F590" s="34">
        <f>+IFERROR(VLOOKUP($D590,'Tarifa compacta'!$A$11:$O$1174,13,0),"")</f>
        <v>218</v>
      </c>
      <c r="G590" s="217" t="str">
        <f>IFERROR(IF(VLOOKUP($D590,'Tarifa compacta'!$A$11:$O$1174,12,0)=0,"",VLOOKUP($D590,'Tarifa compacta'!$A$11:$O$1174,12,0)),"")</f>
        <v/>
      </c>
      <c r="H590" s="32"/>
    </row>
    <row r="591" spans="2:8">
      <c r="B591" s="118"/>
      <c r="C591" s="252">
        <f>IFERROR(VLOOKUP(D591,'Tarifa compacta'!A:C,2,FALSE),"-")</f>
        <v>5025232967742</v>
      </c>
      <c r="D591" t="s">
        <v>2290</v>
      </c>
      <c r="E591" s="32" t="str">
        <f>+VLOOKUP($D591,'Tarifa compacta'!$A:$G,7,0)</f>
        <v>Mando por cable táctil simplificado con Bluetooth® y conexión Wi-Fi mejorada (color blanco)</v>
      </c>
      <c r="F591" s="34">
        <f>+IFERROR(VLOOKUP($D591,'Tarifa compacta'!$A$11:$O$1174,13,0),"")</f>
        <v>317</v>
      </c>
      <c r="G591" s="217" t="str">
        <f>IFERROR(IF(VLOOKUP($D591,'Tarifa compacta'!$A$11:$O$1174,12,0)=0,"",VLOOKUP($D591,'Tarifa compacta'!$A$11:$O$1174,12,0)),"")</f>
        <v/>
      </c>
      <c r="H591" s="32"/>
    </row>
    <row r="592" spans="2:8">
      <c r="B592" s="32"/>
      <c r="C592" s="252">
        <f>IFERROR(VLOOKUP(D592,'Tarifa compacta'!A:C,2,FALSE),"-")</f>
        <v>5025232910809</v>
      </c>
      <c r="D592" t="s">
        <v>2293</v>
      </c>
      <c r="E592" s="32" t="str">
        <f>+VLOOKUP($D592,'Tarifa compacta'!$A:$G,7,0)</f>
        <v>Mando por cable táctil simplificado (color negro)</v>
      </c>
      <c r="F592" s="34">
        <f>+IFERROR(VLOOKUP($D592,'Tarifa compacta'!$A$11:$O$1174,13,0),"")</f>
        <v>192</v>
      </c>
      <c r="G592" s="217" t="str">
        <f>IFERROR(IF(VLOOKUP($D592,'Tarifa compacta'!$A$11:$O$1174,12,0)=0,"",VLOOKUP($D592,'Tarifa compacta'!$A$11:$O$1174,12,0)),"")</f>
        <v/>
      </c>
      <c r="H592" s="32"/>
    </row>
    <row r="593" spans="2:8">
      <c r="B593" s="32"/>
      <c r="C593" s="252">
        <f>IFERROR(VLOOKUP(D593,'Tarifa compacta'!A:C,2,FALSE),"-")</f>
        <v>5025232910816</v>
      </c>
      <c r="D593" t="s">
        <v>2295</v>
      </c>
      <c r="E593" s="32" t="str">
        <f>+VLOOKUP($D593,'Tarifa compacta'!$A:$G,7,0)</f>
        <v>Mando por cable táctil simplificado (color negro)</v>
      </c>
      <c r="F593" s="34">
        <f>+IFERROR(VLOOKUP($D593,'Tarifa compacta'!$A$11:$O$1174,13,0),"")</f>
        <v>218</v>
      </c>
      <c r="G593" s="217" t="str">
        <f>IFERROR(IF(VLOOKUP($D593,'Tarifa compacta'!$A$11:$O$1174,12,0)=0,"",VLOOKUP($D593,'Tarifa compacta'!$A$11:$O$1174,12,0)),"")</f>
        <v/>
      </c>
      <c r="H593" s="32"/>
    </row>
    <row r="594" spans="2:8">
      <c r="B594" s="118"/>
      <c r="C594" s="252">
        <f>IFERROR(VLOOKUP(D594,'Tarifa compacta'!A:C,2,FALSE),"-")</f>
        <v>5025232967735</v>
      </c>
      <c r="D594" t="s">
        <v>2296</v>
      </c>
      <c r="E594" s="32" t="str">
        <f>+VLOOKUP($D594,'Tarifa compacta'!$A:$G,7,0)</f>
        <v>Mando por cable táctil simplificado con Bluetooth® y conexión Wi-Fi mejorada (color negro)</v>
      </c>
      <c r="F594" s="34">
        <f>+IFERROR(VLOOKUP($D594,'Tarifa compacta'!$A$11:$O$1174,13,0),"")</f>
        <v>317</v>
      </c>
      <c r="G594" s="217" t="str">
        <f>IFERROR(IF(VLOOKUP($D594,'Tarifa compacta'!$A$11:$O$1174,12,0)=0,"",VLOOKUP($D594,'Tarifa compacta'!$A$11:$O$1174,12,0)),"")</f>
        <v/>
      </c>
      <c r="H594" s="32"/>
    </row>
    <row r="595" spans="2:8">
      <c r="B595" s="32"/>
      <c r="C595" s="252">
        <f>IFERROR(VLOOKUP(D595,'Tarifa compacta'!A:C,2,FALSE),"-")</f>
        <v>5025232880621</v>
      </c>
      <c r="D595" t="s">
        <v>2299</v>
      </c>
      <c r="E595" s="32" t="str">
        <f>+VLOOKUP($D595,'Tarifa compacta'!$A:$G,7,0)</f>
        <v>Mando de control por cable</v>
      </c>
      <c r="F595" s="34">
        <f>+IFERROR(VLOOKUP($D595,'Tarifa compacta'!$A$11:$O$1174,13,0),"")</f>
        <v>192</v>
      </c>
      <c r="G595" s="217" t="str">
        <f>IFERROR(IF(VLOOKUP($D595,'Tarifa compacta'!$A$11:$O$1174,12,0)=0,"",VLOOKUP($D595,'Tarifa compacta'!$A$11:$O$1174,12,0)),"")</f>
        <v/>
      </c>
      <c r="H595" s="32"/>
    </row>
    <row r="596" spans="2:8">
      <c r="B596" s="32"/>
      <c r="C596" s="252">
        <f>IFERROR(VLOOKUP(D596,'Tarifa compacta'!A:C,2,FALSE),"-")</f>
        <v>5025232883554</v>
      </c>
      <c r="D596" t="s">
        <v>2302</v>
      </c>
      <c r="E596" s="32" t="str">
        <f>+VLOOKUP($D596,'Tarifa compacta'!$A:$G,7,0)</f>
        <v xml:space="preserve">Mando inalámbrico por infrarrojos </v>
      </c>
      <c r="F596" s="34">
        <f>+IFERROR(VLOOKUP($D596,'Tarifa compacta'!$A$11:$O$1174,13,0),"")</f>
        <v>132</v>
      </c>
      <c r="G596" s="217" t="str">
        <f>IFERROR(IF(VLOOKUP($D596,'Tarifa compacta'!$A$11:$O$1174,12,0)=0,"",VLOOKUP($D596,'Tarifa compacta'!$A$11:$O$1174,12,0)),"")</f>
        <v/>
      </c>
      <c r="H596" s="32"/>
    </row>
    <row r="597" spans="2:8" ht="15.75" customHeight="1">
      <c r="B597" s="118" t="s">
        <v>6100</v>
      </c>
      <c r="C597" s="252" t="str">
        <f>IFERROR(VLOOKUP(D597,'Tarifa compacta'!A:C,2,FALSE),"-")</f>
        <v>5025232991310</v>
      </c>
      <c r="D597" t="s">
        <v>2305</v>
      </c>
      <c r="E597" s="32" t="str">
        <f>+VLOOKUP($D597,'Tarifa compacta'!$A:$G,7,0)</f>
        <v>Receptor inalámbrico para cassette 4 vias 60x60, es necesario el mando CZ-RWS3- Nuevo RAL9003</v>
      </c>
      <c r="F597" s="34">
        <f>+IFERROR(VLOOKUP($D597,'Tarifa compacta'!$A$11:$O$1174,13,0),"")</f>
        <v>127</v>
      </c>
      <c r="G597" s="217" t="str">
        <f>IFERROR(IF(VLOOKUP($D597,'Tarifa compacta'!$A$11:$O$1174,12,0)=0,"",VLOOKUP($D597,'Tarifa compacta'!$A$11:$O$1174,12,0)),"")</f>
        <v/>
      </c>
      <c r="H597" s="32"/>
    </row>
    <row r="598" spans="2:8">
      <c r="B598" s="118"/>
      <c r="C598" s="252">
        <f>IFERROR(VLOOKUP(D598,'Tarifa compacta'!A:C,2,FALSE),"-")</f>
        <v>5025232883561</v>
      </c>
      <c r="D598" t="s">
        <v>2310</v>
      </c>
      <c r="E598" s="32" t="str">
        <f>+VLOOKUP($D598,'Tarifa compacta'!$A:$G,7,0)</f>
        <v>Receptor inalámbrico para cassette 4 vias 90x90, es necesario el mando CZ-RWS3 - Nuevo RAL9003</v>
      </c>
      <c r="F598" s="34">
        <f>+IFERROR(VLOOKUP($D598,'Tarifa compacta'!$A$11:$O$1174,13,0),"")</f>
        <v>150</v>
      </c>
      <c r="G598" s="217"/>
      <c r="H598" s="32"/>
    </row>
    <row r="599" spans="2:8">
      <c r="B599" s="32"/>
      <c r="C599" s="252" t="str">
        <f>IFERROR(VLOOKUP(D599,'Tarifa compacta'!A:C,2,FALSE),"-")</f>
        <v>5025232883578</v>
      </c>
      <c r="D599" t="s">
        <v>2312</v>
      </c>
      <c r="E599" s="32" t="s">
        <v>6367</v>
      </c>
      <c r="F599" s="34">
        <f>+IFERROR(VLOOKUP($D599,'Tarifa compacta'!$A$11:$O$1174,13,0),"")</f>
        <v>180</v>
      </c>
      <c r="G599" s="217" t="str">
        <f>IFERROR(IF(VLOOKUP($D599,'Tarifa compacta'!$A$11:$O$1174,12,0)=0,"",VLOOKUP($D599,'Tarifa compacta'!$A$11:$O$1174,12,0)),"")</f>
        <v/>
      </c>
      <c r="H599" s="32"/>
    </row>
    <row r="600" spans="2:8">
      <c r="B600" s="32"/>
      <c r="C600" s="252" t="str">
        <f>IFERROR(VLOOKUP(D600,'Tarifa compacta'!A:C,2,FALSE),"-")</f>
        <v>5025232883585</v>
      </c>
      <c r="D600" t="s">
        <v>2315</v>
      </c>
      <c r="E600" s="32" t="s">
        <v>6368</v>
      </c>
      <c r="F600" s="34">
        <f>+IFERROR(VLOOKUP($D600,'Tarifa compacta'!$A$11:$O$1174,13,0),"")</f>
        <v>147</v>
      </c>
      <c r="G600" s="217" t="str">
        <f>IFERROR(IF(VLOOKUP($D600,'Tarifa compacta'!$A$11:$O$1174,12,0)=0,"",VLOOKUP($D600,'Tarifa compacta'!$A$11:$O$1174,12,0)),"")</f>
        <v/>
      </c>
      <c r="H600" s="32"/>
    </row>
    <row r="601" spans="2:8">
      <c r="B601" s="32"/>
      <c r="C601" s="252">
        <f>IFERROR(VLOOKUP(D601,'Tarifa compacta'!A:C,2,FALSE),"-")</f>
        <v>5025232883592</v>
      </c>
      <c r="D601" t="s">
        <v>2318</v>
      </c>
      <c r="E601" s="32" t="str">
        <f>+VLOOKUP($D601,'Tarifa compacta'!$A:$G,7,0)</f>
        <v>Receptor inalámbrico para techo, es necesario el mando CZ-RWS3</v>
      </c>
      <c r="F601" s="34">
        <f>+IFERROR(VLOOKUP($D601,'Tarifa compacta'!$A$11:$O$1174,13,0),"")</f>
        <v>132</v>
      </c>
      <c r="G601" s="217" t="str">
        <f>IFERROR(IF(VLOOKUP($D601,'Tarifa compacta'!$A$11:$O$1174,12,0)=0,"",VLOOKUP($D601,'Tarifa compacta'!$A$11:$O$1174,12,0)),"")</f>
        <v/>
      </c>
      <c r="H601" s="32"/>
    </row>
    <row r="602" spans="2:8">
      <c r="B602" s="32"/>
      <c r="C602" s="252">
        <f>IFERROR(VLOOKUP(D602,'Tarifa compacta'!A:C,2,FALSE),"-")</f>
        <v>4010869195188</v>
      </c>
      <c r="D602" t="s">
        <v>2328</v>
      </c>
      <c r="E602" s="32" t="str">
        <f>+VLOOKUP($D602,'Tarifa compacta'!$A:$G,7,0)</f>
        <v>Cable para operar el ventilador externo</v>
      </c>
      <c r="F602" s="34">
        <f>+IFERROR(VLOOKUP($D602,'Tarifa compacta'!$A$11:$O$1174,13,0),"")</f>
        <v>52</v>
      </c>
      <c r="G602" s="217" t="str">
        <f>IFERROR(IF(VLOOKUP($D602,'Tarifa compacta'!$A$11:$O$1174,12,0)=0,"",VLOOKUP($D602,'Tarifa compacta'!$A$11:$O$1174,12,0)),"")</f>
        <v/>
      </c>
      <c r="H602" s="32"/>
    </row>
    <row r="603" spans="2:8">
      <c r="B603" s="32"/>
      <c r="C603" s="252">
        <f>IFERROR(VLOOKUP(D603,'Tarifa compacta'!A:C,2,FALSE),"-")</f>
        <v>4010869195164</v>
      </c>
      <c r="D603" t="s">
        <v>2331</v>
      </c>
      <c r="E603" s="32" t="str">
        <f>+VLOOKUP($D603,'Tarifa compacta'!$A:$G,7,0)</f>
        <v>Cable para todas las señales opcionales de supervisión</v>
      </c>
      <c r="F603" s="34">
        <f>+IFERROR(VLOOKUP($D603,'Tarifa compacta'!$A$11:$O$1174,13,0),"")</f>
        <v>54</v>
      </c>
      <c r="G603" s="217" t="str">
        <f>IFERROR(IF(VLOOKUP($D603,'Tarifa compacta'!$A$11:$O$1174,12,0)=0,"",VLOOKUP($D603,'Tarifa compacta'!$A$11:$O$1174,12,0)),"")</f>
        <v/>
      </c>
      <c r="H603" s="32"/>
    </row>
    <row r="604" spans="2:8">
      <c r="B604" s="32"/>
      <c r="C604" s="252">
        <f>IFERROR(VLOOKUP(D604,'Tarifa compacta'!A:C,2,FALSE),"-")</f>
        <v>4010869195171</v>
      </c>
      <c r="D604" t="s">
        <v>2334</v>
      </c>
      <c r="E604" s="32" t="str">
        <f>+VLOOKUP($D604,'Tarifa compacta'!$A:$G,7,0)</f>
        <v>Cable con Thermo OFF forzado / detección de fugas</v>
      </c>
      <c r="F604" s="34">
        <f>+IFERROR(VLOOKUP($D604,'Tarifa compacta'!$A$11:$O$1174,13,0),"")</f>
        <v>54</v>
      </c>
      <c r="G604" s="217" t="str">
        <f>IFERROR(IF(VLOOKUP($D604,'Tarifa compacta'!$A$11:$O$1174,12,0)=0,"",VLOOKUP($D604,'Tarifa compacta'!$A$11:$O$1174,12,0)),"")</f>
        <v/>
      </c>
      <c r="H604" s="32"/>
    </row>
    <row r="605" spans="2:8">
      <c r="B605" s="32"/>
      <c r="C605" s="252">
        <f>IFERROR(VLOOKUP(D605,'Tarifa compacta'!A:C,2,FALSE),"-")</f>
        <v>4010869355933</v>
      </c>
      <c r="D605" t="s">
        <v>2343</v>
      </c>
      <c r="E605" s="32" t="str">
        <f>+VLOOKUP($D605,'Tarifa compacta'!$A:$G,7,0)</f>
        <v>Controlador Premium con 4 entradas y salidas para integración Modbus color blanco</v>
      </c>
      <c r="F605" s="34">
        <f>+IFERROR(VLOOKUP($D605,'Tarifa compacta'!$A$11:$O$1174,13,0),"")</f>
        <v>335</v>
      </c>
      <c r="G605" s="217" t="str">
        <f>IFERROR(IF(VLOOKUP($D605,'Tarifa compacta'!$A$11:$O$1174,12,0)=0,"",VLOOKUP($D605,'Tarifa compacta'!$A$11:$O$1174,12,0)),"")</f>
        <v/>
      </c>
      <c r="H605" s="32"/>
    </row>
    <row r="606" spans="2:8">
      <c r="B606" s="32"/>
      <c r="C606" s="252">
        <f>IFERROR(VLOOKUP(D606,'Tarifa compacta'!A:C,2,FALSE),"-")</f>
        <v>4010869355957</v>
      </c>
      <c r="D606" t="s">
        <v>2347</v>
      </c>
      <c r="E606" s="32" t="str">
        <f>+VLOOKUP($D606,'Tarifa compacta'!$A:$G,7,0)</f>
        <v>Controlador simplificado con 2 entradas y color blanco</v>
      </c>
      <c r="F606" s="34">
        <f>+IFERROR(VLOOKUP($D606,'Tarifa compacta'!$A$11:$O$1174,13,0),"")</f>
        <v>290</v>
      </c>
      <c r="G606" s="217" t="str">
        <f>IFERROR(IF(VLOOKUP($D606,'Tarifa compacta'!$A$11:$O$1174,12,0)=0,"",VLOOKUP($D606,'Tarifa compacta'!$A$11:$O$1174,12,0)),"")</f>
        <v/>
      </c>
      <c r="H606" s="32"/>
    </row>
    <row r="607" spans="2:8">
      <c r="B607" s="32"/>
      <c r="C607" s="252">
        <f>IFERROR(VLOOKUP(D607,'Tarifa compacta'!A:C,2,FALSE),"-")</f>
        <v>4010869355940</v>
      </c>
      <c r="D607" t="s">
        <v>2350</v>
      </c>
      <c r="E607" s="32" t="str">
        <f>+VLOOKUP($D607,'Tarifa compacta'!$A:$G,7,0)</f>
        <v>Controlador Premium con 4 entradas y salidas para integración Modbus color negro</v>
      </c>
      <c r="F607" s="34">
        <f>+IFERROR(VLOOKUP($D607,'Tarifa compacta'!$A$11:$O$1174,13,0),"")</f>
        <v>328</v>
      </c>
      <c r="G607" s="217" t="str">
        <f>IFERROR(IF(VLOOKUP($D607,'Tarifa compacta'!$A$11:$O$1174,12,0)=0,"",VLOOKUP($D607,'Tarifa compacta'!$A$11:$O$1174,12,0)),"")</f>
        <v/>
      </c>
      <c r="H607" s="32"/>
    </row>
    <row r="608" spans="2:8">
      <c r="B608" s="32"/>
      <c r="C608" s="252">
        <f>IFERROR(VLOOKUP(D608,'Tarifa compacta'!A:C,2,FALSE),"-")</f>
        <v>4010869355964</v>
      </c>
      <c r="D608" t="s">
        <v>2352</v>
      </c>
      <c r="E608" s="32" t="str">
        <f>+VLOOKUP($D608,'Tarifa compacta'!$A:$G,7,0)</f>
        <v>Controlador simplificado con 2 entradas y color negro</v>
      </c>
      <c r="F608" s="34">
        <f>+IFERROR(VLOOKUP($D608,'Tarifa compacta'!$A$11:$O$1174,13,0),"")</f>
        <v>290</v>
      </c>
      <c r="G608" s="217" t="str">
        <f>IFERROR(IF(VLOOKUP($D608,'Tarifa compacta'!$A$11:$O$1174,12,0)=0,"",VLOOKUP($D608,'Tarifa compacta'!$A$11:$O$1174,12,0)),"")</f>
        <v/>
      </c>
      <c r="H608" s="32"/>
    </row>
    <row r="609" spans="2:8">
      <c r="B609" s="32"/>
      <c r="C609" s="252">
        <f>IFERROR(VLOOKUP(D609,'Tarifa compacta'!A:C,2,FALSE),"-")</f>
        <v>4010869356732</v>
      </c>
      <c r="D609" t="s">
        <v>2354</v>
      </c>
      <c r="E609" s="32" t="str">
        <f>+VLOOKUP($D609,'Tarifa compacta'!$A:$G,7,0)</f>
        <v>Sensor de movimiento de pared de 24V</v>
      </c>
      <c r="F609" s="34">
        <f>+IFERROR(VLOOKUP($D609,'Tarifa compacta'!$A$11:$O$1174,13,0),"")</f>
        <v>131</v>
      </c>
      <c r="G609" s="217" t="str">
        <f>IFERROR(IF(VLOOKUP($D609,'Tarifa compacta'!$A$11:$O$1174,12,0)=0,"",VLOOKUP($D609,'Tarifa compacta'!$A$11:$O$1174,12,0)),"")</f>
        <v/>
      </c>
      <c r="H609" s="32"/>
    </row>
    <row r="610" spans="2:8">
      <c r="B610" s="32"/>
      <c r="C610" s="252">
        <f>IFERROR(VLOOKUP(D610,'Tarifa compacta'!A:C,2,FALSE),"-")</f>
        <v>4010869356749</v>
      </c>
      <c r="D610" t="s">
        <v>2357</v>
      </c>
      <c r="E610" s="32" t="str">
        <f>+VLOOKUP($D610,'Tarifa compacta'!$A:$G,7,0)</f>
        <v>Sensor de movimiento de pared AC</v>
      </c>
      <c r="F610" s="34">
        <f>+IFERROR(VLOOKUP($D610,'Tarifa compacta'!$A$11:$O$1174,13,0),"")</f>
        <v>142</v>
      </c>
      <c r="G610" s="217" t="str">
        <f>IFERROR(IF(VLOOKUP($D610,'Tarifa compacta'!$A$11:$O$1174,12,0)=0,"",VLOOKUP($D610,'Tarifa compacta'!$A$11:$O$1174,12,0)),"")</f>
        <v/>
      </c>
      <c r="H610" s="32"/>
    </row>
    <row r="611" spans="2:8">
      <c r="B611" s="32"/>
      <c r="C611" s="252">
        <f>IFERROR(VLOOKUP(D611,'Tarifa compacta'!A:C,2,FALSE),"-")</f>
        <v>4010869356756</v>
      </c>
      <c r="D611" t="s">
        <v>2359</v>
      </c>
      <c r="E611" s="32" t="str">
        <f>+VLOOKUP($D611,'Tarifa compacta'!$A:$G,7,0)</f>
        <v>Sensor de movimiento de techo 24V</v>
      </c>
      <c r="F611" s="34">
        <f>+IFERROR(VLOOKUP($D611,'Tarifa compacta'!$A$11:$O$1174,13,0),"")</f>
        <v>142</v>
      </c>
      <c r="G611" s="217" t="str">
        <f>IFERROR(IF(VLOOKUP($D611,'Tarifa compacta'!$A$11:$O$1174,12,0)=0,"",VLOOKUP($D611,'Tarifa compacta'!$A$11:$O$1174,12,0)),"")</f>
        <v/>
      </c>
      <c r="H611" s="32"/>
    </row>
    <row r="612" spans="2:8">
      <c r="B612" s="32"/>
      <c r="C612" s="252">
        <f>IFERROR(VLOOKUP(D612,'Tarifa compacta'!A:C,2,FALSE),"-")</f>
        <v>4010869356763</v>
      </c>
      <c r="D612" t="s">
        <v>2362</v>
      </c>
      <c r="E612" s="32" t="str">
        <f>+VLOOKUP($D612,'Tarifa compacta'!$A:$G,7,0)</f>
        <v>Sensor de movimiento de techo AC</v>
      </c>
      <c r="F612" s="34">
        <f>+IFERROR(VLOOKUP($D612,'Tarifa compacta'!$A$11:$O$1174,13,0),"")</f>
        <v>154</v>
      </c>
      <c r="G612" s="217" t="str">
        <f>IFERROR(IF(VLOOKUP($D612,'Tarifa compacta'!$A$11:$O$1174,12,0)=0,"",VLOOKUP($D612,'Tarifa compacta'!$A$11:$O$1174,12,0)),"")</f>
        <v/>
      </c>
      <c r="H612" s="32"/>
    </row>
    <row r="613" spans="2:8">
      <c r="B613" s="32"/>
      <c r="C613" s="252">
        <f>IFERROR(VLOOKUP(D613,'Tarifa compacta'!A:C,2,FALSE),"-")</f>
        <v>4010869356787</v>
      </c>
      <c r="D613" t="s">
        <v>2364</v>
      </c>
      <c r="E613" s="32" t="str">
        <f>+VLOOKUP($D613,'Tarifa compacta'!$A:$G,7,0)</f>
        <v>Fuente de alimentación de 24V</v>
      </c>
      <c r="F613" s="34">
        <f>+IFERROR(VLOOKUP($D613,'Tarifa compacta'!$A$11:$O$1174,13,0),"")</f>
        <v>55</v>
      </c>
      <c r="G613" s="217" t="str">
        <f>IFERROR(IF(VLOOKUP($D613,'Tarifa compacta'!$A$11:$O$1174,12,0)=0,"",VLOOKUP($D613,'Tarifa compacta'!$A$11:$O$1174,12,0)),"")</f>
        <v/>
      </c>
      <c r="H613" s="32"/>
    </row>
    <row r="614" spans="2:8">
      <c r="B614" s="32"/>
      <c r="C614" s="252">
        <f>IFERROR(VLOOKUP(D614,'Tarifa compacta'!A:C,2,FALSE),"-")</f>
        <v>4010869356770</v>
      </c>
      <c r="D614" t="s">
        <v>2367</v>
      </c>
      <c r="E614" s="32" t="str">
        <f>+VLOOKUP($D614,'Tarifa compacta'!$A:$G,7,0)</f>
        <v>Contacto de ventana o de puerta</v>
      </c>
      <c r="F614" s="34">
        <f>+IFERROR(VLOOKUP($D614,'Tarifa compacta'!$A$11:$O$1174,13,0),"")</f>
        <v>23</v>
      </c>
      <c r="G614" s="217" t="str">
        <f>IFERROR(IF(VLOOKUP($D614,'Tarifa compacta'!$A$11:$O$1174,12,0)=0,"",VLOOKUP($D614,'Tarifa compacta'!$A$11:$O$1174,12,0)),"")</f>
        <v/>
      </c>
      <c r="H614" s="32"/>
    </row>
    <row r="615" spans="2:8">
      <c r="B615" s="32"/>
      <c r="C615" s="252">
        <f>IFERROR(VLOOKUP(D615,'Tarifa compacta'!A:C,2,FALSE),"-")</f>
        <v>5025232851133</v>
      </c>
      <c r="D615" t="s">
        <v>2370</v>
      </c>
      <c r="E615" s="32" t="str">
        <f>+VLOOKUP($D615,'Tarifa compacta'!$A:$G,7,0)</f>
        <v>Programador y Control Centralizado</v>
      </c>
      <c r="F615" s="34">
        <f>+IFERROR(VLOOKUP($D615,'Tarifa compacta'!$A$11:$O$1174,13,0),"")</f>
        <v>1634</v>
      </c>
      <c r="G615" s="217" t="str">
        <f>IFERROR(IF(VLOOKUP($D615,'Tarifa compacta'!$A$11:$O$1174,12,0)=0,"",VLOOKUP($D615,'Tarifa compacta'!$A$11:$O$1174,12,0)),"")</f>
        <v/>
      </c>
      <c r="H615" s="32"/>
    </row>
    <row r="616" spans="2:8">
      <c r="B616" s="32"/>
      <c r="C616" s="252">
        <f>IFERROR(VLOOKUP(D616,'Tarifa compacta'!A:C,2,FALSE),"-")</f>
        <v>5025232851096</v>
      </c>
      <c r="D616" t="s">
        <v>2374</v>
      </c>
      <c r="E616" s="32" t="str">
        <f>+VLOOKUP($D616,'Tarifa compacta'!$A:$G,7,0)</f>
        <v>Control ON/OFF</v>
      </c>
      <c r="F616" s="34">
        <f>+IFERROR(VLOOKUP($D616,'Tarifa compacta'!$A$11:$O$1174,13,0),"")</f>
        <v>974</v>
      </c>
      <c r="G616" s="217" t="str">
        <f>IFERROR(IF(VLOOKUP($D616,'Tarifa compacta'!$A$11:$O$1174,12,0)=0,"",VLOOKUP($D616,'Tarifa compacta'!$A$11:$O$1174,12,0)),"")</f>
        <v/>
      </c>
      <c r="H616" s="32"/>
    </row>
    <row r="617" spans="2:8">
      <c r="B617" s="32"/>
      <c r="C617" s="252">
        <f>IFERROR(VLOOKUP(D617,'Tarifa compacta'!A:C,2,FALSE),"-")</f>
        <v>5025232851126</v>
      </c>
      <c r="D617" t="s">
        <v>2377</v>
      </c>
      <c r="E617" s="32" t="str">
        <f>+VLOOKUP($D617,'Tarifa compacta'!$A:$G,7,0)</f>
        <v>Control Centralizado Táctil (Servidor web con pantalla táctil)</v>
      </c>
      <c r="F617" s="34">
        <f>+IFERROR(VLOOKUP($D617,'Tarifa compacta'!$A$11:$O$1174,13,0),"")</f>
        <v>4623</v>
      </c>
      <c r="G617" s="217" t="str">
        <f>IFERROR(IF(VLOOKUP($D617,'Tarifa compacta'!$A$11:$O$1174,12,0)=0,"",VLOOKUP($D617,'Tarifa compacta'!$A$11:$O$1174,12,0)),"")</f>
        <v/>
      </c>
      <c r="H617" s="32"/>
    </row>
    <row r="618" spans="2:8">
      <c r="B618" s="118" t="s">
        <v>6100</v>
      </c>
      <c r="C618" s="252">
        <f>IFERROR(VLOOKUP(D618,'Tarifa compacta'!A:C,2,FALSE),"-")</f>
        <v>4010869924115</v>
      </c>
      <c r="D618" t="s">
        <v>2380</v>
      </c>
      <c r="E618" s="32" t="str">
        <f>+VLOOKUP($D618,'Tarifa compacta'!$A:$G,7,0)</f>
        <v>Commercial Smart Edge. Puntos de control: 100</v>
      </c>
      <c r="F618" s="34">
        <f>+IFERROR(VLOOKUP($D618,'Tarifa compacta'!$A$11:$O$1174,13,0),"")</f>
        <v>2392</v>
      </c>
      <c r="G618" s="217" t="str">
        <f>IFERROR(IF(VLOOKUP($D618,'Tarifa compacta'!$A$11:$O$1174,12,0)=0,"",VLOOKUP($D618,'Tarifa compacta'!$A$11:$O$1174,12,0)),"")</f>
        <v/>
      </c>
      <c r="H618" s="32"/>
    </row>
    <row r="619" spans="2:8">
      <c r="B619" s="118" t="s">
        <v>6100</v>
      </c>
      <c r="C619" s="252">
        <f>IFERROR(VLOOKUP(D619,'Tarifa compacta'!A:C,2,FALSE),"-")</f>
        <v>4010869924139</v>
      </c>
      <c r="D619" t="s">
        <v>8054</v>
      </c>
      <c r="E619" s="32" t="str">
        <f>+VLOOKUP($D619,'Tarifa compacta'!$A:$G,7,0)</f>
        <v>Commercial Smart Edge. Puntos de control: 200</v>
      </c>
      <c r="F619" s="34">
        <f>+IFERROR(VLOOKUP($D619,'Tarifa compacta'!$A$11:$O$1174,13,0),"")</f>
        <v>2657</v>
      </c>
      <c r="G619" s="217" t="str">
        <f>IFERROR(IF(VLOOKUP($D619,'Tarifa compacta'!$A$11:$O$1174,12,0)=0,"",VLOOKUP($D619,'Tarifa compacta'!$A$11:$O$1174,12,0)),"")</f>
        <v/>
      </c>
      <c r="H619" s="32"/>
    </row>
    <row r="620" spans="2:8">
      <c r="B620" s="118" t="s">
        <v>6100</v>
      </c>
      <c r="C620" s="252">
        <f>IFERROR(VLOOKUP(D620,'Tarifa compacta'!A:C,2,FALSE),"-")</f>
        <v>4010869924108</v>
      </c>
      <c r="D620" t="s">
        <v>2381</v>
      </c>
      <c r="E620" s="32" t="str">
        <f>+VLOOKUP($D620,'Tarifa compacta'!$A:$G,7,0)</f>
        <v>Commercial Smart Edge. Puntos de control: 1000</v>
      </c>
      <c r="F620" s="34">
        <f>+IFERROR(VLOOKUP($D620,'Tarifa compacta'!$A$11:$O$1174,13,0),"")</f>
        <v>4748</v>
      </c>
      <c r="G620" s="217" t="str">
        <f>IFERROR(IF(VLOOKUP($D620,'Tarifa compacta'!$A$11:$O$1174,12,0)=0,"",VLOOKUP($D620,'Tarifa compacta'!$A$11:$O$1174,12,0)),"")</f>
        <v/>
      </c>
      <c r="H620" s="32"/>
    </row>
    <row r="621" spans="2:8">
      <c r="B621" s="118" t="s">
        <v>6100</v>
      </c>
      <c r="C621" s="252">
        <f>IFERROR(VLOOKUP(D621,'Tarifa compacta'!A:C,2,FALSE),"-")</f>
        <v>4010869924122</v>
      </c>
      <c r="D621" t="s">
        <v>2382</v>
      </c>
      <c r="E621" s="32" t="str">
        <f>+VLOOKUP($D621,'Tarifa compacta'!$A:$G,7,0)</f>
        <v>Commercial Smart Edge. Puntos de control: 2000</v>
      </c>
      <c r="F621" s="34">
        <f>+IFERROR(VLOOKUP($D621,'Tarifa compacta'!$A$11:$O$1174,13,0),"")</f>
        <v>5692</v>
      </c>
      <c r="G621" s="217" t="str">
        <f>IFERROR(IF(VLOOKUP($D621,'Tarifa compacta'!$A$11:$O$1174,12,0)=0,"",VLOOKUP($D621,'Tarifa compacta'!$A$11:$O$1174,12,0)),"")</f>
        <v/>
      </c>
      <c r="H621" s="32"/>
    </row>
    <row r="622" spans="2:8" ht="20.100000000000001" customHeight="1">
      <c r="B622" s="44"/>
      <c r="C622" s="251"/>
      <c r="D622" s="116" t="s">
        <v>6369</v>
      </c>
      <c r="E622" s="45"/>
      <c r="F622" s="46"/>
      <c r="G622" s="222"/>
      <c r="H622" s="45"/>
    </row>
    <row r="623" spans="2:8">
      <c r="B623" s="32"/>
      <c r="C623" s="252" t="str">
        <f>IFERROR(VLOOKUP(D623,'Tarifa compacta'!A:C,2,FALSE),"-")</f>
        <v>4010869594585</v>
      </c>
      <c r="D623" t="s">
        <v>818</v>
      </c>
      <c r="E623" s="32" t="str">
        <f>+VLOOKUP($D623,'Tarifa compacta'!$A:$G,7,0)</f>
        <v>Control montado en la pared con Modbus para Aquarea Air Smart Fan Coils y conducto multizona PACi NX</v>
      </c>
      <c r="F623" s="34">
        <f>+IFERROR(VLOOKUP($D623,'Tarifa compacta'!$A$11:$O$1174,13,0),"")</f>
        <v>217</v>
      </c>
      <c r="G623" s="217" t="str">
        <f>IFERROR(IF(VLOOKUP($D623,'Tarifa compacta'!$A$11:$O$1174,12,0)=0,"",VLOOKUP($D623,'Tarifa compacta'!$A$11:$O$1174,12,0)),"")</f>
        <v/>
      </c>
      <c r="H623" s="32"/>
    </row>
    <row r="624" spans="2:8">
      <c r="B624" s="32"/>
      <c r="C624" s="252" t="str">
        <f>IFERROR(VLOOKUP(D624,'Tarifa compacta'!A:C,2,FALSE),"-")</f>
        <v>4010869594592</v>
      </c>
      <c r="D624" t="s">
        <v>821</v>
      </c>
      <c r="E624" s="32" t="str">
        <f>+VLOOKUP($D624,'Tarifa compacta'!$A:$G,7,0)</f>
        <v>Control montado en la pared con Wi-Fi integrado para fan coils Aquarea Air Smart y conducto multizona PACi NX</v>
      </c>
      <c r="F624" s="34">
        <f>+IFERROR(VLOOKUP($D624,'Tarifa compacta'!$A$11:$O$1174,13,0),"")</f>
        <v>262</v>
      </c>
      <c r="G624" s="217" t="str">
        <f>IFERROR(IF(VLOOKUP($D624,'Tarifa compacta'!$A$11:$O$1174,12,0)=0,"",VLOOKUP($D624,'Tarifa compacta'!$A$11:$O$1174,12,0)),"")</f>
        <v/>
      </c>
      <c r="H624" s="32"/>
    </row>
    <row r="625" spans="2:8">
      <c r="B625" s="32"/>
      <c r="C625" s="252" t="str">
        <f>IFERROR(VLOOKUP(D625,'Tarifa compacta'!A:C,2,FALSE),"-")</f>
        <v>4010869595148</v>
      </c>
      <c r="D625" t="s">
        <v>905</v>
      </c>
      <c r="E625" s="32" t="str">
        <f>+VLOOKUP($D625,'Tarifa compacta'!$A:$G,7,0)</f>
        <v>Plenum de retorno con 4 entradas circulares DN 160 mm. Para P-FSQ60</v>
      </c>
      <c r="F625" s="34">
        <f>+IFERROR(VLOOKUP($D625,'Tarifa compacta'!$A$11:$O$1174,13,0),"")</f>
        <v>258</v>
      </c>
      <c r="G625" s="217" t="str">
        <f>IFERROR(IF(VLOOKUP($D625,'Tarifa compacta'!$A$11:$O$1174,12,0)=0,"",VLOOKUP($D625,'Tarifa compacta'!$A$11:$O$1174,12,0)),"")</f>
        <v/>
      </c>
      <c r="H625" s="32"/>
    </row>
    <row r="626" spans="2:8">
      <c r="B626" s="32"/>
      <c r="C626" s="252" t="str">
        <f>IFERROR(VLOOKUP(D626,'Tarifa compacta'!A:C,2,FALSE),"-")</f>
        <v>4010869595155</v>
      </c>
      <c r="D626" t="s">
        <v>907</v>
      </c>
      <c r="E626" s="32" t="str">
        <f>+VLOOKUP($D626,'Tarifa compacta'!$A:$G,7,0)</f>
        <v>Plenum de retorno con 5 entradas circulares DN 160 mm. Para P-FSQ75</v>
      </c>
      <c r="F626" s="34">
        <f>+IFERROR(VLOOKUP($D626,'Tarifa compacta'!$A$11:$O$1174,13,0),"")</f>
        <v>297</v>
      </c>
      <c r="G626" s="217" t="str">
        <f>IFERROR(IF(VLOOKUP($D626,'Tarifa compacta'!$A$11:$O$1174,12,0)=0,"",VLOOKUP($D626,'Tarifa compacta'!$A$11:$O$1174,12,0)),"")</f>
        <v/>
      </c>
      <c r="H626" s="32"/>
    </row>
    <row r="627" spans="2:8">
      <c r="B627" s="32"/>
      <c r="C627" s="252" t="str">
        <f>IFERROR(VLOOKUP(D627,'Tarifa compacta'!A:C,2,FALSE),"-")</f>
        <v>4010869596060</v>
      </c>
      <c r="D627" t="s">
        <v>1087</v>
      </c>
      <c r="E627" s="32" t="str">
        <f>+VLOOKUP($D627,'Tarifa compacta'!$A:$G,7,0)</f>
        <v>Amortiguador no retorno para P-FTQ y P-FSQ</v>
      </c>
      <c r="F627" s="34">
        <f>+IFERROR(VLOOKUP($D627,'Tarifa compacta'!$A$11:$O$1174,13,0),"")</f>
        <v>155</v>
      </c>
      <c r="G627" s="217" t="str">
        <f>IFERROR(IF(VLOOKUP($D627,'Tarifa compacta'!$A$11:$O$1174,12,0)=0,"",VLOOKUP($D627,'Tarifa compacta'!$A$11:$O$1174,12,0)),"")</f>
        <v/>
      </c>
      <c r="H627" s="32"/>
    </row>
    <row r="628" spans="2:8">
      <c r="B628" s="32"/>
      <c r="C628" s="252" t="str">
        <f>IFERROR(VLOOKUP(D628,'Tarifa compacta'!A:C,2,FALSE),"-")</f>
        <v>4010869595285</v>
      </c>
      <c r="D628" t="s">
        <v>933</v>
      </c>
      <c r="E628" s="32" t="str">
        <f>+VLOOKUP($D628,'Tarifa compacta'!$A:$G,7,0)</f>
        <v>Plenum de impulsión 90º. Para P-FSN45 y P-FSQ60</v>
      </c>
      <c r="F628" s="34">
        <f>+IFERROR(VLOOKUP($D628,'Tarifa compacta'!$A$11:$O$1174,13,0),"")</f>
        <v>155</v>
      </c>
      <c r="G628" s="217" t="str">
        <f>IFERROR(IF(VLOOKUP($D628,'Tarifa compacta'!$A$11:$O$1174,12,0)=0,"",VLOOKUP($D628,'Tarifa compacta'!$A$11:$O$1174,12,0)),"")</f>
        <v/>
      </c>
      <c r="H628" s="32"/>
    </row>
    <row r="629" spans="2:8">
      <c r="B629" s="32"/>
      <c r="C629" s="252" t="str">
        <f>IFERROR(VLOOKUP(D629,'Tarifa compacta'!A:C,2,FALSE),"-")</f>
        <v>4010869595292</v>
      </c>
      <c r="D629" t="s">
        <v>935</v>
      </c>
      <c r="E629" s="32" t="str">
        <f>+VLOOKUP($D629,'Tarifa compacta'!$A:$G,7,0)</f>
        <v>Plenum de impulsión 90º. Para P-FSN55 y P-FSQ75</v>
      </c>
      <c r="F629" s="34">
        <f>+IFERROR(VLOOKUP($D629,'Tarifa compacta'!$A$11:$O$1174,13,0),"")</f>
        <v>178</v>
      </c>
      <c r="G629" s="217" t="str">
        <f>IFERROR(IF(VLOOKUP($D629,'Tarifa compacta'!$A$11:$O$1174,12,0)=0,"",VLOOKUP($D629,'Tarifa compacta'!$A$11:$O$1174,12,0)),"")</f>
        <v/>
      </c>
      <c r="H629" s="32"/>
    </row>
    <row r="630" spans="2:8">
      <c r="B630" s="32"/>
      <c r="C630" s="252" t="str">
        <f>IFERROR(VLOOKUP(D630,'Tarifa compacta'!A:C,2,FALSE),"-")</f>
        <v>4010869595384</v>
      </c>
      <c r="D630" t="s">
        <v>953</v>
      </c>
      <c r="E630" s="32" t="str">
        <f>+VLOOKUP($D630,'Tarifa compacta'!$A:$G,7,0)</f>
        <v>Kit telescópico para aspiración trasera o acoplada directamente. 153 mm - 270 mm. Para P-FSN45</v>
      </c>
      <c r="F630" s="34">
        <f>+IFERROR(VLOOKUP($D630,'Tarifa compacta'!$A$11:$O$1174,13,0),"")</f>
        <v>229</v>
      </c>
      <c r="G630" s="217" t="str">
        <f>IFERROR(IF(VLOOKUP($D630,'Tarifa compacta'!$A$11:$O$1174,12,0)=0,"",VLOOKUP($D630,'Tarifa compacta'!$A$11:$O$1174,12,0)),"")</f>
        <v/>
      </c>
      <c r="H630" s="32"/>
    </row>
    <row r="631" spans="2:8">
      <c r="B631" s="32"/>
      <c r="C631" s="252" t="str">
        <f>IFERROR(VLOOKUP(D631,'Tarifa compacta'!A:C,2,FALSE),"-")</f>
        <v>4010869595391</v>
      </c>
      <c r="D631" t="s">
        <v>955</v>
      </c>
      <c r="E631" s="32" t="str">
        <f>+VLOOKUP($D631,'Tarifa compacta'!$A:$G,7,0)</f>
        <v>Kit telescópico para aspiración trasera o acoplada directamente. 153 mm - 270 mm. Para P-FSN55</v>
      </c>
      <c r="F631" s="34">
        <f>+IFERROR(VLOOKUP($D631,'Tarifa compacta'!$A$11:$O$1174,13,0),"")</f>
        <v>245</v>
      </c>
      <c r="G631" s="217" t="str">
        <f>IFERROR(IF(VLOOKUP($D631,'Tarifa compacta'!$A$11:$O$1174,12,0)=0,"",VLOOKUP($D631,'Tarifa compacta'!$A$11:$O$1174,12,0)),"")</f>
        <v/>
      </c>
      <c r="H631" s="32"/>
    </row>
    <row r="632" spans="2:8">
      <c r="B632" s="32"/>
      <c r="C632" s="252" t="str">
        <f>IFERROR(VLOOKUP(D632,'Tarifa compacta'!A:C,2,FALSE),"-")</f>
        <v>4010869595483</v>
      </c>
      <c r="D632" t="s">
        <v>973</v>
      </c>
      <c r="E632" s="32" t="str">
        <f>+VLOOKUP($D632,'Tarifa compacta'!$A:$G,7,0)</f>
        <v>Rejilla para el kit telescópico de aspiración trasera. Para P-FSN45</v>
      </c>
      <c r="F632" s="34">
        <f>+IFERROR(VLOOKUP($D632,'Tarifa compacta'!$A$11:$O$1174,13,0),"")</f>
        <v>258</v>
      </c>
      <c r="G632" s="217" t="str">
        <f>IFERROR(IF(VLOOKUP($D632,'Tarifa compacta'!$A$11:$O$1174,12,0)=0,"",VLOOKUP($D632,'Tarifa compacta'!$A$11:$O$1174,12,0)),"")</f>
        <v/>
      </c>
      <c r="H632" s="32"/>
    </row>
    <row r="633" spans="2:8">
      <c r="B633" s="32"/>
      <c r="C633" s="252" t="str">
        <f>IFERROR(VLOOKUP(D633,'Tarifa compacta'!A:C,2,FALSE),"-")</f>
        <v>4010869595490</v>
      </c>
      <c r="D633" t="s">
        <v>975</v>
      </c>
      <c r="E633" s="32" t="str">
        <f>+VLOOKUP($D633,'Tarifa compacta'!$A:$G,7,0)</f>
        <v>Rejilla para el kit telescópico de aspiración trasera. Para P-FSN55</v>
      </c>
      <c r="F633" s="34">
        <f>+IFERROR(VLOOKUP($D633,'Tarifa compacta'!$A$11:$O$1174,13,0),"")</f>
        <v>286</v>
      </c>
      <c r="G633" s="217" t="str">
        <f>IFERROR(IF(VLOOKUP($D633,'Tarifa compacta'!$A$11:$O$1174,12,0)=0,"",VLOOKUP($D633,'Tarifa compacta'!$A$11:$O$1174,12,0)),"")</f>
        <v/>
      </c>
      <c r="H633" s="32"/>
    </row>
    <row r="634" spans="2:8">
      <c r="B634" s="118" t="s">
        <v>6100</v>
      </c>
      <c r="C634" s="252" t="str">
        <f>IFERROR(VLOOKUP(D634,'Tarifa compacta'!A:C,2,FALSE),"-")</f>
        <v>4010869596053</v>
      </c>
      <c r="D634" t="s">
        <v>2057</v>
      </c>
      <c r="E634" s="32" t="str">
        <f>+VLOOKUP($D634,'Tarifa compacta'!$A:$G,7,0)</f>
        <v>Plenum aislado</v>
      </c>
      <c r="F634" s="34" t="str">
        <f>+IFERROR(VLOOKUP($D634,'Tarifa compacta'!$A$11:$O$1174,13,0),"")</f>
        <v>A consultar</v>
      </c>
      <c r="G634" s="217" t="str">
        <f>IFERROR(IF(VLOOKUP($D634,'Tarifa compacta'!$A$11:$O$1174,12,0)=0,"",VLOOKUP($D634,'Tarifa compacta'!$A$11:$O$1174,12,0)),"")</f>
        <v/>
      </c>
      <c r="H634" s="32"/>
    </row>
    <row r="635" spans="2:8">
      <c r="B635" s="118" t="s">
        <v>6100</v>
      </c>
      <c r="C635" s="252" t="str">
        <f>IFERROR(VLOOKUP(D635,'Tarifa compacta'!A:C,2,FALSE),"-")</f>
        <v>4010869596084</v>
      </c>
      <c r="D635" t="s">
        <v>2061</v>
      </c>
      <c r="E635" s="32" t="str">
        <f>+VLOOKUP($D635,'Tarifa compacta'!$A:$G,7,0)</f>
        <v>Rejilla de suministro de aluminio blanca</v>
      </c>
      <c r="F635" s="34" t="str">
        <f>+IFERROR(VLOOKUP($D635,'Tarifa compacta'!$A$11:$O$1174,13,0),"")</f>
        <v>A consultar</v>
      </c>
      <c r="G635" s="217" t="str">
        <f>IFERROR(IF(VLOOKUP($D636,'Tarifa compacta'!$A$11:$O$1174,12,0)=0,"",VLOOKUP($D636,'Tarifa compacta'!$A$11:$O$1174,12,0)),"")</f>
        <v/>
      </c>
      <c r="H635" s="32"/>
    </row>
    <row r="636" spans="2:8">
      <c r="B636" s="32"/>
      <c r="C636" s="252" t="str">
        <f>IFERROR(VLOOKUP(D636,'Tarifa compacta'!A:C,2,FALSE),"-")</f>
        <v>4010869596091</v>
      </c>
      <c r="D636" t="s">
        <v>2065</v>
      </c>
      <c r="E636" s="32" t="str">
        <f>+VLOOKUP($D636,'Tarifa compacta'!$A:$G,7,0)</f>
        <v>Rejilla de admisión de aluminio blanca</v>
      </c>
      <c r="F636" s="34" t="str">
        <f>+IFERROR(VLOOKUP($D636,'Tarifa compacta'!$A$11:$O$1174,13,0),"")</f>
        <v>A consultar</v>
      </c>
      <c r="G636" s="217" t="str">
        <f>IFERROR(IF(VLOOKUP($D637,'Tarifa compacta'!$A$11:$O$1174,12,0)=0,"",VLOOKUP($D637,'Tarifa compacta'!$A$11:$O$1174,12,0)),"")</f>
        <v/>
      </c>
      <c r="H636" s="32"/>
    </row>
    <row r="637" spans="2:8">
      <c r="B637" s="32"/>
      <c r="C637" s="252" t="str">
        <f>IFERROR(VLOOKUP(D637,'Tarifa compacta'!A:C,2,FALSE),"-")</f>
        <v>4010869595230</v>
      </c>
      <c r="D637" t="s">
        <v>923</v>
      </c>
      <c r="E637" s="32" t="str">
        <f>+VLOOKUP($D637,'Tarifa compacta'!$A:$G,7,0)</f>
        <v>Kit de filtro de recirculación de repuesto. Para P-FSN45, P-FTN35, P-FSQ60 y P-FTQ60</v>
      </c>
      <c r="F637" s="34">
        <f>+IFERROR(VLOOKUP($D637,'Tarifa compacta'!$A$11:$O$1174,13,0),"")</f>
        <v>86</v>
      </c>
      <c r="G637" s="217" t="str">
        <f>IFERROR(IF(VLOOKUP($D638,'Tarifa compacta'!$A$11:$O$1174,12,0)=0,"",VLOOKUP($D638,'Tarifa compacta'!$A$11:$O$1174,12,0)),"")</f>
        <v/>
      </c>
      <c r="H637" s="32"/>
    </row>
    <row r="638" spans="2:8">
      <c r="B638" s="32"/>
      <c r="C638" s="252" t="str">
        <f>IFERROR(VLOOKUP(D638,'Tarifa compacta'!A:C,2,FALSE),"-")</f>
        <v>4010869595247</v>
      </c>
      <c r="D638" t="s">
        <v>925</v>
      </c>
      <c r="E638" s="32" t="str">
        <f>+VLOOKUP($D638,'Tarifa compacta'!$A:$G,7,0)</f>
        <v>Kit de filtro de recirculación de repuesto. Para P-FSN55, P-FTN45, P-FSQ75 y P-FTQ65</v>
      </c>
      <c r="F638" s="34">
        <f>+IFERROR(VLOOKUP($D638,'Tarifa compacta'!$A$11:$O$1174,13,0),"")</f>
        <v>92</v>
      </c>
      <c r="G638" s="217" t="str">
        <f>IFERROR(IF(VLOOKUP($D639,'Tarifa compacta'!$A$11:$O$1174,12,0)=0,"",VLOOKUP($D639,'Tarifa compacta'!$A$11:$O$1174,12,0)),"")</f>
        <v/>
      </c>
      <c r="H638" s="32"/>
    </row>
    <row r="639" spans="2:8">
      <c r="B639" s="32"/>
      <c r="C639" s="252" t="str">
        <f>IFERROR(VLOOKUP(D639,'Tarifa compacta'!A:C,2,FALSE),"-")</f>
        <v>4010869595582</v>
      </c>
      <c r="D639" t="s">
        <v>993</v>
      </c>
      <c r="E639" s="32" t="str">
        <f>+VLOOKUP($D639,'Tarifa compacta'!$A:$G,7,0)</f>
        <v>Kit de plenum para conexión de aire exterior con compuerta para recirculación de la habitación. Para P-FSN45 y P-FSQ60</v>
      </c>
      <c r="F639" s="34">
        <f>+IFERROR(VLOOKUP($D639,'Tarifa compacta'!$A$11:$O$1174,13,0),"")</f>
        <v>695</v>
      </c>
      <c r="G639" s="217" t="str">
        <f>IFERROR(IF(VLOOKUP($D640,'Tarifa compacta'!$A$11:$O$1174,12,0)=0,"",VLOOKUP($D640,'Tarifa compacta'!$A$11:$O$1174,12,0)),"")</f>
        <v/>
      </c>
      <c r="H639" s="32"/>
    </row>
    <row r="640" spans="2:8">
      <c r="B640" s="32"/>
      <c r="C640" s="252" t="str">
        <f>IFERROR(VLOOKUP(D640,'Tarifa compacta'!A:C,2,FALSE),"-")</f>
        <v>4010869595599</v>
      </c>
      <c r="D640" t="s">
        <v>995</v>
      </c>
      <c r="E640" s="32" t="str">
        <f>+VLOOKUP($D640,'Tarifa compacta'!$A:$G,7,0)</f>
        <v>Kit de plenum para conexión de aire exterior con compuerta para recirculación de la habitación. Para P-FSN55 y P-FSQ75</v>
      </c>
      <c r="F640" s="34">
        <f>+IFERROR(VLOOKUP($D640,'Tarifa compacta'!$A$11:$O$1174,13,0),"")</f>
        <v>798</v>
      </c>
      <c r="G640" s="217" t="str">
        <f>IFERROR(IF(VLOOKUP($D641,'Tarifa compacta'!$A$11:$O$1174,12,0)=0,"",VLOOKUP($D641,'Tarifa compacta'!$A$11:$O$1174,12,0)),"")</f>
        <v/>
      </c>
      <c r="H640" s="32"/>
    </row>
    <row r="641" spans="2:8">
      <c r="B641" s="32"/>
      <c r="C641" s="252" t="str">
        <f>IFERROR(VLOOKUP(D641,'Tarifa compacta'!A:C,2,FALSE),"-")</f>
        <v>4010869595681</v>
      </c>
      <c r="D641" t="s">
        <v>1013</v>
      </c>
      <c r="E641" s="32" t="str">
        <f>+VLOOKUP($D641,'Tarifa compacta'!$A:$G,7,0)</f>
        <v>Kit de plenum de placa de conductos para conexión de aire exterior con compuerta. Para P-FSN45 y P-FSQ60</v>
      </c>
      <c r="F641" s="34">
        <f>+IFERROR(VLOOKUP($D641,'Tarifa compacta'!$A$11:$O$1174,13,0),"")</f>
        <v>126</v>
      </c>
      <c r="G641" s="217" t="str">
        <f>IFERROR(IF(VLOOKUP($D642,'Tarifa compacta'!$A$11:$O$1174,12,0)=0,"",VLOOKUP($D642,'Tarifa compacta'!$A$11:$O$1174,12,0)),"")</f>
        <v/>
      </c>
      <c r="H641" s="32"/>
    </row>
    <row r="642" spans="2:8">
      <c r="B642" s="32"/>
      <c r="C642" s="252" t="str">
        <f>IFERROR(VLOOKUP(D642,'Tarifa compacta'!A:C,2,FALSE),"-")</f>
        <v>4010869595698</v>
      </c>
      <c r="D642" t="s">
        <v>1015</v>
      </c>
      <c r="E642" s="32" t="str">
        <f>+VLOOKUP($D642,'Tarifa compacta'!$A:$G,7,0)</f>
        <v>Kit de plenum de placa de conductos para conexión de aire exterior con compuerta. Para P-FSN55 y P-FSQ75</v>
      </c>
      <c r="F642" s="34">
        <f>+IFERROR(VLOOKUP($D642,'Tarifa compacta'!$A$11:$O$1174,13,0),"")</f>
        <v>149</v>
      </c>
      <c r="G642" s="217" t="str">
        <f>IFERROR(IF(VLOOKUP($D643,'Tarifa compacta'!$A$11:$O$1174,12,0)=0,"",VLOOKUP($D643,'Tarifa compacta'!$A$11:$O$1174,12,0)),"")</f>
        <v/>
      </c>
      <c r="H642" s="32"/>
    </row>
    <row r="643" spans="2:8">
      <c r="B643" s="32"/>
      <c r="C643" s="252" t="str">
        <f>IFERROR(VLOOKUP(D643,'Tarifa compacta'!A:C,2,FALSE),"-")</f>
        <v>4010869595780</v>
      </c>
      <c r="D643" t="s">
        <v>1033</v>
      </c>
      <c r="E643" s="32" t="str">
        <f>+VLOOKUP($D643,'Tarifa compacta'!$A:$G,7,0)</f>
        <v>90º plenum para el kit de aire exterior con amortiguador. Para P-FSN45 y P-FSQ60</v>
      </c>
      <c r="F643" s="34">
        <f>+IFERROR(VLOOKUP($D643,'Tarifa compacta'!$A$11:$O$1174,13,0),"")</f>
        <v>161</v>
      </c>
      <c r="G643" s="217" t="str">
        <f>IFERROR(IF(VLOOKUP($D644,'Tarifa compacta'!$A$11:$O$1174,12,0)=0,"",VLOOKUP($D644,'Tarifa compacta'!$A$11:$O$1174,12,0)),"")</f>
        <v/>
      </c>
      <c r="H643" s="32"/>
    </row>
    <row r="644" spans="2:8">
      <c r="B644" s="32"/>
      <c r="C644" s="252" t="str">
        <f>IFERROR(VLOOKUP(D644,'Tarifa compacta'!A:C,2,FALSE),"-")</f>
        <v>4010869595797</v>
      </c>
      <c r="D644" t="s">
        <v>1035</v>
      </c>
      <c r="E644" s="32" t="str">
        <f>+VLOOKUP($D644,'Tarifa compacta'!$A:$G,7,0)</f>
        <v>90º plenum para el kit de aire exterior con amortiguador. Para P-FSN55 y P-FSQ75</v>
      </c>
      <c r="F644" s="34">
        <f>+IFERROR(VLOOKUP($D644,'Tarifa compacta'!$A$11:$O$1174,13,0),"")</f>
        <v>194</v>
      </c>
      <c r="G644" s="217" t="str">
        <f>IFERROR(IF(VLOOKUP($D645,'Tarifa compacta'!$A$11:$O$1174,12,0)=0,"",VLOOKUP($D645,'Tarifa compacta'!$A$11:$O$1174,12,0)),"")</f>
        <v/>
      </c>
      <c r="H644" s="32"/>
    </row>
    <row r="645" spans="2:8">
      <c r="B645" s="32"/>
      <c r="C645" s="252" t="str">
        <f>IFERROR(VLOOKUP(D645,'Tarifa compacta'!A:C,2,FALSE),"-")</f>
        <v>4010869595889</v>
      </c>
      <c r="D645" t="s">
        <v>1053</v>
      </c>
      <c r="E645" s="32" t="str">
        <f>+VLOOKUP($D645,'Tarifa compacta'!$A:$G,7,0)</f>
        <v>Kit telescópico. Para el Plenum para el kit de aire exterior con amortiguador. Para P-FSN45 y P-FSQ60</v>
      </c>
      <c r="F645" s="34">
        <f>+IFERROR(VLOOKUP($D645,'Tarifa compacta'!$A$11:$O$1174,13,0),"")</f>
        <v>251</v>
      </c>
      <c r="G645" s="217" t="str">
        <f>IFERROR(IF(VLOOKUP($D646,'Tarifa compacta'!$A$11:$O$1174,12,0)=0,"",VLOOKUP($D646,'Tarifa compacta'!$A$11:$O$1174,12,0)),"")</f>
        <v/>
      </c>
      <c r="H645" s="32"/>
    </row>
    <row r="646" spans="2:8">
      <c r="B646" s="32"/>
      <c r="C646" s="252" t="str">
        <f>IFERROR(VLOOKUP(D646,'Tarifa compacta'!A:C,2,FALSE),"-")</f>
        <v>4010869595896</v>
      </c>
      <c r="D646" t="s">
        <v>1055</v>
      </c>
      <c r="E646" s="32" t="str">
        <f>+VLOOKUP($D646,'Tarifa compacta'!$A:$G,7,0)</f>
        <v>Kit telescópico. Para el Plenum para el kit de aire exterior con amortiguador. Para P-FSN55 y P-FSQ75</v>
      </c>
      <c r="F646" s="34">
        <f>+IFERROR(VLOOKUP($D646,'Tarifa compacta'!$A$11:$O$1174,13,0),"")</f>
        <v>263</v>
      </c>
      <c r="G646" s="217" t="str">
        <f>IFERROR(IF(VLOOKUP($D647,'Tarifa compacta'!$A$11:$O$1174,12,0)=0,"",VLOOKUP($D647,'Tarifa compacta'!$A$11:$O$1174,12,0)),"")</f>
        <v/>
      </c>
      <c r="H646" s="32"/>
    </row>
    <row r="647" spans="2:8">
      <c r="B647" s="32"/>
      <c r="C647" s="252" t="str">
        <f>IFERROR(VLOOKUP(D647,'Tarifa compacta'!A:C,2,FALSE),"-")</f>
        <v>4010869595988</v>
      </c>
      <c r="D647" t="s">
        <v>1073</v>
      </c>
      <c r="E647" s="32" t="str">
        <f>+VLOOKUP($D647,'Tarifa compacta'!$A:$G,7,0)</f>
        <v>Rejilla para el equipo telescópico. Para el Plenum para el kit de aire exterior con amortiguador. Para P-FSN45 y P-FSQ60</v>
      </c>
      <c r="F647" s="34">
        <f>+IFERROR(VLOOKUP($D647,'Tarifa compacta'!$A$11:$O$1174,13,0),"")</f>
        <v>274</v>
      </c>
      <c r="G647" s="217" t="str">
        <f>IFERROR(IF(VLOOKUP($D648,'Tarifa compacta'!$A$11:$O$1174,12,0)=0,"",VLOOKUP($D648,'Tarifa compacta'!$A$11:$O$1174,12,0)),"")</f>
        <v/>
      </c>
      <c r="H647" s="32"/>
    </row>
    <row r="648" spans="2:8">
      <c r="B648" s="32"/>
      <c r="C648" s="252" t="str">
        <f>IFERROR(VLOOKUP(D648,'Tarifa compacta'!A:C,2,FALSE),"-")</f>
        <v>4010869595995</v>
      </c>
      <c r="D648" t="s">
        <v>1075</v>
      </c>
      <c r="E648" s="32" t="str">
        <f>+VLOOKUP($D648,'Tarifa compacta'!$A:$G,7,0)</f>
        <v>Rejilla para el equipo telescópico. Para el Plenum para el kit de aire exterior con amortiguador. Para P-FSN55 y P-FSQ75</v>
      </c>
      <c r="F648" s="34">
        <f>+IFERROR(VLOOKUP($D648,'Tarifa compacta'!$A$11:$O$1174,13,0),"")</f>
        <v>309</v>
      </c>
      <c r="G648" s="217" t="str">
        <f>IFERROR(IF(VLOOKUP($D649,'Tarifa compacta'!$A$11:$O$1174,12,0)=0,"",VLOOKUP($D649,'Tarifa compacta'!$A$11:$O$1174,12,0)),"")</f>
        <v/>
      </c>
      <c r="H648" s="32"/>
    </row>
    <row r="649" spans="2:8" ht="20.100000000000001" customHeight="1">
      <c r="B649" s="44"/>
      <c r="C649" s="251"/>
      <c r="D649" s="116" t="s">
        <v>6370</v>
      </c>
      <c r="E649" s="45"/>
      <c r="F649" s="46"/>
      <c r="G649" s="222"/>
      <c r="H649" s="45"/>
    </row>
    <row r="650" spans="2:8">
      <c r="B650" s="118"/>
      <c r="C650" s="252" t="str">
        <f>IFERROR(VLOOKUP(D650,'Tarifa compacta'!A:C,2,FALSE),"-")</f>
        <v>4010869596282</v>
      </c>
      <c r="D650" t="s">
        <v>2128</v>
      </c>
      <c r="E650" s="32" t="str">
        <f>+VLOOKUP($D650,'Tarifa compacta'!$A:$G,7,0)</f>
        <v>Plenum aspiración conducida (1x DN 355) para unidades VTVF140N/P</v>
      </c>
      <c r="F650" s="34">
        <f>+IFERROR(VLOOKUP($D650,'Tarifa compacta'!$A$11:$O$1174,13,0),"")</f>
        <v>417</v>
      </c>
      <c r="G650" s="217" t="str">
        <f>IFERROR(IF(VLOOKUP($D650,'Tarifa compacta'!$A$11:$O$1174,12,0)=0,"",VLOOKUP($D650,'Tarifa compacta'!$A$11:$O$1174,12,0)),"")</f>
        <v/>
      </c>
      <c r="H650" s="32"/>
    </row>
    <row r="651" spans="2:8">
      <c r="B651" s="118"/>
      <c r="C651" s="252" t="str">
        <f>IFERROR(VLOOKUP(D651,'Tarifa compacta'!A:C,2,FALSE),"-")</f>
        <v>4010869596299</v>
      </c>
      <c r="D651" t="s">
        <v>2132</v>
      </c>
      <c r="E651" s="32" t="str">
        <f>+VLOOKUP($D651,'Tarifa compacta'!$A:$G,7,0)</f>
        <v>Plenum aspiración conducida (2x DN 355) para unidades VTVF250N/P</v>
      </c>
      <c r="F651" s="34">
        <f>+IFERROR(VLOOKUP($D651,'Tarifa compacta'!$A$11:$O$1174,13,0),"")</f>
        <v>688</v>
      </c>
      <c r="G651" s="217" t="str">
        <f>IFERROR(IF(VLOOKUP($D651,'Tarifa compacta'!$A$11:$O$1174,12,0)=0,"",VLOOKUP($D651,'Tarifa compacta'!$A$11:$O$1174,12,0)),"")</f>
        <v/>
      </c>
      <c r="H651" s="32"/>
    </row>
    <row r="652" spans="2:8">
      <c r="B652" s="118"/>
      <c r="C652" s="252" t="str">
        <f>IFERROR(VLOOKUP(D652,'Tarifa compacta'!A:C,2,FALSE),"-")</f>
        <v>4010869596305</v>
      </c>
      <c r="D652" t="s">
        <v>2136</v>
      </c>
      <c r="E652" s="32" t="str">
        <f>+VLOOKUP($D652,'Tarifa compacta'!$A:$G,7,0)</f>
        <v>Caja para aspiración desde el suelo (VTVF250 necesita 2 uds)</v>
      </c>
      <c r="F652" s="34">
        <f>+IFERROR(VLOOKUP($D652,'Tarifa compacta'!$A$11:$O$1174,13,0),"")</f>
        <v>1286</v>
      </c>
      <c r="G652" s="217" t="str">
        <f>IFERROR(IF(VLOOKUP($D652,'Tarifa compacta'!$A$11:$O$1174,12,0)=0,"",VLOOKUP($D652,'Tarifa compacta'!$A$11:$O$1174,12,0)),"")</f>
        <v/>
      </c>
      <c r="H652" s="32"/>
    </row>
    <row r="653" spans="2:8" ht="15.75" thickBot="1">
      <c r="B653" s="118"/>
      <c r="C653" s="252" t="str">
        <f>IFERROR(VLOOKUP(D653,'Tarifa compacta'!A:C,2,FALSE),"-")</f>
        <v>4010869596312</v>
      </c>
      <c r="D653" t="s">
        <v>2140</v>
      </c>
      <c r="E653" s="32" t="str">
        <f>+VLOOKUP($D653,'Tarifa compacta'!$A:$G,7,0)</f>
        <v>Rejilla impulsión para los conductos</v>
      </c>
      <c r="F653" s="34">
        <f>+IFERROR(VLOOKUP($D653,'Tarifa compacta'!$A$11:$O$1174,13,0),"")</f>
        <v>234</v>
      </c>
      <c r="G653" s="217" t="str">
        <f>IFERROR(IF(VLOOKUP($D653,'Tarifa compacta'!$A$11:$O$1174,12,0)=0,"",VLOOKUP($D653,'Tarifa compacta'!$A$11:$O$1174,12,0)),"")</f>
        <v/>
      </c>
      <c r="H653" s="32"/>
    </row>
    <row r="654" spans="2:8" ht="24" thickBot="1">
      <c r="B654" s="288" t="s">
        <v>6371</v>
      </c>
      <c r="C654" s="288"/>
      <c r="D654" s="288"/>
      <c r="E654" s="288"/>
      <c r="F654" s="288"/>
      <c r="G654" s="288"/>
      <c r="H654" s="288"/>
    </row>
    <row r="655" spans="2:8" ht="20.100000000000001" customHeight="1">
      <c r="B655" s="44"/>
      <c r="C655" s="251"/>
      <c r="D655" s="116" t="s">
        <v>6372</v>
      </c>
      <c r="E655" s="45"/>
      <c r="F655" s="46"/>
      <c r="G655" s="222"/>
      <c r="H655" s="45"/>
    </row>
    <row r="656" spans="2:8">
      <c r="C656" s="246">
        <f>IFERROR(VLOOKUP(D656,'Tarifa compacta'!A:C,2,FALSE),"-")</f>
        <v>4010869375825</v>
      </c>
      <c r="D656" t="s">
        <v>2418</v>
      </c>
      <c r="E656" s="32" t="str">
        <f>+VLOOKUP($D656,'Tarifa compacta'!$A:$G,7,0)</f>
        <v>KIT conexión UTA para exteriroes PACi NX (0-10V)</v>
      </c>
      <c r="F656" s="34">
        <f>+IFERROR(VLOOKUP($D656,'Tarifa compacta'!$A$11:$O$1174,13,0),"")</f>
        <v>1478</v>
      </c>
      <c r="G656" s="217" t="str">
        <f>IFERROR(IF(VLOOKUP($D656,'Tarifa compacta'!$A$11:$O$1174,12,0)=0,"",VLOOKUP($D656,'Tarifa compacta'!$A$11:$O$1174,12,0)),"")</f>
        <v/>
      </c>
    </row>
    <row r="657" spans="2:7">
      <c r="B657" s="118" t="s">
        <v>6100</v>
      </c>
      <c r="C657" s="252" t="str">
        <f>IFERROR(VLOOKUP(D657,'Tarifa compacta'!A:C,2,FALSE),"-")</f>
        <v>4010869815758</v>
      </c>
      <c r="D657" s="99" t="s">
        <v>2423</v>
      </c>
      <c r="E657" s="32" t="str">
        <f>+VLOOKUP($D657,'Tarifa compacta'!$A:$G,7,0)</f>
        <v>Cortina de aire con batería DX</v>
      </c>
      <c r="F657" s="34">
        <f>+IFERROR(VLOOKUP($D657,'Tarifa compacta'!$A$11:$O$1174,13,0),"")</f>
        <v>8115</v>
      </c>
      <c r="G657" s="217" t="str">
        <f>IFERROR(IF(VLOOKUP($D657,'Tarifa compacta'!$A$11:$O$1174,12,0)=0,"",VLOOKUP($D657,'Tarifa compacta'!$A$11:$O$1174,12,0)),"")</f>
        <v/>
      </c>
    </row>
    <row r="658" spans="2:7">
      <c r="B658" s="118" t="s">
        <v>6100</v>
      </c>
      <c r="C658" s="252" t="str">
        <f>IFERROR(VLOOKUP(D658,'Tarifa compacta'!A:C,2,FALSE),"-")</f>
        <v>4010869815765</v>
      </c>
      <c r="D658" t="s">
        <v>2429</v>
      </c>
      <c r="E658" s="32" t="str">
        <f>+VLOOKUP($D658,'Tarifa compacta'!$A:$G,7,0)</f>
        <v>Cortina de aire con batería DX</v>
      </c>
      <c r="F658" s="34">
        <f>+IFERROR(VLOOKUP($D658,'Tarifa compacta'!$A$11:$O$1174,13,0),"")</f>
        <v>9232</v>
      </c>
      <c r="G658" s="217" t="str">
        <f>IFERROR(IF(VLOOKUP($D658,'Tarifa compacta'!$A$11:$O$1174,12,0)=0,"",VLOOKUP($D658,'Tarifa compacta'!$A$11:$O$1174,12,0)),"")</f>
        <v/>
      </c>
    </row>
    <row r="659" spans="2:7">
      <c r="B659" s="118" t="s">
        <v>6100</v>
      </c>
      <c r="C659" s="252" t="str">
        <f>IFERROR(VLOOKUP(D659,'Tarifa compacta'!A:C,2,FALSE),"-")</f>
        <v>4010869815772</v>
      </c>
      <c r="D659" t="s">
        <v>2431</v>
      </c>
      <c r="E659" s="32" t="str">
        <f>+VLOOKUP($D659,'Tarifa compacta'!$A:$G,7,0)</f>
        <v>Cortina de aire con batería DX</v>
      </c>
      <c r="F659" s="34">
        <f>+IFERROR(VLOOKUP($D659,'Tarifa compacta'!$A$11:$O$1174,13,0),"")</f>
        <v>10557</v>
      </c>
      <c r="G659" s="217" t="str">
        <f>IFERROR(IF(VLOOKUP($D659,'Tarifa compacta'!$A$11:$O$1174,12,0)=0,"",VLOOKUP($D659,'Tarifa compacta'!$A$11:$O$1174,12,0)),"")</f>
        <v/>
      </c>
    </row>
    <row r="660" spans="2:7">
      <c r="B660" s="118" t="s">
        <v>6100</v>
      </c>
      <c r="C660" s="252" t="str">
        <f>IFERROR(VLOOKUP(D660,'Tarifa compacta'!A:C,2,FALSE),"-")</f>
        <v>4010869815789</v>
      </c>
      <c r="D660" t="s">
        <v>2433</v>
      </c>
      <c r="E660" s="32" t="str">
        <f>+VLOOKUP($D660,'Tarifa compacta'!$A:$G,7,0)</f>
        <v>Cortina de aire con batería DX</v>
      </c>
      <c r="F660" s="34">
        <f>+IFERROR(VLOOKUP($D660,'Tarifa compacta'!$A$11:$O$1174,13,0),"")</f>
        <v>11978</v>
      </c>
      <c r="G660" s="217" t="str">
        <f>IFERROR(IF(VLOOKUP($D660,'Tarifa compacta'!$A$11:$O$1174,12,0)=0,"",VLOOKUP($D660,'Tarifa compacta'!$A$11:$O$1174,12,0)),"")</f>
        <v/>
      </c>
    </row>
    <row r="661" spans="2:7">
      <c r="B661" s="118" t="s">
        <v>6100</v>
      </c>
      <c r="C661" s="252" t="str">
        <f>IFERROR(VLOOKUP(D661,'Tarifa compacta'!A:C,2,FALSE),"-")</f>
        <v>4010869815796</v>
      </c>
      <c r="D661" t="s">
        <v>2435</v>
      </c>
      <c r="E661" s="32" t="str">
        <f>+VLOOKUP($D661,'Tarifa compacta'!$A:$G,7,0)</f>
        <v>Cortina de aire con batería DX</v>
      </c>
      <c r="F661" s="34">
        <f>+IFERROR(VLOOKUP($D661,'Tarifa compacta'!$A$11:$O$1174,13,0),"")</f>
        <v>8742</v>
      </c>
      <c r="G661" s="217" t="str">
        <f>IFERROR(IF(VLOOKUP($D661,'Tarifa compacta'!$A$11:$O$1174,12,0)=0,"",VLOOKUP($D661,'Tarifa compacta'!$A$11:$O$1174,12,0)),"")</f>
        <v/>
      </c>
    </row>
    <row r="662" spans="2:7">
      <c r="B662" s="118" t="s">
        <v>6100</v>
      </c>
      <c r="C662" s="252" t="str">
        <f>IFERROR(VLOOKUP(D662,'Tarifa compacta'!A:C,2,FALSE),"-")</f>
        <v>4010869815802</v>
      </c>
      <c r="D662" t="s">
        <v>2437</v>
      </c>
      <c r="E662" s="32" t="str">
        <f>+VLOOKUP($D662,'Tarifa compacta'!$A:$G,7,0)</f>
        <v>Cortina de aire con batería DX</v>
      </c>
      <c r="F662" s="34">
        <f>+IFERROR(VLOOKUP($D662,'Tarifa compacta'!$A$11:$O$1174,13,0),"")</f>
        <v>9681</v>
      </c>
      <c r="G662" s="217" t="str">
        <f>IFERROR(IF(VLOOKUP($D662,'Tarifa compacta'!$A$11:$O$1174,12,0)=0,"",VLOOKUP($D662,'Tarifa compacta'!$A$11:$O$1174,12,0)),"")</f>
        <v/>
      </c>
    </row>
    <row r="663" spans="2:7">
      <c r="B663" s="118" t="s">
        <v>6100</v>
      </c>
      <c r="C663" s="252" t="str">
        <f>IFERROR(VLOOKUP(D663,'Tarifa compacta'!A:C,2,FALSE),"-")</f>
        <v>4010869815819</v>
      </c>
      <c r="D663" t="s">
        <v>2439</v>
      </c>
      <c r="E663" s="32" t="str">
        <f>+VLOOKUP($D663,'Tarifa compacta'!$A:$G,7,0)</f>
        <v>Cortina de aire con batería DX</v>
      </c>
      <c r="F663" s="34">
        <f>+IFERROR(VLOOKUP($D663,'Tarifa compacta'!$A$11:$O$1174,13,0),"")</f>
        <v>12066</v>
      </c>
      <c r="G663" s="217" t="str">
        <f>IFERROR(IF(VLOOKUP($D663,'Tarifa compacta'!$A$11:$O$1174,12,0)=0,"",VLOOKUP($D663,'Tarifa compacta'!$A$11:$O$1174,12,0)),"")</f>
        <v/>
      </c>
    </row>
    <row r="664" spans="2:7">
      <c r="B664" s="118" t="s">
        <v>6100</v>
      </c>
      <c r="C664" s="252" t="str">
        <f>IFERROR(VLOOKUP(D664,'Tarifa compacta'!A:C,2,FALSE),"-")</f>
        <v>4010869815826</v>
      </c>
      <c r="D664" t="s">
        <v>2441</v>
      </c>
      <c r="E664" s="32" t="str">
        <f>+VLOOKUP($D664,'Tarifa compacta'!$A:$G,7,0)</f>
        <v>Cortina de aire con batería DX</v>
      </c>
      <c r="F664" s="34">
        <f>+IFERROR(VLOOKUP($D664,'Tarifa compacta'!$A$11:$O$1174,13,0),"")</f>
        <v>13051</v>
      </c>
      <c r="G664" s="217" t="str">
        <f>IFERROR(IF(VLOOKUP($D664,'Tarifa compacta'!$A$11:$O$1174,12,0)=0,"",VLOOKUP($D664,'Tarifa compacta'!$A$11:$O$1174,12,0)),"")</f>
        <v/>
      </c>
    </row>
    <row r="665" spans="2:7">
      <c r="C665" s="246">
        <f>IFERROR(VLOOKUP(D665,'Tarifa compacta'!A:C,2,FALSE),"-")</f>
        <v>5025232872985</v>
      </c>
      <c r="D665" t="s">
        <v>2443</v>
      </c>
      <c r="E665" s="32" t="str">
        <f>+VLOOKUP($D665,'Tarifa compacta'!$A:$G,7,0)</f>
        <v>Ancho 900 mm</v>
      </c>
      <c r="F665" s="34">
        <f>+IFERROR(VLOOKUP($D665,'Tarifa compacta'!$A$11:$O$1174,13,0),"")</f>
        <v>745</v>
      </c>
      <c r="G665" s="217" t="str">
        <f>IFERROR(IF(VLOOKUP($D665,'Tarifa compacta'!$A$11:$O$1174,12,0)=0,"",VLOOKUP($D665,'Tarifa compacta'!$A$11:$O$1174,12,0)),"")</f>
        <v/>
      </c>
    </row>
    <row r="666" spans="2:7">
      <c r="C666" s="246">
        <f>IFERROR(VLOOKUP(D666,'Tarifa compacta'!A:C,2,FALSE),"-")</f>
        <v>5025232872992</v>
      </c>
      <c r="D666" t="s">
        <v>2447</v>
      </c>
      <c r="E666" s="32" t="str">
        <f>+VLOOKUP($D666,'Tarifa compacta'!$A:$G,7,0)</f>
        <v>Ancho 1.200 mm</v>
      </c>
      <c r="F666" s="34">
        <f>+IFERROR(VLOOKUP($D666,'Tarifa compacta'!$A$11:$O$1174,13,0),"")</f>
        <v>854</v>
      </c>
      <c r="G666" s="217" t="str">
        <f>IFERROR(IF(VLOOKUP($D666,'Tarifa compacta'!$A$11:$O$1174,12,0)=0,"",VLOOKUP($D666,'Tarifa compacta'!$A$11:$O$1174,12,0)),"")</f>
        <v/>
      </c>
    </row>
    <row r="667" spans="2:7">
      <c r="C667" s="246">
        <f>IFERROR(VLOOKUP(D667,'Tarifa compacta'!A:C,2,FALSE),"-")</f>
        <v>5025232873005</v>
      </c>
      <c r="D667" t="s">
        <v>2449</v>
      </c>
      <c r="E667" s="32" t="str">
        <f>+VLOOKUP($D667,'Tarifa compacta'!$A:$G,7,0)</f>
        <v>Ancho 1.500 mm</v>
      </c>
      <c r="F667" s="34">
        <f>+IFERROR(VLOOKUP($D667,'Tarifa compacta'!$A$11:$O$1174,13,0),"")</f>
        <v>1059</v>
      </c>
      <c r="G667" s="217" t="str">
        <f>IFERROR(IF(VLOOKUP($D667,'Tarifa compacta'!$A$11:$O$1174,12,0)=0,"",VLOOKUP($D667,'Tarifa compacta'!$A$11:$O$1174,12,0)),"")</f>
        <v/>
      </c>
    </row>
    <row r="668" spans="2:7">
      <c r="C668" s="246">
        <f>IFERROR(VLOOKUP(D668,'Tarifa compacta'!A:C,2,FALSE),"-")</f>
        <v>5025232943111</v>
      </c>
      <c r="D668" t="s">
        <v>2451</v>
      </c>
      <c r="E668" s="32" t="str">
        <f>+VLOOKUP($D668,'Tarifa compacta'!$A:$G,7,0)</f>
        <v>Dispositivo nanoe™X para falso techo</v>
      </c>
      <c r="F668" s="34">
        <f>+IFERROR(VLOOKUP($D668,'Tarifa compacta'!$A$11:$O$1174,13,0),"")</f>
        <v>230</v>
      </c>
      <c r="G668" s="217" t="str">
        <f>IFERROR(IF(VLOOKUP($D668,'Tarifa compacta'!$A$11:$O$1174,12,0)=0,"",VLOOKUP($D668,'Tarifa compacta'!$A$11:$O$1174,12,0)),"")</f>
        <v/>
      </c>
    </row>
    <row r="669" spans="2:7">
      <c r="E669" s="32"/>
    </row>
  </sheetData>
  <sheetProtection algorithmName="SHA-512" hashValue="ezlfZzLf5pdke87b+iop0fVOAaB0l2t/O5AE217gORPD7g11HgTS2ZnjfH9IVXrK5WFVpJ3DMBckW1/2lWNVlA==" saltValue="nd1LC/JKtXLIY6CPcw7AtA==" spinCount="100000" sheet="1" objects="1" scenarios="1"/>
  <autoFilter ref="B9:K668" xr:uid="{8D08183A-AFE7-4CF5-9654-76D852F63333}"/>
  <mergeCells count="14">
    <mergeCell ref="B10:K10"/>
    <mergeCell ref="B462:H462"/>
    <mergeCell ref="B550:H550"/>
    <mergeCell ref="B654:H654"/>
    <mergeCell ref="B498:H498"/>
    <mergeCell ref="H386:H390"/>
    <mergeCell ref="H391:H395"/>
    <mergeCell ref="H396:H400"/>
    <mergeCell ref="H401:H405"/>
    <mergeCell ref="H406:H410"/>
    <mergeCell ref="H411:H415"/>
    <mergeCell ref="H416:H420"/>
    <mergeCell ref="H421:H425"/>
    <mergeCell ref="H426:H430"/>
  </mergeCells>
  <conditionalFormatting sqref="B10:C10">
    <cfRule type="duplicateValues" dxfId="65" priority="3"/>
    <cfRule type="duplicateValues" dxfId="64" priority="4"/>
  </conditionalFormatting>
  <conditionalFormatting sqref="B462:C462">
    <cfRule type="duplicateValues" dxfId="63" priority="13"/>
    <cfRule type="duplicateValues" dxfId="62" priority="14"/>
  </conditionalFormatting>
  <conditionalFormatting sqref="B498:C498">
    <cfRule type="duplicateValues" dxfId="61" priority="7"/>
    <cfRule type="duplicateValues" dxfId="60" priority="8"/>
  </conditionalFormatting>
  <conditionalFormatting sqref="B550:C550">
    <cfRule type="duplicateValues" dxfId="59" priority="11"/>
    <cfRule type="duplicateValues" dxfId="58" priority="12"/>
  </conditionalFormatting>
  <conditionalFormatting sqref="B654:C654">
    <cfRule type="duplicateValues" dxfId="57" priority="9"/>
    <cfRule type="duplicateValues" dxfId="56" priority="10"/>
  </conditionalFormatting>
  <conditionalFormatting sqref="E9 B9:C9 G9:H9">
    <cfRule type="duplicateValues" dxfId="55" priority="17"/>
    <cfRule type="duplicateValues" dxfId="54" priority="18"/>
  </conditionalFormatting>
  <conditionalFormatting sqref="F9">
    <cfRule type="duplicateValues" dxfId="53" priority="1"/>
    <cfRule type="duplicateValues" dxfId="52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37" fitToHeight="0" orientation="portrait" r:id="rId1"/>
  <rowBreaks count="7" manualBreakCount="7">
    <brk id="68" min="1" max="6" man="1"/>
    <brk id="161" min="1" max="7" man="1"/>
    <brk id="257" min="1" max="7" man="1"/>
    <brk id="343" min="1" max="7" man="1"/>
    <brk id="456" min="1" max="6" man="1"/>
    <brk id="549" min="1" max="7" man="1"/>
    <brk id="653" min="1" max="7" man="1"/>
  </rowBreaks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DDC7-79E3-403B-B3E2-0F0A11C0D00D}">
  <sheetPr>
    <tabColor theme="6"/>
    <pageSetUpPr fitToPage="1"/>
  </sheetPr>
  <dimension ref="B1:H299"/>
  <sheetViews>
    <sheetView view="pageBreakPreview" zoomScale="85" zoomScaleNormal="100" zoomScaleSheetLayoutView="85" workbookViewId="0">
      <pane xSplit="1" ySplit="9" topLeftCell="B10" activePane="bottomRight" state="frozen"/>
      <selection activeCell="D37" sqref="D37"/>
      <selection pane="topRight" activeCell="D37" sqref="D37"/>
      <selection pane="bottomLeft" activeCell="D37" sqref="D37"/>
      <selection pane="bottomRight" activeCell="D37" sqref="D37"/>
    </sheetView>
  </sheetViews>
  <sheetFormatPr baseColWidth="10" defaultColWidth="8.85546875" defaultRowHeight="15"/>
  <cols>
    <col min="2" max="2" width="8.85546875" style="6" customWidth="1"/>
    <col min="3" max="3" width="16.5703125" style="246" customWidth="1"/>
    <col min="4" max="4" width="28.140625" customWidth="1"/>
    <col min="5" max="5" width="123.85546875" customWidth="1"/>
    <col min="6" max="6" width="12.85546875" style="166" customWidth="1"/>
    <col min="7" max="7" width="15.42578125" style="213" bestFit="1" customWidth="1"/>
    <col min="8" max="8" width="30.85546875" customWidth="1"/>
  </cols>
  <sheetData>
    <row r="1" spans="2:8" ht="26.25">
      <c r="B1" s="165" t="s">
        <v>6373</v>
      </c>
      <c r="C1" s="249"/>
      <c r="D1" s="7"/>
    </row>
    <row r="2" spans="2:8">
      <c r="B2" s="175"/>
      <c r="C2" s="245"/>
      <c r="D2" s="2"/>
    </row>
    <row r="3" spans="2:8" ht="20.100000000000001" customHeight="1">
      <c r="B3" s="31" t="s">
        <v>1</v>
      </c>
      <c r="C3" s="245"/>
      <c r="D3" s="204" t="s">
        <v>2</v>
      </c>
      <c r="E3" s="30"/>
      <c r="F3" s="167"/>
    </row>
    <row r="4" spans="2:8" ht="20.100000000000001" customHeight="1">
      <c r="B4" s="31" t="s">
        <v>3</v>
      </c>
      <c r="C4" s="245"/>
      <c r="D4" s="205" t="s">
        <v>4</v>
      </c>
      <c r="E4" s="30"/>
      <c r="F4" s="167"/>
    </row>
    <row r="5" spans="2:8" ht="20.100000000000001" customHeight="1">
      <c r="B5" s="31" t="s">
        <v>5</v>
      </c>
      <c r="C5" s="245"/>
      <c r="D5" s="206">
        <v>46296</v>
      </c>
      <c r="E5" s="74"/>
      <c r="F5" s="167"/>
    </row>
    <row r="6" spans="2:8">
      <c r="B6" s="89"/>
      <c r="C6" s="245"/>
      <c r="D6" s="4"/>
    </row>
    <row r="7" spans="2:8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50"/>
      <c r="D7" s="5"/>
    </row>
    <row r="9" spans="2:8" ht="20.100000000000001" customHeight="1" thickBot="1">
      <c r="B9" s="228"/>
      <c r="C9" s="244" t="s">
        <v>5874</v>
      </c>
      <c r="D9" s="229" t="s">
        <v>11</v>
      </c>
      <c r="E9" s="37" t="s">
        <v>17</v>
      </c>
      <c r="F9" s="37" t="s">
        <v>5875</v>
      </c>
      <c r="G9" s="214" t="s">
        <v>22</v>
      </c>
      <c r="H9" s="37" t="s">
        <v>5876</v>
      </c>
    </row>
    <row r="10" spans="2:8" ht="24" thickBot="1">
      <c r="B10" s="288" t="s">
        <v>6374</v>
      </c>
      <c r="C10" s="288"/>
      <c r="D10" s="288"/>
      <c r="E10" s="288"/>
      <c r="F10" s="288"/>
      <c r="G10" s="288"/>
      <c r="H10" s="288"/>
    </row>
    <row r="11" spans="2:8" ht="20.100000000000001" customHeight="1">
      <c r="B11" s="176"/>
      <c r="C11" s="251"/>
      <c r="D11" s="168" t="s">
        <v>6375</v>
      </c>
      <c r="E11" s="45"/>
      <c r="F11" s="169"/>
      <c r="G11" s="222"/>
      <c r="H11" s="45"/>
    </row>
    <row r="12" spans="2:8">
      <c r="B12" s="177"/>
      <c r="C12" s="252" t="str">
        <f>IFERROR(VLOOKUP(D12,'Tarifa compacta'!A:C,2,FALSE),"-")</f>
        <v>5025232937882</v>
      </c>
      <c r="D12" t="s">
        <v>2538</v>
      </c>
      <c r="E12" s="32" t="str">
        <f>+VLOOKUP($D12,'Tarifa compacta'!$A:$G,7,0)</f>
        <v>R32- 1 ventilador horizontal 12,10kW  - Monofásica</v>
      </c>
      <c r="F12" s="34">
        <f>+IFERROR(VLOOKUP($D12,'Tarifa compacta'!$A$11:$O$1174,13,0),"")</f>
        <v>6969</v>
      </c>
      <c r="G12" s="217" t="str">
        <f>IFERROR(IF(VLOOKUP($D12,'Tarifa compacta'!$A$11:$O$1174,12,0)=0,"",VLOOKUP($D12,'Tarifa compacta'!$A$11:$O$1174,12,0)),"")</f>
        <v/>
      </c>
      <c r="H12" s="32"/>
    </row>
    <row r="13" spans="2:8">
      <c r="B13" s="177"/>
      <c r="C13" s="252" t="str">
        <f>IFERROR(VLOOKUP(D13,'Tarifa compacta'!A:C,2,FALSE),"-")</f>
        <v>5025232937905</v>
      </c>
      <c r="D13" t="s">
        <v>2545</v>
      </c>
      <c r="E13" s="32" t="str">
        <f>+VLOOKUP($D13,'Tarifa compacta'!$A:$G,7,0)</f>
        <v>R32 - 1 ventilador horizontal 14kW  - Monofásica</v>
      </c>
      <c r="F13" s="34">
        <f>+IFERROR(VLOOKUP($D13,'Tarifa compacta'!$A$11:$O$1174,13,0),"")</f>
        <v>7405</v>
      </c>
      <c r="G13" s="217" t="str">
        <f>IFERROR(IF(VLOOKUP($D13,'Tarifa compacta'!$A$11:$O$1174,12,0)=0,"",VLOOKUP($D13,'Tarifa compacta'!$A$11:$O$1174,12,0)),"")</f>
        <v/>
      </c>
      <c r="H13" s="32"/>
    </row>
    <row r="14" spans="2:8">
      <c r="B14" s="177"/>
      <c r="C14" s="252" t="str">
        <f>IFERROR(VLOOKUP(D14,'Tarifa compacta'!A:C,2,FALSE),"-")</f>
        <v>5025232937875</v>
      </c>
      <c r="D14" t="s">
        <v>2550</v>
      </c>
      <c r="E14" s="32" t="str">
        <f>+VLOOKUP($D14,'Tarifa compacta'!$A:$G,7,0)</f>
        <v>R32 - 1 ventilador horizontal 15,5kW  - Monofásica</v>
      </c>
      <c r="F14" s="34">
        <f>+IFERROR(VLOOKUP($D14,'Tarifa compacta'!$A$11:$O$1174,13,0),"")</f>
        <v>8459</v>
      </c>
      <c r="G14" s="217" t="str">
        <f>IFERROR(IF(VLOOKUP($D14,'Tarifa compacta'!$A$11:$O$1174,12,0)=0,"",VLOOKUP($D14,'Tarifa compacta'!$A$11:$O$1174,12,0)),"")</f>
        <v/>
      </c>
      <c r="H14" s="32"/>
    </row>
    <row r="15" spans="2:8">
      <c r="B15" s="177"/>
      <c r="C15" s="252" t="str">
        <f>IFERROR(VLOOKUP(D15,'Tarifa compacta'!A:C,2,FALSE),"-")</f>
        <v>5025232937899</v>
      </c>
      <c r="D15" t="s">
        <v>2554</v>
      </c>
      <c r="E15" s="32" t="str">
        <f>+VLOOKUP($D15,'Tarifa compacta'!$A:$G,7,0)</f>
        <v>R32 - 1 ventilador horizontal 12,10kW  - Trifásica</v>
      </c>
      <c r="F15" s="34">
        <f>+IFERROR(VLOOKUP($D15,'Tarifa compacta'!$A$11:$O$1174,13,0),"")</f>
        <v>7032</v>
      </c>
      <c r="G15" s="217" t="str">
        <f>IFERROR(IF(VLOOKUP($D15,'Tarifa compacta'!$A$11:$O$1174,12,0)=0,"",VLOOKUP($D15,'Tarifa compacta'!$A$11:$O$1174,12,0)),"")</f>
        <v/>
      </c>
      <c r="H15" s="32"/>
    </row>
    <row r="16" spans="2:8">
      <c r="B16" s="177"/>
      <c r="C16" s="252" t="str">
        <f>IFERROR(VLOOKUP(D16,'Tarifa compacta'!A:C,2,FALSE),"-")</f>
        <v>5025232937912</v>
      </c>
      <c r="D16" t="s">
        <v>2558</v>
      </c>
      <c r="E16" s="32" t="str">
        <f>+VLOOKUP($D16,'Tarifa compacta'!$A:$G,7,0)</f>
        <v>R32 - 1 ventilador horizontal 14kW  - Trifásica</v>
      </c>
      <c r="F16" s="34">
        <f>+IFERROR(VLOOKUP($D16,'Tarifa compacta'!$A$11:$O$1174,13,0),"")</f>
        <v>7466</v>
      </c>
      <c r="G16" s="217" t="str">
        <f>IFERROR(IF(VLOOKUP($D16,'Tarifa compacta'!$A$11:$O$1174,12,0)=0,"",VLOOKUP($D16,'Tarifa compacta'!$A$11:$O$1174,12,0)),"")</f>
        <v/>
      </c>
      <c r="H16" s="32"/>
    </row>
    <row r="17" spans="2:8">
      <c r="B17" s="177"/>
      <c r="C17" s="252" t="str">
        <f>IFERROR(VLOOKUP(D17,'Tarifa compacta'!A:C,2,FALSE),"-")</f>
        <v>5025232937868</v>
      </c>
      <c r="D17" t="s">
        <v>2562</v>
      </c>
      <c r="E17" s="32" t="str">
        <f>+VLOOKUP($D17,'Tarifa compacta'!$A:$G,7,0)</f>
        <v>R32 - 1 ventilador horizontal 15,50kW  - Trifásica</v>
      </c>
      <c r="F17" s="34">
        <f>+IFERROR(VLOOKUP($D17,'Tarifa compacta'!$A$11:$O$1174,13,0),"")</f>
        <v>8521</v>
      </c>
      <c r="G17" s="217" t="str">
        <f>IFERROR(IF(VLOOKUP($D17,'Tarifa compacta'!$A$11:$O$1174,12,0)=0,"",VLOOKUP($D17,'Tarifa compacta'!$A$11:$O$1174,12,0)),"")</f>
        <v/>
      </c>
      <c r="H17" s="32"/>
    </row>
    <row r="18" spans="2:8">
      <c r="B18" s="177"/>
      <c r="C18" s="252" t="str">
        <f>IFERROR(VLOOKUP(D18,'Tarifa compacta'!A:C,2,FALSE),"-")</f>
        <v>5025232915972</v>
      </c>
      <c r="D18" t="s">
        <v>2566</v>
      </c>
      <c r="E18" s="32" t="str">
        <f>+VLOOKUP($D18,'Tarifa compacta'!$A:$G,7,0)</f>
        <v>R32 - 2 ventiladores horizontales 20kW  - Trifásica</v>
      </c>
      <c r="F18" s="34">
        <f>+IFERROR(VLOOKUP($D18,'Tarifa compacta'!$A$11:$O$1174,13,0),"")</f>
        <v>10575</v>
      </c>
      <c r="G18" s="217" t="str">
        <f>IFERROR(IF(VLOOKUP($D18,'Tarifa compacta'!$A$11:$O$1174,12,0)=0,"",VLOOKUP($D18,'Tarifa compacta'!$A$11:$O$1174,12,0)),"")</f>
        <v/>
      </c>
      <c r="H18" s="32"/>
    </row>
    <row r="19" spans="2:8">
      <c r="B19" s="177"/>
      <c r="C19" s="252" t="str">
        <f>IFERROR(VLOOKUP(D19,'Tarifa compacta'!A:C,2,FALSE),"-")</f>
        <v>5025232915989</v>
      </c>
      <c r="D19" t="s">
        <v>2572</v>
      </c>
      <c r="E19" s="32" t="str">
        <f>+VLOOKUP($D19,'Tarifa compacta'!$A:$G,7,0)</f>
        <v>R32 - 2 ventiladores horizontales 25kW  - Trifásica</v>
      </c>
      <c r="F19" s="34">
        <f>+IFERROR(VLOOKUP($D19,'Tarifa compacta'!$A$11:$O$1174,13,0),"")</f>
        <v>12708</v>
      </c>
      <c r="G19" s="217" t="str">
        <f>IFERROR(IF(VLOOKUP($D19,'Tarifa compacta'!$A$11:$O$1174,12,0)=0,"",VLOOKUP($D19,'Tarifa compacta'!$A$11:$O$1174,12,0)),"")</f>
        <v/>
      </c>
      <c r="H19" s="32"/>
    </row>
    <row r="20" spans="2:8" ht="15.75">
      <c r="B20" s="176"/>
      <c r="C20" s="251"/>
      <c r="D20" s="168" t="s">
        <v>6376</v>
      </c>
      <c r="E20" s="45"/>
      <c r="F20" s="169"/>
      <c r="G20" s="222"/>
      <c r="H20" s="45"/>
    </row>
    <row r="21" spans="2:8">
      <c r="B21" s="177"/>
      <c r="C21" s="252" t="str">
        <f>IFERROR(VLOOKUP(D21,'Tarifa compacta'!A:C,2,FALSE),"-")</f>
        <v>5025232871964</v>
      </c>
      <c r="D21" t="s">
        <v>2578</v>
      </c>
      <c r="E21" s="32" t="str">
        <f>+VLOOKUP($D21,'Tarifa compacta'!$A:$G,7,0)</f>
        <v>1 ventilador horizontal 12,10kW  - Monofásica</v>
      </c>
      <c r="F21" s="34">
        <f>+IFERROR(VLOOKUP($D21,'Tarifa compacta'!$A$11:$O$1174,13,0),"")</f>
        <v>6734</v>
      </c>
      <c r="G21" s="217" t="str">
        <f>IFERROR(IF(VLOOKUP($D21,'Tarifa compacta'!$A$11:$O$1174,12,0)=0,"",VLOOKUP($D21,'Tarifa compacta'!$A$11:$O$1174,12,0)),"")</f>
        <v/>
      </c>
      <c r="H21" s="32"/>
    </row>
    <row r="22" spans="2:8">
      <c r="B22" s="177"/>
      <c r="C22" s="252" t="str">
        <f>IFERROR(VLOOKUP(D22,'Tarifa compacta'!A:C,2,FALSE),"-")</f>
        <v>5025232871971</v>
      </c>
      <c r="D22" t="s">
        <v>2583</v>
      </c>
      <c r="E22" s="32" t="str">
        <f>+VLOOKUP($D22,'Tarifa compacta'!$A:$G,7,0)</f>
        <v>1 ventilador horizontal 14kW  - Monofásica</v>
      </c>
      <c r="F22" s="34">
        <f>+IFERROR(VLOOKUP($D22,'Tarifa compacta'!$A$11:$O$1174,13,0),"")</f>
        <v>7117</v>
      </c>
      <c r="G22" s="217" t="str">
        <f>IFERROR(IF(VLOOKUP($D22,'Tarifa compacta'!$A$11:$O$1174,12,0)=0,"",VLOOKUP($D22,'Tarifa compacta'!$A$11:$O$1174,12,0)),"")</f>
        <v/>
      </c>
      <c r="H22" s="32"/>
    </row>
    <row r="23" spans="2:8">
      <c r="B23" s="177"/>
      <c r="C23" s="252" t="str">
        <f>IFERROR(VLOOKUP(D23,'Tarifa compacta'!A:C,2,FALSE),"-")</f>
        <v>5025232871988</v>
      </c>
      <c r="D23" t="s">
        <v>2587</v>
      </c>
      <c r="E23" s="32" t="str">
        <f>+VLOOKUP($D23,'Tarifa compacta'!$A:$G,7,0)</f>
        <v>1 ventilador horizontal 15,5kW  - Monofásica</v>
      </c>
      <c r="F23" s="34">
        <f>+IFERROR(VLOOKUP($D23,'Tarifa compacta'!$A$11:$O$1174,13,0),"")</f>
        <v>8045</v>
      </c>
      <c r="G23" s="217" t="str">
        <f>IFERROR(IF(VLOOKUP($D23,'Tarifa compacta'!$A$11:$O$1174,12,0)=0,"",VLOOKUP($D23,'Tarifa compacta'!$A$11:$O$1174,12,0)),"")</f>
        <v/>
      </c>
      <c r="H23" s="32"/>
    </row>
    <row r="24" spans="2:8">
      <c r="B24" s="177"/>
      <c r="C24" s="252" t="str">
        <f>IFERROR(VLOOKUP(D24,'Tarifa compacta'!A:C,2,FALSE),"-")</f>
        <v>5025232880843</v>
      </c>
      <c r="D24" t="s">
        <v>2591</v>
      </c>
      <c r="E24" s="32" t="str">
        <f>+VLOOKUP($D24,'Tarifa compacta'!$A:$G,7,0)</f>
        <v>1 ventilador horizontal 12,10kW  - Trifásica</v>
      </c>
      <c r="F24" s="34">
        <f>+IFERROR(VLOOKUP($D24,'Tarifa compacta'!$A$11:$O$1174,13,0),"")</f>
        <v>6788</v>
      </c>
      <c r="G24" s="217" t="str">
        <f>IFERROR(IF(VLOOKUP($D24,'Tarifa compacta'!$A$11:$O$1174,12,0)=0,"",VLOOKUP($D24,'Tarifa compacta'!$A$11:$O$1174,12,0)),"")</f>
        <v/>
      </c>
      <c r="H24" s="32"/>
    </row>
    <row r="25" spans="2:8">
      <c r="B25" s="177"/>
      <c r="C25" s="252" t="str">
        <f>IFERROR(VLOOKUP(D25,'Tarifa compacta'!A:C,2,FALSE),"-")</f>
        <v>5025232880850</v>
      </c>
      <c r="D25" t="s">
        <v>2595</v>
      </c>
      <c r="E25" s="32" t="str">
        <f>+VLOOKUP($D25,'Tarifa compacta'!$A:$G,7,0)</f>
        <v>1 ventilador horizontal 14kW  - Trifásica</v>
      </c>
      <c r="F25" s="34">
        <f>+IFERROR(VLOOKUP($D25,'Tarifa compacta'!$A$11:$O$1174,13,0),"")</f>
        <v>7171</v>
      </c>
      <c r="G25" s="217" t="str">
        <f>IFERROR(IF(VLOOKUP($D25,'Tarifa compacta'!$A$11:$O$1174,12,0)=0,"",VLOOKUP($D25,'Tarifa compacta'!$A$11:$O$1174,12,0)),"")</f>
        <v/>
      </c>
      <c r="H25" s="32"/>
    </row>
    <row r="26" spans="2:8">
      <c r="B26" s="177"/>
      <c r="C26" s="252" t="str">
        <f>IFERROR(VLOOKUP(D26,'Tarifa compacta'!A:C,2,FALSE),"-")</f>
        <v>5025232880874</v>
      </c>
      <c r="D26" t="s">
        <v>2599</v>
      </c>
      <c r="E26" s="32" t="str">
        <f>+VLOOKUP($D26,'Tarifa compacta'!$A:$G,7,0)</f>
        <v>1 ventilador horizontal 15,5kW  - Trifásica</v>
      </c>
      <c r="F26" s="34">
        <f>+IFERROR(VLOOKUP($D26,'Tarifa compacta'!$A$11:$O$1174,13,0),"")</f>
        <v>8099</v>
      </c>
      <c r="G26" s="217" t="str">
        <f>IFERROR(IF(VLOOKUP($D26,'Tarifa compacta'!$A$11:$O$1174,12,0)=0,"",VLOOKUP($D26,'Tarifa compacta'!$A$11:$O$1174,12,0)),"")</f>
        <v/>
      </c>
      <c r="H26" s="32"/>
    </row>
    <row r="27" spans="2:8">
      <c r="B27" s="177"/>
      <c r="C27" s="252" t="str">
        <f>IFERROR(VLOOKUP(D27,'Tarifa compacta'!A:C,2,FALSE),"-")</f>
        <v>5025232854387</v>
      </c>
      <c r="D27" t="s">
        <v>2603</v>
      </c>
      <c r="E27" s="32" t="str">
        <f>+VLOOKUP($D27,'Tarifa compacta'!$A:$G,7,0)</f>
        <v>2 ventiladores horizontales 20kW  - Trifásica</v>
      </c>
      <c r="F27" s="34">
        <f>+IFERROR(VLOOKUP($D27,'Tarifa compacta'!$A$11:$O$1174,13,0),"")</f>
        <v>9814</v>
      </c>
      <c r="G27" s="217" t="str">
        <f>IFERROR(IF(VLOOKUP($D27,'Tarifa compacta'!$A$11:$O$1174,12,0)=0,"",VLOOKUP($D27,'Tarifa compacta'!$A$11:$O$1174,12,0)),"")</f>
        <v/>
      </c>
      <c r="H27" s="32"/>
    </row>
    <row r="28" spans="2:8" ht="15.75" thickBot="1">
      <c r="B28" s="177"/>
      <c r="C28" s="252" t="str">
        <f>IFERROR(VLOOKUP(D28,'Tarifa compacta'!A:C,2,FALSE),"-")</f>
        <v>5025232854370</v>
      </c>
      <c r="D28" t="s">
        <v>2608</v>
      </c>
      <c r="E28" s="32" t="str">
        <f>+VLOOKUP($D28,'Tarifa compacta'!$A:$G,7,0)</f>
        <v>2 ventiladores horizontales 25,0kW  - Trifásica</v>
      </c>
      <c r="F28" s="34">
        <f>+IFERROR(VLOOKUP($D28,'Tarifa compacta'!$A$11:$O$1174,13,0),"")</f>
        <v>10757</v>
      </c>
      <c r="G28" s="217" t="str">
        <f>IFERROR(IF(VLOOKUP($D28,'Tarifa compacta'!$A$11:$O$1174,12,0)=0,"",VLOOKUP($D28,'Tarifa compacta'!$A$11:$O$1174,12,0)),"")</f>
        <v/>
      </c>
      <c r="H28" s="32"/>
    </row>
    <row r="29" spans="2:8" ht="24" thickBot="1">
      <c r="B29" s="288" t="s">
        <v>6377</v>
      </c>
      <c r="C29" s="288"/>
      <c r="D29" s="288"/>
      <c r="E29" s="288"/>
      <c r="F29" s="288"/>
      <c r="G29" s="288"/>
      <c r="H29" s="288"/>
    </row>
    <row r="30" spans="2:8" ht="15.75">
      <c r="B30" s="178"/>
      <c r="C30" s="251"/>
      <c r="D30" s="168" t="s">
        <v>6378</v>
      </c>
      <c r="E30" s="45"/>
      <c r="F30" s="169"/>
      <c r="G30" s="222"/>
      <c r="H30" s="45"/>
    </row>
    <row r="31" spans="2:8">
      <c r="B31" s="179"/>
      <c r="C31" s="252" t="str">
        <f>IFERROR(VLOOKUP(D31,'Tarifa compacta'!A:C,2,FALSE),"-")</f>
        <v>5025232968657</v>
      </c>
      <c r="D31" t="s">
        <v>2613</v>
      </c>
      <c r="E31" s="32" t="str">
        <f>+VLOOKUP($D31,'Tarifa compacta'!$A:$G,7,0)</f>
        <v>22,40KW, 1 ventilador vertical, trifásica, salida a dos tubos. Color negro grafito</v>
      </c>
      <c r="F31" s="34">
        <f>+IFERROR(VLOOKUP($D31,'Tarifa compacta'!$A$11:$O$1174,13,0),"")</f>
        <v>12293</v>
      </c>
      <c r="G31" s="217" t="str">
        <f>IFERROR(IF(VLOOKUP($D31,'Tarifa compacta'!$A$11:$O$1174,12,0)=0,"",VLOOKUP($D31,'Tarifa compacta'!$A$11:$O$1174,12,0)),"")</f>
        <v/>
      </c>
      <c r="H31" s="32"/>
    </row>
    <row r="32" spans="2:8">
      <c r="B32" s="179"/>
      <c r="C32" s="252" t="str">
        <f>IFERROR(VLOOKUP(D32,'Tarifa compacta'!A:C,2,FALSE),"-")</f>
        <v>5025232968664</v>
      </c>
      <c r="D32" t="s">
        <v>2620</v>
      </c>
      <c r="E32" s="32" t="str">
        <f>+VLOOKUP($D32,'Tarifa compacta'!$A:$G,7,0)</f>
        <v>28KW, 1 ventilador vertical, trifásica, salida a dos tubos. Color negro grafito</v>
      </c>
      <c r="F32" s="34">
        <f>+IFERROR(VLOOKUP($D32,'Tarifa compacta'!$A$11:$O$1174,13,0),"")</f>
        <v>13659</v>
      </c>
      <c r="G32" s="217" t="str">
        <f>IFERROR(IF(VLOOKUP($D32,'Tarifa compacta'!$A$11:$O$1174,12,0)=0,"",VLOOKUP($D32,'Tarifa compacta'!$A$11:$O$1174,12,0)),"")</f>
        <v/>
      </c>
      <c r="H32" s="32"/>
    </row>
    <row r="33" spans="2:8">
      <c r="B33" s="179"/>
      <c r="C33" s="252" t="str">
        <f>IFERROR(VLOOKUP(D33,'Tarifa compacta'!A:C,2,FALSE),"-")</f>
        <v>5025232968671</v>
      </c>
      <c r="D33" t="s">
        <v>2624</v>
      </c>
      <c r="E33" s="32" t="str">
        <f>+VLOOKUP($D33,'Tarifa compacta'!$A:$G,7,0)</f>
        <v>33,50KW, 1 ventilador vertical, trifásica, salida a dos tubos. Color negro grafito</v>
      </c>
      <c r="F33" s="34">
        <f>+IFERROR(VLOOKUP($D33,'Tarifa compacta'!$A$11:$O$1174,13,0),"")</f>
        <v>16234</v>
      </c>
      <c r="G33" s="217" t="str">
        <f>IFERROR(IF(VLOOKUP($D33,'Tarifa compacta'!$A$11:$O$1174,12,0)=0,"",VLOOKUP($D33,'Tarifa compacta'!$A$11:$O$1174,12,0)),"")</f>
        <v/>
      </c>
      <c r="H33" s="32"/>
    </row>
    <row r="34" spans="2:8" ht="15.75">
      <c r="B34" s="176"/>
      <c r="C34" s="251"/>
      <c r="D34" s="168" t="s">
        <v>6379</v>
      </c>
      <c r="E34" s="45"/>
      <c r="F34" s="169"/>
      <c r="G34" s="222"/>
      <c r="H34" s="45"/>
    </row>
    <row r="35" spans="2:8">
      <c r="B35" s="177"/>
      <c r="C35" s="252" t="str">
        <f>IFERROR(VLOOKUP(D35,'Tarifa compacta'!A:C,2,FALSE),"-")</f>
        <v>5025232851225</v>
      </c>
      <c r="D35" t="s">
        <v>2629</v>
      </c>
      <c r="E35" s="32" t="str">
        <f>+VLOOKUP($D35,'Tarifa compacta'!$A:$G,7,0)</f>
        <v>22,40KW, 1 ventilador vertical, trifásica, salida a dos tubos.</v>
      </c>
      <c r="F35" s="34">
        <f>+IFERROR(VLOOKUP($D35,'Tarifa compacta'!$A$11:$O$1174,13,0),"")</f>
        <v>11824</v>
      </c>
      <c r="G35" s="217" t="str">
        <f>IFERROR(IF(VLOOKUP($D35,'Tarifa compacta'!$A$11:$O$1174,12,0)=0,"",VLOOKUP($D35,'Tarifa compacta'!$A$11:$O$1174,12,0)),"")</f>
        <v/>
      </c>
      <c r="H35" s="32"/>
    </row>
    <row r="36" spans="2:8">
      <c r="B36" s="177"/>
      <c r="C36" s="252" t="str">
        <f>IFERROR(VLOOKUP(D36,'Tarifa compacta'!A:C,2,FALSE),"-")</f>
        <v>5025232851140</v>
      </c>
      <c r="D36" t="s">
        <v>2634</v>
      </c>
      <c r="E36" s="32" t="str">
        <f>+VLOOKUP($D36,'Tarifa compacta'!$A:$G,7,0)</f>
        <v>28KW, 1 ventilador vertical, trifásica, salida a dos tubos.</v>
      </c>
      <c r="F36" s="34">
        <f>+IFERROR(VLOOKUP($D36,'Tarifa compacta'!$A$11:$O$1174,13,0),"")</f>
        <v>13139</v>
      </c>
      <c r="G36" s="217" t="str">
        <f>IFERROR(IF(VLOOKUP($D36,'Tarifa compacta'!$A$11:$O$1174,12,0)=0,"",VLOOKUP($D36,'Tarifa compacta'!$A$11:$O$1174,12,0)),"")</f>
        <v/>
      </c>
      <c r="H36" s="32"/>
    </row>
    <row r="37" spans="2:8">
      <c r="B37" s="177"/>
      <c r="C37" s="252" t="str">
        <f>IFERROR(VLOOKUP(D37,'Tarifa compacta'!A:C,2,FALSE),"-")</f>
        <v>5025232851157</v>
      </c>
      <c r="D37" t="s">
        <v>2638</v>
      </c>
      <c r="E37" s="32" t="str">
        <f>+VLOOKUP($D37,'Tarifa compacta'!$A:$G,7,0)</f>
        <v>33,50KW, 1 ventilador vertical, trifásica, salida a dos tubos.</v>
      </c>
      <c r="F37" s="34">
        <f>+IFERROR(VLOOKUP($D37,'Tarifa compacta'!$A$11:$O$1174,13,0),"")</f>
        <v>15616</v>
      </c>
      <c r="G37" s="217" t="str">
        <f>IFERROR(IF(VLOOKUP($D37,'Tarifa compacta'!$A$11:$O$1174,12,0)=0,"",VLOOKUP($D37,'Tarifa compacta'!$A$11:$O$1174,12,0)),"")</f>
        <v/>
      </c>
      <c r="H37" s="32"/>
    </row>
    <row r="38" spans="2:8">
      <c r="B38" s="177"/>
      <c r="C38" s="252" t="str">
        <f>IFERROR(VLOOKUP(D38,'Tarifa compacta'!A:C,2,FALSE),"-")</f>
        <v>5025232851164</v>
      </c>
      <c r="D38" t="s">
        <v>2643</v>
      </c>
      <c r="E38" s="32" t="str">
        <f>+VLOOKUP($D38,'Tarifa compacta'!$A:$G,7,0)</f>
        <v>40KW, 1 ventilador vertical, trifásica, salida a dos tubos.</v>
      </c>
      <c r="F38" s="34">
        <f>+IFERROR(VLOOKUP($D38,'Tarifa compacta'!$A$11:$O$1174,13,0),"")</f>
        <v>18479</v>
      </c>
      <c r="G38" s="217" t="str">
        <f>IFERROR(IF(VLOOKUP($D38,'Tarifa compacta'!$A$11:$O$1174,12,0)=0,"",VLOOKUP($D38,'Tarifa compacta'!$A$11:$O$1174,12,0)),"")</f>
        <v/>
      </c>
      <c r="H38" s="32"/>
    </row>
    <row r="39" spans="2:8" ht="14.45" customHeight="1">
      <c r="B39" s="177"/>
      <c r="C39" s="252" t="str">
        <f>IFERROR(VLOOKUP(D39,'Tarifa compacta'!A:C,2,FALSE),"-")</f>
        <v>5025232851171</v>
      </c>
      <c r="D39" t="s">
        <v>2648</v>
      </c>
      <c r="E39" s="32" t="str">
        <f>+VLOOKUP($D39,'Tarifa compacta'!$A:$G,7,0)</f>
        <v>44,50KW, 1 ventilador vertical, trifásica, salida a dos tubos.</v>
      </c>
      <c r="F39" s="34">
        <f>+IFERROR(VLOOKUP($D39,'Tarifa compacta'!$A$11:$O$1174,13,0),"")</f>
        <v>20685</v>
      </c>
      <c r="G39" s="217" t="str">
        <f>IFERROR(IF(VLOOKUP($D39,'Tarifa compacta'!$A$11:$O$1174,12,0)=0,"",VLOOKUP($D39,'Tarifa compacta'!$A$11:$O$1174,12,0)),"")</f>
        <v/>
      </c>
      <c r="H39" s="32"/>
    </row>
    <row r="40" spans="2:8" ht="14.45" customHeight="1">
      <c r="B40" s="177"/>
      <c r="C40" s="252" t="str">
        <f>IFERROR(VLOOKUP(D40,'Tarifa compacta'!A:C,2,FALSE),"-")</f>
        <v>5025232851188</v>
      </c>
      <c r="D40" t="s">
        <v>2652</v>
      </c>
      <c r="E40" s="32" t="str">
        <f>+VLOOKUP($D40,'Tarifa compacta'!$A:$G,7,0)</f>
        <v>50,40KW, 1 ventilador vertical, trifásica, salida a dos tubos.</v>
      </c>
      <c r="F40" s="34">
        <f>+IFERROR(VLOOKUP($D40,'Tarifa compacta'!$A$11:$O$1174,13,0),"")</f>
        <v>24066</v>
      </c>
      <c r="G40" s="217" t="str">
        <f>IFERROR(IF(VLOOKUP($D40,'Tarifa compacta'!$A$11:$O$1174,12,0)=0,"",VLOOKUP($D40,'Tarifa compacta'!$A$11:$O$1174,12,0)),"")</f>
        <v/>
      </c>
      <c r="H40" s="32"/>
    </row>
    <row r="41" spans="2:8" ht="14.45" customHeight="1">
      <c r="B41" s="177"/>
      <c r="C41" s="252" t="str">
        <f>IFERROR(VLOOKUP(D41,'Tarifa compacta'!A:C,2,FALSE),"-")</f>
        <v>5025232851195</v>
      </c>
      <c r="D41" t="s">
        <v>2657</v>
      </c>
      <c r="E41" s="32" t="str">
        <f>+VLOOKUP($D41,'Tarifa compacta'!$A:$G,7,0)</f>
        <v>56KW, 1 ventilador vertical, trifásica, salida a dos tubos.</v>
      </c>
      <c r="F41" s="34">
        <f>+IFERROR(VLOOKUP($D41,'Tarifa compacta'!$A$11:$O$1174,13,0),"")</f>
        <v>26102</v>
      </c>
      <c r="G41" s="217" t="str">
        <f>IFERROR(IF(VLOOKUP($D41,'Tarifa compacta'!$A$11:$O$1174,12,0)=0,"",VLOOKUP($D41,'Tarifa compacta'!$A$11:$O$1174,12,0)),"")</f>
        <v/>
      </c>
      <c r="H41" s="32"/>
    </row>
    <row r="42" spans="2:8" ht="15.75">
      <c r="B42" s="176"/>
      <c r="C42" s="251"/>
      <c r="D42" s="168" t="s">
        <v>6380</v>
      </c>
      <c r="E42" s="45"/>
      <c r="F42" s="169"/>
      <c r="G42" s="222"/>
      <c r="H42" s="45"/>
    </row>
    <row r="43" spans="2:8">
      <c r="B43" s="177"/>
      <c r="C43" s="252" t="str">
        <f>IFERROR(VLOOKUP(D43,'Tarifa compacta'!A:C,2,FALSE),"-")</f>
        <v>4010869357494</v>
      </c>
      <c r="D43" t="s">
        <v>3041</v>
      </c>
      <c r="E43" s="32" t="str">
        <f>+VLOOKUP($D43,'Tarifa compacta'!$A:$G,7,0)</f>
        <v>25kW. Con Bomba Clase A</v>
      </c>
      <c r="F43" s="34">
        <f>+IFERROR(VLOOKUP($D43,'Tarifa compacta'!$A$11:$O$1174,13,0),"")</f>
        <v>12961</v>
      </c>
      <c r="G43" s="217" t="str">
        <f>IFERROR(IF(VLOOKUP($D43,'Tarifa compacta'!$A$11:$O$1174,12,0)=0,"",VLOOKUP($D43,'Tarifa compacta'!$A$11:$O$1174,12,0)),"")</f>
        <v/>
      </c>
      <c r="H43" s="32"/>
    </row>
    <row r="44" spans="2:8">
      <c r="B44" s="177"/>
      <c r="C44" s="252" t="str">
        <f>IFERROR(VLOOKUP(D44,'Tarifa compacta'!A:C,2,FALSE),"-")</f>
        <v>4010869357500</v>
      </c>
      <c r="D44" t="s">
        <v>3047</v>
      </c>
      <c r="E44" s="32" t="str">
        <f>+VLOOKUP($D44,'Tarifa compacta'!$A:$G,7,0)</f>
        <v>25kW.  Sin Bomba</v>
      </c>
      <c r="F44" s="34">
        <f>+IFERROR(VLOOKUP($D44,'Tarifa compacta'!$A$11:$O$1174,13,0),"")</f>
        <v>11827</v>
      </c>
      <c r="G44" s="217" t="str">
        <f>IFERROR(IF(VLOOKUP($D44,'Tarifa compacta'!$A$11:$O$1174,12,0)=0,"",VLOOKUP($D44,'Tarifa compacta'!$A$11:$O$1174,12,0)),"")</f>
        <v/>
      </c>
      <c r="H44" s="32"/>
    </row>
    <row r="45" spans="2:8">
      <c r="B45" s="177"/>
      <c r="C45" s="252" t="str">
        <f>IFERROR(VLOOKUP(D45,'Tarifa compacta'!A:C,2,FALSE),"-")</f>
        <v>4010869357517</v>
      </c>
      <c r="D45" t="s">
        <v>3051</v>
      </c>
      <c r="E45" s="32" t="str">
        <f>+VLOOKUP($D45,'Tarifa compacta'!$A:$G,7,0)</f>
        <v>50kW. Con Bomba Clase A</v>
      </c>
      <c r="F45" s="34">
        <f>+IFERROR(VLOOKUP($D45,'Tarifa compacta'!$A$11:$O$1174,13,0),"")</f>
        <v>15302</v>
      </c>
      <c r="G45" s="217" t="str">
        <f>IFERROR(IF(VLOOKUP($D45,'Tarifa compacta'!$A$11:$O$1174,12,0)=0,"",VLOOKUP($D45,'Tarifa compacta'!$A$11:$O$1174,12,0)),"")</f>
        <v/>
      </c>
      <c r="H45" s="32"/>
    </row>
    <row r="46" spans="2:8" ht="15.75" thickBot="1">
      <c r="B46" s="177"/>
      <c r="C46" s="252" t="str">
        <f>IFERROR(VLOOKUP(D46,'Tarifa compacta'!A:C,2,FALSE),"-")</f>
        <v>4010869357548</v>
      </c>
      <c r="D46" t="s">
        <v>3055</v>
      </c>
      <c r="E46" s="32" t="str">
        <f>+VLOOKUP($D46,'Tarifa compacta'!$A:$G,7,0)</f>
        <v>50kW.  Sin Bomba</v>
      </c>
      <c r="F46" s="34">
        <f>+IFERROR(VLOOKUP($D46,'Tarifa compacta'!$A$11:$O$1174,13,0),"")</f>
        <v>13912</v>
      </c>
      <c r="G46" s="217" t="str">
        <f>IFERROR(IF(VLOOKUP($D46,'Tarifa compacta'!$A$11:$O$1174,12,0)=0,"",VLOOKUP($D46,'Tarifa compacta'!$A$11:$O$1174,12,0)),"")</f>
        <v/>
      </c>
      <c r="H46" s="32"/>
    </row>
    <row r="47" spans="2:8" ht="24" thickBot="1">
      <c r="B47" s="288" t="s">
        <v>6381</v>
      </c>
      <c r="C47" s="288"/>
      <c r="D47" s="288"/>
      <c r="E47" s="288"/>
      <c r="F47" s="288"/>
      <c r="G47" s="288"/>
      <c r="H47" s="288"/>
    </row>
    <row r="48" spans="2:8" ht="15.75">
      <c r="B48" s="178"/>
      <c r="C48" s="251"/>
      <c r="D48" s="168" t="s">
        <v>6382</v>
      </c>
      <c r="E48" s="45"/>
      <c r="F48" s="169"/>
      <c r="G48" s="222"/>
      <c r="H48" s="45"/>
    </row>
    <row r="49" spans="2:8">
      <c r="B49" s="179"/>
      <c r="C49" s="252">
        <f>IFERROR(VLOOKUP(D49,'Tarifa compacta'!A:C,2,FALSE),"-")</f>
        <v>5025232991235</v>
      </c>
      <c r="D49" t="s">
        <v>2661</v>
      </c>
      <c r="E49" s="32" t="str">
        <f>+VLOOKUP($D49,'Tarifa compacta'!$A:$G,7,0)</f>
        <v>Unidad exterior MF4 R32 ECOi EX de 3 tubos de 8 CV</v>
      </c>
      <c r="F49" s="34">
        <f>+IFERROR(VLOOKUP($D49,'Tarifa compacta'!$A$11:$O$1174,13,0),"")</f>
        <v>13801</v>
      </c>
      <c r="G49" s="217" t="str">
        <f>IFERROR(IF(VLOOKUP($D49,'Tarifa compacta'!$A$11:$O$1174,12,0)=0,"",VLOOKUP($D49,'Tarifa compacta'!$A$11:$O$1174,12,0)),"")</f>
        <v/>
      </c>
      <c r="H49" s="32"/>
    </row>
    <row r="50" spans="2:8">
      <c r="B50" s="179"/>
      <c r="C50" s="252">
        <f>IFERROR(VLOOKUP(D50,'Tarifa compacta'!A:C,2,FALSE),"-")</f>
        <v>5025232991211</v>
      </c>
      <c r="D50" t="s">
        <v>2666</v>
      </c>
      <c r="E50" s="32" t="str">
        <f>+VLOOKUP($D50,'Tarifa compacta'!$A:$G,7,0)</f>
        <v>Unidad exterior MF4 R32 ECOi EX de 3 tubos de 10 CV</v>
      </c>
      <c r="F50" s="34">
        <f>+IFERROR(VLOOKUP($D50,'Tarifa compacta'!$A$11:$O$1174,13,0),"")</f>
        <v>14953</v>
      </c>
      <c r="G50" s="217" t="str">
        <f>IFERROR(IF(VLOOKUP($D50,'Tarifa compacta'!$A$11:$O$1174,12,0)=0,"",VLOOKUP($D50,'Tarifa compacta'!$A$11:$O$1174,12,0)),"")</f>
        <v/>
      </c>
      <c r="H50" s="32"/>
    </row>
    <row r="51" spans="2:8">
      <c r="B51" s="179"/>
      <c r="C51" s="252">
        <f>IFERROR(VLOOKUP(D51,'Tarifa compacta'!A:C,2,FALSE),"-")</f>
        <v>5025232991228</v>
      </c>
      <c r="D51" t="s">
        <v>2670</v>
      </c>
      <c r="E51" s="32" t="str">
        <f>+VLOOKUP($D51,'Tarifa compacta'!$A:$G,7,0)</f>
        <v>Unidad exterior MF4 R32 ECOi EX de 3 tubos de 12 CV</v>
      </c>
      <c r="F51" s="34">
        <f>+IFERROR(VLOOKUP($D51,'Tarifa compacta'!$A$11:$O$1174,13,0),"")</f>
        <v>18597</v>
      </c>
      <c r="G51" s="217" t="str">
        <f>IFERROR(IF(VLOOKUP($D51,'Tarifa compacta'!$A$11:$O$1174,12,0)=0,"",VLOOKUP($D51,'Tarifa compacta'!$A$11:$O$1174,12,0)),"")</f>
        <v/>
      </c>
      <c r="H51" s="32"/>
    </row>
    <row r="52" spans="2:8" ht="15.75">
      <c r="B52" s="176"/>
      <c r="C52" s="251"/>
      <c r="D52" s="168" t="s">
        <v>6383</v>
      </c>
      <c r="E52" s="45"/>
      <c r="F52" s="169"/>
      <c r="G52" s="222"/>
      <c r="H52" s="45"/>
    </row>
    <row r="53" spans="2:8">
      <c r="B53" s="177"/>
      <c r="C53" s="252" t="str">
        <f>IFERROR(VLOOKUP(D53,'Tarifa compacta'!A:C,2,FALSE),"-")</f>
        <v>5025232880898</v>
      </c>
      <c r="D53" t="s">
        <v>2675</v>
      </c>
      <c r="E53" s="32" t="str">
        <f>+VLOOKUP($D53,'Tarifa compacta'!$A:$G,7,0)</f>
        <v>22,40kW, 1 ventilador vertical, trifásica, salida a tres tubos con recuperación de calor.</v>
      </c>
      <c r="F53" s="34">
        <f>+IFERROR(VLOOKUP($D53,'Tarifa compacta'!$A$11:$O$1174,13,0),"")</f>
        <v>13144</v>
      </c>
      <c r="G53" s="217" t="str">
        <f>IFERROR(IF(VLOOKUP($D53,'Tarifa compacta'!$A$11:$O$1174,12,0)=0,"",VLOOKUP($D53,'Tarifa compacta'!$A$11:$O$1174,12,0)),"")</f>
        <v/>
      </c>
      <c r="H53" s="32"/>
    </row>
    <row r="54" spans="2:8">
      <c r="B54" s="177"/>
      <c r="C54" s="252" t="str">
        <f>IFERROR(VLOOKUP(D54,'Tarifa compacta'!A:C,2,FALSE),"-")</f>
        <v>5025232880904</v>
      </c>
      <c r="D54" t="s">
        <v>2679</v>
      </c>
      <c r="E54" s="32" t="str">
        <f>+VLOOKUP($D54,'Tarifa compacta'!$A:$G,7,0)</f>
        <v>28kW, 1 ventilador vertical, trifásica, salida a tres tubos con recuperación de calor.</v>
      </c>
      <c r="F54" s="34">
        <f>+IFERROR(VLOOKUP($D54,'Tarifa compacta'!$A$11:$O$1174,13,0),"")</f>
        <v>14241</v>
      </c>
      <c r="G54" s="217" t="str">
        <f>IFERROR(IF(VLOOKUP($D54,'Tarifa compacta'!$A$11:$O$1174,12,0)=0,"",VLOOKUP($D54,'Tarifa compacta'!$A$11:$O$1174,12,0)),"")</f>
        <v/>
      </c>
      <c r="H54" s="32"/>
    </row>
    <row r="55" spans="2:8">
      <c r="B55" s="177"/>
      <c r="C55" s="252" t="str">
        <f>IFERROR(VLOOKUP(D55,'Tarifa compacta'!A:C,2,FALSE),"-")</f>
        <v>5025232880911</v>
      </c>
      <c r="D55" t="s">
        <v>2683</v>
      </c>
      <c r="E55" s="32" t="str">
        <f>+VLOOKUP($D55,'Tarifa compacta'!$A:$G,7,0)</f>
        <v>33,50kW, 1 ventilador vertical, trifásica, salida a tres tubos con recuperación de calor.</v>
      </c>
      <c r="F55" s="34">
        <f>+IFERROR(VLOOKUP($D55,'Tarifa compacta'!$A$11:$O$1174,13,0),"")</f>
        <v>17712</v>
      </c>
      <c r="G55" s="217" t="str">
        <f>IFERROR(IF(VLOOKUP($D55,'Tarifa compacta'!$A$11:$O$1174,12,0)=0,"",VLOOKUP($D55,'Tarifa compacta'!$A$11:$O$1174,12,0)),"")</f>
        <v/>
      </c>
      <c r="H55" s="32"/>
    </row>
    <row r="56" spans="2:8">
      <c r="B56" s="177"/>
      <c r="C56" s="252" t="str">
        <f>IFERROR(VLOOKUP(D56,'Tarifa compacta'!A:C,2,FALSE),"-")</f>
        <v>5025232880928</v>
      </c>
      <c r="D56" t="s">
        <v>2687</v>
      </c>
      <c r="E56" s="32" t="str">
        <f>+VLOOKUP($D56,'Tarifa compacta'!$A:$G,7,0)</f>
        <v>40kW, 1 ventilador vertical, trifásica, salida a tres tubos con recuperación de calor.</v>
      </c>
      <c r="F56" s="34">
        <f>+IFERROR(VLOOKUP($D56,'Tarifa compacta'!$A$11:$O$1174,13,0),"")</f>
        <v>20665</v>
      </c>
      <c r="G56" s="217" t="str">
        <f>IFERROR(IF(VLOOKUP($D56,'Tarifa compacta'!$A$11:$O$1174,12,0)=0,"",VLOOKUP($D56,'Tarifa compacta'!$A$11:$O$1174,12,0)),"")</f>
        <v/>
      </c>
      <c r="H56" s="32"/>
    </row>
    <row r="57" spans="2:8" ht="15.75" thickBot="1">
      <c r="B57" s="177"/>
      <c r="C57" s="252" t="str">
        <f>IFERROR(VLOOKUP(D57,'Tarifa compacta'!A:C,2,FALSE),"-")</f>
        <v>5025232880935</v>
      </c>
      <c r="D57" t="s">
        <v>2692</v>
      </c>
      <c r="E57" s="32" t="str">
        <f>+VLOOKUP($D57,'Tarifa compacta'!$A:$G,7,0)</f>
        <v>44,50kW, 1 ventilador vertical, trifásica, salida a tres tubos con recuperación de calor.</v>
      </c>
      <c r="F57" s="34">
        <f>+IFERROR(VLOOKUP($D57,'Tarifa compacta'!$A$11:$O$1174,13,0),"")</f>
        <v>22943</v>
      </c>
      <c r="G57" s="217" t="str">
        <f>IFERROR(IF(VLOOKUP($D57,'Tarifa compacta'!$A$11:$O$1174,12,0)=0,"",VLOOKUP($D57,'Tarifa compacta'!$A$11:$O$1174,12,0)),"")</f>
        <v/>
      </c>
      <c r="H57" s="32"/>
    </row>
    <row r="58" spans="2:8" ht="24" thickBot="1">
      <c r="B58" s="288" t="s">
        <v>6384</v>
      </c>
      <c r="C58" s="288"/>
      <c r="D58" s="288"/>
      <c r="E58" s="288"/>
      <c r="F58" s="288"/>
      <c r="G58" s="288"/>
      <c r="H58" s="288"/>
    </row>
    <row r="59" spans="2:8" ht="15.75">
      <c r="B59" s="176"/>
      <c r="C59" s="251"/>
      <c r="D59" s="168" t="s">
        <v>6385</v>
      </c>
      <c r="E59" s="45"/>
      <c r="F59" s="169"/>
      <c r="G59" s="222"/>
      <c r="H59" s="45"/>
    </row>
    <row r="60" spans="2:8">
      <c r="B60" s="177"/>
      <c r="C60" s="252" t="str">
        <f>IFERROR(VLOOKUP(D60,'Tarifa compacta'!A:C,2,FALSE),"-")</f>
        <v>5025232968008</v>
      </c>
      <c r="D60" t="s">
        <v>2696</v>
      </c>
      <c r="E60" s="32" t="str">
        <f>+VLOOKUP($D60,'Tarifa compacta'!$A:$G,7,0)</f>
        <v>Cassette 90x90 2,20kW</v>
      </c>
      <c r="F60" s="34">
        <f>+IFERROR(VLOOKUP($D60,'Tarifa compacta'!$A$11:$O$1174,13,0),"")</f>
        <v>1489</v>
      </c>
      <c r="G60" s="217" t="str">
        <f>IFERROR(IF(VLOOKUP($D60,'Tarifa compacta'!$A$11:$O$1174,12,0)=0,"",VLOOKUP($D60,'Tarifa compacta'!$A$11:$O$1174,12,0)),"")</f>
        <v/>
      </c>
      <c r="H60" s="35"/>
    </row>
    <row r="61" spans="2:8">
      <c r="B61" s="177"/>
      <c r="C61" s="252" t="str">
        <f>IFERROR(VLOOKUP(D61,'Tarifa compacta'!A:C,2,FALSE),"-")</f>
        <v>5025232968077</v>
      </c>
      <c r="D61" t="s">
        <v>2701</v>
      </c>
      <c r="E61" s="32" t="str">
        <f>+VLOOKUP($D61,'Tarifa compacta'!$A:$G,7,0)</f>
        <v>Cassette 90x90 2,80kW</v>
      </c>
      <c r="F61" s="34">
        <f>+IFERROR(VLOOKUP($D61,'Tarifa compacta'!$A$11:$O$1174,13,0),"")</f>
        <v>1501</v>
      </c>
      <c r="G61" s="217" t="str">
        <f>IFERROR(IF(VLOOKUP($D61,'Tarifa compacta'!$A$11:$O$1174,12,0)=0,"",VLOOKUP($D61,'Tarifa compacta'!$A$11:$O$1174,12,0)),"")</f>
        <v/>
      </c>
      <c r="H61" s="35"/>
    </row>
    <row r="62" spans="2:8">
      <c r="B62" s="177"/>
      <c r="C62" s="252" t="str">
        <f>IFERROR(VLOOKUP(D62,'Tarifa compacta'!A:C,2,FALSE),"-")</f>
        <v>5025232968121</v>
      </c>
      <c r="D62" t="s">
        <v>2705</v>
      </c>
      <c r="E62" s="32" t="str">
        <f>+VLOOKUP($D62,'Tarifa compacta'!$A:$G,7,0)</f>
        <v>Cassette 90x90 3,60kW</v>
      </c>
      <c r="F62" s="34">
        <f>+IFERROR(VLOOKUP($D62,'Tarifa compacta'!$A$11:$O$1174,13,0),"")</f>
        <v>1510</v>
      </c>
      <c r="G62" s="217" t="str">
        <f>IFERROR(IF(VLOOKUP($D62,'Tarifa compacta'!$A$11:$O$1174,12,0)=0,"",VLOOKUP($D62,'Tarifa compacta'!$A$11:$O$1174,12,0)),"")</f>
        <v/>
      </c>
      <c r="H62" s="35"/>
    </row>
    <row r="63" spans="2:8">
      <c r="B63" s="177"/>
      <c r="C63" s="252" t="str">
        <f>IFERROR(VLOOKUP(D63,'Tarifa compacta'!A:C,2,FALSE),"-")</f>
        <v>5025232968176</v>
      </c>
      <c r="D63" t="s">
        <v>2709</v>
      </c>
      <c r="E63" s="32" t="str">
        <f>+VLOOKUP($D63,'Tarifa compacta'!$A:$G,7,0)</f>
        <v>Cassette 90x90 4,50kW</v>
      </c>
      <c r="F63" s="34">
        <f>+IFERROR(VLOOKUP($D63,'Tarifa compacta'!$A$11:$O$1174,13,0),"")</f>
        <v>1732</v>
      </c>
      <c r="G63" s="217" t="str">
        <f>IFERROR(IF(VLOOKUP($D63,'Tarifa compacta'!$A$11:$O$1174,12,0)=0,"",VLOOKUP($D63,'Tarifa compacta'!$A$11:$O$1174,12,0)),"")</f>
        <v/>
      </c>
      <c r="H63" s="35"/>
    </row>
    <row r="64" spans="2:8">
      <c r="B64" s="177"/>
      <c r="C64" s="252" t="str">
        <f>IFERROR(VLOOKUP(D64,'Tarifa compacta'!A:C,2,FALSE),"-")</f>
        <v>5025232968220</v>
      </c>
      <c r="D64" t="s">
        <v>2713</v>
      </c>
      <c r="E64" s="32" t="str">
        <f>+VLOOKUP($D64,'Tarifa compacta'!$A:$G,7,0)</f>
        <v>Cassette 90x90 5,60kW</v>
      </c>
      <c r="F64" s="34">
        <f>+IFERROR(VLOOKUP($D64,'Tarifa compacta'!$A$11:$O$1174,13,0),"")</f>
        <v>1767</v>
      </c>
      <c r="G64" s="217" t="str">
        <f>IFERROR(IF(VLOOKUP($D64,'Tarifa compacta'!$A$11:$O$1174,12,0)=0,"",VLOOKUP($D64,'Tarifa compacta'!$A$11:$O$1174,12,0)),"")</f>
        <v/>
      </c>
      <c r="H64" s="35"/>
    </row>
    <row r="65" spans="2:8">
      <c r="B65" s="177"/>
      <c r="C65" s="252" t="str">
        <f>IFERROR(VLOOKUP(D65,'Tarifa compacta'!A:C,2,FALSE),"-")</f>
        <v>5025232968268</v>
      </c>
      <c r="D65" t="s">
        <v>2717</v>
      </c>
      <c r="E65" s="32" t="str">
        <f>+VLOOKUP($D65,'Tarifa compacta'!$A:$G,7,0)</f>
        <v>Cassette 90x90 6kW</v>
      </c>
      <c r="F65" s="34">
        <f>+IFERROR(VLOOKUP($D65,'Tarifa compacta'!$A$11:$O$1174,13,0),"")</f>
        <v>1881</v>
      </c>
      <c r="G65" s="217" t="str">
        <f>IFERROR(IF(VLOOKUP($D65,'Tarifa compacta'!$A$11:$O$1174,12,0)=0,"",VLOOKUP($D65,'Tarifa compacta'!$A$11:$O$1174,12,0)),"")</f>
        <v/>
      </c>
      <c r="H65" s="35"/>
    </row>
    <row r="66" spans="2:8">
      <c r="B66" s="177"/>
      <c r="C66" s="252" t="str">
        <f>IFERROR(VLOOKUP(D66,'Tarifa compacta'!A:C,2,FALSE),"-")</f>
        <v>5025232968305</v>
      </c>
      <c r="D66" t="s">
        <v>2721</v>
      </c>
      <c r="E66" s="32" t="str">
        <f>+VLOOKUP($D66,'Tarifa compacta'!$A:$G,7,0)</f>
        <v>Cassette 90x90 7,30kW</v>
      </c>
      <c r="F66" s="34">
        <f>+IFERROR(VLOOKUP($D66,'Tarifa compacta'!$A$11:$O$1174,13,0),"")</f>
        <v>1960</v>
      </c>
      <c r="G66" s="217" t="str">
        <f>IFERROR(IF(VLOOKUP($D66,'Tarifa compacta'!$A$11:$O$1174,12,0)=0,"",VLOOKUP($D66,'Tarifa compacta'!$A$11:$O$1174,12,0)),"")</f>
        <v/>
      </c>
      <c r="H66" s="35"/>
    </row>
    <row r="67" spans="2:8">
      <c r="B67" s="177"/>
      <c r="C67" s="252" t="str">
        <f>IFERROR(VLOOKUP(D67,'Tarifa compacta'!A:C,2,FALSE),"-")</f>
        <v>5025232968336</v>
      </c>
      <c r="D67" t="s">
        <v>2725</v>
      </c>
      <c r="E67" s="32" t="str">
        <f>+VLOOKUP($D67,'Tarifa compacta'!$A:$G,7,0)</f>
        <v>Cassette 90x90 9kW</v>
      </c>
      <c r="F67" s="34">
        <f>+IFERROR(VLOOKUP($D67,'Tarifa compacta'!$A$11:$O$1174,13,0),"")</f>
        <v>2199</v>
      </c>
      <c r="G67" s="217" t="str">
        <f>IFERROR(IF(VLOOKUP($D67,'Tarifa compacta'!$A$11:$O$1174,12,0)=0,"",VLOOKUP($D67,'Tarifa compacta'!$A$11:$O$1174,12,0)),"")</f>
        <v/>
      </c>
      <c r="H67" s="35"/>
    </row>
    <row r="68" spans="2:8">
      <c r="B68" s="177"/>
      <c r="C68" s="252" t="str">
        <f>IFERROR(VLOOKUP(D68,'Tarifa compacta'!A:C,2,FALSE),"-")</f>
        <v>5025232967841</v>
      </c>
      <c r="D68" t="s">
        <v>2729</v>
      </c>
      <c r="E68" s="32" t="str">
        <f>+VLOOKUP($D68,'Tarifa compacta'!$A:$G,7,0)</f>
        <v>Cassette 90x90 11,20kW</v>
      </c>
      <c r="F68" s="34">
        <f>+IFERROR(VLOOKUP($D68,'Tarifa compacta'!$A$11:$O$1174,13,0),"")</f>
        <v>2598</v>
      </c>
      <c r="G68" s="217" t="str">
        <f>IFERROR(IF(VLOOKUP($D68,'Tarifa compacta'!$A$11:$O$1174,12,0)=0,"",VLOOKUP($D68,'Tarifa compacta'!$A$11:$O$1174,12,0)),"")</f>
        <v/>
      </c>
      <c r="H68" s="35"/>
    </row>
    <row r="69" spans="2:8">
      <c r="B69" s="177"/>
      <c r="C69" s="252" t="str">
        <f>IFERROR(VLOOKUP(D69,'Tarifa compacta'!A:C,2,FALSE),"-")</f>
        <v>5025232967872</v>
      </c>
      <c r="D69" t="s">
        <v>2733</v>
      </c>
      <c r="E69" s="32" t="str">
        <f>+VLOOKUP($D69,'Tarifa compacta'!$A:$G,7,0)</f>
        <v>Cassette 90x90 14kW</v>
      </c>
      <c r="F69" s="34">
        <f>+IFERROR(VLOOKUP($D69,'Tarifa compacta'!$A$11:$O$1174,13,0),"")</f>
        <v>2890</v>
      </c>
      <c r="G69" s="217" t="str">
        <f>IFERROR(IF(VLOOKUP($D69,'Tarifa compacta'!$A$11:$O$1174,12,0)=0,"",VLOOKUP($D69,'Tarifa compacta'!$A$11:$O$1174,12,0)),"")</f>
        <v/>
      </c>
      <c r="H69" s="35"/>
    </row>
    <row r="70" spans="2:8">
      <c r="B70" s="177"/>
      <c r="C70" s="252" t="str">
        <f>IFERROR(VLOOKUP(D70,'Tarifa compacta'!A:C,2,FALSE),"-")</f>
        <v>5025232967940</v>
      </c>
      <c r="D70" t="s">
        <v>2737</v>
      </c>
      <c r="E70" s="32" t="str">
        <f>+VLOOKUP($D70,'Tarifa compacta'!$A:$G,7,0)</f>
        <v>Cassette 90x90 16kW</v>
      </c>
      <c r="F70" s="34">
        <f>+IFERROR(VLOOKUP($D70,'Tarifa compacta'!$A$11:$O$1174,13,0),"")</f>
        <v>3116</v>
      </c>
      <c r="G70" s="217" t="str">
        <f>IFERROR(IF(VLOOKUP($D70,'Tarifa compacta'!$A$11:$O$1174,12,0)=0,"",VLOOKUP($D70,'Tarifa compacta'!$A$11:$O$1174,12,0)),"")</f>
        <v/>
      </c>
      <c r="H70" s="35"/>
    </row>
    <row r="71" spans="2:8">
      <c r="B71" s="179"/>
      <c r="C71" s="252" t="str">
        <f>IFERROR(VLOOKUP(D71,'Tarifa compacta'!A:C,2,FALSE),"-")</f>
        <v>5025232856671</v>
      </c>
      <c r="D71" t="s">
        <v>1981</v>
      </c>
      <c r="E71" s="32" t="str">
        <f>+VLOOKUP($D71,'Tarifa compacta'!$A:$G,7,0)</f>
        <v>Panel blanco cassette 90x90 PU2 / MU2 - Nuevo RAL9003</v>
      </c>
      <c r="F71" s="34">
        <f>+IFERROR(VLOOKUP($D71,'Tarifa compacta'!$A$11:$O$1174,13,0),"")</f>
        <v>335</v>
      </c>
      <c r="G71" s="217" t="str">
        <f>IFERROR(IF(VLOOKUP($D71,'Tarifa compacta'!$A$11:$O$1174,12,0)=0,"",VLOOKUP($D71,'Tarifa compacta'!$A$11:$O$1174,12,0)),"")</f>
        <v/>
      </c>
      <c r="H71" s="32"/>
    </row>
    <row r="72" spans="2:8" ht="15.75">
      <c r="B72" s="176"/>
      <c r="C72" s="251"/>
      <c r="D72" s="168" t="s">
        <v>6386</v>
      </c>
      <c r="E72" s="45"/>
      <c r="F72" s="169"/>
      <c r="G72" s="222"/>
      <c r="H72" s="45"/>
    </row>
    <row r="73" spans="2:8" ht="14.45" customHeight="1">
      <c r="B73" s="177"/>
      <c r="C73" s="252" t="str">
        <f>IFERROR(VLOOKUP(D73,'Tarifa compacta'!A:C,2,FALSE),"-")</f>
        <v>5025232967919</v>
      </c>
      <c r="D73" t="s">
        <v>2741</v>
      </c>
      <c r="E73" s="32" t="str">
        <f>+VLOOKUP($D73,'Tarifa compacta'!$A:$G,7,0)</f>
        <v>Cassette 60x60 1,50kW</v>
      </c>
      <c r="F73" s="34">
        <f>+IFERROR(VLOOKUP($D73,'Tarifa compacta'!$A$11:$O$1174,13,0),"")</f>
        <v>1399</v>
      </c>
      <c r="G73" s="217" t="str">
        <f>IFERROR(IF(VLOOKUP($D73,'Tarifa compacta'!$A$11:$O$1174,12,0)=0,"",VLOOKUP($D73,'Tarifa compacta'!$A$11:$O$1174,12,0)),"")</f>
        <v/>
      </c>
      <c r="H73" s="35"/>
    </row>
    <row r="74" spans="2:8" ht="14.45" customHeight="1">
      <c r="B74" s="177"/>
      <c r="C74" s="252">
        <f>IFERROR(VLOOKUP(D74,'Tarifa compacta'!A:C,2,FALSE),"-")</f>
        <v>5025232968015</v>
      </c>
      <c r="D74" t="s">
        <v>2746</v>
      </c>
      <c r="E74" s="32" t="str">
        <f>+VLOOKUP($D74,'Tarifa compacta'!$A:$G,7,0)</f>
        <v>Cassette 60x60 2,20kW</v>
      </c>
      <c r="F74" s="34">
        <f>+IFERROR(VLOOKUP($D74,'Tarifa compacta'!$A$11:$O$1174,13,0),"")</f>
        <v>1443</v>
      </c>
      <c r="G74" s="217" t="str">
        <f>IFERROR(IF(VLOOKUP($D74,'Tarifa compacta'!$A$11:$O$1174,12,0)=0,"",VLOOKUP($D74,'Tarifa compacta'!$A$11:$O$1174,12,0)),"")</f>
        <v/>
      </c>
      <c r="H74" s="35"/>
    </row>
    <row r="75" spans="2:8" ht="14.45" customHeight="1">
      <c r="B75" s="177"/>
      <c r="C75" s="252" t="str">
        <f>IFERROR(VLOOKUP(D75,'Tarifa compacta'!A:C,2,FALSE),"-")</f>
        <v>5025232968084</v>
      </c>
      <c r="D75" t="s">
        <v>2749</v>
      </c>
      <c r="E75" s="32" t="str">
        <f>+VLOOKUP($D75,'Tarifa compacta'!$A:$G,7,0)</f>
        <v>Cassette 60x60 2,80kW</v>
      </c>
      <c r="F75" s="34">
        <f>+IFERROR(VLOOKUP($D75,'Tarifa compacta'!$A$11:$O$1174,13,0),"")</f>
        <v>1462</v>
      </c>
      <c r="G75" s="217" t="str">
        <f>IFERROR(IF(VLOOKUP($D75,'Tarifa compacta'!$A$11:$O$1174,12,0)=0,"",VLOOKUP($D75,'Tarifa compacta'!$A$11:$O$1174,12,0)),"")</f>
        <v/>
      </c>
      <c r="H75" s="35"/>
    </row>
    <row r="76" spans="2:8" ht="14.45" customHeight="1">
      <c r="B76" s="177"/>
      <c r="C76" s="252" t="str">
        <f>IFERROR(VLOOKUP(D76,'Tarifa compacta'!A:C,2,FALSE),"-")</f>
        <v>5025232968138</v>
      </c>
      <c r="D76" t="s">
        <v>2753</v>
      </c>
      <c r="E76" s="32" t="str">
        <f>+VLOOKUP($D76,'Tarifa compacta'!$A:$G,7,0)</f>
        <v>Cassette 60x60 3,60kW</v>
      </c>
      <c r="F76" s="34">
        <f>+IFERROR(VLOOKUP($D76,'Tarifa compacta'!$A$11:$O$1174,13,0),"")</f>
        <v>1518</v>
      </c>
      <c r="G76" s="217" t="str">
        <f>IFERROR(IF(VLOOKUP($D76,'Tarifa compacta'!$A$11:$O$1174,12,0)=0,"",VLOOKUP($D76,'Tarifa compacta'!$A$11:$O$1174,12,0)),"")</f>
        <v/>
      </c>
      <c r="H76" s="35"/>
    </row>
    <row r="77" spans="2:8" ht="14.45" customHeight="1">
      <c r="B77" s="177"/>
      <c r="C77" s="252" t="str">
        <f>IFERROR(VLOOKUP(D77,'Tarifa compacta'!A:C,2,FALSE),"-")</f>
        <v>5025232968183</v>
      </c>
      <c r="D77" t="s">
        <v>2757</v>
      </c>
      <c r="E77" s="32" t="str">
        <f>+VLOOKUP($D77,'Tarifa compacta'!$A:$G,7,0)</f>
        <v>Cassette 60x60 4,50kW</v>
      </c>
      <c r="F77" s="34">
        <f>+IFERROR(VLOOKUP($D77,'Tarifa compacta'!$A$11:$O$1174,13,0),"")</f>
        <v>1657</v>
      </c>
      <c r="G77" s="217" t="str">
        <f>IFERROR(IF(VLOOKUP($D77,'Tarifa compacta'!$A$11:$O$1174,12,0)=0,"",VLOOKUP($D77,'Tarifa compacta'!$A$11:$O$1174,12,0)),"")</f>
        <v/>
      </c>
      <c r="H77" s="35"/>
    </row>
    <row r="78" spans="2:8" ht="14.45" customHeight="1">
      <c r="B78" s="177"/>
      <c r="C78" s="252" t="str">
        <f>IFERROR(VLOOKUP(D78,'Tarifa compacta'!A:C,2,FALSE),"-")</f>
        <v>5025232968237</v>
      </c>
      <c r="D78" t="s">
        <v>2761</v>
      </c>
      <c r="E78" s="32" t="str">
        <f>+VLOOKUP($D78,'Tarifa compacta'!$A:$G,7,0)</f>
        <v>Cassette 60x60 5,60kW</v>
      </c>
      <c r="F78" s="34">
        <f>+IFERROR(VLOOKUP($D78,'Tarifa compacta'!$A$11:$O$1174,13,0),"")</f>
        <v>1880</v>
      </c>
      <c r="G78" s="217" t="str">
        <f>IFERROR(IF(VLOOKUP($D78,'Tarifa compacta'!$A$11:$O$1174,12,0)=0,"",VLOOKUP($D78,'Tarifa compacta'!$A$11:$O$1174,12,0)),"")</f>
        <v/>
      </c>
      <c r="H78" s="35"/>
    </row>
    <row r="79" spans="2:8" ht="14.45" customHeight="1">
      <c r="B79" s="179" t="s">
        <v>6100</v>
      </c>
      <c r="C79" s="252">
        <f>IFERROR(VLOOKUP(D79,'Tarifa compacta'!A:C,2,FALSE),"-")</f>
        <v>5025232990924</v>
      </c>
      <c r="D79" t="s">
        <v>2012</v>
      </c>
      <c r="E79" s="32" t="str">
        <f>+VLOOKUP($D79,'Tarifa compacta'!$A:$G,7,0)</f>
        <v>Panel para casete blanco de 4 vías 60x60</v>
      </c>
      <c r="F79" s="34">
        <f>+IFERROR(VLOOKUP($D79,'Tarifa compacta'!$A$11:$O$1174,13,0),"")</f>
        <v>258</v>
      </c>
      <c r="G79" s="217" t="str">
        <f>IFERROR(IF(VLOOKUP($D79,'Tarifa compacta'!$A$11:$O$1174,12,0)=0,"",VLOOKUP($D79,'Tarifa compacta'!$A$11:$O$1174,12,0)),"")</f>
        <v/>
      </c>
      <c r="H79" s="35"/>
    </row>
    <row r="80" spans="2:8" ht="15.75">
      <c r="B80" s="176"/>
      <c r="C80" s="251"/>
      <c r="D80" s="168" t="s">
        <v>6387</v>
      </c>
      <c r="E80" s="45"/>
      <c r="F80" s="169"/>
      <c r="G80" s="222"/>
      <c r="H80" s="45"/>
    </row>
    <row r="81" spans="2:8">
      <c r="B81" s="177"/>
      <c r="C81" s="252" t="str">
        <f>IFERROR(VLOOKUP(D81,'Tarifa compacta'!A:C,2,FALSE),"-")</f>
        <v>5025232601264</v>
      </c>
      <c r="D81" t="s">
        <v>2765</v>
      </c>
      <c r="E81" s="32" t="str">
        <f>+VLOOKUP($D81,'Tarifa compacta'!$A:$G,7,0)</f>
        <v>Cassette de dos vías 2,20kW</v>
      </c>
      <c r="F81" s="34">
        <f>+IFERROR(VLOOKUP($D81,'Tarifa compacta'!$A$11:$O$1174,13,0),"")</f>
        <v>1904</v>
      </c>
      <c r="G81" s="217" t="str">
        <f>IFERROR(IF(VLOOKUP($D81,'Tarifa compacta'!$A$11:$O$1174,12,0)=0,"",VLOOKUP($D81,'Tarifa compacta'!$A$11:$O$1174,12,0)),"")</f>
        <v/>
      </c>
      <c r="H81" s="35"/>
    </row>
    <row r="82" spans="2:8">
      <c r="B82" s="177"/>
      <c r="C82" s="252">
        <f>IFERROR(VLOOKUP(D82,'Tarifa compacta'!A:C,2,FALSE),"-")</f>
        <v>0</v>
      </c>
      <c r="D82" t="s">
        <v>2770</v>
      </c>
      <c r="E82" s="32" t="str">
        <f>+VLOOKUP($D82,'Tarifa compacta'!$A:$G,7,0)</f>
        <v>Cassette de dos vías 2,80kW</v>
      </c>
      <c r="F82" s="34">
        <f>+IFERROR(VLOOKUP($D82,'Tarifa compacta'!$A$11:$O$1174,13,0),"")</f>
        <v>1943</v>
      </c>
      <c r="G82" s="217" t="str">
        <f>IFERROR(IF(VLOOKUP($D82,'Tarifa compacta'!$A$11:$O$1174,12,0)=0,"",VLOOKUP($D82,'Tarifa compacta'!$A$11:$O$1174,12,0)),"")</f>
        <v/>
      </c>
      <c r="H82" s="35"/>
    </row>
    <row r="83" spans="2:8">
      <c r="B83" s="177"/>
      <c r="C83" s="252" t="str">
        <f>IFERROR(VLOOKUP(D83,'Tarifa compacta'!A:C,2,FALSE),"-")</f>
        <v>5025232601479</v>
      </c>
      <c r="D83" t="s">
        <v>2773</v>
      </c>
      <c r="E83" s="32" t="str">
        <f>+VLOOKUP($D83,'Tarifa compacta'!$A:$G,7,0)</f>
        <v>Cassette de dos vías 3,60kW</v>
      </c>
      <c r="F83" s="34">
        <f>+IFERROR(VLOOKUP($D83,'Tarifa compacta'!$A$11:$O$1174,13,0),"")</f>
        <v>1973</v>
      </c>
      <c r="G83" s="217" t="str">
        <f>IFERROR(IF(VLOOKUP($D83,'Tarifa compacta'!$A$11:$O$1174,12,0)=0,"",VLOOKUP($D83,'Tarifa compacta'!$A$11:$O$1174,12,0)),"")</f>
        <v/>
      </c>
      <c r="H83" s="35"/>
    </row>
    <row r="84" spans="2:8">
      <c r="B84" s="177"/>
      <c r="C84" s="252" t="str">
        <f>IFERROR(VLOOKUP(D84,'Tarifa compacta'!A:C,2,FALSE),"-")</f>
        <v>5025232601578</v>
      </c>
      <c r="D84" t="s">
        <v>2777</v>
      </c>
      <c r="E84" s="32" t="str">
        <f>+VLOOKUP($D84,'Tarifa compacta'!$A:$G,7,0)</f>
        <v>Cassette de dos vías 4,50kW</v>
      </c>
      <c r="F84" s="34">
        <f>+IFERROR(VLOOKUP($D84,'Tarifa compacta'!$A$11:$O$1174,13,0),"")</f>
        <v>2146</v>
      </c>
      <c r="G84" s="217" t="str">
        <f>IFERROR(IF(VLOOKUP($D84,'Tarifa compacta'!$A$11:$O$1174,12,0)=0,"",VLOOKUP($D84,'Tarifa compacta'!$A$11:$O$1174,12,0)),"")</f>
        <v/>
      </c>
      <c r="H84" s="35"/>
    </row>
    <row r="85" spans="2:8">
      <c r="B85" s="177"/>
      <c r="C85" s="252">
        <f>IFERROR(VLOOKUP(D85,'Tarifa compacta'!A:C,2,FALSE),"-")</f>
        <v>0</v>
      </c>
      <c r="D85" t="s">
        <v>2781</v>
      </c>
      <c r="E85" s="32" t="str">
        <f>+VLOOKUP($D85,'Tarifa compacta'!$A:$G,7,0)</f>
        <v>Cassette de dos vías 5,60kW</v>
      </c>
      <c r="F85" s="34">
        <f>+IFERROR(VLOOKUP($D85,'Tarifa compacta'!$A$11:$O$1174,13,0),"")</f>
        <v>2219</v>
      </c>
      <c r="G85" s="217" t="str">
        <f>IFERROR(IF(VLOOKUP($D85,'Tarifa compacta'!$A$11:$O$1174,12,0)=0,"",VLOOKUP($D85,'Tarifa compacta'!$A$11:$O$1174,12,0)),"")</f>
        <v/>
      </c>
      <c r="H85" s="35"/>
    </row>
    <row r="86" spans="2:8">
      <c r="B86" s="177"/>
      <c r="C86" s="252">
        <f>IFERROR(VLOOKUP(D86,'Tarifa compacta'!A:C,2,FALSE),"-")</f>
        <v>0</v>
      </c>
      <c r="D86" t="s">
        <v>2784</v>
      </c>
      <c r="E86" s="32" t="str">
        <f>+VLOOKUP($D86,'Tarifa compacta'!$A:$G,7,0)</f>
        <v>Cassette de dos vías 7,30kW</v>
      </c>
      <c r="F86" s="34">
        <f>+IFERROR(VLOOKUP($D86,'Tarifa compacta'!$A$11:$O$1174,13,0),"")</f>
        <v>2374</v>
      </c>
      <c r="G86" s="217" t="str">
        <f>IFERROR(IF(VLOOKUP($D86,'Tarifa compacta'!$A$11:$O$1174,12,0)=0,"",VLOOKUP($D86,'Tarifa compacta'!$A$11:$O$1174,12,0)),"")</f>
        <v/>
      </c>
      <c r="H86" s="35"/>
    </row>
    <row r="87" spans="2:8">
      <c r="B87" s="177"/>
      <c r="C87" s="252">
        <f>IFERROR(VLOOKUP(D87,'Tarifa compacta'!A:C,2,FALSE),"-")</f>
        <v>0</v>
      </c>
      <c r="D87" t="s">
        <v>2787</v>
      </c>
      <c r="E87" s="32" t="str">
        <f>+VLOOKUP($D87,'Tarifa compacta'!$A:$G,7,0)</f>
        <v>Panel para cassette de dos vías ML2 unidades de 2,20kW hasta 5,60kW</v>
      </c>
      <c r="F87" s="34">
        <f>+IFERROR(VLOOKUP($D87,'Tarifa compacta'!$A$11:$O$1174,13,0),"")</f>
        <v>405</v>
      </c>
      <c r="G87" s="217" t="str">
        <f>IFERROR(IF(VLOOKUP($D87,'Tarifa compacta'!$A$11:$O$1174,12,0)=0,"",VLOOKUP($D87,'Tarifa compacta'!$A$11:$O$1174,12,0)),"")</f>
        <v/>
      </c>
      <c r="H87" s="35"/>
    </row>
    <row r="88" spans="2:8">
      <c r="B88" s="177"/>
      <c r="C88" s="252" t="str">
        <f>IFERROR(VLOOKUP(D88,'Tarifa compacta'!A:C,2,FALSE),"-")</f>
        <v>5025232604104</v>
      </c>
      <c r="D88" t="s">
        <v>2792</v>
      </c>
      <c r="E88" s="32" t="str">
        <f>+VLOOKUP($D88,'Tarifa compacta'!$A:$G,7,0)</f>
        <v>Panel para cassette de dos vías ML2 unidades de 7,30kW</v>
      </c>
      <c r="F88" s="34">
        <f>+IFERROR(VLOOKUP($D88,'Tarifa compacta'!$A$11:$O$1174,13,0),"")</f>
        <v>593</v>
      </c>
      <c r="G88" s="217" t="str">
        <f>IFERROR(IF(VLOOKUP($D88,'Tarifa compacta'!$A$11:$O$1174,12,0)=0,"",VLOOKUP($D88,'Tarifa compacta'!$A$11:$O$1174,12,0)),"")</f>
        <v/>
      </c>
      <c r="H88" s="32"/>
    </row>
    <row r="89" spans="2:8" ht="20.100000000000001" customHeight="1">
      <c r="B89" s="176"/>
      <c r="C89" s="251"/>
      <c r="D89" s="168" t="s">
        <v>6388</v>
      </c>
      <c r="E89" s="45"/>
      <c r="F89" s="169"/>
      <c r="G89" s="222"/>
      <c r="H89" s="45"/>
    </row>
    <row r="90" spans="2:8">
      <c r="B90" s="177"/>
      <c r="C90" s="252" t="str">
        <f>IFERROR(VLOOKUP(D90,'Tarifa compacta'!A:C,2,FALSE),"-")</f>
        <v>5025232601349</v>
      </c>
      <c r="D90" t="s">
        <v>2796</v>
      </c>
      <c r="E90" s="32" t="str">
        <f>+VLOOKUP($D90,'Tarifa compacta'!$A:$G,7,0)</f>
        <v>Cassette de una vía 2,80kW</v>
      </c>
      <c r="F90" s="34">
        <f>+IFERROR(VLOOKUP($D90,'Tarifa compacta'!$A$11:$O$1174,13,0),"")</f>
        <v>1707</v>
      </c>
      <c r="G90" s="217" t="str">
        <f>IFERROR(IF(VLOOKUP($D90,'Tarifa compacta'!$A$11:$O$1174,12,0)=0,"",VLOOKUP($D90,'Tarifa compacta'!$A$11:$O$1174,12,0)),"")</f>
        <v/>
      </c>
      <c r="H90" s="35"/>
    </row>
    <row r="91" spans="2:8">
      <c r="B91" s="177"/>
      <c r="C91" s="252">
        <f>IFERROR(VLOOKUP(D91,'Tarifa compacta'!A:C,2,FALSE),"-")</f>
        <v>0</v>
      </c>
      <c r="D91" t="s">
        <v>2801</v>
      </c>
      <c r="E91" s="32" t="str">
        <f>+VLOOKUP($D91,'Tarifa compacta'!$A:$G,7,0)</f>
        <v>Cassette de una vía 3,60kW</v>
      </c>
      <c r="F91" s="34">
        <f>+IFERROR(VLOOKUP($D91,'Tarifa compacta'!$A$11:$O$1174,13,0),"")</f>
        <v>1771</v>
      </c>
      <c r="G91" s="217" t="str">
        <f>IFERROR(IF(VLOOKUP($D91,'Tarifa compacta'!$A$11:$O$1174,12,0)=0,"",VLOOKUP($D91,'Tarifa compacta'!$A$11:$O$1174,12,0)),"")</f>
        <v/>
      </c>
      <c r="H91" s="35"/>
    </row>
    <row r="92" spans="2:8">
      <c r="B92" s="177"/>
      <c r="C92" s="252">
        <f>IFERROR(VLOOKUP(D92,'Tarifa compacta'!A:C,2,FALSE),"-")</f>
        <v>0</v>
      </c>
      <c r="D92" t="s">
        <v>2804</v>
      </c>
      <c r="E92" s="32" t="str">
        <f>+VLOOKUP($D92,'Tarifa compacta'!$A:$G,7,0)</f>
        <v>Cassette de una vía 4,50kW</v>
      </c>
      <c r="F92" s="34">
        <f>+IFERROR(VLOOKUP($D92,'Tarifa compacta'!$A$11:$O$1174,13,0),"")</f>
        <v>1906</v>
      </c>
      <c r="G92" s="217" t="str">
        <f>IFERROR(IF(VLOOKUP($D92,'Tarifa compacta'!$A$11:$O$1174,12,0)=0,"",VLOOKUP($D92,'Tarifa compacta'!$A$11:$O$1174,12,0)),"")</f>
        <v/>
      </c>
      <c r="H92" s="35"/>
    </row>
    <row r="93" spans="2:8">
      <c r="B93" s="177"/>
      <c r="C93" s="252">
        <f>IFERROR(VLOOKUP(D93,'Tarifa compacta'!A:C,2,FALSE),"-")</f>
        <v>0</v>
      </c>
      <c r="D93" t="s">
        <v>2807</v>
      </c>
      <c r="E93" s="32" t="str">
        <f>+VLOOKUP($D93,'Tarifa compacta'!$A:$G,7,0)</f>
        <v>Cassette de una vía 5,60kW</v>
      </c>
      <c r="F93" s="34">
        <f>+IFERROR(VLOOKUP($D93,'Tarifa compacta'!$A$11:$O$1174,13,0),"")</f>
        <v>1922</v>
      </c>
      <c r="G93" s="217" t="str">
        <f>IFERROR(IF(VLOOKUP($D93,'Tarifa compacta'!$A$11:$O$1174,12,0)=0,"",VLOOKUP($D93,'Tarifa compacta'!$A$11:$O$1174,12,0)),"")</f>
        <v/>
      </c>
      <c r="H93" s="35"/>
    </row>
    <row r="94" spans="2:8">
      <c r="B94" s="177"/>
      <c r="C94" s="252">
        <f>IFERROR(VLOOKUP(D94,'Tarifa compacta'!A:C,2,FALSE),"-")</f>
        <v>0</v>
      </c>
      <c r="D94" t="s">
        <v>2810</v>
      </c>
      <c r="E94" s="32" t="str">
        <f>+VLOOKUP($D94,'Tarifa compacta'!$A:$G,7,0)</f>
        <v>Cassette de una vía 7,30kW</v>
      </c>
      <c r="F94" s="34">
        <f>+IFERROR(VLOOKUP($D94,'Tarifa compacta'!$A$11:$O$1174,13,0),"")</f>
        <v>2109</v>
      </c>
      <c r="G94" s="217" t="str">
        <f>IFERROR(IF(VLOOKUP($D94,'Tarifa compacta'!$A$11:$O$1174,12,0)=0,"",VLOOKUP($D94,'Tarifa compacta'!$A$11:$O$1174,12,0)),"")</f>
        <v/>
      </c>
      <c r="H94" s="35"/>
    </row>
    <row r="95" spans="2:8">
      <c r="B95" s="177"/>
      <c r="C95" s="252" t="str">
        <f>IFERROR(VLOOKUP(D95,'Tarifa compacta'!A:C,2,FALSE),"-")</f>
        <v>5025232603824</v>
      </c>
      <c r="D95" t="s">
        <v>2813</v>
      </c>
      <c r="E95" s="32" t="str">
        <f>+VLOOKUP($D95,'Tarifa compacta'!$A:$G,7,0)</f>
        <v>Panel para cassette de una vía MD1</v>
      </c>
      <c r="F95" s="34">
        <f>+IFERROR(VLOOKUP($D95,'Tarifa compacta'!$A$11:$O$1174,13,0),"")</f>
        <v>534</v>
      </c>
      <c r="G95" s="217" t="str">
        <f>IFERROR(IF(VLOOKUP($D95,'Tarifa compacta'!$A$11:$O$1174,12,0)=0,"",VLOOKUP($D95,'Tarifa compacta'!$A$11:$O$1174,12,0)),"")</f>
        <v/>
      </c>
      <c r="H95" s="35"/>
    </row>
    <row r="96" spans="2:8" ht="15.75">
      <c r="B96" s="176"/>
      <c r="C96" s="251"/>
      <c r="D96" s="168" t="s">
        <v>6389</v>
      </c>
      <c r="E96" s="45"/>
      <c r="F96" s="169"/>
      <c r="G96" s="222"/>
      <c r="H96" s="45"/>
    </row>
    <row r="97" spans="2:8">
      <c r="B97" s="177"/>
      <c r="C97" s="252" t="str">
        <f>IFERROR(VLOOKUP(D97,'Tarifa compacta'!A:C,2,FALSE),"-")</f>
        <v>5025232967896</v>
      </c>
      <c r="D97" t="s">
        <v>2818</v>
      </c>
      <c r="E97" s="32" t="str">
        <f>+VLOOKUP($D97,'Tarifa compacta'!$A:$G,7,0)</f>
        <v xml:space="preserve"> Conducto presión adaptable 1,5 kW nanoe™X mark3</v>
      </c>
      <c r="F97" s="34">
        <f>+IFERROR(VLOOKUP($D97,'Tarifa compacta'!$A$11:$O$1174,13,0),"")</f>
        <v>1761</v>
      </c>
      <c r="G97" s="217" t="str">
        <f>IFERROR(IF(VLOOKUP($D97,'Tarifa compacta'!$A$11:$O$1174,12,0)=0,"",VLOOKUP($D97,'Tarifa compacta'!$A$11:$O$1174,12,0)),"")</f>
        <v/>
      </c>
      <c r="H97" s="35"/>
    </row>
    <row r="98" spans="2:8">
      <c r="B98" s="177"/>
      <c r="C98" s="252">
        <f>IFERROR(VLOOKUP(D98,'Tarifa compacta'!A:C,2,FALSE),"-")</f>
        <v>0</v>
      </c>
      <c r="D98" t="s">
        <v>2824</v>
      </c>
      <c r="E98" s="32" t="str">
        <f>+VLOOKUP($D98,'Tarifa compacta'!$A:$G,7,0)</f>
        <v xml:space="preserve"> Conducto presión adaptable 2,2 kW nanoe™X mark3</v>
      </c>
      <c r="F98" s="34">
        <f>+IFERROR(VLOOKUP($D98,'Tarifa compacta'!$A$11:$O$1174,13,0),"")</f>
        <v>1878</v>
      </c>
      <c r="G98" s="217" t="str">
        <f>IFERROR(IF(VLOOKUP($D98,'Tarifa compacta'!$A$11:$O$1174,12,0)=0,"",VLOOKUP($D98,'Tarifa compacta'!$A$11:$O$1174,12,0)),"")</f>
        <v/>
      </c>
      <c r="H98" s="35"/>
    </row>
    <row r="99" spans="2:8">
      <c r="B99" s="177"/>
      <c r="C99" s="252">
        <f>IFERROR(VLOOKUP(D99,'Tarifa compacta'!A:C,2,FALSE),"-")</f>
        <v>0</v>
      </c>
      <c r="D99" t="s">
        <v>2827</v>
      </c>
      <c r="E99" s="32" t="str">
        <f>+VLOOKUP($D99,'Tarifa compacta'!$A:$G,7,0)</f>
        <v xml:space="preserve"> Conducto presión adaptable 2,8 kW nanoe™X mark3</v>
      </c>
      <c r="F99" s="34">
        <f>+IFERROR(VLOOKUP($D99,'Tarifa compacta'!$A$11:$O$1174,13,0),"")</f>
        <v>1901</v>
      </c>
      <c r="G99" s="217" t="str">
        <f>IFERROR(IF(VLOOKUP($D99,'Tarifa compacta'!$A$11:$O$1174,12,0)=0,"",VLOOKUP($D99,'Tarifa compacta'!$A$11:$O$1174,12,0)),"")</f>
        <v/>
      </c>
      <c r="H99" s="35"/>
    </row>
    <row r="100" spans="2:8">
      <c r="B100" s="177"/>
      <c r="C100" s="252">
        <f>IFERROR(VLOOKUP(D100,'Tarifa compacta'!A:C,2,FALSE),"-")</f>
        <v>0</v>
      </c>
      <c r="D100" t="s">
        <v>2830</v>
      </c>
      <c r="E100" s="32" t="str">
        <f>+VLOOKUP($D100,'Tarifa compacta'!$A:$G,7,0)</f>
        <v xml:space="preserve"> Conducto presión adaptable 3,6 kW nanoe™X mark3</v>
      </c>
      <c r="F100" s="34">
        <f>+IFERROR(VLOOKUP($D100,'Tarifa compacta'!$A$11:$O$1174,13,0),"")</f>
        <v>1944</v>
      </c>
      <c r="G100" s="217" t="str">
        <f>IFERROR(IF(VLOOKUP($D100,'Tarifa compacta'!$A$11:$O$1174,12,0)=0,"",VLOOKUP($D100,'Tarifa compacta'!$A$11:$O$1174,12,0)),"")</f>
        <v/>
      </c>
      <c r="H100" s="35"/>
    </row>
    <row r="101" spans="2:8">
      <c r="B101" s="177"/>
      <c r="C101" s="252">
        <f>IFERROR(VLOOKUP(D101,'Tarifa compacta'!A:C,2,FALSE),"-")</f>
        <v>0</v>
      </c>
      <c r="D101" t="s">
        <v>2833</v>
      </c>
      <c r="E101" s="32" t="str">
        <f>+VLOOKUP($D101,'Tarifa compacta'!$A:$G,7,0)</f>
        <v xml:space="preserve"> Conducto presión adaptable 4,5 kW nanoe™X mark3</v>
      </c>
      <c r="F101" s="34">
        <f>+IFERROR(VLOOKUP($D101,'Tarifa compacta'!$A$11:$O$1174,13,0),"")</f>
        <v>2025</v>
      </c>
      <c r="G101" s="217" t="str">
        <f>IFERROR(IF(VLOOKUP($D101,'Tarifa compacta'!$A$11:$O$1174,12,0)=0,"",VLOOKUP($D101,'Tarifa compacta'!$A$11:$O$1174,12,0)),"")</f>
        <v/>
      </c>
      <c r="H101" s="35"/>
    </row>
    <row r="102" spans="2:8">
      <c r="B102" s="177"/>
      <c r="C102" s="252" t="str">
        <f>IFERROR(VLOOKUP(D102,'Tarifa compacta'!A:C,2,FALSE),"-")</f>
        <v>5025232968206</v>
      </c>
      <c r="D102" t="s">
        <v>2836</v>
      </c>
      <c r="E102" s="32" t="str">
        <f>+VLOOKUP($D102,'Tarifa compacta'!$A:$G,7,0)</f>
        <v xml:space="preserve"> Conducto presión adaptable 5,6 kW nanoe™X mark3</v>
      </c>
      <c r="F102" s="34">
        <f>+IFERROR(VLOOKUP($D102,'Tarifa compacta'!$A$11:$O$1174,13,0),"")</f>
        <v>2071</v>
      </c>
      <c r="G102" s="217" t="str">
        <f>IFERROR(IF(VLOOKUP($D102,'Tarifa compacta'!$A$11:$O$1174,12,0)=0,"",VLOOKUP($D102,'Tarifa compacta'!$A$11:$O$1174,12,0)),"")</f>
        <v/>
      </c>
      <c r="H102" s="35"/>
    </row>
    <row r="103" spans="2:8">
      <c r="B103" s="177"/>
      <c r="C103" s="252" t="str">
        <f>IFERROR(VLOOKUP(D103,'Tarifa compacta'!A:C,2,FALSE),"-")</f>
        <v>5025232968251</v>
      </c>
      <c r="D103" t="s">
        <v>2840</v>
      </c>
      <c r="E103" s="32" t="str">
        <f>+VLOOKUP($D103,'Tarifa compacta'!$A:$G,7,0)</f>
        <v xml:space="preserve"> Conducto presión adaptable 6,0 kW nanoe™X mark3</v>
      </c>
      <c r="F103" s="34">
        <f>+IFERROR(VLOOKUP($D103,'Tarifa compacta'!$A$11:$O$1174,13,0),"")</f>
        <v>2108</v>
      </c>
      <c r="G103" s="217" t="str">
        <f>IFERROR(IF(VLOOKUP($D103,'Tarifa compacta'!$A$11:$O$1174,12,0)=0,"",VLOOKUP($D103,'Tarifa compacta'!$A$11:$O$1174,12,0)),"")</f>
        <v/>
      </c>
      <c r="H103" s="32"/>
    </row>
    <row r="104" spans="2:8">
      <c r="B104" s="177"/>
      <c r="C104" s="252" t="str">
        <f>IFERROR(VLOOKUP(D104,'Tarifa compacta'!A:C,2,FALSE),"-")</f>
        <v>5025232968282</v>
      </c>
      <c r="D104" t="s">
        <v>2844</v>
      </c>
      <c r="E104" s="32" t="str">
        <f>+VLOOKUP($D104,'Tarifa compacta'!$A:$G,7,0)</f>
        <v xml:space="preserve"> Conducto presión adaptable 7,3 kW nanoe™X mark3</v>
      </c>
      <c r="F104" s="34">
        <f>+IFERROR(VLOOKUP($D104,'Tarifa compacta'!$A$11:$O$1174,13,0),"")</f>
        <v>2144</v>
      </c>
      <c r="G104" s="217" t="str">
        <f>IFERROR(IF(VLOOKUP($D104,'Tarifa compacta'!$A$11:$O$1174,12,0)=0,"",VLOOKUP($D104,'Tarifa compacta'!$A$11:$O$1174,12,0)),"")</f>
        <v/>
      </c>
      <c r="H104" s="32"/>
    </row>
    <row r="105" spans="2:8">
      <c r="B105" s="177"/>
      <c r="C105" s="252" t="str">
        <f>IFERROR(VLOOKUP(D105,'Tarifa compacta'!A:C,2,FALSE),"-")</f>
        <v>5025232968329</v>
      </c>
      <c r="D105" t="s">
        <v>2848</v>
      </c>
      <c r="E105" s="32" t="str">
        <f>+VLOOKUP($D105,'Tarifa compacta'!$A:$G,7,0)</f>
        <v xml:space="preserve"> Conducto presión adaptable 9,0 kW nanoe™X mark3</v>
      </c>
      <c r="F105" s="34">
        <f>+IFERROR(VLOOKUP($D105,'Tarifa compacta'!$A$11:$O$1174,13,0),"")</f>
        <v>2407</v>
      </c>
      <c r="G105" s="217" t="str">
        <f>IFERROR(IF(VLOOKUP($D105,'Tarifa compacta'!$A$11:$O$1174,12,0)=0,"",VLOOKUP($D105,'Tarifa compacta'!$A$11:$O$1174,12,0)),"")</f>
        <v/>
      </c>
      <c r="H105" s="32"/>
    </row>
    <row r="106" spans="2:8">
      <c r="B106" s="177"/>
      <c r="C106" s="252" t="str">
        <f>IFERROR(VLOOKUP(D106,'Tarifa compacta'!A:C,2,FALSE),"-")</f>
        <v>5025232967834</v>
      </c>
      <c r="D106" t="s">
        <v>2852</v>
      </c>
      <c r="E106" s="32" t="str">
        <f>+VLOOKUP($D106,'Tarifa compacta'!$A:$G,7,0)</f>
        <v xml:space="preserve"> Conducto presión adaptable 10,6 kW nanoe™X mark3</v>
      </c>
      <c r="F106" s="34">
        <f>+IFERROR(VLOOKUP($D106,'Tarifa compacta'!$A$11:$O$1174,13,0),"")</f>
        <v>2599</v>
      </c>
      <c r="G106" s="217" t="str">
        <f>IFERROR(IF(VLOOKUP($D106,'Tarifa compacta'!$A$11:$O$1174,12,0)=0,"",VLOOKUP($D106,'Tarifa compacta'!$A$11:$O$1174,12,0)),"")</f>
        <v/>
      </c>
      <c r="H106" s="32"/>
    </row>
    <row r="107" spans="2:8">
      <c r="B107" s="177"/>
      <c r="C107" s="252" t="str">
        <f>IFERROR(VLOOKUP(D107,'Tarifa compacta'!A:C,2,FALSE),"-")</f>
        <v>5025232967865</v>
      </c>
      <c r="D107" t="s">
        <v>2856</v>
      </c>
      <c r="E107" s="32" t="str">
        <f>+VLOOKUP($D107,'Tarifa compacta'!$A:$G,7,0)</f>
        <v xml:space="preserve"> Conducto presión adaptable 14,0 kW nanoe™X mark3</v>
      </c>
      <c r="F107" s="34">
        <f>+IFERROR(VLOOKUP($D107,'Tarifa compacta'!$A$11:$O$1174,13,0),"")</f>
        <v>2784</v>
      </c>
      <c r="G107" s="217" t="str">
        <f>IFERROR(IF(VLOOKUP($D107,'Tarifa compacta'!$A$11:$O$1174,12,0)=0,"",VLOOKUP($D107,'Tarifa compacta'!$A$11:$O$1174,12,0)),"")</f>
        <v/>
      </c>
      <c r="H107" s="32"/>
    </row>
    <row r="108" spans="2:8">
      <c r="B108" s="177"/>
      <c r="C108" s="252" t="str">
        <f>IFERROR(VLOOKUP(D108,'Tarifa compacta'!A:C,2,FALSE),"-")</f>
        <v>5025232967933</v>
      </c>
      <c r="D108" t="s">
        <v>2860</v>
      </c>
      <c r="E108" s="32" t="str">
        <f>+VLOOKUP($D108,'Tarifa compacta'!$A:$G,7,0)</f>
        <v xml:space="preserve"> Conducto presión adaptable 16,0 kW nanoe™X mark3</v>
      </c>
      <c r="F108" s="34">
        <f>+IFERROR(VLOOKUP($D108,'Tarifa compacta'!$A$11:$O$1174,13,0),"")</f>
        <v>2984</v>
      </c>
      <c r="G108" s="217" t="str">
        <f>IFERROR(IF(VLOOKUP($D108,'Tarifa compacta'!$A$11:$O$1174,12,0)=0,"",VLOOKUP($D108,'Tarifa compacta'!$A$11:$O$1174,12,0)),"")</f>
        <v/>
      </c>
      <c r="H108" s="32"/>
    </row>
    <row r="109" spans="2:8" ht="15.75">
      <c r="B109" s="176"/>
      <c r="C109" s="251"/>
      <c r="D109" s="168" t="s">
        <v>6390</v>
      </c>
      <c r="E109" s="45"/>
      <c r="F109" s="169"/>
      <c r="G109" s="222"/>
      <c r="H109" s="45"/>
    </row>
    <row r="110" spans="2:8" ht="14.45" customHeight="1">
      <c r="B110" s="179"/>
      <c r="C110" s="252" t="str">
        <f>IFERROR(VLOOKUP(D110,'Tarifa compacta'!A:C,2,FALSE),"-")</f>
        <v>5025232965984</v>
      </c>
      <c r="D110" t="s">
        <v>2864</v>
      </c>
      <c r="E110" s="32" t="str">
        <f>+VLOOKUP($D110,'Tarifa compacta'!$A:$G,7,0)</f>
        <v xml:space="preserve"> Conducto baja altura 1,0 kW</v>
      </c>
      <c r="F110" s="34">
        <f>+IFERROR(VLOOKUP($D110,'Tarifa compacta'!$A$11:$O$1174,13,0),"")</f>
        <v>1364</v>
      </c>
      <c r="G110" s="217" t="str">
        <f>IFERROR(IF(VLOOKUP($D110,'Tarifa compacta'!$A$11:$O$1174,12,0)=0,"",VLOOKUP($D110,'Tarifa compacta'!$A$11:$O$1174,12,0)),"")</f>
        <v/>
      </c>
      <c r="H110" s="35"/>
    </row>
    <row r="111" spans="2:8" ht="14.45" customHeight="1">
      <c r="B111" s="179"/>
      <c r="C111" s="252" t="str">
        <f>IFERROR(VLOOKUP(D111,'Tarifa compacta'!A:C,2,FALSE),"-")</f>
        <v>5025232965991</v>
      </c>
      <c r="D111" t="s">
        <v>2869</v>
      </c>
      <c r="E111" s="32" t="str">
        <f>+VLOOKUP($D111,'Tarifa compacta'!$A:$G,7,0)</f>
        <v xml:space="preserve"> Conducto baja altura 1,5 kW</v>
      </c>
      <c r="F111" s="34">
        <f>+IFERROR(VLOOKUP($D111,'Tarifa compacta'!$A$11:$O$1174,13,0),"")</f>
        <v>1391</v>
      </c>
      <c r="G111" s="217" t="str">
        <f>IFERROR(IF(VLOOKUP($D111,'Tarifa compacta'!$A$11:$O$1174,12,0)=0,"",VLOOKUP($D111,'Tarifa compacta'!$A$11:$O$1174,12,0)),"")</f>
        <v/>
      </c>
      <c r="H111" s="35"/>
    </row>
    <row r="112" spans="2:8" ht="14.45" customHeight="1">
      <c r="B112" s="179"/>
      <c r="C112" s="252" t="str">
        <f>IFERROR(VLOOKUP(D112,'Tarifa compacta'!A:C,2,FALSE),"-")</f>
        <v>5025232966011</v>
      </c>
      <c r="D112" t="s">
        <v>2873</v>
      </c>
      <c r="E112" s="32" t="str">
        <f>+VLOOKUP($D112,'Tarifa compacta'!$A:$G,7,0)</f>
        <v xml:space="preserve"> Conducto baja altura 2,2 kW</v>
      </c>
      <c r="F112" s="34">
        <f>+IFERROR(VLOOKUP($D112,'Tarifa compacta'!$A$11:$O$1174,13,0),"")</f>
        <v>1427</v>
      </c>
      <c r="G112" s="217" t="str">
        <f>IFERROR(IF(VLOOKUP($D112,'Tarifa compacta'!$A$11:$O$1174,12,0)=0,"",VLOOKUP($D112,'Tarifa compacta'!$A$11:$O$1174,12,0)),"")</f>
        <v/>
      </c>
      <c r="H112" s="35"/>
    </row>
    <row r="113" spans="2:8" ht="14.45" customHeight="1">
      <c r="B113" s="179"/>
      <c r="C113" s="252" t="str">
        <f>IFERROR(VLOOKUP(D113,'Tarifa compacta'!A:C,2,FALSE),"-")</f>
        <v>5025232966035</v>
      </c>
      <c r="D113" t="s">
        <v>2877</v>
      </c>
      <c r="E113" s="32" t="str">
        <f>+VLOOKUP($D113,'Tarifa compacta'!$A:$G,7,0)</f>
        <v xml:space="preserve"> Conducto baja altura 2,8 kW</v>
      </c>
      <c r="F113" s="34">
        <f>+IFERROR(VLOOKUP($D113,'Tarifa compacta'!$A$11:$O$1174,13,0),"")</f>
        <v>1493</v>
      </c>
      <c r="G113" s="217" t="str">
        <f>IFERROR(IF(VLOOKUP($D113,'Tarifa compacta'!$A$11:$O$1174,12,0)=0,"",VLOOKUP($D113,'Tarifa compacta'!$A$11:$O$1174,12,0)),"")</f>
        <v/>
      </c>
      <c r="H113" s="35"/>
    </row>
    <row r="114" spans="2:8" ht="14.45" customHeight="1">
      <c r="B114" s="179"/>
      <c r="C114" s="252" t="str">
        <f>IFERROR(VLOOKUP(D114,'Tarifa compacta'!A:C,2,FALSE),"-")</f>
        <v>5025232966059</v>
      </c>
      <c r="D114" t="s">
        <v>2881</v>
      </c>
      <c r="E114" s="32" t="str">
        <f>+VLOOKUP($D114,'Tarifa compacta'!$A:$G,7,0)</f>
        <v xml:space="preserve"> Conducto baja altura 3,6 kW</v>
      </c>
      <c r="F114" s="34">
        <f>+IFERROR(VLOOKUP($D114,'Tarifa compacta'!$A$11:$O$1174,13,0),"")</f>
        <v>1552</v>
      </c>
      <c r="G114" s="217" t="str">
        <f>IFERROR(IF(VLOOKUP($D114,'Tarifa compacta'!$A$11:$O$1174,12,0)=0,"",VLOOKUP($D114,'Tarifa compacta'!$A$11:$O$1174,12,0)),"")</f>
        <v/>
      </c>
      <c r="H114" s="35"/>
    </row>
    <row r="115" spans="2:8" ht="14.45" customHeight="1">
      <c r="B115" s="179"/>
      <c r="C115" s="252" t="str">
        <f>IFERROR(VLOOKUP(D115,'Tarifa compacta'!A:C,2,FALSE),"-")</f>
        <v>5025232966073</v>
      </c>
      <c r="D115" t="s">
        <v>2885</v>
      </c>
      <c r="E115" s="32" t="str">
        <f>+VLOOKUP($D115,'Tarifa compacta'!$A:$G,7,0)</f>
        <v xml:space="preserve"> Conducto baja altura 4,5 kW</v>
      </c>
      <c r="F115" s="34">
        <f>+IFERROR(VLOOKUP($D115,'Tarifa compacta'!$A$11:$O$1174,13,0),"")</f>
        <v>1640</v>
      </c>
      <c r="G115" s="217" t="str">
        <f>IFERROR(IF(VLOOKUP($D115,'Tarifa compacta'!$A$11:$O$1174,12,0)=0,"",VLOOKUP($D115,'Tarifa compacta'!$A$11:$O$1174,12,0)),"")</f>
        <v/>
      </c>
      <c r="H115" s="35"/>
    </row>
    <row r="116" spans="2:8" ht="14.45" customHeight="1">
      <c r="B116" s="179"/>
      <c r="C116" s="252" t="str">
        <f>IFERROR(VLOOKUP(D116,'Tarifa compacta'!A:C,2,FALSE),"-")</f>
        <v>5025232966097</v>
      </c>
      <c r="D116" t="s">
        <v>2889</v>
      </c>
      <c r="E116" s="32" t="str">
        <f>+VLOOKUP($D116,'Tarifa compacta'!$A:$G,7,0)</f>
        <v xml:space="preserve"> Conducto baja altura 5,6 kW</v>
      </c>
      <c r="F116" s="34">
        <f>+IFERROR(VLOOKUP($D116,'Tarifa compacta'!$A$11:$O$1174,13,0),"")</f>
        <v>1711</v>
      </c>
      <c r="G116" s="217" t="str">
        <f>IFERROR(IF(VLOOKUP($D116,'Tarifa compacta'!$A$11:$O$1174,12,0)=0,"",VLOOKUP($D116,'Tarifa compacta'!$A$11:$O$1174,12,0)),"")</f>
        <v/>
      </c>
      <c r="H116" s="32"/>
    </row>
    <row r="117" spans="2:8" ht="15.75">
      <c r="B117" s="176"/>
      <c r="C117" s="251"/>
      <c r="D117" s="168" t="s">
        <v>6391</v>
      </c>
      <c r="E117" s="45"/>
      <c r="F117" s="169"/>
      <c r="G117" s="222"/>
      <c r="H117" s="45"/>
    </row>
    <row r="118" spans="2:8">
      <c r="B118" s="179"/>
      <c r="C118" s="252" t="str">
        <f>IFERROR(VLOOKUP(D118,'Tarifa compacta'!A:C,2,FALSE),"-")</f>
        <v>5025232792597</v>
      </c>
      <c r="D118" t="s">
        <v>2893</v>
      </c>
      <c r="E118" s="32" t="str">
        <f>+VLOOKUP($D118,'Tarifa compacta'!$A:$G,7,0)</f>
        <v>Conducto Alta Presión 22,40 kW</v>
      </c>
      <c r="F118" s="34">
        <f>+IFERROR(VLOOKUP($D118,'Tarifa compacta'!$A$11:$O$1174,13,0),"")</f>
        <v>5044</v>
      </c>
      <c r="G118" s="217" t="str">
        <f>IFERROR(IF(VLOOKUP($D118,'Tarifa compacta'!$A$11:$O$1174,12,0)=0,"",VLOOKUP($D118,'Tarifa compacta'!$A$11:$O$1174,12,0)),"")</f>
        <v/>
      </c>
      <c r="H118" s="35"/>
    </row>
    <row r="119" spans="2:8">
      <c r="B119" s="179"/>
      <c r="C119" s="252" t="str">
        <f>IFERROR(VLOOKUP(D119,'Tarifa compacta'!A:C,2,FALSE),"-")</f>
        <v>5025232792603</v>
      </c>
      <c r="D119" t="s">
        <v>2898</v>
      </c>
      <c r="E119" s="32" t="str">
        <f>+VLOOKUP($D119,'Tarifa compacta'!$A:$G,7,0)</f>
        <v>Conducto Alta Presión 28 kW</v>
      </c>
      <c r="F119" s="34">
        <f>+IFERROR(VLOOKUP($D119,'Tarifa compacta'!$A$11:$O$1174,13,0),"")</f>
        <v>5650</v>
      </c>
      <c r="G119" s="217" t="str">
        <f>IFERROR(IF(VLOOKUP($D119,'Tarifa compacta'!$A$11:$O$1174,12,0)=0,"",VLOOKUP($D119,'Tarifa compacta'!$A$11:$O$1174,12,0)),"")</f>
        <v/>
      </c>
      <c r="H119" s="35"/>
    </row>
    <row r="120" spans="2:8" ht="15.75">
      <c r="B120" s="176"/>
      <c r="C120" s="251"/>
      <c r="D120" s="168" t="s">
        <v>6392</v>
      </c>
      <c r="E120" s="45"/>
      <c r="F120" s="169"/>
      <c r="G120" s="222"/>
      <c r="H120" s="45"/>
    </row>
    <row r="121" spans="2:8">
      <c r="B121" s="179"/>
      <c r="C121" s="252" t="str">
        <f>IFERROR(VLOOKUP(D121,'Tarifa compacta'!A:C,2,FALSE),"-")</f>
        <v>5025232783908</v>
      </c>
      <c r="D121" t="s">
        <v>2936</v>
      </c>
      <c r="E121" s="32" t="str">
        <f>+VLOOKUP($D121,'Tarifa compacta'!$A:$G,7,0)</f>
        <v>Consola de techo 3,6 kW</v>
      </c>
      <c r="F121" s="34">
        <f>+IFERROR(VLOOKUP($D121,'Tarifa compacta'!$A$11:$O$1174,13,0),"")</f>
        <v>1948</v>
      </c>
      <c r="G121" s="217" t="str">
        <f>IFERROR(IF(VLOOKUP($D121,'Tarifa compacta'!$A$11:$O$1174,12,0)=0,"",VLOOKUP($D121,'Tarifa compacta'!$A$11:$O$1174,12,0)),"")</f>
        <v/>
      </c>
      <c r="H121" s="35"/>
    </row>
    <row r="122" spans="2:8">
      <c r="B122" s="179"/>
      <c r="C122" s="252" t="str">
        <f>IFERROR(VLOOKUP(D122,'Tarifa compacta'!A:C,2,FALSE),"-")</f>
        <v>5025232784004</v>
      </c>
      <c r="D122" t="s">
        <v>2942</v>
      </c>
      <c r="E122" s="32" t="str">
        <f>+VLOOKUP($D122,'Tarifa compacta'!$A:$G,7,0)</f>
        <v>Consola de techo 4,5 kW</v>
      </c>
      <c r="F122" s="34">
        <f>+IFERROR(VLOOKUP($D122,'Tarifa compacta'!$A$11:$O$1174,13,0),"")</f>
        <v>2074</v>
      </c>
      <c r="G122" s="217" t="str">
        <f>IFERROR(IF(VLOOKUP($D122,'Tarifa compacta'!$A$11:$O$1174,12,0)=0,"",VLOOKUP($D122,'Tarifa compacta'!$A$11:$O$1174,12,0)),"")</f>
        <v/>
      </c>
      <c r="H122" s="35"/>
    </row>
    <row r="123" spans="2:8">
      <c r="B123" s="179"/>
      <c r="C123" s="252" t="str">
        <f>IFERROR(VLOOKUP(D123,'Tarifa compacta'!A:C,2,FALSE),"-")</f>
        <v>5025232784158</v>
      </c>
      <c r="D123" t="s">
        <v>2946</v>
      </c>
      <c r="E123" s="32" t="str">
        <f>+VLOOKUP($D123,'Tarifa compacta'!$A:$G,7,0)</f>
        <v>Consola de techo 5,6 kW</v>
      </c>
      <c r="F123" s="34">
        <f>+IFERROR(VLOOKUP($D123,'Tarifa compacta'!$A$11:$O$1174,13,0),"")</f>
        <v>2156</v>
      </c>
      <c r="G123" s="217" t="str">
        <f>IFERROR(IF(VLOOKUP($D123,'Tarifa compacta'!$A$11:$O$1174,12,0)=0,"",VLOOKUP($D123,'Tarifa compacta'!$A$11:$O$1174,12,0)),"")</f>
        <v/>
      </c>
      <c r="H123" s="35"/>
    </row>
    <row r="124" spans="2:8">
      <c r="B124" s="179"/>
      <c r="C124" s="252" t="str">
        <f>IFERROR(VLOOKUP(D124,'Tarifa compacta'!A:C,2,FALSE),"-")</f>
        <v>5025232784325</v>
      </c>
      <c r="D124" t="s">
        <v>2950</v>
      </c>
      <c r="E124" s="32" t="str">
        <f>+VLOOKUP($D124,'Tarifa compacta'!$A:$G,7,0)</f>
        <v>Consola de techo 7,3 kW</v>
      </c>
      <c r="F124" s="34">
        <f>+IFERROR(VLOOKUP($D124,'Tarifa compacta'!$A$11:$O$1174,13,0),"")</f>
        <v>2236</v>
      </c>
      <c r="G124" s="217" t="str">
        <f>IFERROR(IF(VLOOKUP($D124,'Tarifa compacta'!$A$11:$O$1174,12,0)=0,"",VLOOKUP($D124,'Tarifa compacta'!$A$11:$O$1174,12,0)),"")</f>
        <v/>
      </c>
      <c r="H124" s="32"/>
    </row>
    <row r="125" spans="2:8">
      <c r="C125" s="246" t="str">
        <f>IFERROR(VLOOKUP(D125,'Tarifa compacta'!A:C,2,FALSE),"-")</f>
        <v>5025232783625</v>
      </c>
      <c r="D125" t="s">
        <v>2954</v>
      </c>
      <c r="E125" s="32" t="str">
        <f>+VLOOKUP($D125,'Tarifa compacta'!$A:$G,7,0)</f>
        <v>Consola de techo 10,6 kW</v>
      </c>
      <c r="F125" s="34">
        <f>+IFERROR(VLOOKUP($D125,'Tarifa compacta'!$A$11:$O$1174,13,0),"")</f>
        <v>2724</v>
      </c>
      <c r="G125" s="217" t="str">
        <f>IFERROR(IF(VLOOKUP($D125,'Tarifa compacta'!$A$11:$O$1174,12,0)=0,"",VLOOKUP($D125,'Tarifa compacta'!$A$11:$O$1174,12,0)),"")</f>
        <v/>
      </c>
    </row>
    <row r="126" spans="2:8">
      <c r="C126" s="246" t="str">
        <f>IFERROR(VLOOKUP(D126,'Tarifa compacta'!A:C,2,FALSE),"-")</f>
        <v>5025232783694</v>
      </c>
      <c r="D126" t="s">
        <v>2958</v>
      </c>
      <c r="E126" s="32" t="str">
        <f>+VLOOKUP($D126,'Tarifa compacta'!$A:$G,7,0)</f>
        <v>Consola de techo 14 ,0kW</v>
      </c>
      <c r="F126" s="34">
        <f>+IFERROR(VLOOKUP($D126,'Tarifa compacta'!$A$11:$O$1174,13,0),"")</f>
        <v>3260</v>
      </c>
      <c r="G126" s="217" t="str">
        <f>IFERROR(IF(VLOOKUP($D126,'Tarifa compacta'!$A$11:$O$1174,12,0)=0,"",VLOOKUP($D126,'Tarifa compacta'!$A$11:$O$1174,12,0)),"")</f>
        <v/>
      </c>
    </row>
    <row r="127" spans="2:8" ht="15.75">
      <c r="B127" s="176"/>
      <c r="C127" s="251"/>
      <c r="D127" s="168" t="s">
        <v>6393</v>
      </c>
      <c r="E127" s="45"/>
      <c r="F127" s="169"/>
      <c r="G127" s="222"/>
      <c r="H127" s="45"/>
    </row>
    <row r="128" spans="2:8">
      <c r="B128" s="179"/>
      <c r="C128" s="252" t="str">
        <f>IFERROR(VLOOKUP(D128,'Tarifa compacta'!A:C,2,FALSE),"-")</f>
        <v>5025232967902</v>
      </c>
      <c r="D128" t="s">
        <v>2902</v>
      </c>
      <c r="E128" s="32" t="str">
        <f>+VLOOKUP($D128,'Tarifa compacta'!$A:$G,7,0)</f>
        <v xml:space="preserve"> Split de pared  1,5 kW</v>
      </c>
      <c r="F128" s="34">
        <f>+IFERROR(VLOOKUP($D128,'Tarifa compacta'!$A$11:$O$1174,13,0),"")</f>
        <v>1057</v>
      </c>
      <c r="G128" s="217" t="str">
        <f>IFERROR(IF(VLOOKUP($D128,'Tarifa compacta'!$A$11:$O$1174,12,0)=0,"",VLOOKUP($D128,'Tarifa compacta'!$A$11:$O$1174,12,0)),"")</f>
        <v/>
      </c>
      <c r="H128" s="35"/>
    </row>
    <row r="129" spans="2:8">
      <c r="B129" s="179"/>
      <c r="C129" s="252" t="str">
        <f>IFERROR(VLOOKUP(D129,'Tarifa compacta'!A:C,2,FALSE),"-")</f>
        <v>5025232967995</v>
      </c>
      <c r="D129" t="s">
        <v>2908</v>
      </c>
      <c r="E129" s="32" t="str">
        <f>+VLOOKUP($D129,'Tarifa compacta'!$A:$G,7,0)</f>
        <v xml:space="preserve"> Split de pared  2,2 kW</v>
      </c>
      <c r="F129" s="34">
        <f>+IFERROR(VLOOKUP($D129,'Tarifa compacta'!$A$11:$O$1174,13,0),"")</f>
        <v>1069</v>
      </c>
      <c r="G129" s="217" t="str">
        <f>IFERROR(IF(VLOOKUP($D129,'Tarifa compacta'!$A$11:$O$1174,12,0)=0,"",VLOOKUP($D129,'Tarifa compacta'!$A$11:$O$1174,12,0)),"")</f>
        <v/>
      </c>
      <c r="H129" s="35"/>
    </row>
    <row r="130" spans="2:8">
      <c r="B130" s="179"/>
      <c r="C130" s="252" t="str">
        <f>IFERROR(VLOOKUP(D130,'Tarifa compacta'!A:C,2,FALSE),"-")</f>
        <v>5025232968060</v>
      </c>
      <c r="D130" t="s">
        <v>2912</v>
      </c>
      <c r="E130" s="32" t="str">
        <f>+VLOOKUP($D130,'Tarifa compacta'!$A:$G,7,0)</f>
        <v xml:space="preserve"> Split de pared  2,8 kW</v>
      </c>
      <c r="F130" s="34">
        <f>+IFERROR(VLOOKUP($D130,'Tarifa compacta'!$A$11:$O$1174,13,0),"")</f>
        <v>1096</v>
      </c>
      <c r="G130" s="217" t="str">
        <f>IFERROR(IF(VLOOKUP($D130,'Tarifa compacta'!$A$11:$O$1174,12,0)=0,"",VLOOKUP($D130,'Tarifa compacta'!$A$11:$O$1174,12,0)),"")</f>
        <v/>
      </c>
      <c r="H130" s="35"/>
    </row>
    <row r="131" spans="2:8">
      <c r="B131" s="179"/>
      <c r="C131" s="252" t="str">
        <f>IFERROR(VLOOKUP(D131,'Tarifa compacta'!A:C,2,FALSE),"-")</f>
        <v>5025232968114</v>
      </c>
      <c r="D131" t="s">
        <v>2916</v>
      </c>
      <c r="E131" s="32" t="str">
        <f>+VLOOKUP($D131,'Tarifa compacta'!$A:$G,7,0)</f>
        <v xml:space="preserve"> Split de pared  3,6kW</v>
      </c>
      <c r="F131" s="34">
        <f>+IFERROR(VLOOKUP($D131,'Tarifa compacta'!$A$11:$O$1174,13,0),"")</f>
        <v>1107</v>
      </c>
      <c r="G131" s="217" t="str">
        <f>IFERROR(IF(VLOOKUP($D131,'Tarifa compacta'!$A$11:$O$1174,12,0)=0,"",VLOOKUP($D131,'Tarifa compacta'!$A$11:$O$1174,12,0)),"")</f>
        <v/>
      </c>
      <c r="H131" s="32"/>
    </row>
    <row r="132" spans="2:8">
      <c r="B132" s="181"/>
      <c r="C132" s="246" t="str">
        <f>IFERROR(VLOOKUP(D132,'Tarifa compacta'!A:C,2,FALSE),"-")</f>
        <v>5025232968169</v>
      </c>
      <c r="D132" t="s">
        <v>2920</v>
      </c>
      <c r="E132" s="32" t="str">
        <f>+VLOOKUP($D132,'Tarifa compacta'!$A:$G,7,0)</f>
        <v xml:space="preserve"> Split de pared  4,5 kW</v>
      </c>
      <c r="F132" s="34">
        <f>+IFERROR(VLOOKUP($D132,'Tarifa compacta'!$A$11:$O$1174,13,0),"")</f>
        <v>1254</v>
      </c>
      <c r="G132" s="217" t="str">
        <f>IFERROR(IF(VLOOKUP($D132,'Tarifa compacta'!$A$11:$O$1174,12,0)=0,"",VLOOKUP($D132,'Tarifa compacta'!$A$11:$O$1174,12,0)),"")</f>
        <v/>
      </c>
    </row>
    <row r="133" spans="2:8">
      <c r="B133" s="181"/>
      <c r="C133" s="246" t="str">
        <f>IFERROR(VLOOKUP(D133,'Tarifa compacta'!A:C,2,FALSE),"-")</f>
        <v>5025232968213</v>
      </c>
      <c r="D133" t="s">
        <v>2924</v>
      </c>
      <c r="E133" s="32" t="str">
        <f>+VLOOKUP($D133,'Tarifa compacta'!$A:$G,7,0)</f>
        <v xml:space="preserve"> Split de pared  5,6 kW</v>
      </c>
      <c r="F133" s="34">
        <f>+IFERROR(VLOOKUP($D133,'Tarifa compacta'!$A$11:$O$1174,13,0),"")</f>
        <v>1310</v>
      </c>
      <c r="G133" s="217" t="str">
        <f>IFERROR(IF(VLOOKUP($D133,'Tarifa compacta'!$A$11:$O$1174,12,0)=0,"",VLOOKUP($D133,'Tarifa compacta'!$A$11:$O$1174,12,0)),"")</f>
        <v/>
      </c>
    </row>
    <row r="134" spans="2:8">
      <c r="B134" s="181"/>
      <c r="C134" s="246" t="str">
        <f>IFERROR(VLOOKUP(D134,'Tarifa compacta'!A:C,2,FALSE),"-")</f>
        <v>5025232968299</v>
      </c>
      <c r="D134" t="s">
        <v>2928</v>
      </c>
      <c r="E134" s="32" t="str">
        <f>+VLOOKUP($D134,'Tarifa compacta'!$A:$G,7,0)</f>
        <v xml:space="preserve"> Split de pared  7,3 kW</v>
      </c>
      <c r="F134" s="34">
        <f>+IFERROR(VLOOKUP($D134,'Tarifa compacta'!$A$11:$O$1174,13,0),"")</f>
        <v>1493</v>
      </c>
      <c r="G134" s="217" t="str">
        <f>IFERROR(IF(VLOOKUP($D134,'Tarifa compacta'!$A$11:$O$1174,12,0)=0,"",VLOOKUP($D134,'Tarifa compacta'!$A$11:$O$1174,12,0)),"")</f>
        <v/>
      </c>
    </row>
    <row r="135" spans="2:8">
      <c r="B135" s="181"/>
      <c r="C135" s="246" t="str">
        <f>IFERROR(VLOOKUP(D135,'Tarifa compacta'!A:C,2,FALSE),"-")</f>
        <v>5025232967797</v>
      </c>
      <c r="D135" t="s">
        <v>2932</v>
      </c>
      <c r="E135" s="32" t="str">
        <f>+VLOOKUP($D135,'Tarifa compacta'!$A:$G,7,0)</f>
        <v xml:space="preserve"> Split de pared  10,6 kW</v>
      </c>
      <c r="F135" s="34">
        <f>+IFERROR(VLOOKUP($D135,'Tarifa compacta'!$A$11:$O$1174,13,0),"")</f>
        <v>1696</v>
      </c>
      <c r="G135" s="217" t="str">
        <f>IFERROR(IF(VLOOKUP($D135,'Tarifa compacta'!$A$11:$O$1174,12,0)=0,"",VLOOKUP($D135,'Tarifa compacta'!$A$11:$O$1174,12,0)),"")</f>
        <v/>
      </c>
    </row>
    <row r="136" spans="2:8" ht="15.75">
      <c r="B136" s="176"/>
      <c r="C136" s="251"/>
      <c r="D136" s="168" t="s">
        <v>6394</v>
      </c>
      <c r="E136" s="45"/>
      <c r="F136" s="169"/>
      <c r="G136" s="222"/>
      <c r="H136" s="45"/>
    </row>
    <row r="137" spans="2:8">
      <c r="B137" s="179"/>
      <c r="C137" s="252" t="str">
        <f>IFERROR(VLOOKUP(D137,'Tarifa compacta'!A:C,2,FALSE),"-")</f>
        <v>5025232899197</v>
      </c>
      <c r="D137" t="s">
        <v>2962</v>
      </c>
      <c r="E137" s="32" t="str">
        <f>+VLOOKUP($D137,'Tarifa compacta'!$A:$G,7,0)</f>
        <v>Consola de suelo colgable/encastrable  2,2 kW</v>
      </c>
      <c r="F137" s="34">
        <f>+IFERROR(VLOOKUP($D137,'Tarifa compacta'!$A$11:$O$1174,13,0),"")</f>
        <v>1881</v>
      </c>
      <c r="G137" s="217" t="str">
        <f>IFERROR(IF(VLOOKUP($D137,'Tarifa compacta'!$A$11:$O$1174,12,0)=0,"",VLOOKUP($D137,'Tarifa compacta'!$A$11:$O$1174,12,0)),"")</f>
        <v/>
      </c>
      <c r="H137" s="35"/>
    </row>
    <row r="138" spans="2:8">
      <c r="B138" s="179"/>
      <c r="C138" s="252" t="str">
        <f>IFERROR(VLOOKUP(D138,'Tarifa compacta'!A:C,2,FALSE),"-")</f>
        <v>5025232899203</v>
      </c>
      <c r="D138" t="s">
        <v>2968</v>
      </c>
      <c r="E138" s="32" t="str">
        <f>+VLOOKUP($D138,'Tarifa compacta'!$A:$G,7,0)</f>
        <v>Consola de suelo colgable/encastrable  2,8 kW</v>
      </c>
      <c r="F138" s="34">
        <f>+IFERROR(VLOOKUP($D138,'Tarifa compacta'!$A$11:$O$1174,13,0),"")</f>
        <v>1938</v>
      </c>
      <c r="G138" s="217" t="str">
        <f>IFERROR(IF(VLOOKUP($D138,'Tarifa compacta'!$A$11:$O$1174,12,0)=0,"",VLOOKUP($D138,'Tarifa compacta'!$A$11:$O$1174,12,0)),"")</f>
        <v/>
      </c>
      <c r="H138" s="35"/>
    </row>
    <row r="139" spans="2:8">
      <c r="B139" s="179"/>
      <c r="C139" s="252" t="str">
        <f>IFERROR(VLOOKUP(D139,'Tarifa compacta'!A:C,2,FALSE),"-")</f>
        <v>5025232899210</v>
      </c>
      <c r="D139" t="s">
        <v>2972</v>
      </c>
      <c r="E139" s="32" t="str">
        <f>+VLOOKUP($D139,'Tarifa compacta'!$A:$G,7,0)</f>
        <v>Consola de suelo colgable/encastrable  3,6 kW</v>
      </c>
      <c r="F139" s="34">
        <f>+IFERROR(VLOOKUP($D139,'Tarifa compacta'!$A$11:$O$1174,13,0),"")</f>
        <v>1997</v>
      </c>
      <c r="G139" s="217" t="str">
        <f>IFERROR(IF(VLOOKUP($D139,'Tarifa compacta'!$A$11:$O$1174,12,0)=0,"",VLOOKUP($D139,'Tarifa compacta'!$A$11:$O$1174,12,0)),"")</f>
        <v/>
      </c>
      <c r="H139" s="35"/>
    </row>
    <row r="140" spans="2:8">
      <c r="B140" s="179"/>
      <c r="C140" s="252" t="str">
        <f>IFERROR(VLOOKUP(D140,'Tarifa compacta'!A:C,2,FALSE),"-")</f>
        <v>5025232899227</v>
      </c>
      <c r="D140" t="s">
        <v>2976</v>
      </c>
      <c r="E140" s="32" t="str">
        <f>+VLOOKUP($D140,'Tarifa compacta'!$A:$G,7,0)</f>
        <v>Consola de suelo colgable/encastrable  4,5 kW</v>
      </c>
      <c r="F140" s="34">
        <f>+IFERROR(VLOOKUP($D140,'Tarifa compacta'!$A$11:$O$1174,13,0),"")</f>
        <v>2053</v>
      </c>
      <c r="G140" s="217" t="str">
        <f>IFERROR(IF(VLOOKUP($D140,'Tarifa compacta'!$A$11:$O$1174,12,0)=0,"",VLOOKUP($D140,'Tarifa compacta'!$A$11:$O$1174,12,0)),"")</f>
        <v/>
      </c>
      <c r="H140" s="32"/>
    </row>
    <row r="141" spans="2:8">
      <c r="B141" s="181"/>
      <c r="C141" s="246" t="str">
        <f>IFERROR(VLOOKUP(D141,'Tarifa compacta'!A:C,2,FALSE),"-")</f>
        <v>5025232899234</v>
      </c>
      <c r="D141" t="s">
        <v>2980</v>
      </c>
      <c r="E141" s="32" t="str">
        <f>+VLOOKUP($D141,'Tarifa compacta'!$A:$G,7,0)</f>
        <v>Consola de suelo colgable/encastrable  5,6 kW</v>
      </c>
      <c r="F141" s="34">
        <f>+IFERROR(VLOOKUP($D141,'Tarifa compacta'!$A$11:$O$1174,13,0),"")</f>
        <v>2225</v>
      </c>
      <c r="G141" s="217" t="str">
        <f>IFERROR(IF(VLOOKUP($D141,'Tarifa compacta'!$A$11:$O$1174,12,0)=0,"",VLOOKUP($D141,'Tarifa compacta'!$A$11:$O$1174,12,0)),"")</f>
        <v/>
      </c>
    </row>
    <row r="142" spans="2:8" ht="15.75">
      <c r="B142" s="176"/>
      <c r="C142" s="251"/>
      <c r="D142" s="168" t="s">
        <v>6395</v>
      </c>
      <c r="E142" s="45"/>
      <c r="F142" s="169"/>
      <c r="G142" s="222"/>
      <c r="H142" s="45"/>
    </row>
    <row r="143" spans="2:8">
      <c r="B143" s="179"/>
      <c r="C143" s="252" t="str">
        <f>IFERROR(VLOOKUP(D143,'Tarifa compacta'!A:C,2,FALSE),"-")</f>
        <v>5025232988617</v>
      </c>
      <c r="D143" t="s">
        <v>2984</v>
      </c>
      <c r="E143" s="32" t="str">
        <f>+VLOOKUP($D143,'Tarifa compacta'!$A:$G,7,0)</f>
        <v>Consola de suelo 2,2 kW</v>
      </c>
      <c r="F143" s="34">
        <f>+IFERROR(VLOOKUP($D143,'Tarifa compacta'!$A$11:$O$1174,13,0),"")</f>
        <v>1831</v>
      </c>
      <c r="G143" s="217" t="str">
        <f>IFERROR(IF(VLOOKUP($D143,'Tarifa compacta'!$A$11:$O$1174,12,0)=0,"",VLOOKUP($D143,'Tarifa compacta'!$A$11:$O$1174,12,0)),"")</f>
        <v/>
      </c>
      <c r="H143" s="35"/>
    </row>
    <row r="144" spans="2:8">
      <c r="B144" s="179"/>
      <c r="C144" s="252" t="str">
        <f>IFERROR(VLOOKUP(D144,'Tarifa compacta'!A:C,2,FALSE),"-")</f>
        <v>5025232988631</v>
      </c>
      <c r="D144" t="s">
        <v>2989</v>
      </c>
      <c r="E144" s="32" t="str">
        <f>+VLOOKUP($D144,'Tarifa compacta'!$A:$G,7,0)</f>
        <v>Consola de suelo 2,8 kW</v>
      </c>
      <c r="F144" s="34">
        <f>+IFERROR(VLOOKUP($D144,'Tarifa compacta'!$A$11:$O$1174,13,0),"")</f>
        <v>1893</v>
      </c>
      <c r="G144" s="217" t="str">
        <f>IFERROR(IF(VLOOKUP($D144,'Tarifa compacta'!$A$11:$O$1174,12,0)=0,"",VLOOKUP($D144,'Tarifa compacta'!$A$11:$O$1174,12,0)),"")</f>
        <v/>
      </c>
      <c r="H144" s="35"/>
    </row>
    <row r="145" spans="2:8">
      <c r="B145" s="179"/>
      <c r="C145" s="252" t="str">
        <f>IFERROR(VLOOKUP(D145,'Tarifa compacta'!A:C,2,FALSE),"-")</f>
        <v>5025232988655</v>
      </c>
      <c r="D145" t="s">
        <v>2993</v>
      </c>
      <c r="E145" s="32" t="str">
        <f>+VLOOKUP($D145,'Tarifa compacta'!$A:$G,7,0)</f>
        <v>Consola de suelo 3,6 kW</v>
      </c>
      <c r="F145" s="34">
        <f>+IFERROR(VLOOKUP($D145,'Tarifa compacta'!$A$11:$O$1174,13,0),"")</f>
        <v>1918</v>
      </c>
      <c r="G145" s="217" t="str">
        <f>IFERROR(IF(VLOOKUP($D145,'Tarifa compacta'!$A$11:$O$1174,12,0)=0,"",VLOOKUP($D145,'Tarifa compacta'!$A$11:$O$1174,12,0)),"")</f>
        <v/>
      </c>
      <c r="H145" s="35"/>
    </row>
    <row r="146" spans="2:8">
      <c r="B146" s="179"/>
      <c r="C146" s="252" t="str">
        <f>IFERROR(VLOOKUP(D146,'Tarifa compacta'!A:C,2,FALSE),"-")</f>
        <v>5025232988679</v>
      </c>
      <c r="D146" t="s">
        <v>2997</v>
      </c>
      <c r="E146" s="32" t="str">
        <f>+VLOOKUP($D146,'Tarifa compacta'!$A:$G,7,0)</f>
        <v>Consola de suelo 4,5 kW</v>
      </c>
      <c r="F146" s="34">
        <f>+IFERROR(VLOOKUP($D146,'Tarifa compacta'!$A$11:$O$1174,13,0),"")</f>
        <v>2133</v>
      </c>
      <c r="G146" s="217" t="str">
        <f>IFERROR(IF(VLOOKUP($D146,'Tarifa compacta'!$A$11:$O$1174,12,0)=0,"",VLOOKUP($D146,'Tarifa compacta'!$A$11:$O$1174,12,0)),"")</f>
        <v/>
      </c>
      <c r="H146" s="32"/>
    </row>
    <row r="147" spans="2:8">
      <c r="B147" s="179"/>
      <c r="C147" s="252" t="str">
        <f>IFERROR(VLOOKUP(D147,'Tarifa compacta'!A:C,2,FALSE),"-")</f>
        <v>5025232988693</v>
      </c>
      <c r="D147" t="s">
        <v>3001</v>
      </c>
      <c r="E147" s="32" t="str">
        <f>+VLOOKUP($D147,'Tarifa compacta'!$A:$G,7,0)</f>
        <v>Consola de suelo 5,6 kW</v>
      </c>
      <c r="F147" s="34">
        <f>+IFERROR(VLOOKUP($D147,'Tarifa compacta'!$A$11:$O$1174,13,0),"")</f>
        <v>2172</v>
      </c>
      <c r="G147" s="217" t="str">
        <f>IFERROR(IF(VLOOKUP($D147,'Tarifa compacta'!$A$11:$O$1174,12,0)=0,"",VLOOKUP($D147,'Tarifa compacta'!$A$11:$O$1174,12,0)),"")</f>
        <v/>
      </c>
    </row>
    <row r="148" spans="2:8">
      <c r="B148" s="179"/>
      <c r="C148" s="252" t="str">
        <f>IFERROR(VLOOKUP(D148,'Tarifa compacta'!A:C,2,FALSE),"-")</f>
        <v>5025232988716</v>
      </c>
      <c r="D148" t="s">
        <v>3005</v>
      </c>
      <c r="E148" s="32" t="str">
        <f>+VLOOKUP($D148,'Tarifa compacta'!$A:$G,7,0)</f>
        <v>Consola de suelo 7,1 kW</v>
      </c>
      <c r="F148" s="34">
        <f>+IFERROR(VLOOKUP($D148,'Tarifa compacta'!$A$11:$O$1174,13,0),"")</f>
        <v>2269</v>
      </c>
      <c r="G148" s="217" t="str">
        <f>IFERROR(IF(VLOOKUP($D148,'Tarifa compacta'!$A$11:$O$1174,12,0)=0,"",VLOOKUP($D148,'Tarifa compacta'!$A$11:$O$1174,12,0)),"")</f>
        <v/>
      </c>
    </row>
    <row r="149" spans="2:8" ht="15.75">
      <c r="B149" s="180"/>
      <c r="C149" s="257"/>
      <c r="D149" s="168" t="s">
        <v>6396</v>
      </c>
      <c r="E149" s="45"/>
      <c r="F149" s="169"/>
      <c r="G149" s="222"/>
      <c r="H149" s="45"/>
    </row>
    <row r="150" spans="2:8">
      <c r="B150" s="179"/>
      <c r="C150" s="252" t="str">
        <f>IFERROR(VLOOKUP(D150,'Tarifa compacta'!A:C,2,FALSE),"-")</f>
        <v>5025232988624</v>
      </c>
      <c r="D150" t="s">
        <v>3009</v>
      </c>
      <c r="E150" s="32" t="str">
        <f>+VLOOKUP($D150,'Tarifa compacta'!$A:$G,7,0)</f>
        <v>Suelo oculto de 2,2 kW</v>
      </c>
      <c r="F150" s="34">
        <f>+IFERROR(VLOOKUP($D150,'Tarifa compacta'!$A$11:$O$1174,13,0),"")</f>
        <v>1598</v>
      </c>
      <c r="G150" s="217" t="str">
        <f>IFERROR(IF(VLOOKUP($D150,'Tarifa compacta'!$A$11:$O$1174,12,0)=0,"",VLOOKUP($D150,'Tarifa compacta'!$A$11:$O$1174,12,0)),"")</f>
        <v/>
      </c>
      <c r="H150" s="35"/>
    </row>
    <row r="151" spans="2:8">
      <c r="B151" s="179"/>
      <c r="C151" s="252" t="str">
        <f>IFERROR(VLOOKUP(D151,'Tarifa compacta'!A:C,2,FALSE),"-")</f>
        <v>5025232988648</v>
      </c>
      <c r="D151" t="s">
        <v>3014</v>
      </c>
      <c r="E151" s="32" t="str">
        <f>+VLOOKUP($D151,'Tarifa compacta'!$A:$G,7,0)</f>
        <v>Suelo oculto de 2,8 kW</v>
      </c>
      <c r="F151" s="34">
        <f>+IFERROR(VLOOKUP($D151,'Tarifa compacta'!$A$11:$O$1174,13,0),"")</f>
        <v>1659</v>
      </c>
      <c r="G151" s="217" t="str">
        <f>IFERROR(IF(VLOOKUP($D151,'Tarifa compacta'!$A$11:$O$1174,12,0)=0,"",VLOOKUP($D151,'Tarifa compacta'!$A$11:$O$1174,12,0)),"")</f>
        <v/>
      </c>
      <c r="H151" s="35"/>
    </row>
    <row r="152" spans="2:8">
      <c r="B152" s="179"/>
      <c r="C152" s="252" t="str">
        <f>IFERROR(VLOOKUP(D152,'Tarifa compacta'!A:C,2,FALSE),"-")</f>
        <v>5025232988662</v>
      </c>
      <c r="D152" t="s">
        <v>3018</v>
      </c>
      <c r="E152" s="32" t="str">
        <f>+VLOOKUP($D152,'Tarifa compacta'!$A:$G,7,0)</f>
        <v>Suelo oculto de 3,6 kW</v>
      </c>
      <c r="F152" s="34">
        <f>+IFERROR(VLOOKUP($D152,'Tarifa compacta'!$A$11:$O$1174,13,0),"")</f>
        <v>1683</v>
      </c>
      <c r="G152" s="217" t="str">
        <f>IFERROR(IF(VLOOKUP($D152,'Tarifa compacta'!$A$11:$O$1174,12,0)=0,"",VLOOKUP($D152,'Tarifa compacta'!$A$11:$O$1174,12,0)),"")</f>
        <v/>
      </c>
      <c r="H152" s="35"/>
    </row>
    <row r="153" spans="2:8">
      <c r="B153" s="179"/>
      <c r="C153" s="252" t="str">
        <f>IFERROR(VLOOKUP(D153,'Tarifa compacta'!A:C,2,FALSE),"-")</f>
        <v>5025232988686</v>
      </c>
      <c r="D153" t="s">
        <v>3021</v>
      </c>
      <c r="E153" s="32" t="str">
        <f>+VLOOKUP($D153,'Tarifa compacta'!$A:$G,7,0)</f>
        <v>Suelo oculto de 4,5 kW</v>
      </c>
      <c r="F153" s="34">
        <f>+IFERROR(VLOOKUP($D153,'Tarifa compacta'!$A$11:$O$1174,13,0),"")</f>
        <v>1858</v>
      </c>
      <c r="G153" s="217" t="str">
        <f>IFERROR(IF(VLOOKUP($D153,'Tarifa compacta'!$A$11:$O$1174,12,0)=0,"",VLOOKUP($D153,'Tarifa compacta'!$A$11:$O$1174,12,0)),"")</f>
        <v/>
      </c>
      <c r="H153" s="32"/>
    </row>
    <row r="154" spans="2:8">
      <c r="B154" s="179"/>
      <c r="C154" s="252" t="str">
        <f>IFERROR(VLOOKUP(D154,'Tarifa compacta'!A:C,2,FALSE),"-")</f>
        <v>5025232988709</v>
      </c>
      <c r="D154" t="s">
        <v>3025</v>
      </c>
      <c r="E154" s="32" t="str">
        <f>+VLOOKUP($D154,'Tarifa compacta'!$A:$G,7,0)</f>
        <v>Suelo oculto de 5,6 kW</v>
      </c>
      <c r="F154" s="34">
        <f>+IFERROR(VLOOKUP($D154,'Tarifa compacta'!$A$11:$O$1174,13,0),"")</f>
        <v>1899</v>
      </c>
      <c r="G154" s="217" t="str">
        <f>IFERROR(IF(VLOOKUP($D154,'Tarifa compacta'!$A$11:$O$1174,12,0)=0,"",VLOOKUP($D154,'Tarifa compacta'!$A$11:$O$1174,12,0)),"")</f>
        <v/>
      </c>
    </row>
    <row r="155" spans="2:8">
      <c r="B155" s="179"/>
      <c r="C155" s="252" t="str">
        <f>IFERROR(VLOOKUP(D155,'Tarifa compacta'!A:C,2,FALSE),"-")</f>
        <v>5025232988723</v>
      </c>
      <c r="D155" t="s">
        <v>3028</v>
      </c>
      <c r="E155" s="32" t="str">
        <f>+VLOOKUP($D155,'Tarifa compacta'!$A:$G,7,0)</f>
        <v>Suelo oculto de 7,1 kW</v>
      </c>
      <c r="F155" s="34">
        <f>+IFERROR(VLOOKUP($D155,'Tarifa compacta'!$A$11:$O$1174,13,0),"")</f>
        <v>1989</v>
      </c>
      <c r="G155" s="217" t="str">
        <f>IFERROR(IF(VLOOKUP($D155,'Tarifa compacta'!$A$11:$O$1174,12,0)=0,"",VLOOKUP($D155,'Tarifa compacta'!$A$11:$O$1174,12,0)),"")</f>
        <v/>
      </c>
    </row>
    <row r="156" spans="2:8" ht="15.75">
      <c r="B156" s="176"/>
      <c r="C156" s="251"/>
      <c r="D156" s="168" t="s">
        <v>6397</v>
      </c>
      <c r="E156" s="45"/>
      <c r="F156" s="169"/>
      <c r="G156" s="222"/>
      <c r="H156" s="45"/>
    </row>
    <row r="157" spans="2:8">
      <c r="B157" s="179"/>
      <c r="C157" s="252" t="str">
        <f>IFERROR(VLOOKUP(D157,'Tarifa compacta'!A:C,2,FALSE),"-")</f>
        <v>5025232835546</v>
      </c>
      <c r="D157" t="s">
        <v>3031</v>
      </c>
      <c r="E157" s="32" t="str">
        <f>+VLOOKUP($D157,'Tarifa compacta'!$A:$G,7,0)</f>
        <v xml:space="preserve">Hidrokit de 8kW frío / 9,0kW calor para ECOi </v>
      </c>
      <c r="F157" s="34">
        <f>+IFERROR(VLOOKUP($D157,'Tarifa compacta'!$A$11:$O$1174,13,0),"")</f>
        <v>3111</v>
      </c>
      <c r="G157" s="217" t="str">
        <f>IFERROR(IF(VLOOKUP($D157,'Tarifa compacta'!$A$11:$O$1174,12,0)=0,"",VLOOKUP($D157,'Tarifa compacta'!$A$11:$O$1174,12,0)),"")</f>
        <v/>
      </c>
      <c r="H157" s="35"/>
    </row>
    <row r="158" spans="2:8">
      <c r="B158" s="179"/>
      <c r="C158" s="252" t="str">
        <f>IFERROR(VLOOKUP(D158,'Tarifa compacta'!A:C,2,FALSE),"-")</f>
        <v>5025232835553</v>
      </c>
      <c r="D158" t="s">
        <v>3037</v>
      </c>
      <c r="E158" s="32" t="str">
        <f>+VLOOKUP($D158,'Tarifa compacta'!$A:$G,7,0)</f>
        <v>Hidrokit de 12,5kW frío / 14,0kW calor para ECOi</v>
      </c>
      <c r="F158" s="34">
        <f>+IFERROR(VLOOKUP($D158,'Tarifa compacta'!$A$11:$O$1174,13,0),"")</f>
        <v>3632</v>
      </c>
      <c r="G158" s="217" t="str">
        <f>IFERROR(IF(VLOOKUP($D158,'Tarifa compacta'!$A$11:$O$1174,12,0)=0,"",VLOOKUP($D158,'Tarifa compacta'!$A$11:$O$1174,12,0)),"")</f>
        <v/>
      </c>
      <c r="H158" s="35"/>
    </row>
    <row r="159" spans="2:8" ht="15.75">
      <c r="B159" s="176"/>
      <c r="C159" s="251"/>
      <c r="D159" s="168" t="s">
        <v>6398</v>
      </c>
      <c r="E159" s="45"/>
      <c r="F159" s="169"/>
      <c r="G159" s="222"/>
      <c r="H159" s="45"/>
    </row>
    <row r="160" spans="2:8">
      <c r="B160" s="179"/>
      <c r="C160" s="252" t="str">
        <f>IFERROR(VLOOKUP(D160,'Tarifa compacta'!A:C,2,FALSE),"-")</f>
        <v>4010869370226</v>
      </c>
      <c r="D160" t="s">
        <v>3059</v>
      </c>
      <c r="E160" s="32" t="str">
        <f>+VLOOKUP($D160,'Tarifa compacta'!$A:$G,7,0)</f>
        <v>Recuperador de alta eficiencia con batería DX 400m3/h</v>
      </c>
      <c r="F160" s="34">
        <f>+IFERROR(VLOOKUP($D160,'Tarifa compacta'!$A$11:$O$1174,13,0),"")</f>
        <v>4297</v>
      </c>
      <c r="G160" s="217" t="str">
        <f>IFERROR(IF(VLOOKUP($D160,'Tarifa compacta'!$A$11:$O$1174,12,0)=0,"",VLOOKUP($D160,'Tarifa compacta'!$A$11:$O$1174,12,0)),"")</f>
        <v/>
      </c>
      <c r="H160" s="35"/>
    </row>
    <row r="161" spans="2:8">
      <c r="C161" s="246" t="str">
        <f>IFERROR(VLOOKUP(D161,'Tarifa compacta'!A:C,2,FALSE),"-")</f>
        <v>4010869353816</v>
      </c>
      <c r="D161" t="s">
        <v>3065</v>
      </c>
      <c r="E161" s="32" t="str">
        <f>+VLOOKUP($D161,'Tarifa compacta'!$A:$G,7,0)</f>
        <v>Recuperador de calor sensible con batería DX 400m3/h</v>
      </c>
      <c r="F161" s="34">
        <f>+IFERROR(VLOOKUP($D161,'Tarifa compacta'!$A$11:$O$1174,13,0),"")</f>
        <v>3196</v>
      </c>
      <c r="G161" s="217" t="str">
        <f>IFERROR(IF(VLOOKUP($D161,'Tarifa compacta'!$A$11:$O$1174,12,0)=0,"",VLOOKUP($D161,'Tarifa compacta'!$A$11:$O$1174,12,0)),"")</f>
        <v/>
      </c>
    </row>
    <row r="162" spans="2:8">
      <c r="C162" s="246" t="str">
        <f>IFERROR(VLOOKUP(D162,'Tarifa compacta'!A:C,2,FALSE),"-")</f>
        <v>4010869371742</v>
      </c>
      <c r="D162" t="s">
        <v>3069</v>
      </c>
      <c r="E162" s="32" t="str">
        <f>+VLOOKUP($D162,'Tarifa compacta'!$A:$G,7,0)</f>
        <v>Recuperador de alta eficiencia con batería DX 800m3/h</v>
      </c>
      <c r="F162" s="34">
        <f>+IFERROR(VLOOKUP($D162,'Tarifa compacta'!$A$11:$O$1174,13,0),"")</f>
        <v>5727</v>
      </c>
      <c r="G162" s="217" t="str">
        <f>IFERROR(IF(VLOOKUP($D162,'Tarifa compacta'!$A$11:$O$1174,12,0)=0,"",VLOOKUP($D162,'Tarifa compacta'!$A$11:$O$1174,12,0)),"")</f>
        <v/>
      </c>
    </row>
    <row r="163" spans="2:8">
      <c r="C163" s="246" t="str">
        <f>IFERROR(VLOOKUP(D163,'Tarifa compacta'!A:C,2,FALSE),"-")</f>
        <v>4010869357708</v>
      </c>
      <c r="D163" t="s">
        <v>3073</v>
      </c>
      <c r="E163" s="32" t="str">
        <f>+VLOOKUP($D163,'Tarifa compacta'!$A:$G,7,0)</f>
        <v>Recuperador de calor sensible con batería DX 800m3/h</v>
      </c>
      <c r="F163" s="34">
        <f>+IFERROR(VLOOKUP($D163,'Tarifa compacta'!$A$11:$O$1174,13,0),"")</f>
        <v>4237</v>
      </c>
      <c r="G163" s="217" t="str">
        <f>IFERROR(IF(VLOOKUP($D163,'Tarifa compacta'!$A$11:$O$1174,12,0)=0,"",VLOOKUP($D163,'Tarifa compacta'!$A$11:$O$1174,12,0)),"")</f>
        <v/>
      </c>
    </row>
    <row r="164" spans="2:8">
      <c r="C164" s="246" t="str">
        <f>IFERROR(VLOOKUP(D164,'Tarifa compacta'!A:C,2,FALSE),"-")</f>
        <v>4010869370257</v>
      </c>
      <c r="D164" t="s">
        <v>3077</v>
      </c>
      <c r="E164" s="32" t="str">
        <f>+VLOOKUP($D164,'Tarifa compacta'!$A:$G,7,0)</f>
        <v>Recuperador de alta eficiencia con batería DX 1200m3/h</v>
      </c>
      <c r="F164" s="34">
        <f>+IFERROR(VLOOKUP($D164,'Tarifa compacta'!$A$11:$O$1174,13,0),"")</f>
        <v>7456</v>
      </c>
      <c r="G164" s="217" t="str">
        <f>IFERROR(IF(VLOOKUP($D164,'Tarifa compacta'!$A$11:$O$1174,12,0)=0,"",VLOOKUP($D164,'Tarifa compacta'!$A$11:$O$1174,12,0)),"")</f>
        <v/>
      </c>
    </row>
    <row r="165" spans="2:8" ht="14.45" customHeight="1">
      <c r="C165" s="246" t="str">
        <f>IFERROR(VLOOKUP(D165,'Tarifa compacta'!A:C,2,FALSE),"-")</f>
        <v>4010869354967</v>
      </c>
      <c r="D165" t="s">
        <v>3081</v>
      </c>
      <c r="E165" s="32" t="str">
        <f>+VLOOKUP($D165,'Tarifa compacta'!$A:$G,7,0)</f>
        <v>Recuperador de calor sensible con batería DX 1200m3/h</v>
      </c>
      <c r="F165" s="34">
        <f>+IFERROR(VLOOKUP($D165,'Tarifa compacta'!$A$11:$O$1174,13,0),"")</f>
        <v>5345</v>
      </c>
      <c r="G165" s="217" t="str">
        <f>IFERROR(IF(VLOOKUP($D165,'Tarifa compacta'!$A$11:$O$1174,12,0)=0,"",VLOOKUP($D165,'Tarifa compacta'!$A$11:$O$1174,12,0)),"")</f>
        <v/>
      </c>
    </row>
    <row r="166" spans="2:8" ht="14.45" customHeight="1">
      <c r="C166" s="246" t="str">
        <f>IFERROR(VLOOKUP(D166,'Tarifa compacta'!A:C,2,FALSE),"-")</f>
        <v>4010869354066</v>
      </c>
      <c r="D166" t="s">
        <v>3085</v>
      </c>
      <c r="E166" s="32" t="str">
        <f>+VLOOKUP($D166,'Tarifa compacta'!$A:$G,7,0)</f>
        <v>Recuperador de alta eficiencia con batería DX 1600m3/h</v>
      </c>
      <c r="F166" s="34">
        <f>+IFERROR(VLOOKUP($D166,'Tarifa compacta'!$A$11:$O$1174,13,0),"")</f>
        <v>9108</v>
      </c>
      <c r="G166" s="217" t="str">
        <f>IFERROR(IF(VLOOKUP($D166,'Tarifa compacta'!$A$11:$O$1174,12,0)=0,"",VLOOKUP($D166,'Tarifa compacta'!$A$11:$O$1174,12,0)),"")</f>
        <v/>
      </c>
    </row>
    <row r="167" spans="2:8" ht="14.45" customHeight="1">
      <c r="C167" s="246" t="str">
        <f>IFERROR(VLOOKUP(D167,'Tarifa compacta'!A:C,2,FALSE),"-")</f>
        <v>4010869353885</v>
      </c>
      <c r="D167" t="s">
        <v>3089</v>
      </c>
      <c r="E167" s="32" t="str">
        <f>+VLOOKUP($D167,'Tarifa compacta'!$A:$G,7,0)</f>
        <v>Recuperador de calor sensible con batería DX 1600m3/h</v>
      </c>
      <c r="F167" s="34">
        <f>+IFERROR(VLOOKUP($D167,'Tarifa compacta'!$A$11:$O$1174,13,0),"")</f>
        <v>6263</v>
      </c>
      <c r="G167" s="217" t="str">
        <f>IFERROR(IF(VLOOKUP($D167,'Tarifa compacta'!$A$11:$O$1174,12,0)=0,"",VLOOKUP($D167,'Tarifa compacta'!$A$11:$O$1174,12,0)),"")</f>
        <v/>
      </c>
    </row>
    <row r="168" spans="2:8">
      <c r="C168" s="246" t="str">
        <f>IFERROR(VLOOKUP(D168,'Tarifa compacta'!A:C,2,FALSE),"-")</f>
        <v>4010869353854</v>
      </c>
      <c r="D168" t="s">
        <v>3093</v>
      </c>
      <c r="E168" s="32" t="str">
        <f>+VLOOKUP($D168,'Tarifa compacta'!$A:$G,7,0)</f>
        <v>Recuperador de alta eficiencia con batería DX 2000m3/h</v>
      </c>
      <c r="F168" s="34">
        <f>+IFERROR(VLOOKUP($D168,'Tarifa compacta'!$A$11:$O$1174,13,0),"")</f>
        <v>10668</v>
      </c>
      <c r="G168" s="217" t="str">
        <f>IFERROR(IF(VLOOKUP($D168,'Tarifa compacta'!$A$11:$O$1174,12,0)=0,"",VLOOKUP($D168,'Tarifa compacta'!$A$11:$O$1174,12,0)),"")</f>
        <v/>
      </c>
    </row>
    <row r="169" spans="2:8" ht="15.75" thickBot="1">
      <c r="C169" s="246" t="str">
        <f>IFERROR(VLOOKUP(D169,'Tarifa compacta'!A:C,2,FALSE),"-")</f>
        <v>4010869353823</v>
      </c>
      <c r="D169" t="s">
        <v>3097</v>
      </c>
      <c r="E169" s="32" t="str">
        <f>+VLOOKUP($D169,'Tarifa compacta'!$A:$G,7,0)</f>
        <v>Recuperador de calor sensible con batería DX 2000m3/h</v>
      </c>
      <c r="F169" s="34">
        <f>+IFERROR(VLOOKUP($D169,'Tarifa compacta'!$A$11:$O$1174,13,0),"")</f>
        <v>8074</v>
      </c>
      <c r="G169" s="217" t="str">
        <f>IFERROR(IF(VLOOKUP($D169,'Tarifa compacta'!$A$11:$O$1174,12,0)=0,"",VLOOKUP($D169,'Tarifa compacta'!$A$11:$O$1174,12,0)),"")</f>
        <v/>
      </c>
    </row>
    <row r="170" spans="2:8" ht="24" thickBot="1">
      <c r="B170" s="288" t="s">
        <v>6399</v>
      </c>
      <c r="C170" s="288"/>
      <c r="D170" s="288"/>
      <c r="E170" s="288"/>
      <c r="F170" s="288"/>
      <c r="G170" s="288"/>
      <c r="H170" s="288"/>
    </row>
    <row r="171" spans="2:8" ht="15.75">
      <c r="B171" s="176"/>
      <c r="C171" s="251"/>
      <c r="D171" s="168" t="s">
        <v>6400</v>
      </c>
      <c r="E171" s="45"/>
      <c r="F171" s="169"/>
      <c r="G171" s="222"/>
      <c r="H171" s="45"/>
    </row>
    <row r="172" spans="2:8" ht="14.45" hidden="1" customHeight="1">
      <c r="B172" s="179"/>
      <c r="C172" s="252" t="str">
        <f>IFERROR(VLOOKUP(D172,'Tarifa compacta'!A:C,2,FALSE),"-")</f>
        <v>5025232967711</v>
      </c>
      <c r="D172" t="s">
        <v>3134</v>
      </c>
      <c r="E172" s="32" t="str">
        <f>+VLOOKUP($D172,'Tarifa compacta'!$A:$G,7,0)</f>
        <v>Sensor de fugas de R32</v>
      </c>
      <c r="F172" s="34">
        <f>+IFERROR(VLOOKUP($D172,'Tarifa compacta'!$A$11:$O$1174,13,0),"")</f>
        <v>378</v>
      </c>
      <c r="G172" s="217" t="str">
        <f>IFERROR(IF(VLOOKUP($D172,'Tarifa compacta'!$A$11:$O$1174,12,0)=0,"",VLOOKUP($D172,'Tarifa compacta'!$A$11:$O$1174,12,0)),"")</f>
        <v/>
      </c>
      <c r="H172" s="35"/>
    </row>
    <row r="173" spans="2:8" ht="14.45" hidden="1" customHeight="1">
      <c r="C173" s="246">
        <f>IFERROR(VLOOKUP(D173,'Tarifa compacta'!A:C,2,FALSE),"-")</f>
        <v>0</v>
      </c>
      <c r="D173" t="s">
        <v>3138</v>
      </c>
      <c r="E173" s="32" t="str">
        <f>+VLOOKUP($D173,'Tarifa compacta'!$A:$G,7,0)</f>
        <v>Alarma de gas R32 para unidades interiores de conductos</v>
      </c>
      <c r="F173" s="34">
        <f>+IFERROR(VLOOKUP($D173,'Tarifa compacta'!$A$11:$O$1174,13,0),"")</f>
        <v>275</v>
      </c>
      <c r="G173" s="217" t="str">
        <f>IFERROR(IF(VLOOKUP($D173,'Tarifa compacta'!$A$11:$O$1174,12,0)=0,"",VLOOKUP($D173,'Tarifa compacta'!$A$11:$O$1174,12,0)),"")</f>
        <v/>
      </c>
    </row>
    <row r="174" spans="2:8" ht="14.45" hidden="1" customHeight="1">
      <c r="C174" s="246">
        <f>IFERROR(VLOOKUP(D174,'Tarifa compacta'!A:C,2,FALSE),"-")</f>
        <v>0</v>
      </c>
      <c r="D174" t="s">
        <v>3141</v>
      </c>
      <c r="E174" s="32" t="str">
        <f>+VLOOKUP($D174,'Tarifa compacta'!$A:$G,7,0)</f>
        <v>Válvulas de corte para unidades interiores hasta 16kW</v>
      </c>
      <c r="F174" s="34">
        <f>+IFERROR(VLOOKUP($D174,'Tarifa compacta'!$A$11:$O$1174,13,0),"")</f>
        <v>1529</v>
      </c>
      <c r="G174" s="217" t="str">
        <f>IFERROR(IF(VLOOKUP($D174,'Tarifa compacta'!$A$11:$O$1174,12,0)=0,"",VLOOKUP($D174,'Tarifa compacta'!$A$11:$O$1174,12,0)),"")</f>
        <v/>
      </c>
    </row>
    <row r="175" spans="2:8" ht="14.45" customHeight="1">
      <c r="B175" s="179" t="s">
        <v>6100</v>
      </c>
      <c r="C175" s="252">
        <f>IFERROR(VLOOKUP(D175,'Tarifa compacta'!A:C,2,FALSE),"-")</f>
        <v>0</v>
      </c>
      <c r="D175" t="s">
        <v>3147</v>
      </c>
      <c r="E175" s="32" t="str">
        <f>+VLOOKUP($D175,'Tarifa compacta'!$A:$G,7,0)</f>
        <v>Caja de HR de un solo puerto con válvulas de corte</v>
      </c>
      <c r="F175" s="210">
        <f>+IFERROR(VLOOKUP($D175,'Tarifa compacta'!$A$11:$O$1174,13,0),"")</f>
        <v>1715</v>
      </c>
      <c r="G175" s="217" t="str">
        <f>IFERROR(IF(VLOOKUP($D175,'Tarifa compacta'!$A$11:$O$1174,12,0)=0,"",VLOOKUP($D175,'Tarifa compacta'!$A$11:$O$1174,12,0)),"")</f>
        <v/>
      </c>
    </row>
    <row r="176" spans="2:8" ht="14.45" customHeight="1">
      <c r="B176" s="179" t="s">
        <v>6100</v>
      </c>
      <c r="C176" s="252" t="str">
        <f>IFERROR(VLOOKUP(D176,'Tarifa compacta'!A:C,2,FALSE),"-")</f>
        <v>5025232991297</v>
      </c>
      <c r="D176" t="s">
        <v>3150</v>
      </c>
      <c r="E176" s="32" t="str">
        <f>+VLOOKUP($D176,'Tarifa compacta'!$A:$G,7,0)</f>
        <v>Caja de HR de un solo puerto</v>
      </c>
      <c r="F176" s="210">
        <f>+IFERROR(VLOOKUP($D176,'Tarifa compacta'!$A$11:$O$1174,13,0),"")</f>
        <v>1215</v>
      </c>
      <c r="G176" s="217" t="str">
        <f>IFERROR(IF(VLOOKUP($D176,'Tarifa compacta'!$A$11:$O$1174,12,0)=0,"",VLOOKUP($D176,'Tarifa compacta'!$A$11:$O$1174,12,0)),"")</f>
        <v/>
      </c>
    </row>
    <row r="177" spans="2:8" ht="14.45" customHeight="1">
      <c r="C177" s="246">
        <f>IFERROR(VLOOKUP(D177,'Tarifa compacta'!A:C,2,FALSE),"-")</f>
        <v>0</v>
      </c>
      <c r="D177" t="s">
        <v>3144</v>
      </c>
      <c r="E177" s="32" t="str">
        <f>+VLOOKUP($D177,'Tarifa compacta'!$A:$G,7,0)</f>
        <v>Fuente de alimentación externa con alarma de fuga incorporada</v>
      </c>
      <c r="F177" s="34">
        <f>+IFERROR(VLOOKUP($D177,'Tarifa compacta'!$A$11:$O$1174,13,0),"")</f>
        <v>280</v>
      </c>
      <c r="G177" s="217" t="str">
        <f>IFERROR(IF(VLOOKUP($D177,'Tarifa compacta'!$A$11:$O$1174,12,0)=0,"",VLOOKUP($D177,'Tarifa compacta'!$A$11:$O$1174,12,0)),"")</f>
        <v/>
      </c>
    </row>
    <row r="178" spans="2:8" ht="15.75">
      <c r="B178" s="176"/>
      <c r="C178" s="251"/>
      <c r="D178" s="168" t="s">
        <v>6401</v>
      </c>
      <c r="E178" s="45"/>
      <c r="F178" s="169"/>
      <c r="G178" s="222"/>
      <c r="H178" s="45"/>
    </row>
    <row r="179" spans="2:8">
      <c r="B179" s="177"/>
      <c r="C179" s="252" t="str">
        <f>IFERROR(VLOOKUP(D179,'Tarifa compacta'!A:C,2,FALSE),"-")</f>
        <v>4010869382557</v>
      </c>
      <c r="D179" t="s">
        <v>3155</v>
      </c>
      <c r="E179" s="32" t="str">
        <f>+VLOOKUP($D179,'Tarifa compacta'!$A:$G,7,0)</f>
        <v>Sistema Pump Down para Mini ECOi R32</v>
      </c>
      <c r="F179" s="34">
        <f>+IFERROR(VLOOKUP($D179,'Tarifa compacta'!$A$11:$O$1174,13,0),"")</f>
        <v>2299</v>
      </c>
      <c r="G179" s="217" t="str">
        <f>IFERROR(IF(VLOOKUP($D179,'Tarifa compacta'!$A$11:$O$1174,12,0)=0,"",VLOOKUP($D179,'Tarifa compacta'!$A$11:$O$1174,12,0)),"")</f>
        <v/>
      </c>
      <c r="H179" s="35"/>
    </row>
    <row r="180" spans="2:8" ht="15.75">
      <c r="B180" s="176"/>
      <c r="C180" s="251"/>
      <c r="D180" s="168" t="s">
        <v>6402</v>
      </c>
      <c r="E180" s="45"/>
      <c r="F180" s="169"/>
      <c r="G180" s="222"/>
      <c r="H180" s="45"/>
    </row>
    <row r="181" spans="2:8">
      <c r="B181" s="177"/>
      <c r="C181" s="252">
        <f>IFERROR(VLOOKUP(D181,'Tarifa compacta'!A:C,2,FALSE),"-")</f>
        <v>0</v>
      </c>
      <c r="D181" t="s">
        <v>3160</v>
      </c>
      <c r="E181" s="32" t="str">
        <f>+VLOOKUP($D181,'Tarifa compacta'!$A:$G,7,0)</f>
        <v>Kit Caja de recuperación (hasta 5,6kW): Válvula + placa de control</v>
      </c>
      <c r="F181" s="34">
        <f>+IFERROR(VLOOKUP($D181,'Tarifa compacta'!$A$11:$O$1174,13,0),"")</f>
        <v>750</v>
      </c>
      <c r="G181" s="217" t="str">
        <f>IFERROR(IF(VLOOKUP($D181,'Tarifa compacta'!$A$11:$O$1174,12,0)=0,"",VLOOKUP($D181,'Tarifa compacta'!$A$11:$O$1174,12,0)),"")</f>
        <v/>
      </c>
      <c r="H181" s="32"/>
    </row>
    <row r="182" spans="2:8">
      <c r="C182" s="246">
        <f>IFERROR(VLOOKUP(D182,'Tarifa compacta'!A:C,2,FALSE),"-")</f>
        <v>0</v>
      </c>
      <c r="D182" t="s">
        <v>3165</v>
      </c>
      <c r="E182" s="32" t="str">
        <f>+VLOOKUP($D182,'Tarifa compacta'!$A:$G,7,0)</f>
        <v>Kit Caja recuperación (de 5,6kW a 10,6kW): Válvula + placa de control</v>
      </c>
      <c r="F182" s="34">
        <f>+IFERROR(VLOOKUP($D182,'Tarifa compacta'!$A$11:$O$1174,13,0),"")</f>
        <v>852</v>
      </c>
      <c r="G182" s="217" t="str">
        <f>IFERROR(IF(VLOOKUP($D182,'Tarifa compacta'!$A$11:$O$1174,12,0)=0,"",VLOOKUP($D182,'Tarifa compacta'!$A$11:$O$1174,12,0)),"")</f>
        <v/>
      </c>
    </row>
    <row r="183" spans="2:8">
      <c r="C183" s="246">
        <f>IFERROR(VLOOKUP(D183,'Tarifa compacta'!A:C,2,FALSE),"-")</f>
        <v>0</v>
      </c>
      <c r="D183" t="s">
        <v>3167</v>
      </c>
      <c r="E183" s="32" t="str">
        <f>+VLOOKUP($D183,'Tarifa compacta'!$A:$G,7,0)</f>
        <v>Caja de conexión frigorífica para instalaciones 3 tubos (hasta 5,60kW) - Individual</v>
      </c>
      <c r="F183" s="34">
        <f>+IFERROR(VLOOKUP($D183,'Tarifa compacta'!$A$11:$O$1174,13,0),"")</f>
        <v>641</v>
      </c>
      <c r="G183" s="217" t="str">
        <f>IFERROR(IF(VLOOKUP($D183,'Tarifa compacta'!$A$11:$O$1174,12,0)=0,"",VLOOKUP($D183,'Tarifa compacta'!$A$11:$O$1174,12,0)),"")</f>
        <v/>
      </c>
    </row>
    <row r="184" spans="2:8">
      <c r="C184" s="246">
        <f>IFERROR(VLOOKUP(D184,'Tarifa compacta'!A:C,2,FALSE),"-")</f>
        <v>0</v>
      </c>
      <c r="D184" t="s">
        <v>3169</v>
      </c>
      <c r="E184" s="32" t="str">
        <f>+VLOOKUP($D184,'Tarifa compacta'!$A:$G,7,0)</f>
        <v>Caja de conexión frigorífica para instalaciones 3 tubos (hasta 16kW) - Individual</v>
      </c>
      <c r="F184" s="34">
        <f>+IFERROR(VLOOKUP($D184,'Tarifa compacta'!$A$11:$O$1174,13,0),"")</f>
        <v>745</v>
      </c>
      <c r="G184" s="217" t="str">
        <f>IFERROR(IF(VLOOKUP($D184,'Tarifa compacta'!$A$11:$O$1174,12,0)=0,"",VLOOKUP($D184,'Tarifa compacta'!$A$11:$O$1174,12,0)),"")</f>
        <v/>
      </c>
    </row>
    <row r="185" spans="2:8">
      <c r="C185" s="246" t="str">
        <f>IFERROR(VLOOKUP(D185,'Tarifa compacta'!A:C,2,FALSE),"-")</f>
        <v>5025232625796</v>
      </c>
      <c r="D185" t="s">
        <v>3171</v>
      </c>
      <c r="E185" s="32" t="str">
        <f>+VLOOKUP($D185,'Tarifa compacta'!$A:$G,7,0)</f>
        <v>PCB para caja de recuperación 3 tubos</v>
      </c>
      <c r="F185" s="34">
        <f>+IFERROR(VLOOKUP($D185,'Tarifa compacta'!$A$11:$O$1174,13,0),"")</f>
        <v>125</v>
      </c>
      <c r="G185" s="217" t="str">
        <f>IFERROR(IF(VLOOKUP($D185,'Tarifa compacta'!$A$11:$O$1174,12,0)=0,"",VLOOKUP($D185,'Tarifa compacta'!$A$11:$O$1174,12,0)),"")</f>
        <v/>
      </c>
    </row>
    <row r="186" spans="2:8">
      <c r="C186" s="246" t="str">
        <f>IFERROR(VLOOKUP(D186,'Tarifa compacta'!A:C,2,FALSE),"-")</f>
        <v>5025232625802</v>
      </c>
      <c r="D186" t="s">
        <v>3176</v>
      </c>
      <c r="E186" s="32" t="str">
        <f>+VLOOKUP($D186,'Tarifa compacta'!$A:$G,7,0)</f>
        <v>Placa de control para válvula de recuperación. Para unidades interiores MK1/MK2</v>
      </c>
      <c r="F186" s="34">
        <f>+IFERROR(VLOOKUP($D186,'Tarifa compacta'!$A$11:$O$1174,13,0),"")</f>
        <v>124</v>
      </c>
      <c r="G186" s="217" t="str">
        <f>IFERROR(IF(VLOOKUP($D186,'Tarifa compacta'!$A$11:$O$1174,12,0)=0,"",VLOOKUP($D186,'Tarifa compacta'!$A$11:$O$1174,12,0)),"")</f>
        <v/>
      </c>
    </row>
    <row r="187" spans="2:8">
      <c r="C187" s="246" t="str">
        <f>IFERROR(VLOOKUP(D187,'Tarifa compacta'!A:C,2,FALSE),"-")</f>
        <v>5025232835492</v>
      </c>
      <c r="D187" t="s">
        <v>3179</v>
      </c>
      <c r="E187" s="32" t="str">
        <f>+VLOOKUP($D187,'Tarifa compacta'!$A:$G,7,0)</f>
        <v>Caja de conexión frigorífica para instalaciones 3 tubos (hasta 5,60kW) - 4 salidas</v>
      </c>
      <c r="F187" s="34">
        <f>+IFERROR(VLOOKUP($D187,'Tarifa compacta'!$A$11:$O$1174,13,0),"")</f>
        <v>4462</v>
      </c>
      <c r="G187" s="217" t="str">
        <f>IFERROR(IF(VLOOKUP($D187,'Tarifa compacta'!$A$11:$O$1174,12,0)=0,"",VLOOKUP($D187,'Tarifa compacta'!$A$11:$O$1174,12,0)),"")</f>
        <v/>
      </c>
    </row>
    <row r="188" spans="2:8">
      <c r="C188" s="246" t="str">
        <f>IFERROR(VLOOKUP(D188,'Tarifa compacta'!A:C,2,FALSE),"-")</f>
        <v>5025232835508</v>
      </c>
      <c r="D188" t="s">
        <v>3184</v>
      </c>
      <c r="E188" s="32" t="str">
        <f>+VLOOKUP($D188,'Tarifa compacta'!$A:$G,7,0)</f>
        <v>Caja de conexión frigorífica para instalaciones 3 tubos (hasta 5,60kW) - 6 salidas</v>
      </c>
      <c r="F188" s="34">
        <f>+IFERROR(VLOOKUP($D188,'Tarifa compacta'!$A$11:$O$1174,13,0),"")</f>
        <v>6149</v>
      </c>
      <c r="G188" s="217" t="str">
        <f>IFERROR(IF(VLOOKUP($D188,'Tarifa compacta'!$A$11:$O$1174,12,0)=0,"",VLOOKUP($D188,'Tarifa compacta'!$A$11:$O$1174,12,0)),"")</f>
        <v/>
      </c>
    </row>
    <row r="189" spans="2:8">
      <c r="C189" s="246" t="str">
        <f>IFERROR(VLOOKUP(D189,'Tarifa compacta'!A:C,2,FALSE),"-")</f>
        <v>5025232835515</v>
      </c>
      <c r="D189" t="s">
        <v>3188</v>
      </c>
      <c r="E189" s="32" t="str">
        <f>+VLOOKUP($D189,'Tarifa compacta'!$A:$G,7,0)</f>
        <v>Caja de conexión frigorífica para instalaciones 3 tubos (hasta 5,60kW) - 8 salidas</v>
      </c>
      <c r="F189" s="34">
        <f>+IFERROR(VLOOKUP($D189,'Tarifa compacta'!$A$11:$O$1174,13,0),"")</f>
        <v>7908</v>
      </c>
      <c r="G189" s="217" t="str">
        <f>IFERROR(IF(VLOOKUP($D189,'Tarifa compacta'!$A$11:$O$1174,12,0)=0,"",VLOOKUP($D189,'Tarifa compacta'!$A$11:$O$1174,12,0)),"")</f>
        <v/>
      </c>
    </row>
    <row r="190" spans="2:8">
      <c r="C190" s="246" t="str">
        <f>IFERROR(VLOOKUP(D190,'Tarifa compacta'!A:C,2,FALSE),"-")</f>
        <v>5025232835522</v>
      </c>
      <c r="D190" t="s">
        <v>3192</v>
      </c>
      <c r="E190" s="32" t="str">
        <f>+VLOOKUP($D190,'Tarifa compacta'!$A:$G,7,0)</f>
        <v>Caja de conexión frigorífica para instalaciones 3 tubos (hasta 16kW) - 4 salidas</v>
      </c>
      <c r="F190" s="34">
        <f>+IFERROR(VLOOKUP($D190,'Tarifa compacta'!$A$11:$O$1174,13,0),"")</f>
        <v>4721</v>
      </c>
      <c r="G190" s="217" t="str">
        <f>IFERROR(IF(VLOOKUP($D190,'Tarifa compacta'!$A$11:$O$1174,12,0)=0,"",VLOOKUP($D190,'Tarifa compacta'!$A$11:$O$1174,12,0)),"")</f>
        <v/>
      </c>
    </row>
    <row r="191" spans="2:8" ht="15.75">
      <c r="B191" s="176"/>
      <c r="C191" s="251"/>
      <c r="D191" s="168" t="s">
        <v>6403</v>
      </c>
      <c r="E191" s="45"/>
      <c r="F191" s="169"/>
      <c r="G191" s="222"/>
      <c r="H191" s="45"/>
    </row>
    <row r="192" spans="2:8">
      <c r="B192" s="177"/>
      <c r="C192" s="252" t="str">
        <f>IFERROR(VLOOKUP(D192,'Tarifa compacta'!A:C,2,FALSE),"-")</f>
        <v>4010869378017</v>
      </c>
      <c r="D192" t="s">
        <v>3195</v>
      </c>
      <c r="E192" s="32" t="str">
        <f>+VLOOKUP($D192,'Tarifa compacta'!$A:$G,7,0)</f>
        <v xml:space="preserve">Sistema Pump Down para ud. Exterior 2 tubos (1 unidad) con receptor </v>
      </c>
      <c r="F192" s="34">
        <f>+IFERROR(VLOOKUP($D192,'Tarifa compacta'!$A$11:$O$1174,13,0),"")</f>
        <v>19080</v>
      </c>
      <c r="G192" s="217" t="str">
        <f>IFERROR(IF(VLOOKUP($D192,'Tarifa compacta'!$A$11:$O$1174,12,0)=0,"",VLOOKUP($D192,'Tarifa compacta'!$A$11:$O$1174,12,0)),"")</f>
        <v/>
      </c>
      <c r="H192" s="35"/>
    </row>
    <row r="193" spans="2:8">
      <c r="C193" s="246" t="str">
        <f>IFERROR(VLOOKUP(D193,'Tarifa compacta'!A:C,2,FALSE),"-")</f>
        <v>4010869378062</v>
      </c>
      <c r="D193" t="s">
        <v>3199</v>
      </c>
      <c r="E193" s="32" t="str">
        <f>+VLOOKUP($D193,'Tarifa compacta'!$A:$G,7,0)</f>
        <v xml:space="preserve">Sistema Pump Down para ud. Exterior 2 tubos (2 unidades) con receptor </v>
      </c>
      <c r="F193" s="34">
        <f>+IFERROR(VLOOKUP($D193,'Tarifa compacta'!$A$11:$O$1174,13,0),"")</f>
        <v>20543</v>
      </c>
      <c r="G193" s="217" t="str">
        <f>IFERROR(IF(VLOOKUP($D193,'Tarifa compacta'!$A$11:$O$1174,12,0)=0,"",VLOOKUP($D193,'Tarifa compacta'!$A$11:$O$1174,12,0)),"")</f>
        <v/>
      </c>
    </row>
    <row r="194" spans="2:8">
      <c r="C194" s="246" t="str">
        <f>IFERROR(VLOOKUP(D194,'Tarifa compacta'!A:C,2,FALSE),"-")</f>
        <v>4010869378048</v>
      </c>
      <c r="D194" t="s">
        <v>3202</v>
      </c>
      <c r="E194" s="32" t="str">
        <f>+VLOOKUP($D194,'Tarifa compacta'!$A:$G,7,0)</f>
        <v xml:space="preserve">Sistema Pump Down para ud. Exterior 2 tubos (3 unidades) con receptor </v>
      </c>
      <c r="F194" s="34">
        <f>+IFERROR(VLOOKUP($D194,'Tarifa compacta'!$A$11:$O$1174,13,0),"")</f>
        <v>22260</v>
      </c>
      <c r="G194" s="217" t="str">
        <f>IFERROR(IF(VLOOKUP($D194,'Tarifa compacta'!$A$11:$O$1174,12,0)=0,"",VLOOKUP($D194,'Tarifa compacta'!$A$11:$O$1174,12,0)),"")</f>
        <v/>
      </c>
    </row>
    <row r="195" spans="2:8">
      <c r="C195" s="246" t="str">
        <f>IFERROR(VLOOKUP(D195,'Tarifa compacta'!A:C,2,FALSE),"-")</f>
        <v>4010869378086</v>
      </c>
      <c r="D195" t="s">
        <v>3205</v>
      </c>
      <c r="E195" s="32" t="str">
        <f>+VLOOKUP($D195,'Tarifa compacta'!$A:$G,7,0)</f>
        <v xml:space="preserve">Sistema Pump Down para ud. Exterior 3 tubos (1 unidad) con receptor </v>
      </c>
      <c r="F195" s="34">
        <f>+IFERROR(VLOOKUP($D195,'Tarifa compacta'!$A$11:$O$1174,13,0),"")</f>
        <v>19080</v>
      </c>
      <c r="G195" s="217" t="str">
        <f>IFERROR(IF(VLOOKUP($D195,'Tarifa compacta'!$A$11:$O$1174,12,0)=0,"",VLOOKUP($D195,'Tarifa compacta'!$A$11:$O$1174,12,0)),"")</f>
        <v/>
      </c>
    </row>
    <row r="196" spans="2:8">
      <c r="C196" s="246" t="str">
        <f>IFERROR(VLOOKUP(D196,'Tarifa compacta'!A:C,2,FALSE),"-")</f>
        <v>4010869378079</v>
      </c>
      <c r="D196" t="s">
        <v>3209</v>
      </c>
      <c r="E196" s="32" t="str">
        <f>+VLOOKUP($D196,'Tarifa compacta'!$A:$G,7,0)</f>
        <v xml:space="preserve">Sistema Pump Down para ud. Exterior 3 tubos (2 unidades) con receptor </v>
      </c>
      <c r="F196" s="34">
        <f>+IFERROR(VLOOKUP($D196,'Tarifa compacta'!$A$11:$O$1174,13,0),"")</f>
        <v>20140</v>
      </c>
      <c r="G196" s="217" t="str">
        <f>IFERROR(IF(VLOOKUP($D196,'Tarifa compacta'!$A$11:$O$1174,12,0)=0,"",VLOOKUP($D196,'Tarifa compacta'!$A$11:$O$1174,12,0)),"")</f>
        <v/>
      </c>
    </row>
    <row r="197" spans="2:8">
      <c r="C197" s="246" t="str">
        <f>IFERROR(VLOOKUP(D197,'Tarifa compacta'!A:C,2,FALSE),"-")</f>
        <v>4010869378024</v>
      </c>
      <c r="D197" t="s">
        <v>3212</v>
      </c>
      <c r="E197" s="32" t="str">
        <f>+VLOOKUP($D197,'Tarifa compacta'!$A:$G,7,0)</f>
        <v xml:space="preserve">Sistema Pump Down para ud. Exterior 3 tubos (3 unidades) con receptor </v>
      </c>
      <c r="F197" s="34">
        <f>+IFERROR(VLOOKUP($D197,'Tarifa compacta'!$A$11:$O$1174,13,0),"")</f>
        <v>22260</v>
      </c>
      <c r="G197" s="217" t="str">
        <f>IFERROR(IF(VLOOKUP($D197,'Tarifa compacta'!$A$11:$O$1174,12,0)=0,"",VLOOKUP($D197,'Tarifa compacta'!$A$11:$O$1174,12,0)),"")</f>
        <v/>
      </c>
    </row>
    <row r="198" spans="2:8" ht="15.75">
      <c r="B198" s="176"/>
      <c r="C198" s="251"/>
      <c r="D198" s="168" t="s">
        <v>6404</v>
      </c>
      <c r="E198" s="45"/>
      <c r="F198" s="169"/>
      <c r="G198" s="222"/>
      <c r="H198" s="45"/>
    </row>
    <row r="199" spans="2:8">
      <c r="B199" s="177"/>
      <c r="C199" s="252" t="str">
        <f>IFERROR(VLOOKUP(D199,'Tarifa compacta'!A:C,2,FALSE),"-")</f>
        <v>4010869169998</v>
      </c>
      <c r="D199" t="s">
        <v>3101</v>
      </c>
      <c r="E199" s="32" t="str">
        <f>+VLOOKUP($D199,'Tarifa compacta'!$A:$G,7,0)</f>
        <v>Kit de conexción uds. Exteriores, hasta 68 Kw</v>
      </c>
      <c r="F199" s="34">
        <f>+IFERROR(VLOOKUP($D199,'Tarifa compacta'!$A$11:$O$1174,13,0),"")</f>
        <v>367</v>
      </c>
      <c r="G199" s="217" t="str">
        <f>IFERROR(IF(VLOOKUP($D199,'Tarifa compacta'!$A$11:$O$1174,12,0)=0,"",VLOOKUP($D199,'Tarifa compacta'!$A$11:$O$1174,12,0)),"")</f>
        <v/>
      </c>
    </row>
    <row r="200" spans="2:8">
      <c r="C200" s="246" t="str">
        <f>IFERROR(VLOOKUP(D200,'Tarifa compacta'!A:C,2,FALSE),"-")</f>
        <v>4010869170000</v>
      </c>
      <c r="D200" t="s">
        <v>3106</v>
      </c>
      <c r="E200" s="32" t="str">
        <f>+VLOOKUP($D200,'Tarifa compacta'!$A:$G,7,0)</f>
        <v>Kit de conexción uds. Exteriores, de 68 a 168 kW</v>
      </c>
      <c r="F200" s="34">
        <f>+IFERROR(VLOOKUP($D200,'Tarifa compacta'!$A$11:$O$1174,13,0),"")</f>
        <v>367</v>
      </c>
      <c r="G200" s="217" t="str">
        <f>IFERROR(IF(VLOOKUP($D200,'Tarifa compacta'!$A$11:$O$1174,12,0)=0,"",VLOOKUP($D200,'Tarifa compacta'!$A$11:$O$1174,12,0)),"")</f>
        <v/>
      </c>
    </row>
    <row r="201" spans="2:8">
      <c r="C201" s="246">
        <f>IFERROR(VLOOKUP(D201,'Tarifa compacta'!A:C,2,FALSE),"-")</f>
        <v>4010869171250</v>
      </c>
      <c r="D201" t="s">
        <v>2190</v>
      </c>
      <c r="E201" s="32" t="str">
        <f>+VLOOKUP($D201,'Tarifa compacta'!$A:$G,7,0)</f>
        <v>Derivador bomba de calor (hasta 22,4 kW)</v>
      </c>
      <c r="F201" s="34">
        <f>+IFERROR(VLOOKUP($D201,'Tarifa compacta'!$A$11:$O$1174,13,0),"")</f>
        <v>145</v>
      </c>
      <c r="G201" s="217" t="str">
        <f>IFERROR(IF(VLOOKUP($D201,'Tarifa compacta'!$A$11:$O$1174,12,0)=0,"",VLOOKUP($D201,'Tarifa compacta'!$A$11:$O$1174,12,0)),"")</f>
        <v/>
      </c>
    </row>
    <row r="202" spans="2:8">
      <c r="C202" s="246">
        <f>IFERROR(VLOOKUP(D202,'Tarifa compacta'!A:C,2,FALSE),"-")</f>
        <v>4010869169974</v>
      </c>
      <c r="D202" t="s">
        <v>2194</v>
      </c>
      <c r="E202" s="32" t="str">
        <f>+VLOOKUP($D202,'Tarifa compacta'!$A:$G,7,0)</f>
        <v>Derivador bomba de calor (de 22,4 a 68,0 kW)</v>
      </c>
      <c r="F202" s="34">
        <f>+IFERROR(VLOOKUP($D202,'Tarifa compacta'!$A$11:$O$1174,13,0),"")</f>
        <v>248</v>
      </c>
      <c r="G202" s="217" t="str">
        <f>IFERROR(IF(VLOOKUP($D202,'Tarifa compacta'!$A$11:$O$1174,12,0)=0,"",VLOOKUP($D202,'Tarifa compacta'!$A$11:$O$1174,12,0)),"")</f>
        <v/>
      </c>
    </row>
    <row r="203" spans="2:8">
      <c r="C203" s="246" t="str">
        <f>IFERROR(VLOOKUP(D203,'Tarifa compacta'!A:C,2,FALSE),"-")</f>
        <v>4010869169981</v>
      </c>
      <c r="D203" t="s">
        <v>3112</v>
      </c>
      <c r="E203" s="32" t="str">
        <f>+VLOOKUP($D203,'Tarifa compacta'!$A:$G,7,0)</f>
        <v>Derivador bomba de calor (de 68,0 a 135,0 kW)</v>
      </c>
      <c r="F203" s="34">
        <f>+IFERROR(VLOOKUP($D203,'Tarifa compacta'!$A$11:$O$1174,13,0),"")</f>
        <v>316</v>
      </c>
      <c r="G203" s="217" t="str">
        <f>IFERROR(IF(VLOOKUP($D203,'Tarifa compacta'!$A$11:$O$1174,12,0)=0,"",VLOOKUP($D203,'Tarifa compacta'!$A$11:$O$1174,12,0)),"")</f>
        <v/>
      </c>
    </row>
    <row r="204" spans="2:8">
      <c r="C204" s="246">
        <f>IFERROR(VLOOKUP(D204,'Tarifa compacta'!A:C,2,FALSE),"-")</f>
        <v>0</v>
      </c>
      <c r="D204" t="s">
        <v>3115</v>
      </c>
      <c r="E204" s="32" t="str">
        <f>+VLOOKUP($D204,'Tarifa compacta'!$A:$G,7,0)</f>
        <v>Kit de conexción uds. Exteriores, hasta 24HP</v>
      </c>
      <c r="F204" s="34">
        <f>+IFERROR(VLOOKUP($D204,'Tarifa compacta'!$A$11:$O$1174,13,0),"")</f>
        <v>559</v>
      </c>
      <c r="G204" s="217" t="str">
        <f>IFERROR(IF(VLOOKUP($D204,'Tarifa compacta'!$A$11:$O$1174,12,0)=0,"",VLOOKUP($D204,'Tarifa compacta'!$A$11:$O$1174,12,0)),"")</f>
        <v/>
      </c>
    </row>
    <row r="205" spans="2:8">
      <c r="C205" s="246" t="str">
        <f>IFERROR(VLOOKUP(D205,'Tarifa compacta'!A:C,2,FALSE),"-")</f>
        <v>4010869169950</v>
      </c>
      <c r="D205" t="s">
        <v>3118</v>
      </c>
      <c r="E205" s="32" t="str">
        <f>+VLOOKUP($D205,'Tarifa compacta'!$A:$G,7,0)</f>
        <v>Kit de conexción uds. Exteriores, más de 24HP</v>
      </c>
      <c r="F205" s="34">
        <f>+IFERROR(VLOOKUP($D205,'Tarifa compacta'!$A$11:$O$1174,13,0),"")</f>
        <v>593</v>
      </c>
      <c r="G205" s="217" t="str">
        <f>IFERROR(IF(VLOOKUP($D205,'Tarifa compacta'!$A$11:$O$1174,12,0)=0,"",VLOOKUP($D205,'Tarifa compacta'!$A$11:$O$1174,12,0)),"")</f>
        <v/>
      </c>
    </row>
    <row r="206" spans="2:8">
      <c r="C206" s="246" t="str">
        <f>IFERROR(VLOOKUP(D206,'Tarifa compacta'!A:C,2,FALSE),"-")</f>
        <v>4010869169912</v>
      </c>
      <c r="D206" t="s">
        <v>3121</v>
      </c>
      <c r="E206" s="32" t="str">
        <f>+VLOOKUP($D206,'Tarifa compacta'!$A:$G,7,0)</f>
        <v>Derivador Rec. de Calor</v>
      </c>
      <c r="F206" s="34">
        <f>+IFERROR(VLOOKUP($D206,'Tarifa compacta'!$A$11:$O$1174,13,0),"")</f>
        <v>249</v>
      </c>
      <c r="G206" s="217" t="str">
        <f>IFERROR(IF(VLOOKUP($D206,'Tarifa compacta'!$A$11:$O$1174,12,0)=0,"",VLOOKUP($D206,'Tarifa compacta'!$A$11:$O$1174,12,0)),"")</f>
        <v/>
      </c>
    </row>
    <row r="207" spans="2:8">
      <c r="C207" s="246">
        <f>IFERROR(VLOOKUP(D207,'Tarifa compacta'!A:C,2,FALSE),"-")</f>
        <v>0</v>
      </c>
      <c r="D207" t="s">
        <v>3125</v>
      </c>
      <c r="E207" s="32" t="str">
        <f>+VLOOKUP($D207,'Tarifa compacta'!$A:$G,7,0)</f>
        <v>Derivador Rec. de Calor</v>
      </c>
      <c r="F207" s="34">
        <f>+IFERROR(VLOOKUP($D207,'Tarifa compacta'!$A$11:$O$1174,13,0),"")</f>
        <v>374</v>
      </c>
      <c r="G207" s="217" t="str">
        <f>IFERROR(IF(VLOOKUP($D207,'Tarifa compacta'!$A$11:$O$1174,12,0)=0,"",VLOOKUP($D207,'Tarifa compacta'!$A$11:$O$1174,12,0)),"")</f>
        <v/>
      </c>
    </row>
    <row r="208" spans="2:8">
      <c r="C208" s="246">
        <f>IFERROR(VLOOKUP(D208,'Tarifa compacta'!A:C,2,FALSE),"-")</f>
        <v>0</v>
      </c>
      <c r="D208" t="s">
        <v>3126</v>
      </c>
      <c r="E208" s="32" t="str">
        <f>+VLOOKUP($D208,'Tarifa compacta'!$A:$G,7,0)</f>
        <v>Derivador Rec. de Calor</v>
      </c>
      <c r="F208" s="34">
        <f>+IFERROR(VLOOKUP($D208,'Tarifa compacta'!$A$11:$O$1174,13,0),"")</f>
        <v>393</v>
      </c>
      <c r="G208" s="217" t="str">
        <f>IFERROR(IF(VLOOKUP($D208,'Tarifa compacta'!$A$11:$O$1174,12,0)=0,"",VLOOKUP($D208,'Tarifa compacta'!$A$11:$O$1174,12,0)),"")</f>
        <v/>
      </c>
    </row>
    <row r="209" spans="2:8">
      <c r="C209" s="246">
        <f>IFERROR(VLOOKUP(D209,'Tarifa compacta'!A:C,2,FALSE),"-")</f>
        <v>0</v>
      </c>
      <c r="D209" t="s">
        <v>3127</v>
      </c>
      <c r="E209" s="32" t="str">
        <f>+VLOOKUP($D209,'Tarifa compacta'!$A:$G,7,0)</f>
        <v>Colector de 4 vías para bomba de calor de 2 tubos</v>
      </c>
      <c r="F209" s="34">
        <f>+IFERROR(VLOOKUP($D209,'Tarifa compacta'!$A$11:$O$1174,13,0),"")</f>
        <v>373</v>
      </c>
      <c r="G209" s="217" t="str">
        <f>IFERROR(IF(VLOOKUP($D209,'Tarifa compacta'!$A$11:$O$1174,12,0)=0,"",VLOOKUP($D209,'Tarifa compacta'!$A$11:$O$1174,12,0)),"")</f>
        <v/>
      </c>
    </row>
    <row r="210" spans="2:8">
      <c r="C210" s="246" t="str">
        <f>IFERROR(VLOOKUP(D210,'Tarifa compacta'!A:C,2,FALSE),"-")</f>
        <v>4010869171625</v>
      </c>
      <c r="D210" t="s">
        <v>3130</v>
      </c>
      <c r="E210" s="32" t="str">
        <f>+VLOOKUP($D210,'Tarifa compacta'!$A:$G,7,0)</f>
        <v>Colector de 4 vías para bomba de calor de 3 tubos</v>
      </c>
      <c r="F210" s="34">
        <f>+IFERROR(VLOOKUP($D210,'Tarifa compacta'!$A$11:$O$1174,13,0),"")</f>
        <v>479</v>
      </c>
      <c r="G210" s="217" t="str">
        <f>IFERROR(IF(VLOOKUP($D210,'Tarifa compacta'!$A$11:$O$1174,12,0)=0,"",VLOOKUP($D210,'Tarifa compacta'!$A$11:$O$1174,12,0)),"")</f>
        <v/>
      </c>
    </row>
    <row r="211" spans="2:8" ht="15.75">
      <c r="B211" s="176"/>
      <c r="C211" s="251"/>
      <c r="D211" s="168" t="s">
        <v>6087</v>
      </c>
      <c r="E211" s="45"/>
      <c r="F211" s="169"/>
      <c r="G211" s="222"/>
      <c r="H211" s="45"/>
    </row>
    <row r="212" spans="2:8">
      <c r="B212" s="179"/>
      <c r="C212" s="252" t="str">
        <f>IFERROR(VLOOKUP(D212,'Tarifa compacta'!A:C,2,FALSE),"-")</f>
        <v>5025232856671</v>
      </c>
      <c r="D212" t="s">
        <v>1981</v>
      </c>
      <c r="E212" s="32" t="str">
        <f>+VLOOKUP($D212,'Tarifa compacta'!$A:$G,7,0)</f>
        <v>Panel blanco cassette 90x90 PU2 / MU2 - Nuevo RAL9003</v>
      </c>
      <c r="F212" s="34">
        <f>+IFERROR(VLOOKUP($D212,'Tarifa compacta'!$A$11:$O$1174,13,0),"")</f>
        <v>335</v>
      </c>
      <c r="G212" s="217" t="str">
        <f>IFERROR(IF(VLOOKUP($D212,'Tarifa compacta'!$A$11:$O$1174,12,0)=0,"",VLOOKUP($D212,'Tarifa compacta'!$A$11:$O$1174,12,0)),"")</f>
        <v/>
      </c>
      <c r="H212" s="35"/>
    </row>
    <row r="213" spans="2:8">
      <c r="B213" s="179"/>
      <c r="C213" s="252" t="str">
        <f>IFERROR(VLOOKUP(D213,'Tarifa compacta'!A:C,2,FALSE),"-")</f>
        <v>5025232856688</v>
      </c>
      <c r="D213" t="s">
        <v>1990</v>
      </c>
      <c r="E213" s="32" t="str">
        <f>+VLOOKUP($D213,'Tarifa compacta'!$A:$G,7,0)</f>
        <v>Panel blanco cassette 90x90 PU2 / MU2 - Nuevo RAL9003</v>
      </c>
      <c r="F213" s="34">
        <f>+IFERROR(VLOOKUP($D213,'Tarifa compacta'!$A$11:$O$1174,13,0),"")</f>
        <v>375</v>
      </c>
      <c r="G213" s="217" t="str">
        <f>IFERROR(IF(VLOOKUP($D213,'Tarifa compacta'!$A$11:$O$1174,12,0)=0,"",VLOOKUP($D213,'Tarifa compacta'!$A$11:$O$1174,12,0)),"")</f>
        <v/>
      </c>
    </row>
    <row r="214" spans="2:8">
      <c r="B214" s="179"/>
      <c r="C214" s="252" t="str">
        <f>IFERROR(VLOOKUP(D214,'Tarifa compacta'!A:C,2,FALSE),"-")</f>
        <v>5025232985180</v>
      </c>
      <c r="D214" t="s">
        <v>1994</v>
      </c>
      <c r="E214" s="32" t="str">
        <f>+VLOOKUP($D214,'Tarifa compacta'!$A:$G,7,0)</f>
        <v>Panel negro cassette 90x90 PU2 / MU2 - Nuevo RAL9011</v>
      </c>
      <c r="F214" s="34">
        <f>+IFERROR(VLOOKUP($D214,'Tarifa compacta'!$A$11:$O$1174,13,0),"")</f>
        <v>375</v>
      </c>
      <c r="G214" s="217" t="str">
        <f>IFERROR(IF(VLOOKUP($D214,'Tarifa compacta'!$A$11:$O$1174,12,0)=0,"",VLOOKUP($D214,'Tarifa compacta'!$A$11:$O$1174,12,0)),"")</f>
        <v/>
      </c>
    </row>
    <row r="215" spans="2:8">
      <c r="B215" s="179" t="s">
        <v>6100</v>
      </c>
      <c r="C215" s="252">
        <f>IFERROR(VLOOKUP(D215,'Tarifa compacta'!A:C,2,FALSE),"-")</f>
        <v>5025232990924</v>
      </c>
      <c r="D215" t="s">
        <v>2012</v>
      </c>
      <c r="E215" s="32" t="str">
        <f>+VLOOKUP($D215,'Tarifa compacta'!$A:$G,7,0)</f>
        <v>Panel para casete blanco de 4 vías 60x60</v>
      </c>
      <c r="F215" s="34">
        <f>+IFERROR(VLOOKUP($D215,'Tarifa compacta'!$A$11:$O$1174,13,0),"")</f>
        <v>258</v>
      </c>
      <c r="G215" s="217" t="str">
        <f>IFERROR(IF(VLOOKUP($D215,'Tarifa compacta'!$A$11:$O$1174,12,0)=0,"",VLOOKUP($D215,'Tarifa compacta'!$A$11:$O$1174,12,0)),"")</f>
        <v/>
      </c>
    </row>
    <row r="216" spans="2:8">
      <c r="B216" s="179" t="s">
        <v>6100</v>
      </c>
      <c r="C216" s="252">
        <f>IFERROR(VLOOKUP(D216,'Tarifa compacta'!A:C,2,FALSE),"-")</f>
        <v>5025232990917</v>
      </c>
      <c r="D216" t="s">
        <v>2018</v>
      </c>
      <c r="E216" s="32" t="str">
        <f>+VLOOKUP($D216,'Tarifa compacta'!$A:$G,7,0)</f>
        <v>Panel para casete de 4 vías 60x60 Grafito negro</v>
      </c>
      <c r="F216" s="34">
        <f>+IFERROR(VLOOKUP($D216,'Tarifa compacta'!$A$11:$O$1174,13,0),"")</f>
        <v>291</v>
      </c>
      <c r="G216" s="217" t="str">
        <f>IFERROR(IF(VLOOKUP($D216,'Tarifa compacta'!$A$11:$O$1174,12,0)=0,"",VLOOKUP($D216,'Tarifa compacta'!$A$11:$O$1174,12,0)),"")</f>
        <v/>
      </c>
    </row>
    <row r="217" spans="2:8">
      <c r="C217" s="246">
        <f>IFERROR(VLOOKUP(D217,'Tarifa compacta'!A:C,2,FALSE),"-")</f>
        <v>0</v>
      </c>
      <c r="D217" t="s">
        <v>2787</v>
      </c>
      <c r="E217" s="32" t="str">
        <f>+VLOOKUP($D217,'Tarifa compacta'!$A:$G,7,0)</f>
        <v>Panel para cassette de dos vías ML2 unidades de 2,20kW hasta 5,60kW</v>
      </c>
      <c r="F217" s="34">
        <f>+IFERROR(VLOOKUP($D217,'Tarifa compacta'!$A$11:$O$1174,13,0),"")</f>
        <v>405</v>
      </c>
      <c r="G217" s="217" t="str">
        <f>IFERROR(IF(VLOOKUP($D217,'Tarifa compacta'!$A$11:$O$1174,12,0)=0,"",VLOOKUP($D217,'Tarifa compacta'!$A$11:$O$1174,12,0)),"")</f>
        <v/>
      </c>
    </row>
    <row r="218" spans="2:8">
      <c r="C218" s="246" t="str">
        <f>IFERROR(VLOOKUP(D218,'Tarifa compacta'!A:C,2,FALSE),"-")</f>
        <v>5025232604104</v>
      </c>
      <c r="D218" t="s">
        <v>2792</v>
      </c>
      <c r="E218" s="32" t="str">
        <f>+VLOOKUP($D218,'Tarifa compacta'!$A:$G,7,0)</f>
        <v>Panel para cassette de dos vías ML2 unidades de 7,30kW</v>
      </c>
      <c r="F218" s="34">
        <f>+IFERROR(VLOOKUP($D218,'Tarifa compacta'!$A$11:$O$1174,13,0),"")</f>
        <v>593</v>
      </c>
      <c r="G218" s="217" t="str">
        <f>IFERROR(IF(VLOOKUP($D218,'Tarifa compacta'!$A$11:$O$1174,12,0)=0,"",VLOOKUP($D218,'Tarifa compacta'!$A$11:$O$1174,12,0)),"")</f>
        <v/>
      </c>
    </row>
    <row r="219" spans="2:8">
      <c r="C219" s="246" t="str">
        <f>IFERROR(VLOOKUP(D219,'Tarifa compacta'!A:C,2,FALSE),"-")</f>
        <v>5025232603824</v>
      </c>
      <c r="D219" t="s">
        <v>2813</v>
      </c>
      <c r="E219" s="32" t="str">
        <f>+VLOOKUP($D219,'Tarifa compacta'!$A:$G,7,0)</f>
        <v>Panel para cassette de una vía MD1</v>
      </c>
      <c r="F219" s="34">
        <f>+IFERROR(VLOOKUP($D219,'Tarifa compacta'!$A$11:$O$1174,13,0),"")</f>
        <v>534</v>
      </c>
      <c r="G219" s="217" t="str">
        <f>IFERROR(IF(VLOOKUP($D219,'Tarifa compacta'!$A$11:$O$1174,12,0)=0,"",VLOOKUP($D219,'Tarifa compacta'!$A$11:$O$1174,12,0)),"")</f>
        <v/>
      </c>
    </row>
    <row r="220" spans="2:8" ht="15.75">
      <c r="B220" s="176"/>
      <c r="C220" s="251"/>
      <c r="D220" s="168" t="s">
        <v>6405</v>
      </c>
      <c r="E220" s="45"/>
      <c r="F220" s="169"/>
      <c r="G220" s="222"/>
      <c r="H220" s="45"/>
    </row>
    <row r="221" spans="2:8">
      <c r="B221" s="179"/>
      <c r="C221" s="252">
        <f>IFERROR(VLOOKUP(D221,'Tarifa compacta'!A:C,2,FALSE),"-")</f>
        <v>5025232804412</v>
      </c>
      <c r="D221" t="s">
        <v>2207</v>
      </c>
      <c r="E221" s="32" t="str">
        <f>+VLOOKUP($D221,'Tarifa compacta'!$A:$G,7,0)</f>
        <v>Sensor Econavi de ahorro de energía</v>
      </c>
      <c r="F221" s="34">
        <f>+IFERROR(VLOOKUP($D221,'Tarifa compacta'!$A$11:$O$1174,13,0),"")</f>
        <v>198</v>
      </c>
      <c r="G221" s="217" t="str">
        <f>IFERROR(IF(VLOOKUP($D221,'Tarifa compacta'!$A$11:$O$1174,12,0)=0,"",VLOOKUP($D221,'Tarifa compacta'!$A$11:$O$1174,12,0)),"")</f>
        <v/>
      </c>
      <c r="H221" s="35"/>
    </row>
    <row r="222" spans="2:8">
      <c r="C222" s="246">
        <f>IFERROR(VLOOKUP(D222,'Tarifa compacta'!A:C,2,FALSE),"-")</f>
        <v>5025232829484</v>
      </c>
      <c r="D222" t="s">
        <v>2211</v>
      </c>
      <c r="E222" s="32" t="str">
        <f>+VLOOKUP($D222,'Tarifa compacta'!$A:$G,7,0)</f>
        <v>Sensor remoto de temperatura</v>
      </c>
      <c r="F222" s="34">
        <f>+IFERROR(VLOOKUP($D222,'Tarifa compacta'!$A$11:$O$1174,13,0),"")</f>
        <v>138</v>
      </c>
      <c r="G222" s="217" t="str">
        <f>IFERROR(IF(VLOOKUP($D222,'Tarifa compacta'!$A$11:$O$1174,12,0)=0,"",VLOOKUP($D222,'Tarifa compacta'!$A$11:$O$1174,12,0)),"")</f>
        <v/>
      </c>
    </row>
    <row r="223" spans="2:8" ht="15.75">
      <c r="B223" s="176"/>
      <c r="C223" s="251"/>
      <c r="D223" s="168" t="s">
        <v>2225</v>
      </c>
      <c r="E223" s="45"/>
      <c r="F223" s="169"/>
      <c r="G223" s="222"/>
      <c r="H223" s="45"/>
    </row>
    <row r="224" spans="2:8">
      <c r="C224" s="246">
        <f>IFERROR(VLOOKUP(D224,'Tarifa compacta'!A:C,2,FALSE),"-")</f>
        <v>5025232872176</v>
      </c>
      <c r="D224" t="s">
        <v>2224</v>
      </c>
      <c r="E224" s="32" t="str">
        <f>+VLOOKUP($D224,'Tarifa compacta'!$A:$G,7,0)</f>
        <v>Plenum de salida de aire S . .PF1E5A 36, 45 &amp; 50</v>
      </c>
      <c r="F224" s="34">
        <f>+IFERROR(VLOOKUP($D224,'Tarifa compacta'!$A$11:$O$1174,13,0),"")</f>
        <v>208</v>
      </c>
      <c r="G224" s="217" t="str">
        <f>IFERROR(IF(VLOOKUP($D224,'Tarifa compacta'!$A$11:$O$1174,12,0)=0,"",VLOOKUP($D224,'Tarifa compacta'!$A$11:$O$1174,12,0)),"")</f>
        <v/>
      </c>
    </row>
    <row r="225" spans="2:8">
      <c r="C225" s="246">
        <f>IFERROR(VLOOKUP(D225,'Tarifa compacta'!A:C,2,FALSE),"-")</f>
        <v>5025232872183</v>
      </c>
      <c r="D225" t="s">
        <v>2228</v>
      </c>
      <c r="E225" s="32" t="str">
        <f>+VLOOKUP($D225,'Tarifa compacta'!$A:$G,7,0)</f>
        <v>Plenum de salida de aire S . .PF1E5A 60 &amp; 71</v>
      </c>
      <c r="F225" s="34">
        <f>+IFERROR(VLOOKUP($D225,'Tarifa compacta'!$A$11:$O$1174,13,0),"")</f>
        <v>246</v>
      </c>
      <c r="G225" s="217" t="str">
        <f>IFERROR(IF(VLOOKUP($D225,'Tarifa compacta'!$A$11:$O$1174,12,0)=0,"",VLOOKUP($D225,'Tarifa compacta'!$A$11:$O$1174,12,0)),"")</f>
        <v/>
      </c>
    </row>
    <row r="226" spans="2:8">
      <c r="C226" s="246">
        <f>IFERROR(VLOOKUP(D226,'Tarifa compacta'!A:C,2,FALSE),"-")</f>
        <v>5025232872190</v>
      </c>
      <c r="D226" t="s">
        <v>2230</v>
      </c>
      <c r="E226" s="32" t="str">
        <f>+VLOOKUP($D226,'Tarifa compacta'!$A:$G,7,0)</f>
        <v>Plenum de salida de aire S . .PF1E5A 100, 125 &amp; 140</v>
      </c>
      <c r="F226" s="34">
        <f>+IFERROR(VLOOKUP($D226,'Tarifa compacta'!$A$11:$O$1174,13,0),"")</f>
        <v>306</v>
      </c>
      <c r="G226" s="217" t="str">
        <f>IFERROR(IF(VLOOKUP($D226,'Tarifa compacta'!$A$11:$O$1174,12,0)=0,"",VLOOKUP($D226,'Tarifa compacta'!$A$11:$O$1174,12,0)),"")</f>
        <v/>
      </c>
    </row>
    <row r="227" spans="2:8" ht="15.75">
      <c r="B227" s="176"/>
      <c r="C227" s="251"/>
      <c r="D227" s="168" t="s">
        <v>6406</v>
      </c>
      <c r="E227" s="45"/>
      <c r="F227" s="169"/>
      <c r="G227" s="222"/>
      <c r="H227" s="45"/>
    </row>
    <row r="228" spans="2:8">
      <c r="B228" s="179"/>
      <c r="C228" s="252" t="str">
        <f>IFERROR(VLOOKUP(D228,'Tarifa compacta'!A:C,2,FALSE),"-")</f>
        <v>5025232625710</v>
      </c>
      <c r="D228" t="s">
        <v>3219</v>
      </c>
      <c r="E228" s="32" t="str">
        <f>+VLOOKUP($D228,'Tarifa compacta'!$A:$G,7,0)</f>
        <v>Kit de válvulas rap</v>
      </c>
      <c r="F228" s="34">
        <f>+IFERROR(VLOOKUP($D228,'Tarifa compacta'!$A$11:$O$1174,13,0),"")</f>
        <v>768</v>
      </c>
      <c r="G228" s="217" t="str">
        <f>IFERROR(IF(VLOOKUP($D228,'Tarifa compacta'!$A$11:$O$1174,12,0)=0,"",VLOOKUP($D228,'Tarifa compacta'!$A$11:$O$1174,12,0)),"")</f>
        <v/>
      </c>
      <c r="H228" s="35"/>
    </row>
    <row r="229" spans="2:8">
      <c r="C229" s="246" t="str">
        <f>IFERROR(VLOOKUP(D229,'Tarifa compacta'!A:C,2,FALSE),"-")</f>
        <v>5025232983780</v>
      </c>
      <c r="D229" t="s">
        <v>3223</v>
      </c>
      <c r="E229" s="32" t="str">
        <f>+VLOOKUP($D229,'Tarifa compacta'!$A:$G,7,0)</f>
        <v xml:space="preserve">Válvula externa para unidades de pared VRF (hasta 5,6kW) </v>
      </c>
      <c r="F229" s="34">
        <f>+IFERROR(VLOOKUP($D229,'Tarifa compacta'!$A$11:$O$1174,13,0),"")</f>
        <v>305</v>
      </c>
      <c r="G229" s="217" t="str">
        <f>IFERROR(IF(VLOOKUP($D229,'Tarifa compacta'!$A$11:$O$1174,12,0)=0,"",VLOOKUP($D229,'Tarifa compacta'!$A$11:$O$1174,12,0)),"")</f>
        <v/>
      </c>
    </row>
    <row r="230" spans="2:8">
      <c r="C230" s="246" t="str">
        <f>IFERROR(VLOOKUP(D230,'Tarifa compacta'!A:C,2,FALSE),"-")</f>
        <v>5025232983773</v>
      </c>
      <c r="D230" t="s">
        <v>3227</v>
      </c>
      <c r="E230" s="32" t="str">
        <f>+VLOOKUP($D230,'Tarifa compacta'!$A:$G,7,0)</f>
        <v xml:space="preserve">Válvula externa para unidades de pared VRF (7,3kW a 16kW) </v>
      </c>
      <c r="F230" s="34">
        <f>+IFERROR(VLOOKUP($D230,'Tarifa compacta'!$A$11:$O$1174,13,0),"")</f>
        <v>420</v>
      </c>
      <c r="G230" s="217" t="str">
        <f>IFERROR(IF(VLOOKUP($D230,'Tarifa compacta'!$A$11:$O$1174,12,0)=0,"",VLOOKUP($D230,'Tarifa compacta'!$A$11:$O$1174,12,0)),"")</f>
        <v/>
      </c>
    </row>
    <row r="231" spans="2:8" ht="15.75">
      <c r="B231" s="180"/>
      <c r="C231" s="257"/>
      <c r="D231" s="168" t="s">
        <v>6407</v>
      </c>
      <c r="E231" s="45"/>
      <c r="F231" s="169"/>
      <c r="G231" s="222"/>
      <c r="H231" s="45"/>
    </row>
    <row r="232" spans="2:8" ht="14.45" customHeight="1">
      <c r="B232" s="179"/>
      <c r="C232" s="252">
        <f>IFERROR(VLOOKUP(D232,'Tarifa compacta'!A:C,2,FALSE),"-")</f>
        <v>5025232948093</v>
      </c>
      <c r="D232" t="s">
        <v>2285</v>
      </c>
      <c r="E232" s="32" t="str">
        <f>+VLOOKUP($D232,'Tarifa compacta'!$A:$G,7,0)</f>
        <v>Mando por cable táctil simplificado (color blanco)</v>
      </c>
      <c r="F232" s="34">
        <f>+IFERROR(VLOOKUP($D232,'Tarifa compacta'!$A$11:$O$1174,13,0),"")</f>
        <v>192</v>
      </c>
      <c r="G232" s="217" t="str">
        <f>IFERROR(IF(VLOOKUP($D232,'Tarifa compacta'!$A$11:$O$1174,12,0)=0,"",VLOOKUP($D232,'Tarifa compacta'!$A$11:$O$1174,12,0)),"")</f>
        <v/>
      </c>
      <c r="H232" s="32"/>
    </row>
    <row r="233" spans="2:8" ht="14.45" customHeight="1">
      <c r="C233" s="246">
        <f>IFERROR(VLOOKUP(D233,'Tarifa compacta'!A:C,2,FALSE),"-")</f>
        <v>5025232948109</v>
      </c>
      <c r="D233" t="s">
        <v>2288</v>
      </c>
      <c r="E233" s="32" t="str">
        <f>+VLOOKUP($D233,'Tarifa compacta'!$A:$G,7,0)</f>
        <v>Mando por cable táctil simplificado con Bluetooth® (color blanco)</v>
      </c>
      <c r="F233" s="34">
        <f>+IFERROR(VLOOKUP($D233,'Tarifa compacta'!$A$11:$O$1174,13,0),"")</f>
        <v>218</v>
      </c>
      <c r="G233" s="217" t="str">
        <f>IFERROR(IF(VLOOKUP($D233,'Tarifa compacta'!$A$11:$O$1174,12,0)=0,"",VLOOKUP($D233,'Tarifa compacta'!$A$11:$O$1174,12,0)),"")</f>
        <v/>
      </c>
    </row>
    <row r="234" spans="2:8" ht="14.45" customHeight="1">
      <c r="C234" s="246">
        <f>IFERROR(VLOOKUP(D234,'Tarifa compacta'!A:C,2,FALSE),"-")</f>
        <v>5025232967742</v>
      </c>
      <c r="D234" t="s">
        <v>2290</v>
      </c>
      <c r="E234" s="32" t="str">
        <f>+VLOOKUP($D234,'Tarifa compacta'!$A:$G,7,0)</f>
        <v>Mando por cable táctil simplificado con Bluetooth® y conexión Wi-Fi mejorada (color blanco)</v>
      </c>
      <c r="F234" s="34">
        <f>+IFERROR(VLOOKUP($D234,'Tarifa compacta'!$A$11:$O$1174,13,0),"")</f>
        <v>317</v>
      </c>
      <c r="G234" s="217" t="str">
        <f>IFERROR(IF(VLOOKUP($D234,'Tarifa compacta'!$A$11:$O$1174,12,0)=0,"",VLOOKUP($D234,'Tarifa compacta'!$A$11:$O$1174,12,0)),"")</f>
        <v/>
      </c>
    </row>
    <row r="235" spans="2:8" ht="14.45" customHeight="1">
      <c r="C235" s="246">
        <f>IFERROR(VLOOKUP(D235,'Tarifa compacta'!A:C,2,FALSE),"-")</f>
        <v>5025232910809</v>
      </c>
      <c r="D235" t="s">
        <v>2293</v>
      </c>
      <c r="E235" s="32" t="str">
        <f>+VLOOKUP($D235,'Tarifa compacta'!$A:$G,7,0)</f>
        <v>Mando por cable táctil simplificado (color negro)</v>
      </c>
      <c r="F235" s="34">
        <f>+IFERROR(VLOOKUP($D235,'Tarifa compacta'!$A$11:$O$1174,13,0),"")</f>
        <v>192</v>
      </c>
      <c r="G235" s="217" t="str">
        <f>IFERROR(IF(VLOOKUP($D235,'Tarifa compacta'!$A$11:$O$1174,12,0)=0,"",VLOOKUP($D235,'Tarifa compacta'!$A$11:$O$1174,12,0)),"")</f>
        <v/>
      </c>
    </row>
    <row r="236" spans="2:8" ht="14.45" customHeight="1">
      <c r="C236" s="246">
        <f>IFERROR(VLOOKUP(D236,'Tarifa compacta'!A:C,2,FALSE),"-")</f>
        <v>5025232910816</v>
      </c>
      <c r="D236" t="s">
        <v>2295</v>
      </c>
      <c r="E236" s="32" t="str">
        <f>+VLOOKUP($D236,'Tarifa compacta'!$A:$G,7,0)</f>
        <v>Mando por cable táctil simplificado (color negro)</v>
      </c>
      <c r="F236" s="34">
        <f>+IFERROR(VLOOKUP($D236,'Tarifa compacta'!$A$11:$O$1174,13,0),"")</f>
        <v>218</v>
      </c>
      <c r="G236" s="217" t="str">
        <f>IFERROR(IF(VLOOKUP($D236,'Tarifa compacta'!$A$11:$O$1174,12,0)=0,"",VLOOKUP($D236,'Tarifa compacta'!$A$11:$O$1174,12,0)),"")</f>
        <v/>
      </c>
    </row>
    <row r="237" spans="2:8" ht="14.45" customHeight="1">
      <c r="C237" s="246">
        <f>IFERROR(VLOOKUP(D237,'Tarifa compacta'!A:C,2,FALSE),"-")</f>
        <v>5025232967735</v>
      </c>
      <c r="D237" t="s">
        <v>2296</v>
      </c>
      <c r="E237" s="32" t="str">
        <f>+VLOOKUP($D237,'Tarifa compacta'!$A:$G,7,0)</f>
        <v>Mando por cable táctil simplificado con Bluetooth® y conexión Wi-Fi mejorada (color negro)</v>
      </c>
      <c r="F237" s="34">
        <f>+IFERROR(VLOOKUP($D237,'Tarifa compacta'!$A$11:$O$1174,13,0),"")</f>
        <v>317</v>
      </c>
      <c r="G237" s="217" t="str">
        <f>IFERROR(IF(VLOOKUP($D237,'Tarifa compacta'!$A$11:$O$1174,12,0)=0,"",VLOOKUP($D237,'Tarifa compacta'!$A$11:$O$1174,12,0)),"")</f>
        <v/>
      </c>
    </row>
    <row r="238" spans="2:8" ht="14.45" customHeight="1">
      <c r="C238" s="246">
        <f>IFERROR(VLOOKUP(D238,'Tarifa compacta'!A:C,2,FALSE),"-")</f>
        <v>5025232880621</v>
      </c>
      <c r="D238" t="s">
        <v>2299</v>
      </c>
      <c r="E238" s="32" t="str">
        <f>+VLOOKUP($D238,'Tarifa compacta'!$A:$G,7,0)</f>
        <v>Mando de control por cable</v>
      </c>
      <c r="F238" s="34">
        <f>+IFERROR(VLOOKUP($D238,'Tarifa compacta'!$A$11:$O$1174,13,0),"")</f>
        <v>192</v>
      </c>
      <c r="G238" s="217" t="str">
        <f>IFERROR(IF(VLOOKUP($D238,'Tarifa compacta'!$A$11:$O$1174,12,0)=0,"",VLOOKUP($D238,'Tarifa compacta'!$A$11:$O$1174,12,0)),"")</f>
        <v/>
      </c>
    </row>
    <row r="239" spans="2:8" ht="14.45" customHeight="1">
      <c r="C239" s="246">
        <f>IFERROR(VLOOKUP(D239,'Tarifa compacta'!A:C,2,FALSE),"-")</f>
        <v>5025232883554</v>
      </c>
      <c r="D239" t="s">
        <v>2302</v>
      </c>
      <c r="E239" s="32" t="str">
        <f>+VLOOKUP($D239,'Tarifa compacta'!$A:$G,7,0)</f>
        <v xml:space="preserve">Mando inalámbrico por infrarrojos </v>
      </c>
      <c r="F239" s="34">
        <f>+IFERROR(VLOOKUP($D239,'Tarifa compacta'!$A$11:$O$1174,13,0),"")</f>
        <v>132</v>
      </c>
      <c r="G239" s="217" t="str">
        <f>IFERROR(IF(VLOOKUP($D239,'Tarifa compacta'!$A$11:$O$1174,12,0)=0,"",VLOOKUP($D239,'Tarifa compacta'!$A$11:$O$1174,12,0)),"")</f>
        <v/>
      </c>
    </row>
    <row r="240" spans="2:8" ht="14.45" customHeight="1">
      <c r="B240" s="179" t="s">
        <v>6100</v>
      </c>
      <c r="C240" s="252" t="str">
        <f>IFERROR(VLOOKUP(D240,'Tarifa compacta'!A:C,2,FALSE),"-")</f>
        <v>5025232991310</v>
      </c>
      <c r="D240" t="s">
        <v>2305</v>
      </c>
      <c r="E240" s="32" t="str">
        <f>+VLOOKUP($D240,'Tarifa compacta'!$A:$G,7,0)</f>
        <v>Receptor inalámbrico para cassette 4 vias 60x60, es necesario el mando CZ-RWS3- Nuevo RAL9003</v>
      </c>
      <c r="F240" s="210">
        <f>+IFERROR(VLOOKUP($D240,'Tarifa compacta'!$A$11:$O$1174,13,0),"")</f>
        <v>127</v>
      </c>
      <c r="G240" s="217" t="str">
        <f>IFERROR(IF(VLOOKUP($D240,'Tarifa compacta'!$A$11:$O$1174,12,0)=0,"",VLOOKUP($D240,'Tarifa compacta'!$A$11:$O$1174,12,0)),"")</f>
        <v/>
      </c>
    </row>
    <row r="241" spans="2:8" ht="14.45" customHeight="1">
      <c r="C241" s="246">
        <f>IFERROR(VLOOKUP(D241,'Tarifa compacta'!A:C,2,FALSE),"-")</f>
        <v>5025232883561</v>
      </c>
      <c r="D241" t="s">
        <v>2310</v>
      </c>
      <c r="E241" s="32" t="str">
        <f>+VLOOKUP($D241,'Tarifa compacta'!$A:$G,7,0)</f>
        <v>Receptor inalámbrico para cassette 4 vias 90x90, es necesario el mando CZ-RWS3 - Nuevo RAL9003</v>
      </c>
      <c r="F241" s="34">
        <f>+IFERROR(VLOOKUP($D241,'Tarifa compacta'!$A$11:$O$1174,13,0),"")+F239</f>
        <v>282</v>
      </c>
      <c r="G241" s="217" t="str">
        <f>IFERROR(IF(VLOOKUP($D241,'Tarifa compacta'!$A$11:$O$1174,12,0)=0,"",VLOOKUP($D241,'Tarifa compacta'!$A$11:$O$1174,12,0)),"")</f>
        <v/>
      </c>
    </row>
    <row r="242" spans="2:8" ht="14.45" customHeight="1">
      <c r="C242" s="246" t="str">
        <f>IFERROR(VLOOKUP(D242,'Tarifa compacta'!A:C,2,FALSE),"-")</f>
        <v>5025232883578</v>
      </c>
      <c r="D242" t="s">
        <v>2312</v>
      </c>
      <c r="E242" s="32" t="str">
        <f>+VLOOKUP($D242,'Tarifa compacta'!$A:$G,7,0)</f>
        <v>Receptor inalámbrico para cassette 2 vias, es necesario el mando CZ-RWS3</v>
      </c>
      <c r="F242" s="34">
        <f>+IFERROR(VLOOKUP($D242,'Tarifa compacta'!$A$11:$O$1174,13,0),"")++F239</f>
        <v>312</v>
      </c>
      <c r="G242" s="217" t="str">
        <f>IFERROR(IF(VLOOKUP($D242,'Tarifa compacta'!$A$11:$O$1174,12,0)=0,"",VLOOKUP($D242,'Tarifa compacta'!$A$11:$O$1174,12,0)),"")</f>
        <v/>
      </c>
    </row>
    <row r="243" spans="2:8" ht="14.45" customHeight="1">
      <c r="C243" s="246" t="str">
        <f>IFERROR(VLOOKUP(D243,'Tarifa compacta'!A:C,2,FALSE),"-")</f>
        <v>5025232883585</v>
      </c>
      <c r="D243" t="s">
        <v>2315</v>
      </c>
      <c r="E243" s="32" t="str">
        <f>+VLOOKUP($D243,'Tarifa compacta'!$A:$G,7,0)</f>
        <v>Receptor por infrarojos para cassette de 1 via</v>
      </c>
      <c r="F243" s="34">
        <f>+IFERROR(VLOOKUP($D243,'Tarifa compacta'!$A$11:$O$1174,13,0),"")++F239</f>
        <v>279</v>
      </c>
      <c r="G243" s="217" t="str">
        <f>IFERROR(IF(VLOOKUP($D243,'Tarifa compacta'!$A$11:$O$1174,12,0)=0,"",VLOOKUP($D243,'Tarifa compacta'!$A$11:$O$1174,12,0)),"")</f>
        <v/>
      </c>
    </row>
    <row r="244" spans="2:8" ht="14.45" customHeight="1">
      <c r="C244" s="246">
        <f>IFERROR(VLOOKUP(D244,'Tarifa compacta'!A:C,2,FALSE),"-")</f>
        <v>5025232883592</v>
      </c>
      <c r="D244" t="s">
        <v>2318</v>
      </c>
      <c r="E244" s="32" t="str">
        <f>+VLOOKUP($D244,'Tarifa compacta'!$A:$G,7,0)</f>
        <v>Receptor inalámbrico para techo, es necesario el mando CZ-RWS3</v>
      </c>
      <c r="F244" s="34">
        <f>+IFERROR(VLOOKUP($D244,'Tarifa compacta'!$A$11:$O$1174,13,0),"")+F239</f>
        <v>264</v>
      </c>
      <c r="G244" s="217" t="str">
        <f>IFERROR(IF(VLOOKUP($D244,'Tarifa compacta'!$A$11:$O$1174,12,0)=0,"",VLOOKUP($D244,'Tarifa compacta'!$A$11:$O$1174,12,0)),"")</f>
        <v/>
      </c>
    </row>
    <row r="245" spans="2:8" ht="15.75">
      <c r="B245" s="176"/>
      <c r="C245" s="251"/>
      <c r="D245" s="168" t="s">
        <v>6408</v>
      </c>
      <c r="E245" s="45"/>
      <c r="F245" s="169"/>
      <c r="G245" s="222"/>
      <c r="H245" s="45"/>
    </row>
    <row r="246" spans="2:8">
      <c r="C246" s="246">
        <f>IFERROR(VLOOKUP(D246,'Tarifa compacta'!A:C,2,FALSE),"-")</f>
        <v>4010869355933</v>
      </c>
      <c r="D246" t="s">
        <v>2343</v>
      </c>
      <c r="E246" s="32" t="str">
        <f>+VLOOKUP($D246,'Tarifa compacta'!$A:$G,7,0)</f>
        <v>Controlador Premium con 4 entradas y salidas para integración Modbus color blanco</v>
      </c>
      <c r="F246" s="34">
        <f>+IFERROR(VLOOKUP($D246,'Tarifa compacta'!$A$11:$O$1174,13,0),"")</f>
        <v>335</v>
      </c>
      <c r="G246" s="217" t="str">
        <f>IFERROR(IF(VLOOKUP($D246,'Tarifa compacta'!$A$11:$O$1174,12,0)=0,"",VLOOKUP($D246,'Tarifa compacta'!$A$11:$O$1174,12,0)),"")</f>
        <v/>
      </c>
      <c r="H246" s="35"/>
    </row>
    <row r="247" spans="2:8">
      <c r="C247" s="246">
        <f>IFERROR(VLOOKUP(D247,'Tarifa compacta'!A:C,2,FALSE),"-")</f>
        <v>4010869355957</v>
      </c>
      <c r="D247" t="s">
        <v>2347</v>
      </c>
      <c r="E247" s="32" t="str">
        <f>+VLOOKUP($D247,'Tarifa compacta'!$A:$G,7,0)</f>
        <v>Controlador simplificado con 2 entradas y color blanco</v>
      </c>
      <c r="F247" s="34">
        <f>+IFERROR(VLOOKUP($D247,'Tarifa compacta'!$A$11:$O$1174,13,0),"")</f>
        <v>290</v>
      </c>
      <c r="G247" s="217" t="str">
        <f>IFERROR(IF(VLOOKUP($D247,'Tarifa compacta'!$A$11:$O$1174,12,0)=0,"",VLOOKUP($D247,'Tarifa compacta'!$A$11:$O$1174,12,0)),"")</f>
        <v/>
      </c>
    </row>
    <row r="248" spans="2:8">
      <c r="C248" s="246">
        <f>IFERROR(VLOOKUP(D248,'Tarifa compacta'!A:C,2,FALSE),"-")</f>
        <v>4010869355940</v>
      </c>
      <c r="D248" t="s">
        <v>2350</v>
      </c>
      <c r="E248" s="32" t="str">
        <f>+VLOOKUP($D248,'Tarifa compacta'!$A:$G,7,0)</f>
        <v>Controlador Premium con 4 entradas y salidas para integración Modbus color negro</v>
      </c>
      <c r="F248" s="34">
        <f>+IFERROR(VLOOKUP($D248,'Tarifa compacta'!$A$11:$O$1174,13,0),"")</f>
        <v>328</v>
      </c>
      <c r="G248" s="217" t="str">
        <f>IFERROR(IF(VLOOKUP($D248,'Tarifa compacta'!$A$11:$O$1174,12,0)=0,"",VLOOKUP($D248,'Tarifa compacta'!$A$11:$O$1174,12,0)),"")</f>
        <v/>
      </c>
    </row>
    <row r="249" spans="2:8">
      <c r="C249" s="246">
        <f>IFERROR(VLOOKUP(D249,'Tarifa compacta'!A:C,2,FALSE),"-")</f>
        <v>4010869355964</v>
      </c>
      <c r="D249" t="s">
        <v>2352</v>
      </c>
      <c r="E249" s="32" t="str">
        <f>+VLOOKUP($D249,'Tarifa compacta'!$A:$G,7,0)</f>
        <v>Controlador simplificado con 2 entradas y color negro</v>
      </c>
      <c r="F249" s="34">
        <f>+IFERROR(VLOOKUP($D249,'Tarifa compacta'!$A$11:$O$1174,13,0),"")</f>
        <v>290</v>
      </c>
      <c r="G249" s="217" t="str">
        <f>IFERROR(IF(VLOOKUP($D249,'Tarifa compacta'!$A$11:$O$1174,12,0)=0,"",VLOOKUP($D249,'Tarifa compacta'!$A$11:$O$1174,12,0)),"")</f>
        <v/>
      </c>
    </row>
    <row r="250" spans="2:8" ht="15.75">
      <c r="B250" s="176"/>
      <c r="C250" s="251"/>
      <c r="D250" s="168" t="s">
        <v>6409</v>
      </c>
      <c r="E250" s="45"/>
      <c r="F250" s="169"/>
      <c r="G250" s="222"/>
      <c r="H250" s="45"/>
    </row>
    <row r="251" spans="2:8" ht="14.45" customHeight="1">
      <c r="B251" s="182"/>
      <c r="C251" s="258">
        <f>IFERROR(VLOOKUP(D251,'Tarifa compacta'!A:C,2,FALSE),"-")</f>
        <v>4010869356732</v>
      </c>
      <c r="D251" t="s">
        <v>2354</v>
      </c>
      <c r="E251" s="32" t="str">
        <f>+VLOOKUP($D251,'Tarifa compacta'!$A:$G,7,0)</f>
        <v>Sensor de movimiento de pared de 24V</v>
      </c>
      <c r="F251" s="34">
        <f>+IFERROR(VLOOKUP($D251,'Tarifa compacta'!$A$11:$O$1174,13,0),"")</f>
        <v>131</v>
      </c>
      <c r="G251" s="217" t="str">
        <f>IFERROR(IF(VLOOKUP($D251,'Tarifa compacta'!$A$11:$O$1174,12,0)=0,"",VLOOKUP($D251,'Tarifa compacta'!$A$11:$O$1174,12,0)),"")</f>
        <v/>
      </c>
      <c r="H251" s="35"/>
    </row>
    <row r="252" spans="2:8" ht="14.45" customHeight="1">
      <c r="B252" s="183"/>
      <c r="C252" s="256">
        <f>IFERROR(VLOOKUP(D252,'Tarifa compacta'!A:C,2,FALSE),"-")</f>
        <v>4010869356749</v>
      </c>
      <c r="D252" t="s">
        <v>2357</v>
      </c>
      <c r="E252" s="32" t="str">
        <f>+VLOOKUP($D252,'Tarifa compacta'!$A:$G,7,0)</f>
        <v>Sensor de movimiento de pared AC</v>
      </c>
      <c r="F252" s="34">
        <f>+IFERROR(VLOOKUP($D252,'Tarifa compacta'!$A$11:$O$1174,13,0),"")</f>
        <v>142</v>
      </c>
      <c r="G252" s="217" t="str">
        <f>IFERROR(IF(VLOOKUP($D252,'Tarifa compacta'!$A$11:$O$1174,12,0)=0,"",VLOOKUP($D252,'Tarifa compacta'!$A$11:$O$1174,12,0)),"")</f>
        <v/>
      </c>
    </row>
    <row r="253" spans="2:8" ht="14.45" customHeight="1">
      <c r="B253" s="183"/>
      <c r="C253" s="256">
        <f>IFERROR(VLOOKUP(D253,'Tarifa compacta'!A:C,2,FALSE),"-")</f>
        <v>4010869356756</v>
      </c>
      <c r="D253" t="s">
        <v>2359</v>
      </c>
      <c r="E253" s="32" t="str">
        <f>+VLOOKUP($D253,'Tarifa compacta'!$A:$G,7,0)</f>
        <v>Sensor de movimiento de techo 24V</v>
      </c>
      <c r="F253" s="34">
        <f>+IFERROR(VLOOKUP($D253,'Tarifa compacta'!$A$11:$O$1174,13,0),"")</f>
        <v>142</v>
      </c>
      <c r="G253" s="217" t="str">
        <f>IFERROR(IF(VLOOKUP($D253,'Tarifa compacta'!$A$11:$O$1174,12,0)=0,"",VLOOKUP($D253,'Tarifa compacta'!$A$11:$O$1174,12,0)),"")</f>
        <v/>
      </c>
    </row>
    <row r="254" spans="2:8" ht="14.45" customHeight="1">
      <c r="B254" s="183"/>
      <c r="C254" s="256">
        <f>IFERROR(VLOOKUP(D254,'Tarifa compacta'!A:C,2,FALSE),"-")</f>
        <v>4010869356763</v>
      </c>
      <c r="D254" t="s">
        <v>2362</v>
      </c>
      <c r="E254" s="32" t="str">
        <f>+VLOOKUP($D254,'Tarifa compacta'!$A:$G,7,0)</f>
        <v>Sensor de movimiento de techo AC</v>
      </c>
      <c r="F254" s="34">
        <f>+IFERROR(VLOOKUP($D254,'Tarifa compacta'!$A$11:$O$1174,13,0),"")</f>
        <v>154</v>
      </c>
      <c r="G254" s="217" t="str">
        <f>IFERROR(IF(VLOOKUP($D254,'Tarifa compacta'!$A$11:$O$1174,12,0)=0,"",VLOOKUP($D254,'Tarifa compacta'!$A$11:$O$1174,12,0)),"")</f>
        <v/>
      </c>
    </row>
    <row r="255" spans="2:8" ht="14.45" customHeight="1">
      <c r="B255" s="183"/>
      <c r="C255" s="256">
        <f>IFERROR(VLOOKUP(D255,'Tarifa compacta'!A:C,2,FALSE),"-")</f>
        <v>4010869356787</v>
      </c>
      <c r="D255" t="s">
        <v>2364</v>
      </c>
      <c r="E255" s="32" t="str">
        <f>+VLOOKUP($D255,'Tarifa compacta'!$A:$G,7,0)</f>
        <v>Fuente de alimentación de 24V</v>
      </c>
      <c r="F255" s="34">
        <f>+IFERROR(VLOOKUP($D255,'Tarifa compacta'!$A$11:$O$1174,13,0),"")</f>
        <v>55</v>
      </c>
      <c r="G255" s="217" t="str">
        <f>IFERROR(IF(VLOOKUP($D255,'Tarifa compacta'!$A$11:$O$1174,12,0)=0,"",VLOOKUP($D255,'Tarifa compacta'!$A$11:$O$1174,12,0)),"")</f>
        <v/>
      </c>
    </row>
    <row r="256" spans="2:8" ht="14.45" customHeight="1">
      <c r="B256" s="183"/>
      <c r="C256" s="256">
        <f>IFERROR(VLOOKUP(D256,'Tarifa compacta'!A:C,2,FALSE),"-")</f>
        <v>4010869356770</v>
      </c>
      <c r="D256" t="s">
        <v>2367</v>
      </c>
      <c r="E256" s="32" t="str">
        <f>+VLOOKUP($D256,'Tarifa compacta'!$A:$G,7,0)</f>
        <v>Contacto de ventana o de puerta</v>
      </c>
      <c r="F256" s="34">
        <f>+IFERROR(VLOOKUP($D256,'Tarifa compacta'!$A$11:$O$1174,13,0),"")</f>
        <v>23</v>
      </c>
      <c r="G256" s="217" t="str">
        <f>IFERROR(IF(VLOOKUP($D256,'Tarifa compacta'!$A$11:$O$1174,12,0)=0,"",VLOOKUP($D256,'Tarifa compacta'!$A$11:$O$1174,12,0)),"")</f>
        <v/>
      </c>
    </row>
    <row r="257" spans="2:8" ht="15.75">
      <c r="B257" s="176"/>
      <c r="C257" s="251"/>
      <c r="D257" s="168" t="s">
        <v>6410</v>
      </c>
      <c r="E257" s="45"/>
      <c r="F257" s="169"/>
      <c r="G257" s="222"/>
      <c r="H257" s="45"/>
    </row>
    <row r="258" spans="2:8">
      <c r="B258" s="179"/>
      <c r="C258" s="252">
        <f>IFERROR(VLOOKUP(D258,'Tarifa compacta'!A:C,2,FALSE),"-")</f>
        <v>5025232851133</v>
      </c>
      <c r="D258" t="s">
        <v>2370</v>
      </c>
      <c r="E258" s="32" t="str">
        <f>+VLOOKUP($D258,'Tarifa compacta'!$A:$G,7,0)</f>
        <v>Programador y Control Centralizado</v>
      </c>
      <c r="F258" s="34">
        <f>+IFERROR(VLOOKUP($D258,'Tarifa compacta'!$A$11:$O$1174,13,0),"")</f>
        <v>1634</v>
      </c>
      <c r="G258" s="217" t="str">
        <f>IFERROR(IF(VLOOKUP($D258,'Tarifa compacta'!$A$11:$O$1174,12,0)=0,"",VLOOKUP($D258,'Tarifa compacta'!$A$11:$O$1174,12,0)),"")</f>
        <v/>
      </c>
      <c r="H258" s="35"/>
    </row>
    <row r="259" spans="2:8">
      <c r="C259" s="246">
        <f>IFERROR(VLOOKUP(D259,'Tarifa compacta'!A:C,2,FALSE),"-")</f>
        <v>5025232851096</v>
      </c>
      <c r="D259" t="s">
        <v>2374</v>
      </c>
      <c r="E259" s="32" t="str">
        <f>+VLOOKUP($D259,'Tarifa compacta'!$A:$G,7,0)</f>
        <v>Control ON/OFF</v>
      </c>
      <c r="F259" s="34">
        <f>+IFERROR(VLOOKUP($D259,'Tarifa compacta'!$A$11:$O$1174,13,0),"")</f>
        <v>974</v>
      </c>
      <c r="G259" s="217" t="str">
        <f>IFERROR(IF(VLOOKUP($D259,'Tarifa compacta'!$A$11:$O$1174,12,0)=0,"",VLOOKUP($D259,'Tarifa compacta'!$A$11:$O$1174,12,0)),"")</f>
        <v/>
      </c>
    </row>
    <row r="260" spans="2:8">
      <c r="C260" s="246">
        <f>IFERROR(VLOOKUP(D260,'Tarifa compacta'!A:C,2,FALSE),"-")</f>
        <v>5025232851126</v>
      </c>
      <c r="D260" t="s">
        <v>2377</v>
      </c>
      <c r="E260" s="32" t="str">
        <f>+VLOOKUP($D260,'Tarifa compacta'!$A:$G,7,0)</f>
        <v>Control Centralizado Táctil (Servidor web con pantalla táctil)</v>
      </c>
      <c r="F260" s="34">
        <f>+IFERROR(VLOOKUP($D260,'Tarifa compacta'!$A$11:$O$1174,13,0),"")</f>
        <v>4623</v>
      </c>
      <c r="G260" s="217" t="str">
        <f>IFERROR(IF(VLOOKUP($D260,'Tarifa compacta'!$A$11:$O$1174,12,0)=0,"",VLOOKUP($D260,'Tarifa compacta'!$A$11:$O$1174,12,0)),"")</f>
        <v/>
      </c>
    </row>
    <row r="261" spans="2:8" ht="15.75">
      <c r="B261" s="176"/>
      <c r="C261" s="251"/>
      <c r="D261" s="168" t="s">
        <v>6411</v>
      </c>
      <c r="E261" s="45"/>
      <c r="F261" s="169"/>
      <c r="G261" s="222"/>
      <c r="H261" s="45"/>
    </row>
    <row r="262" spans="2:8">
      <c r="B262" s="179"/>
      <c r="C262" s="252">
        <f>IFERROR(VLOOKUP(D262,'Tarifa compacta'!A:C,2,FALSE),"-")</f>
        <v>4010869924115</v>
      </c>
      <c r="D262" t="s">
        <v>2380</v>
      </c>
      <c r="E262" s="32" t="str">
        <f>+VLOOKUP($D262,'Tarifa compacta'!$A:$G,7,0)</f>
        <v>Commercial Smart Edge. Puntos de control: 100</v>
      </c>
      <c r="F262" s="34">
        <f>+IFERROR(VLOOKUP($D262,'Tarifa compacta'!$A$11:$O$1174,13,0),"")</f>
        <v>2392</v>
      </c>
      <c r="G262" s="217" t="str">
        <f>IFERROR(IF(VLOOKUP($D262,'Tarifa compacta'!$A$11:$O$1174,12,0)=0,"",VLOOKUP($D262,'Tarifa compacta'!$A$11:$O$1174,12,0)),"")</f>
        <v/>
      </c>
      <c r="H262" s="32"/>
    </row>
    <row r="263" spans="2:8">
      <c r="B263" s="179"/>
      <c r="C263" s="252">
        <f>IFERROR(VLOOKUP(D263,'Tarifa compacta'!A:C,2,FALSE),"-")</f>
        <v>4010869924139</v>
      </c>
      <c r="D263" t="s">
        <v>8054</v>
      </c>
      <c r="E263" s="32" t="str">
        <f>+VLOOKUP($D263,'Tarifa compacta'!$A:$G,7,0)</f>
        <v>Commercial Smart Edge. Puntos de control: 200</v>
      </c>
      <c r="F263" s="34">
        <f>+IFERROR(VLOOKUP($D263,'Tarifa compacta'!$A$11:$O$1174,13,0),"")</f>
        <v>2657</v>
      </c>
      <c r="G263" s="217" t="str">
        <f>IFERROR(IF(VLOOKUP($D263,'Tarifa compacta'!$A$11:$O$1174,12,0)=0,"",VLOOKUP($D263,'Tarifa compacta'!$A$11:$O$1174,12,0)),"")</f>
        <v/>
      </c>
      <c r="H263" s="32"/>
    </row>
    <row r="264" spans="2:8">
      <c r="B264" s="179"/>
      <c r="C264" s="252">
        <f>IFERROR(VLOOKUP(D264,'Tarifa compacta'!A:C,2,FALSE),"-")</f>
        <v>4010869924153</v>
      </c>
      <c r="D264" t="s">
        <v>8056</v>
      </c>
      <c r="E264" s="32" t="str">
        <f>+VLOOKUP($D264,'Tarifa compacta'!$A:$G,7,0)</f>
        <v>Commercial Smart Edge. Puntos de control: 500</v>
      </c>
      <c r="F264" s="34">
        <f>+IFERROR(VLOOKUP($D264,'Tarifa compacta'!$A$11:$O$1174,13,0),"")</f>
        <v>3283</v>
      </c>
      <c r="G264" s="217" t="str">
        <f>IFERROR(IF(VLOOKUP($D264,'Tarifa compacta'!$A$11:$O$1174,12,0)=0,"",VLOOKUP($D264,'Tarifa compacta'!$A$11:$O$1174,12,0)),"")</f>
        <v/>
      </c>
      <c r="H264" s="32"/>
    </row>
    <row r="265" spans="2:8">
      <c r="B265" s="179"/>
      <c r="C265" s="252">
        <f>IFERROR(VLOOKUP(D265,'Tarifa compacta'!A:C,2,FALSE),"-")</f>
        <v>4010869924108</v>
      </c>
      <c r="D265" t="s">
        <v>2381</v>
      </c>
      <c r="E265" s="32" t="str">
        <f>+VLOOKUP($D265,'Tarifa compacta'!$A:$G,7,0)</f>
        <v>Commercial Smart Edge. Puntos de control: 1000</v>
      </c>
      <c r="F265" s="34">
        <f>+IFERROR(VLOOKUP($D265,'Tarifa compacta'!$A$11:$O$1174,13,0),"")</f>
        <v>4748</v>
      </c>
      <c r="G265" s="217" t="str">
        <f>IFERROR(IF(VLOOKUP($D265,'Tarifa compacta'!$A$11:$O$1174,12,0)=0,"",VLOOKUP($D265,'Tarifa compacta'!$A$11:$O$1174,12,0)),"")</f>
        <v/>
      </c>
      <c r="H265" s="32"/>
    </row>
    <row r="266" spans="2:8">
      <c r="B266" s="179"/>
      <c r="C266" s="252">
        <f>IFERROR(VLOOKUP(D266,'Tarifa compacta'!A:C,2,FALSE),"-")</f>
        <v>4010869924122</v>
      </c>
      <c r="D266" t="s">
        <v>2382</v>
      </c>
      <c r="E266" s="32" t="str">
        <f>+VLOOKUP($D266,'Tarifa compacta'!$A:$G,7,0)</f>
        <v>Commercial Smart Edge. Puntos de control: 2000</v>
      </c>
      <c r="F266" s="34">
        <f>+IFERROR(VLOOKUP($D266,'Tarifa compacta'!$A$11:$O$1174,13,0),"")</f>
        <v>5692</v>
      </c>
      <c r="G266" s="217" t="str">
        <f>IFERROR(IF(VLOOKUP($D266,'Tarifa compacta'!$A$11:$O$1174,12,0)=0,"",VLOOKUP($D266,'Tarifa compacta'!$A$11:$O$1174,12,0)),"")</f>
        <v/>
      </c>
      <c r="H266" s="32"/>
    </row>
    <row r="267" spans="2:8">
      <c r="B267" s="179"/>
      <c r="C267" s="252">
        <f>IFERROR(VLOOKUP(D267,'Tarifa compacta'!A:C,2,FALSE),"-")</f>
        <v>8436615511204</v>
      </c>
      <c r="D267" t="s">
        <v>8060</v>
      </c>
      <c r="E267" s="32" t="str">
        <f>+VLOOKUP($D267,'Tarifa compacta'!$A:$G,7,0)</f>
        <v>Gateway ECOi para Commercial Smart Edge para 64 unidades interiores</v>
      </c>
      <c r="F267" s="34">
        <f>+IFERROR(VLOOKUP($D267,'Tarifa compacta'!$A$11:$O$1174,13,0),"")</f>
        <v>1875</v>
      </c>
      <c r="G267" s="217" t="str">
        <f>IFERROR(IF(VLOOKUP($D267,'Tarifa compacta'!$A$11:$O$1174,12,0)=0,"",VLOOKUP($D267,'Tarifa compacta'!$A$11:$O$1174,12,0)),"")</f>
        <v/>
      </c>
      <c r="H267" s="32"/>
    </row>
    <row r="268" spans="2:8">
      <c r="B268" s="179"/>
      <c r="C268" s="252">
        <f>IFERROR(VLOOKUP(D268,'Tarifa compacta'!A:C,2,FALSE),"-")</f>
        <v>4010869924146</v>
      </c>
      <c r="D268" t="s">
        <v>8062</v>
      </c>
      <c r="E268" s="32" t="str">
        <f>+VLOOKUP($D268,'Tarifa compacta'!$A:$G,7,0)</f>
        <v>Módulo de entradas para conectar contadores eléctricos y entrada de alarma contra incendios en PAW-CSE-1B, 2B y 5B</v>
      </c>
      <c r="F268" s="34">
        <f>+IFERROR(VLOOKUP($D268,'Tarifa compacta'!$A$11:$O$1174,13,0),"")</f>
        <v>651</v>
      </c>
      <c r="G268" s="217" t="str">
        <f>IFERROR(IF(VLOOKUP($D268,'Tarifa compacta'!$A$11:$O$1174,12,0)=0,"",VLOOKUP($D268,'Tarifa compacta'!$A$11:$O$1174,12,0)),"")</f>
        <v/>
      </c>
      <c r="H268" s="32"/>
    </row>
    <row r="269" spans="2:8">
      <c r="B269" s="179"/>
      <c r="C269" s="252">
        <f>IFERROR(VLOOKUP(D269,'Tarifa compacta'!A:C,2,FALSE),"-")</f>
        <v>4010869924160</v>
      </c>
      <c r="D269" t="s">
        <v>8064</v>
      </c>
      <c r="E269" s="32" t="str">
        <f>+VLOOKUP($D269,'Tarifa compacta'!$A:$G,7,0)</f>
        <v>Repetidor Modbus. Requerido cada 31 dispositivos Modbus</v>
      </c>
      <c r="F269" s="34">
        <f>+IFERROR(VLOOKUP($D269,'Tarifa compacta'!$A$11:$O$1174,13,0),"")</f>
        <v>437</v>
      </c>
      <c r="G269" s="217" t="str">
        <f>IFERROR(IF(VLOOKUP($D269,'Tarifa compacta'!$A$11:$O$1174,12,0)=0,"",VLOOKUP($D269,'Tarifa compacta'!$A$11:$O$1174,12,0)),"")</f>
        <v/>
      </c>
      <c r="H269" s="32"/>
    </row>
    <row r="270" spans="2:8" ht="15.75">
      <c r="B270" s="176"/>
      <c r="C270" s="251"/>
      <c r="D270" s="168" t="s">
        <v>6412</v>
      </c>
      <c r="E270" s="45"/>
      <c r="F270" s="169"/>
      <c r="G270" s="222"/>
      <c r="H270" s="45"/>
    </row>
    <row r="271" spans="2:8">
      <c r="B271" s="179"/>
      <c r="C271" s="252">
        <f>IFERROR(VLOOKUP(D271,'Tarifa compacta'!A:C,2,FALSE),"-")</f>
        <v>8436615510238</v>
      </c>
      <c r="D271" t="s">
        <v>2238</v>
      </c>
      <c r="E271" s="32" t="str">
        <f>+VLOOKUP($D271,'Tarifa compacta'!$A:$G,7,0)</f>
        <v xml:space="preserve">Interfaz única Modbus+Bacnet+KNX - 16 uds. Interiores </v>
      </c>
      <c r="F271" s="34">
        <f>+IFERROR(VLOOKUP($D271,'Tarifa compacta'!$A$11:$O$1174,13,0),"")</f>
        <v>3806</v>
      </c>
      <c r="G271" s="217" t="str">
        <f>IFERROR(IF(VLOOKUP($D271,'Tarifa compacta'!$A$11:$O$1174,12,0)=0,"",VLOOKUP($D271,'Tarifa compacta'!$A$11:$O$1174,12,0)),"")</f>
        <v/>
      </c>
      <c r="H271" s="32"/>
    </row>
    <row r="272" spans="2:8">
      <c r="C272" s="246">
        <f>IFERROR(VLOOKUP(D272,'Tarifa compacta'!A:C,2,FALSE),"-")</f>
        <v>8436615510245</v>
      </c>
      <c r="D272" t="s">
        <v>2241</v>
      </c>
      <c r="E272" s="32" t="str">
        <f>+VLOOKUP($D272,'Tarifa compacta'!$A:$G,7,0)</f>
        <v xml:space="preserve">Interfaz única Modbus+Bacnet+KNX - 64 uds. Interiores </v>
      </c>
      <c r="F272" s="34">
        <f>+IFERROR(VLOOKUP($D272,'Tarifa compacta'!$A$11:$O$1174,13,0),"")</f>
        <v>5495</v>
      </c>
      <c r="G272" s="217" t="str">
        <f>IFERROR(IF(VLOOKUP($D272,'Tarifa compacta'!$A$11:$O$1174,12,0)=0,"",VLOOKUP($D272,'Tarifa compacta'!$A$11:$O$1174,12,0)),"")</f>
        <v/>
      </c>
    </row>
    <row r="273" spans="2:8">
      <c r="C273" s="246">
        <f>IFERROR(VLOOKUP(D273,'Tarifa compacta'!A:C,2,FALSE),"-")</f>
        <v>8436615510252</v>
      </c>
      <c r="D273" t="s">
        <v>2243</v>
      </c>
      <c r="E273" s="32" t="str">
        <f>+VLOOKUP($D273,'Tarifa compacta'!$A:$G,7,0)</f>
        <v xml:space="preserve">Interfaz única Modbus+Bacnet+KNX - 128 uds. Interiores </v>
      </c>
      <c r="F273" s="34">
        <f>+IFERROR(VLOOKUP($D273,'Tarifa compacta'!$A$11:$O$1174,13,0),"")</f>
        <v>7346</v>
      </c>
      <c r="G273" s="217" t="str">
        <f>IFERROR(IF(VLOOKUP($D273,'Tarifa compacta'!$A$11:$O$1174,12,0)=0,"",VLOOKUP($D273,'Tarifa compacta'!$A$11:$O$1174,12,0)),"")</f>
        <v/>
      </c>
    </row>
    <row r="274" spans="2:8" ht="15.75">
      <c r="B274" s="176"/>
      <c r="C274" s="251"/>
      <c r="D274" s="168" t="s">
        <v>6413</v>
      </c>
      <c r="E274" s="45"/>
      <c r="F274" s="169"/>
      <c r="G274" s="222"/>
      <c r="H274" s="45"/>
    </row>
    <row r="275" spans="2:8">
      <c r="B275" s="179"/>
      <c r="C275" s="252">
        <f>IFERROR(VLOOKUP(D275,'Tarifa compacta'!A:C,2,FALSE),"-")</f>
        <v>5025232967698</v>
      </c>
      <c r="D275" t="s">
        <v>2245</v>
      </c>
      <c r="E275" s="32" t="str">
        <f>+VLOOKUP($D275,'Tarifa compacta'!$A:$G,7,0)</f>
        <v>Módulo de conexión Wi-Fi para PACi (cobertura mejorada)</v>
      </c>
      <c r="F275" s="34">
        <f>+IFERROR(VLOOKUP($D275,'Tarifa compacta'!$A$11:$O$1174,13,0),"")</f>
        <v>232</v>
      </c>
      <c r="G275" s="217" t="str">
        <f>IFERROR(IF(VLOOKUP($D275,'Tarifa compacta'!$A$11:$O$1174,12,0)=0,"",VLOOKUP($D275,'Tarifa compacta'!$A$11:$O$1174,12,0)),"")</f>
        <v/>
      </c>
      <c r="H275" s="32"/>
    </row>
    <row r="276" spans="2:8">
      <c r="C276" s="246">
        <f>IFERROR(VLOOKUP(D276,'Tarifa compacta'!A:C,2,FALSE),"-")</f>
        <v>4010869200455</v>
      </c>
      <c r="D276" t="s">
        <v>2249</v>
      </c>
      <c r="E276" s="32" t="str">
        <f>+VLOOKUP($D276,'Tarifa compacta'!$A:$G,7,0)</f>
        <v>Interfaz KNX (para ud. Interior)</v>
      </c>
      <c r="F276" s="34">
        <f>+IFERROR(VLOOKUP($D276,'Tarifa compacta'!$A$11:$O$1174,13,0),"")</f>
        <v>557</v>
      </c>
      <c r="G276" s="217" t="str">
        <f>IFERROR(IF(VLOOKUP($D276,'Tarifa compacta'!$A$11:$O$1174,12,0)=0,"",VLOOKUP($D276,'Tarifa compacta'!$A$11:$O$1174,12,0)),"")</f>
        <v/>
      </c>
    </row>
    <row r="277" spans="2:8">
      <c r="C277" s="246">
        <f>IFERROR(VLOOKUP(D277,'Tarifa compacta'!A:C,2,FALSE),"-")</f>
        <v>4010869200462</v>
      </c>
      <c r="D277" t="s">
        <v>2252</v>
      </c>
      <c r="E277" s="32" t="str">
        <f>+VLOOKUP($D277,'Tarifa compacta'!$A:$G,7,0)</f>
        <v>Interfaz Modbus RTU (para ud. Interior)</v>
      </c>
      <c r="F277" s="34">
        <f>+IFERROR(VLOOKUP($D277,'Tarifa compacta'!$A$11:$O$1174,13,0),"")</f>
        <v>557</v>
      </c>
      <c r="G277" s="217" t="str">
        <f>IFERROR(IF(VLOOKUP($D277,'Tarifa compacta'!$A$11:$O$1174,12,0)=0,"",VLOOKUP($D277,'Tarifa compacta'!$A$11:$O$1174,12,0)),"")</f>
        <v/>
      </c>
    </row>
    <row r="278" spans="2:8">
      <c r="C278" s="246">
        <f>IFERROR(VLOOKUP(D278,'Tarifa compacta'!A:C,2,FALSE),"-")</f>
        <v>4010869213295</v>
      </c>
      <c r="D278" t="s">
        <v>2255</v>
      </c>
      <c r="E278" s="32" t="str">
        <f>+VLOOKUP($D278,'Tarifa compacta'!$A:$G,7,0)</f>
        <v>Interfaz Modbus para controlar 4 interiores/grupos</v>
      </c>
      <c r="F278" s="34">
        <f>+IFERROR(VLOOKUP($D278,'Tarifa compacta'!$A$11:$O$1174,13,0),"")</f>
        <v>1001</v>
      </c>
      <c r="G278" s="217" t="str">
        <f>IFERROR(IF(VLOOKUP($D278,'Tarifa compacta'!$A$11:$O$1174,12,0)=0,"",VLOOKUP($D278,'Tarifa compacta'!$A$11:$O$1174,12,0)),"")</f>
        <v/>
      </c>
    </row>
    <row r="279" spans="2:8">
      <c r="C279" s="246">
        <f>IFERROR(VLOOKUP(D279,'Tarifa compacta'!A:C,2,FALSE),"-")</f>
        <v>4010869242776</v>
      </c>
      <c r="D279" t="s">
        <v>2257</v>
      </c>
      <c r="E279" s="32" t="str">
        <f>+VLOOKUP($D279,'Tarifa compacta'!$A:$G,7,0)</f>
        <v>Interfaz BACnet IP y MSTP (Intesis) para conexión individual</v>
      </c>
      <c r="F279" s="34">
        <f>+IFERROR(VLOOKUP($D279,'Tarifa compacta'!$A$11:$O$1174,13,0),"")</f>
        <v>649</v>
      </c>
      <c r="G279" s="217" t="str">
        <f>IFERROR(IF(VLOOKUP($D279,'Tarifa compacta'!$A$11:$O$1174,12,0)=0,"",VLOOKUP($D279,'Tarifa compacta'!$A$11:$O$1174,12,0)),"")</f>
        <v/>
      </c>
    </row>
    <row r="280" spans="2:8">
      <c r="C280" s="246">
        <f>IFERROR(VLOOKUP(D280,'Tarifa compacta'!A:C,2,FALSE),"-")</f>
        <v>8445409139128</v>
      </c>
      <c r="D280" t="s">
        <v>2260</v>
      </c>
      <c r="E280" s="32" t="str">
        <f>+VLOOKUP($D280,'Tarifa compacta'!$A:$G,7,0)</f>
        <v>Interfaz KNX para conexión individual Airzone</v>
      </c>
      <c r="F280" s="34">
        <f>+IFERROR(VLOOKUP($D280,'Tarifa compacta'!$A$11:$O$1174,13,0),"")</f>
        <v>524</v>
      </c>
      <c r="G280" s="217" t="str">
        <f>IFERROR(IF(VLOOKUP($D280,'Tarifa compacta'!$A$11:$O$1174,12,0)=0,"",VLOOKUP($D280,'Tarifa compacta'!$A$11:$O$1174,12,0)),"")</f>
        <v/>
      </c>
    </row>
    <row r="281" spans="2:8">
      <c r="C281" s="246">
        <f>IFERROR(VLOOKUP(D281,'Tarifa compacta'!A:C,2,FALSE),"-")</f>
        <v>8445409139104</v>
      </c>
      <c r="D281" t="s">
        <v>2262</v>
      </c>
      <c r="E281" s="32" t="str">
        <f>+VLOOKUP($D281,'Tarifa compacta'!$A:$G,7,0)</f>
        <v>Interfaz Modbus para conexión individual Airzone</v>
      </c>
      <c r="F281" s="34">
        <f>+IFERROR(VLOOKUP($D281,'Tarifa compacta'!$A$11:$O$1174,13,0),"")</f>
        <v>524</v>
      </c>
      <c r="G281" s="217" t="str">
        <f>IFERROR(IF(VLOOKUP($D281,'Tarifa compacta'!$A$11:$O$1174,12,0)=0,"",VLOOKUP($D281,'Tarifa compacta'!$A$11:$O$1174,12,0)),"")</f>
        <v/>
      </c>
    </row>
    <row r="282" spans="2:8">
      <c r="C282" s="246">
        <f>IFERROR(VLOOKUP(D282,'Tarifa compacta'!A:C,2,FALSE),"-")</f>
        <v>8445409139142</v>
      </c>
      <c r="D282" t="s">
        <v>2264</v>
      </c>
      <c r="E282" s="32" t="str">
        <f>+VLOOKUP($D282,'Tarifa compacta'!$A:$G,7,0)</f>
        <v>Interfaz BACnet para conexión individual Airzone</v>
      </c>
      <c r="F282" s="34">
        <f>+IFERROR(VLOOKUP($D282,'Tarifa compacta'!$A$11:$O$1174,13,0),"")</f>
        <v>610</v>
      </c>
      <c r="G282" s="217" t="str">
        <f>IFERROR(IF(VLOOKUP($D282,'Tarifa compacta'!$A$11:$O$1174,12,0)=0,"",VLOOKUP($D282,'Tarifa compacta'!$A$11:$O$1174,12,0)),"")</f>
        <v/>
      </c>
    </row>
    <row r="283" spans="2:8">
      <c r="C283" s="246">
        <f>IFERROR(VLOOKUP(D283,'Tarifa compacta'!A:C,2,FALSE),"-")</f>
        <v>5025232851119</v>
      </c>
      <c r="D283" t="s">
        <v>2267</v>
      </c>
      <c r="E283" s="32" t="str">
        <f>+VLOOKUP($D283,'Tarifa compacta'!$A:$G,7,0)</f>
        <v>Módulo para integración de una unidad RAC en un sistema P-Link</v>
      </c>
      <c r="F283" s="34">
        <f>+IFERROR(VLOOKUP($D283,'Tarifa compacta'!$A$11:$O$1174,13,0),"")</f>
        <v>262</v>
      </c>
      <c r="G283" s="217" t="str">
        <f>IFERROR(IF(VLOOKUP($D283,'Tarifa compacta'!$A$11:$O$1174,12,0)=0,"",VLOOKUP($D283,'Tarifa compacta'!$A$11:$O$1174,12,0)),"")</f>
        <v/>
      </c>
    </row>
    <row r="284" spans="2:8" ht="15.75">
      <c r="B284" s="176"/>
      <c r="C284" s="251"/>
      <c r="D284" s="168" t="s">
        <v>6414</v>
      </c>
      <c r="E284" s="45"/>
      <c r="F284" s="169"/>
      <c r="G284" s="222"/>
      <c r="H284" s="45"/>
    </row>
    <row r="285" spans="2:8">
      <c r="C285" s="246" t="str">
        <f>IFERROR(VLOOKUP(D285,'Tarifa compacta'!A:C,2,FALSE),"-")</f>
        <v>5025232976188</v>
      </c>
      <c r="D285" t="s">
        <v>2270</v>
      </c>
      <c r="E285" s="32" t="str">
        <f>+VLOOKUP($D285,'Tarifa compacta'!$A:$G,7,0)</f>
        <v>Adaptador para el control de encendido / apagado</v>
      </c>
      <c r="F285" s="34">
        <f>+IFERROR(VLOOKUP($D285,'Tarifa compacta'!$A$11:$O$1174,13,0),"")</f>
        <v>557</v>
      </c>
      <c r="G285" s="217" t="str">
        <f>IFERROR(IF(VLOOKUP($D285,'Tarifa compacta'!$A$11:$O$1174,12,0)=0,"",VLOOKUP($D285,'Tarifa compacta'!$A$11:$O$1174,12,0)),"")</f>
        <v/>
      </c>
      <c r="H285" s="32"/>
    </row>
    <row r="286" spans="2:8">
      <c r="C286" s="246">
        <f>IFERROR(VLOOKUP(D286,'Tarifa compacta'!A:C,2,FALSE),"-")</f>
        <v>5025232696215</v>
      </c>
      <c r="D286" t="s">
        <v>2276</v>
      </c>
      <c r="E286" s="32" t="str">
        <f>+VLOOKUP($D286,'Tarifa compacta'!$A:$G,7,0)</f>
        <v>Seri-Para I/O para unidad exterior Mini ECOi y PACi</v>
      </c>
      <c r="F286" s="34">
        <f>+IFERROR(VLOOKUP($D286,'Tarifa compacta'!$A$11:$O$1174,13,0),"")</f>
        <v>197</v>
      </c>
      <c r="G286" s="217" t="str">
        <f>IFERROR(IF(VLOOKUP($D286,'Tarifa compacta'!$A$11:$O$1174,12,0)=0,"",VLOOKUP($D286,'Tarifa compacta'!$A$11:$O$1174,12,0)),"")</f>
        <v/>
      </c>
    </row>
    <row r="287" spans="2:8">
      <c r="C287" s="246">
        <f>IFERROR(VLOOKUP(D287,'Tarifa compacta'!A:C,2,FALSE),"-")</f>
        <v>5025232603688</v>
      </c>
      <c r="D287" t="s">
        <v>2279</v>
      </c>
      <c r="E287" s="32" t="str">
        <f>+VLOOKUP($D287,'Tarifa compacta'!$A:$G,7,0)</f>
        <v>Kit conexión UTA para unidades de ECOi o ECOg</v>
      </c>
      <c r="F287" s="34">
        <f>+IFERROR(VLOOKUP($D287,'Tarifa compacta'!$A$11:$O$1174,13,0),"")</f>
        <v>375</v>
      </c>
      <c r="G287" s="217" t="str">
        <f>IFERROR(IF(VLOOKUP($D287,'Tarifa compacta'!$A$11:$O$1174,12,0)=0,"",VLOOKUP($D287,'Tarifa compacta'!$A$11:$O$1174,12,0)),"")</f>
        <v/>
      </c>
    </row>
    <row r="288" spans="2:8">
      <c r="C288" s="246">
        <f>IFERROR(VLOOKUP(D288,'Tarifa compacta'!A:C,2,FALSE),"-")</f>
        <v>5025232603725</v>
      </c>
      <c r="D288" t="s">
        <v>2282</v>
      </c>
      <c r="E288" s="32" t="str">
        <f>+VLOOKUP($D288,'Tarifa compacta'!$A:$G,7,0)</f>
        <v>Adaptador de comunicaciones</v>
      </c>
      <c r="F288" s="34">
        <f>+IFERROR(VLOOKUP($D288,'Tarifa compacta'!$A$11:$O$1174,13,0),"")</f>
        <v>1616</v>
      </c>
      <c r="G288" s="217" t="str">
        <f>IFERROR(IF(VLOOKUP($D288,'Tarifa compacta'!$A$11:$O$1174,12,0)=0,"",VLOOKUP($D288,'Tarifa compacta'!$A$11:$O$1174,12,0)),"")</f>
        <v/>
      </c>
    </row>
    <row r="289" spans="2:8" ht="15.75">
      <c r="B289" s="176"/>
      <c r="C289" s="251"/>
      <c r="D289" s="168" t="s">
        <v>6415</v>
      </c>
      <c r="E289" s="45"/>
      <c r="F289" s="169"/>
      <c r="G289" s="222"/>
      <c r="H289" s="45"/>
    </row>
    <row r="290" spans="2:8">
      <c r="C290" s="246" t="str">
        <f>IFERROR(VLOOKUP(D290,'Tarifa compacta'!A:C,2,FALSE),"-")</f>
        <v>4010869202534</v>
      </c>
      <c r="D290" t="s">
        <v>2320</v>
      </c>
      <c r="E290" s="32" t="str">
        <f>+VLOOKUP($D290,'Tarifa compacta'!$A:$G,7,0)</f>
        <v>PCB con contactos secos T10 para contactos de ventanas, etc.</v>
      </c>
      <c r="F290" s="34">
        <f>+IFERROR(VLOOKUP($D290,'Tarifa compacta'!$A$11:$O$1174,13,0),"")</f>
        <v>120</v>
      </c>
      <c r="G290" s="217" t="str">
        <f>IFERROR(IF(VLOOKUP($D290,'Tarifa compacta'!$A$11:$O$1174,12,0)=0,"",VLOOKUP($D290,'Tarifa compacta'!$A$11:$O$1174,12,0)),"")</f>
        <v/>
      </c>
      <c r="H290" s="32"/>
    </row>
    <row r="291" spans="2:8">
      <c r="C291" s="246">
        <f>IFERROR(VLOOKUP(D291,'Tarifa compacta'!A:C,2,FALSE),"-")</f>
        <v>4010869186384</v>
      </c>
      <c r="D291" t="s">
        <v>2324</v>
      </c>
      <c r="E291" s="32" t="str">
        <f>+VLOOKUP($D291,'Tarifa compacta'!$A:$G,7,0)</f>
        <v>Cable para todas las funciones T10</v>
      </c>
      <c r="F291" s="34">
        <f>+IFERROR(VLOOKUP($D291,'Tarifa compacta'!$A$11:$O$1174,13,0),"")</f>
        <v>50</v>
      </c>
      <c r="G291" s="217" t="str">
        <f>IFERROR(IF(VLOOKUP($D291,'Tarifa compacta'!$A$11:$O$1174,12,0)=0,"",VLOOKUP($D291,'Tarifa compacta'!$A$11:$O$1174,12,0)),"")</f>
        <v/>
      </c>
      <c r="H291" s="32"/>
    </row>
    <row r="292" spans="2:8">
      <c r="C292" s="246">
        <f>IFERROR(VLOOKUP(D292,'Tarifa compacta'!A:C,2,FALSE),"-")</f>
        <v>4010869195188</v>
      </c>
      <c r="D292" t="s">
        <v>2328</v>
      </c>
      <c r="E292" s="32" t="str">
        <f>+VLOOKUP($D292,'Tarifa compacta'!$A:$G,7,0)</f>
        <v>Cable para operar el ventilador externo</v>
      </c>
      <c r="F292" s="34">
        <f>+IFERROR(VLOOKUP($D292,'Tarifa compacta'!$A$11:$O$1174,13,0),"")</f>
        <v>52</v>
      </c>
      <c r="G292" s="217" t="str">
        <f>IFERROR(IF(VLOOKUP($D292,'Tarifa compacta'!$A$11:$O$1174,12,0)=0,"",VLOOKUP($D292,'Tarifa compacta'!$A$11:$O$1174,12,0)),"")</f>
        <v/>
      </c>
    </row>
    <row r="293" spans="2:8">
      <c r="C293" s="246">
        <f>IFERROR(VLOOKUP(D293,'Tarifa compacta'!A:C,2,FALSE),"-")</f>
        <v>4010869195164</v>
      </c>
      <c r="D293" t="s">
        <v>2331</v>
      </c>
      <c r="E293" s="32" t="str">
        <f>+VLOOKUP($D293,'Tarifa compacta'!$A:$G,7,0)</f>
        <v>Cable para todas las señales opcionales de supervisión</v>
      </c>
      <c r="F293" s="34">
        <f>+IFERROR(VLOOKUP($D293,'Tarifa compacta'!$A$11:$O$1174,13,0),"")</f>
        <v>54</v>
      </c>
      <c r="G293" s="217" t="str">
        <f>IFERROR(IF(VLOOKUP($D293,'Tarifa compacta'!$A$11:$O$1174,12,0)=0,"",VLOOKUP($D293,'Tarifa compacta'!$A$11:$O$1174,12,0)),"")</f>
        <v/>
      </c>
    </row>
    <row r="294" spans="2:8">
      <c r="C294" s="246">
        <f>IFERROR(VLOOKUP(D294,'Tarifa compacta'!A:C,2,FALSE),"-")</f>
        <v>4010869195171</v>
      </c>
      <c r="D294" t="s">
        <v>2334</v>
      </c>
      <c r="E294" s="32" t="str">
        <f>+VLOOKUP($D294,'Tarifa compacta'!$A:$G,7,0)</f>
        <v>Cable con Thermo OFF forzado / detección de fugas</v>
      </c>
      <c r="F294" s="34">
        <f>+IFERROR(VLOOKUP($D294,'Tarifa compacta'!$A$11:$O$1174,13,0),"")</f>
        <v>54</v>
      </c>
      <c r="G294" s="217" t="str">
        <f>IFERROR(IF(VLOOKUP($D294,'Tarifa compacta'!$A$11:$O$1174,12,0)=0,"",VLOOKUP($D294,'Tarifa compacta'!$A$11:$O$1174,12,0)),"")</f>
        <v/>
      </c>
    </row>
    <row r="295" spans="2:8">
      <c r="B295" s="179" t="s">
        <v>6100</v>
      </c>
      <c r="C295" s="252">
        <f>IFERROR(VLOOKUP(D295,'Tarifa compacta'!A:C,2,FALSE),"-")</f>
        <v>0</v>
      </c>
      <c r="D295" t="s">
        <v>2340</v>
      </c>
      <c r="E295" s="32" t="str">
        <f>+VLOOKUP($D295,'Tarifa compacta'!$A:$G,7,0)</f>
        <v>Conector PCB para unidades interiores OPT, ECOi</v>
      </c>
      <c r="F295" s="34" t="str">
        <f>+IFERROR(VLOOKUP($D295,'Tarifa compacta'!$A$11:$O$1174,13,0),"")</f>
        <v>A consultar</v>
      </c>
      <c r="G295" s="217" t="str">
        <f>IFERROR(IF(VLOOKUP($D295,'Tarifa compacta'!$A$11:$O$1174,12,0)=0,"",VLOOKUP($D295,'Tarifa compacta'!$A$11:$O$1174,12,0)),"")</f>
        <v/>
      </c>
    </row>
    <row r="296" spans="2:8" ht="15.75">
      <c r="B296" s="176"/>
      <c r="C296" s="251"/>
      <c r="D296" s="168" t="s">
        <v>6416</v>
      </c>
      <c r="E296" s="45"/>
      <c r="F296" s="169"/>
      <c r="G296" s="222"/>
      <c r="H296" s="45"/>
    </row>
    <row r="297" spans="2:8">
      <c r="C297" s="246" t="str">
        <f>IFERROR(VLOOKUP(D297,'Tarifa compacta'!A:C,2,FALSE),"-")</f>
        <v>5025232625765</v>
      </c>
      <c r="D297" t="s">
        <v>3230</v>
      </c>
      <c r="E297" s="32" t="str">
        <f>+VLOOKUP($D297,'Tarifa compacta'!$A:$G,7,0)</f>
        <v>Kit sustitución R22</v>
      </c>
      <c r="F297" s="34">
        <f>+IFERROR(VLOOKUP($D297,'Tarifa compacta'!$A$11:$O$1174,13,0),"")</f>
        <v>385</v>
      </c>
      <c r="G297" s="217" t="str">
        <f>IFERROR(IF(VLOOKUP($D297,'Tarifa compacta'!$A$11:$O$1174,12,0)=0,"",VLOOKUP($D297,'Tarifa compacta'!$A$11:$O$1174,12,0)),"")</f>
        <v/>
      </c>
      <c r="H297" s="32"/>
    </row>
    <row r="298" spans="2:8" ht="15.75">
      <c r="B298" s="180"/>
      <c r="C298" s="257"/>
      <c r="D298" s="168" t="s">
        <v>6417</v>
      </c>
      <c r="E298" s="45"/>
      <c r="F298" s="169"/>
      <c r="G298" s="222"/>
      <c r="H298" s="45"/>
    </row>
    <row r="299" spans="2:8">
      <c r="B299" s="179"/>
      <c r="C299" s="252">
        <f>IFERROR(VLOOKUP(D299,'Tarifa compacta'!A:C,2,FALSE),"-")</f>
        <v>0</v>
      </c>
      <c r="D299" t="s">
        <v>3234</v>
      </c>
      <c r="E299" s="32" t="str">
        <f>+VLOOKUP($D299,'Tarifa compacta'!$A:$G,7,0)</f>
        <v>Kit de apilamiento WHE</v>
      </c>
      <c r="F299" s="34" t="str">
        <f>+IFERROR(VLOOKUP($D299,'Tarifa compacta'!$A$11:$O$1174,13,0),"")</f>
        <v>A consultar</v>
      </c>
      <c r="G299" s="217" t="str">
        <f>IFERROR(IF(VLOOKUP($D299,'Tarifa compacta'!$A$11:$O$1174,12,0)=0,"",VLOOKUP($D299,'Tarifa compacta'!$A$11:$O$1174,12,0)),"")</f>
        <v/>
      </c>
      <c r="H299" s="32"/>
    </row>
  </sheetData>
  <sheetProtection algorithmName="SHA-512" hashValue="8uDqKnlW7HwkIuqXf2y/q33CJTSAwTY1ZwfX8GRNZFqXTEqkEHmspGmK4LnVDh3uA5tXKRtKyXFB/I7GVwe82g==" saltValue="Y01Ao9+9TAyEfGgNaxmG3g==" spinCount="100000" sheet="1" objects="1" scenarios="1"/>
  <autoFilter ref="B9:H299" xr:uid="{C425DDC7-79E3-403B-B3E2-0F0A11C0D00D}"/>
  <mergeCells count="5">
    <mergeCell ref="B170:H170"/>
    <mergeCell ref="B10:H10"/>
    <mergeCell ref="B29:H29"/>
    <mergeCell ref="B47:H47"/>
    <mergeCell ref="B58:H58"/>
  </mergeCells>
  <conditionalFormatting sqref="B10:C10">
    <cfRule type="duplicateValues" dxfId="51" priority="13"/>
    <cfRule type="duplicateValues" dxfId="50" priority="14"/>
  </conditionalFormatting>
  <conditionalFormatting sqref="B29:C29">
    <cfRule type="duplicateValues" dxfId="49" priority="11"/>
    <cfRule type="duplicateValues" dxfId="48" priority="12"/>
  </conditionalFormatting>
  <conditionalFormatting sqref="B47:C47">
    <cfRule type="duplicateValues" dxfId="47" priority="9"/>
    <cfRule type="duplicateValues" dxfId="46" priority="10"/>
  </conditionalFormatting>
  <conditionalFormatting sqref="B58:C58">
    <cfRule type="duplicateValues" dxfId="45" priority="7"/>
    <cfRule type="duplicateValues" dxfId="44" priority="8"/>
  </conditionalFormatting>
  <conditionalFormatting sqref="B170:C170">
    <cfRule type="duplicateValues" dxfId="43" priority="5"/>
    <cfRule type="duplicateValues" dxfId="42" priority="6"/>
  </conditionalFormatting>
  <conditionalFormatting sqref="E9 B9:C9 G9:H9">
    <cfRule type="duplicateValues" dxfId="41" priority="3"/>
    <cfRule type="duplicateValues" dxfId="40" priority="4"/>
  </conditionalFormatting>
  <conditionalFormatting sqref="F9">
    <cfRule type="duplicateValues" dxfId="39" priority="1"/>
    <cfRule type="duplicateValues" dxfId="38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rowBreaks count="3" manualBreakCount="3">
    <brk id="71" min="1" max="6" man="1"/>
    <brk id="169" min="1" max="6" man="1"/>
    <brk id="244" min="1" max="6" man="1"/>
  </rowBreaks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793C-155C-47ED-9B73-5A3338B3887F}">
  <sheetPr>
    <tabColor rgb="FF29CAD2"/>
    <pageSetUpPr fitToPage="1"/>
  </sheetPr>
  <dimension ref="B1:H69"/>
  <sheetViews>
    <sheetView view="pageBreakPreview" zoomScale="85" zoomScaleNormal="100" zoomScaleSheetLayoutView="85" workbookViewId="0">
      <selection activeCell="D37" sqref="D37"/>
    </sheetView>
  </sheetViews>
  <sheetFormatPr baseColWidth="10" defaultColWidth="8.85546875" defaultRowHeight="15"/>
  <cols>
    <col min="2" max="2" width="8.85546875" customWidth="1"/>
    <col min="3" max="3" width="18.42578125" style="246" customWidth="1"/>
    <col min="4" max="4" width="28.140625" customWidth="1"/>
    <col min="5" max="5" width="111.140625" bestFit="1" customWidth="1"/>
    <col min="6" max="6" width="12.85546875" style="166" customWidth="1"/>
    <col min="7" max="7" width="15.42578125" style="213" bestFit="1" customWidth="1"/>
    <col min="8" max="8" width="30.85546875" customWidth="1"/>
  </cols>
  <sheetData>
    <row r="1" spans="2:8" ht="26.25">
      <c r="B1" s="172" t="s">
        <v>6418</v>
      </c>
      <c r="C1" s="249"/>
      <c r="D1" s="7"/>
    </row>
    <row r="2" spans="2:8">
      <c r="B2" s="2"/>
      <c r="C2" s="245"/>
      <c r="D2" s="2"/>
    </row>
    <row r="3" spans="2:8" ht="20.100000000000001" customHeight="1">
      <c r="B3" s="31" t="s">
        <v>1</v>
      </c>
      <c r="C3" s="245"/>
      <c r="D3" s="204" t="s">
        <v>2</v>
      </c>
      <c r="E3" s="30"/>
      <c r="F3" s="167"/>
    </row>
    <row r="4" spans="2:8" ht="20.100000000000001" customHeight="1">
      <c r="B4" s="31" t="s">
        <v>3</v>
      </c>
      <c r="C4" s="245"/>
      <c r="D4" s="205" t="s">
        <v>4</v>
      </c>
      <c r="E4" s="30"/>
      <c r="F4" s="167"/>
    </row>
    <row r="5" spans="2:8" ht="20.100000000000001" customHeight="1">
      <c r="B5" s="31" t="s">
        <v>5</v>
      </c>
      <c r="C5" s="245"/>
      <c r="D5" s="206">
        <v>46296</v>
      </c>
      <c r="E5" s="74"/>
      <c r="F5" s="167"/>
    </row>
    <row r="6" spans="2:8">
      <c r="B6" s="4"/>
      <c r="C6" s="245"/>
      <c r="D6" s="4"/>
    </row>
    <row r="7" spans="2:8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50"/>
      <c r="D7" s="5"/>
    </row>
    <row r="9" spans="2:8" ht="20.100000000000001" customHeight="1" thickBot="1">
      <c r="B9" s="228"/>
      <c r="C9" s="244" t="s">
        <v>5874</v>
      </c>
      <c r="D9" s="229" t="s">
        <v>11</v>
      </c>
      <c r="E9" s="37" t="s">
        <v>17</v>
      </c>
      <c r="F9" s="37" t="s">
        <v>5875</v>
      </c>
      <c r="G9" s="214" t="s">
        <v>22</v>
      </c>
      <c r="H9" s="37" t="s">
        <v>5876</v>
      </c>
    </row>
    <row r="10" spans="2:8" ht="24" thickBot="1">
      <c r="B10" s="288" t="s">
        <v>6419</v>
      </c>
      <c r="C10" s="288"/>
      <c r="D10" s="288"/>
      <c r="E10" s="288"/>
      <c r="F10" s="288"/>
      <c r="G10" s="288"/>
      <c r="H10" s="288"/>
    </row>
    <row r="11" spans="2:8" ht="20.100000000000001" customHeight="1">
      <c r="B11" s="44"/>
      <c r="C11" s="251"/>
      <c r="D11" s="173" t="s">
        <v>6420</v>
      </c>
      <c r="E11" s="45"/>
      <c r="F11" s="169"/>
      <c r="G11" s="222"/>
      <c r="H11" s="45"/>
    </row>
    <row r="12" spans="2:8">
      <c r="B12" s="118"/>
      <c r="C12" s="252">
        <f>IFERROR(VLOOKUP(D12,'Tarifa compacta'!A:C,2,FALSE),"-")</f>
        <v>4010869375825</v>
      </c>
      <c r="D12" t="s">
        <v>2418</v>
      </c>
      <c r="E12" s="32" t="str">
        <f>+VLOOKUP($D12,'Tarifa compacta'!$A:$G,7,0)</f>
        <v>KIT conexión UTA para exteriroes PACi NX (0-10V)</v>
      </c>
      <c r="F12" s="34">
        <f>+IFERROR(VLOOKUP($D12,'Tarifa compacta'!$A$11:$O$1174,13,0),"")</f>
        <v>1478</v>
      </c>
      <c r="G12" s="217" t="str">
        <f>IFERROR(IF(VLOOKUP($D12,'Tarifa compacta'!$A$11:$O$1174,12,0)=0,"",VLOOKUP($D12,'Tarifa compacta'!$A$11:$O$1174,12,0)),"")</f>
        <v/>
      </c>
      <c r="H12" s="32"/>
    </row>
    <row r="13" spans="2:8" ht="15.75">
      <c r="B13" s="44"/>
      <c r="C13" s="251"/>
      <c r="D13" s="173" t="s">
        <v>6421</v>
      </c>
      <c r="E13" s="45"/>
      <c r="F13" s="169"/>
      <c r="G13" s="222"/>
      <c r="H13" s="45"/>
    </row>
    <row r="14" spans="2:8">
      <c r="B14" s="185"/>
      <c r="C14" s="260" t="str">
        <f>IFERROR(VLOOKUP(D14,'Tarifa compacta'!A:C,2,FALSE),"-")</f>
        <v>4010869504591</v>
      </c>
      <c r="D14" s="164" t="s">
        <v>3237</v>
      </c>
      <c r="E14" s="170" t="str">
        <f>+VLOOKUP($D14,'Tarifa compacta'!$A:$G,7,0)</f>
        <v>Kit conexión UTA para unidades mini ECOi y ECOi de 2 tubos</v>
      </c>
      <c r="F14" s="184">
        <f>+IFERROR(VLOOKUP($D14,'Tarifa compacta'!$A$11:$O$1174,13,0),"")</f>
        <v>2867</v>
      </c>
      <c r="G14" s="262"/>
      <c r="H14" s="164"/>
    </row>
    <row r="15" spans="2:8">
      <c r="B15" s="118"/>
      <c r="C15" s="252" t="str">
        <f>IFERROR(VLOOKUP(D15,'Tarifa compacta'!A:C,2,FALSE),"-")</f>
        <v>4010869543651</v>
      </c>
      <c r="D15" t="s">
        <v>3242</v>
      </c>
      <c r="E15" s="32" t="str">
        <f>+VLOOKUP($D15,'Tarifa compacta'!$A:$G,7,0)</f>
        <v>Pack de sensores para el Kit UTA M4H4M</v>
      </c>
      <c r="F15" s="34">
        <f>+IFERROR(VLOOKUP($D15,'Tarifa compacta'!$A$11:$O$1174,13,0),"")</f>
        <v>330</v>
      </c>
      <c r="G15" s="263"/>
    </row>
    <row r="16" spans="2:8">
      <c r="C16" s="246" t="str">
        <f>IFERROR(VLOOKUP(D16,'Tarifa compacta'!A:C,2,FALSE),"-")</f>
        <v>4010869543668</v>
      </c>
      <c r="D16" t="s">
        <v>3247</v>
      </c>
      <c r="E16" s="32" t="str">
        <f>+VLOOKUP($D16,'Tarifa compacta'!$A:$G,7,0)</f>
        <v>Pack válvula de expansión para el Kit UTA M4H4M</v>
      </c>
      <c r="F16" s="34">
        <f>+IFERROR(VLOOKUP($D16,'Tarifa compacta'!$A$11:$O$1174,13,0),"")</f>
        <v>175</v>
      </c>
    </row>
    <row r="17" spans="2:8">
      <c r="C17" s="246" t="str">
        <f>IFERROR(VLOOKUP(D17,'Tarifa compacta'!A:C,2,FALSE),"-")</f>
        <v>4010869543613</v>
      </c>
      <c r="D17" t="s">
        <v>3251</v>
      </c>
      <c r="E17" s="32" t="str">
        <f>+VLOOKUP($D17,'Tarifa compacta'!$A:$G,7,0)</f>
        <v>Pack válvula de expansión para el Kit UTA M4H4M</v>
      </c>
      <c r="F17" s="34">
        <f>+IFERROR(VLOOKUP($D17,'Tarifa compacta'!$A$11:$O$1174,13,0),"")</f>
        <v>210</v>
      </c>
    </row>
    <row r="18" spans="2:8">
      <c r="C18" s="246" t="str">
        <f>IFERROR(VLOOKUP(D18,'Tarifa compacta'!A:C,2,FALSE),"-")</f>
        <v>4010869543590</v>
      </c>
      <c r="D18" t="s">
        <v>3254</v>
      </c>
      <c r="E18" s="32" t="str">
        <f>+VLOOKUP($D18,'Tarifa compacta'!$A:$G,7,0)</f>
        <v>Pack válvula de expansión para el Kit UTA M4H4M</v>
      </c>
      <c r="F18" s="34">
        <f>+IFERROR(VLOOKUP($D18,'Tarifa compacta'!$A$11:$O$1174,13,0),"")</f>
        <v>210</v>
      </c>
    </row>
    <row r="19" spans="2:8">
      <c r="C19" s="246" t="str">
        <f>IFERROR(VLOOKUP(D19,'Tarifa compacta'!A:C,2,FALSE),"-")</f>
        <v>4010869693400</v>
      </c>
      <c r="D19" t="s">
        <v>3257</v>
      </c>
      <c r="E19" s="32" t="str">
        <f>+VLOOKUP($D19,'Tarifa compacta'!$A:$G,7,0)</f>
        <v>Pack válvula de expansión para el Kit UTA M4H4M</v>
      </c>
      <c r="F19" s="34">
        <f>+IFERROR(VLOOKUP($D19,'Tarifa compacta'!$A$11:$O$1174,13,0),"")</f>
        <v>670</v>
      </c>
    </row>
    <row r="20" spans="2:8">
      <c r="C20" s="246" t="str">
        <f>IFERROR(VLOOKUP(D20,'Tarifa compacta'!A:C,2,FALSE),"-")</f>
        <v>4010869693417</v>
      </c>
      <c r="D20" t="s">
        <v>3260</v>
      </c>
      <c r="E20" s="32" t="str">
        <f>+VLOOKUP($D20,'Tarifa compacta'!$A:$G,7,0)</f>
        <v>Pack válvula de expansión para el Kit UTA M4H4M</v>
      </c>
      <c r="F20" s="34">
        <f>+IFERROR(VLOOKUP($D20,'Tarifa compacta'!$A$11:$O$1174,13,0),"")</f>
        <v>670</v>
      </c>
    </row>
    <row r="21" spans="2:8">
      <c r="C21" s="246" t="str">
        <f>IFERROR(VLOOKUP(D21,'Tarifa compacta'!A:C,2,FALSE),"-")</f>
        <v>4010869543545</v>
      </c>
      <c r="D21" t="s">
        <v>3263</v>
      </c>
      <c r="E21" s="32" t="str">
        <f>+VLOOKUP($D21,'Tarifa compacta'!$A:$G,7,0)</f>
        <v>Control remoto para el Kit UTA M4H4M</v>
      </c>
      <c r="F21" s="34">
        <f>+IFERROR(VLOOKUP($D21,'Tarifa compacta'!$A$11:$O$1174,13,0),"")</f>
        <v>730</v>
      </c>
    </row>
    <row r="22" spans="2:8" ht="15.75">
      <c r="B22" s="44"/>
      <c r="C22" s="251"/>
      <c r="D22" s="173" t="s">
        <v>6422</v>
      </c>
      <c r="E22" s="45"/>
      <c r="F22" s="169"/>
      <c r="G22" s="222"/>
      <c r="H22" s="45"/>
    </row>
    <row r="23" spans="2:8">
      <c r="B23" s="118"/>
      <c r="C23" s="252" t="str">
        <f>IFERROR(VLOOKUP(D23,'Tarifa compacta'!A:C,2,FALSE),"-")</f>
        <v>4010869382533</v>
      </c>
      <c r="D23" t="s">
        <v>3267</v>
      </c>
      <c r="E23" s="32" t="str">
        <f>+VLOOKUP($D23,'Tarifa compacta'!$A:$G,7,0)</f>
        <v>Kit conexión UTA para unidades de ECOi o ECOg. Control 0-10V</v>
      </c>
      <c r="F23" s="34">
        <f>+IFERROR(VLOOKUP($D23,'Tarifa compacta'!$A$11:$O$1174,13,0),"")</f>
        <v>3029</v>
      </c>
      <c r="G23" s="217" t="str">
        <f>IFERROR(IF(VLOOKUP($D23,'Tarifa compacta'!$A$11:$O$1174,12,0)=0,"",VLOOKUP($D23,'Tarifa compacta'!$A$11:$O$1174,12,0)),"")</f>
        <v/>
      </c>
    </row>
    <row r="24" spans="2:8">
      <c r="B24" s="118"/>
      <c r="C24" s="252" t="str">
        <f>IFERROR(VLOOKUP(D24,'Tarifa compacta'!A:C,2,FALSE),"-")</f>
        <v>4010869382564</v>
      </c>
      <c r="D24" t="s">
        <v>3271</v>
      </c>
      <c r="E24" s="32" t="str">
        <f>+VLOOKUP($D24,'Tarifa compacta'!$A:$G,7,0)</f>
        <v>Kit conexión UTA para unidades de ECOi o ECOg. Control 0-10V</v>
      </c>
      <c r="F24" s="34">
        <f>+IFERROR(VLOOKUP($D24,'Tarifa compacta'!$A$11:$O$1174,13,0),"")</f>
        <v>3299</v>
      </c>
      <c r="G24" s="217" t="str">
        <f>IFERROR(IF(VLOOKUP($D24,'Tarifa compacta'!$A$11:$O$1174,12,0)=0,"",VLOOKUP($D24,'Tarifa compacta'!$A$11:$O$1174,12,0)),"")</f>
        <v/>
      </c>
    </row>
    <row r="25" spans="2:8" ht="15.75">
      <c r="B25" s="186"/>
      <c r="C25" s="261"/>
      <c r="D25" s="173" t="s">
        <v>6423</v>
      </c>
      <c r="E25" s="45"/>
      <c r="F25" s="169"/>
      <c r="G25" s="222"/>
      <c r="H25" s="45"/>
    </row>
    <row r="26" spans="2:8">
      <c r="B26" s="118"/>
      <c r="C26" s="252">
        <f>IFERROR(VLOOKUP(D26,'Tarifa compacta'!A:C,2,FALSE),"-")</f>
        <v>5025232951406</v>
      </c>
      <c r="D26" t="s">
        <v>2383</v>
      </c>
      <c r="E26" s="32" t="str">
        <f>+VLOOKUP($D26,'Tarifa compacta'!$A:$G,7,0)</f>
        <v>ZY, vent. rec. calor avanzada, 150 m³/h, DC, filtro F7,con control</v>
      </c>
      <c r="F26" s="34">
        <f>+IFERROR(VLOOKUP($D26,'Tarifa compacta'!$A$11:$O$1174,13,0),"")</f>
        <v>1999</v>
      </c>
      <c r="G26" s="217" t="str">
        <f>IFERROR(IF(VLOOKUP($D26,'Tarifa compacta'!$A$11:$O$1174,12,0)=0,"",VLOOKUP($D26,'Tarifa compacta'!$A$11:$O$1174,12,0)),"")</f>
        <v/>
      </c>
    </row>
    <row r="27" spans="2:8">
      <c r="C27" s="246">
        <f>IFERROR(VLOOKUP(D27,'Tarifa compacta'!A:C,2,FALSE),"-")</f>
        <v>5025232951413</v>
      </c>
      <c r="D27" t="s">
        <v>2388</v>
      </c>
      <c r="E27" s="32" t="str">
        <f>+VLOOKUP($D27,'Tarifa compacta'!$A:$G,7,0)</f>
        <v>ZY, vent. rec. calor avanzada, 250 m³/h, DC, filtro F7,con control</v>
      </c>
      <c r="F27" s="34">
        <f>+IFERROR(VLOOKUP($D27,'Tarifa compacta'!$A$11:$O$1174,13,0),"")</f>
        <v>2294</v>
      </c>
      <c r="G27" s="217" t="str">
        <f>IFERROR(IF(VLOOKUP($D27,'Tarifa compacta'!$A$11:$O$1174,12,0)=0,"",VLOOKUP($D27,'Tarifa compacta'!$A$11:$O$1174,12,0)),"")</f>
        <v/>
      </c>
    </row>
    <row r="28" spans="2:8">
      <c r="C28" s="246">
        <f>IFERROR(VLOOKUP(D28,'Tarifa compacta'!A:C,2,FALSE),"-")</f>
        <v>5025232951420</v>
      </c>
      <c r="D28" t="s">
        <v>2390</v>
      </c>
      <c r="E28" s="32" t="str">
        <f>+VLOOKUP($D28,'Tarifa compacta'!$A:$G,7,0)</f>
        <v>ZY, vent. rec. calor avanzada, 350 m³/h, DC, filtro F7,con control</v>
      </c>
      <c r="F28" s="34">
        <f>+IFERROR(VLOOKUP($D28,'Tarifa compacta'!$A$11:$O$1174,13,0),"")</f>
        <v>2745</v>
      </c>
      <c r="G28" s="217" t="str">
        <f>IFERROR(IF(VLOOKUP($D28,'Tarifa compacta'!$A$11:$O$1174,12,0)=0,"",VLOOKUP($D28,'Tarifa compacta'!$A$11:$O$1174,12,0)),"")</f>
        <v/>
      </c>
    </row>
    <row r="29" spans="2:8">
      <c r="C29" s="246">
        <f>IFERROR(VLOOKUP(D29,'Tarifa compacta'!A:C,2,FALSE),"-")</f>
        <v>5025232951437</v>
      </c>
      <c r="D29" t="s">
        <v>2392</v>
      </c>
      <c r="E29" s="32" t="str">
        <f>+VLOOKUP($D29,'Tarifa compacta'!$A:$G,7,0)</f>
        <v>ZY, vent. rec. calor avanzada, 500 m³/h, DC, filtro F7,con control</v>
      </c>
      <c r="F29" s="34">
        <f>+IFERROR(VLOOKUP($D29,'Tarifa compacta'!$A$11:$O$1174,13,0),"")</f>
        <v>3289</v>
      </c>
      <c r="G29" s="217" t="str">
        <f>IFERROR(IF(VLOOKUP($D29,'Tarifa compacta'!$A$11:$O$1174,12,0)=0,"",VLOOKUP($D29,'Tarifa compacta'!$A$11:$O$1174,12,0)),"")</f>
        <v/>
      </c>
    </row>
    <row r="30" spans="2:8">
      <c r="C30" s="246">
        <f>IFERROR(VLOOKUP(D30,'Tarifa compacta'!A:C,2,FALSE),"-")</f>
        <v>5025232951444</v>
      </c>
      <c r="D30" t="s">
        <v>2394</v>
      </c>
      <c r="E30" s="32" t="str">
        <f>+VLOOKUP($D30,'Tarifa compacta'!$A:$G,7,0)</f>
        <v>ZY, vent. rec. calor avanzada, 650 m³/h, DC, filtro F7, con control</v>
      </c>
      <c r="F30" s="34">
        <f>+IFERROR(VLOOKUP($D30,'Tarifa compacta'!$A$11:$O$1174,13,0),"")</f>
        <v>4009</v>
      </c>
      <c r="G30" s="217" t="str">
        <f>IFERROR(IF(VLOOKUP($D30,'Tarifa compacta'!$A$11:$O$1174,12,0)=0,"",VLOOKUP($D30,'Tarifa compacta'!$A$11:$O$1174,12,0)),"")</f>
        <v/>
      </c>
    </row>
    <row r="31" spans="2:8">
      <c r="C31" s="246">
        <f>IFERROR(VLOOKUP(D31,'Tarifa compacta'!A:C,2,FALSE),"-")</f>
        <v>5025232951451</v>
      </c>
      <c r="D31" t="s">
        <v>2396</v>
      </c>
      <c r="E31" s="32" t="str">
        <f>+VLOOKUP($D31,'Tarifa compacta'!$A:$G,7,0)</f>
        <v>ZY, vent. rec. calor avanzada, 800 m³/h, DC, filtro F7, con control</v>
      </c>
      <c r="F31" s="34">
        <f>+IFERROR(VLOOKUP($D31,'Tarifa compacta'!$A$11:$O$1174,13,0),"")</f>
        <v>4697</v>
      </c>
      <c r="G31" s="217" t="str">
        <f>IFERROR(IF(VLOOKUP($D31,'Tarifa compacta'!$A$11:$O$1174,12,0)=0,"",VLOOKUP($D31,'Tarifa compacta'!$A$11:$O$1174,12,0)),"")</f>
        <v/>
      </c>
    </row>
    <row r="32" spans="2:8">
      <c r="C32" s="246">
        <f>IFERROR(VLOOKUP(D32,'Tarifa compacta'!A:C,2,FALSE),"-")</f>
        <v>5025232951468</v>
      </c>
      <c r="D32" t="s">
        <v>2398</v>
      </c>
      <c r="E32" s="32" t="str">
        <f>+VLOOKUP($D32,'Tarifa compacta'!$A:$G,7,0)</f>
        <v>ZY, vent. rec. calor avanzada, 1000 m³/h, DC, filtro F7, con control</v>
      </c>
      <c r="F32" s="34">
        <f>+IFERROR(VLOOKUP($D32,'Tarifa compacta'!$A$11:$O$1174,13,0),"")</f>
        <v>5504</v>
      </c>
      <c r="G32" s="217" t="str">
        <f>IFERROR(IF(VLOOKUP($D32,'Tarifa compacta'!$A$11:$O$1174,12,0)=0,"",VLOOKUP($D32,'Tarifa compacta'!$A$11:$O$1174,12,0)),"")</f>
        <v/>
      </c>
    </row>
    <row r="33" spans="2:8">
      <c r="C33" s="246">
        <f>IFERROR(VLOOKUP(D33,'Tarifa compacta'!A:C,2,FALSE),"-")</f>
        <v>5025232951475</v>
      </c>
      <c r="D33" t="s">
        <v>2400</v>
      </c>
      <c r="E33" s="32" t="str">
        <f>+VLOOKUP($D33,'Tarifa compacta'!$A:$G,7,0)</f>
        <v>ZY, vent. rec. calor avanzada, 1500 m³/h, DC, filtro F7 , con control</v>
      </c>
      <c r="F33" s="34">
        <f>+IFERROR(VLOOKUP($D33,'Tarifa compacta'!$A$11:$O$1174,13,0),"")</f>
        <v>8546</v>
      </c>
      <c r="G33" s="217" t="str">
        <f>IFERROR(IF(VLOOKUP($D33,'Tarifa compacta'!$A$11:$O$1174,12,0)=0,"",VLOOKUP($D33,'Tarifa compacta'!$A$11:$O$1174,12,0)),"")</f>
        <v/>
      </c>
    </row>
    <row r="34" spans="2:8">
      <c r="B34" s="171"/>
      <c r="C34" s="259">
        <f>IFERROR(VLOOKUP(D34,'Tarifa compacta'!A:C,2,FALSE),"-")</f>
        <v>5025232951482</v>
      </c>
      <c r="D34" s="171" t="s">
        <v>2402</v>
      </c>
      <c r="E34" s="40" t="str">
        <f>+VLOOKUP($D34,'Tarifa compacta'!$A:$G,7,0)</f>
        <v>ZY, vent. rec. calor avanzada, 2000 m³/h, DC, filtro F7 , con control</v>
      </c>
      <c r="F34" s="41">
        <f>+IFERROR(VLOOKUP($D34,'Tarifa compacta'!$A$11:$O$1174,13,0),"")</f>
        <v>10097</v>
      </c>
      <c r="G34" s="224" t="str">
        <f>IFERROR(IF(VLOOKUP($D34,'Tarifa compacta'!$A$11:$O$1174,12,0)=0,"",VLOOKUP($D34,'Tarifa compacta'!$A$11:$O$1174,12,0)),"")</f>
        <v/>
      </c>
      <c r="H34" s="171"/>
    </row>
    <row r="35" spans="2:8">
      <c r="C35" s="246">
        <f>IFERROR(VLOOKUP(D35,'Tarifa compacta'!A:C,2,FALSE),"-")</f>
        <v>5025232951499</v>
      </c>
      <c r="D35" t="s">
        <v>2404</v>
      </c>
      <c r="E35" s="32" t="str">
        <f>+VLOOKUP($D35,'Tarifa compacta'!$A:$G,7,0)</f>
        <v>Filtro de alta eficiencia. Reemplazo para  FV-15ZY1G</v>
      </c>
      <c r="F35" s="34">
        <f>+IFERROR(VLOOKUP($D35,'Tarifa compacta'!$A$11:$O$1174,13,0),"")</f>
        <v>89</v>
      </c>
      <c r="G35" s="217" t="str">
        <f>IFERROR(IF(VLOOKUP($D35,'Tarifa compacta'!$A$11:$O$1174,12,0)=0,"",VLOOKUP($D35,'Tarifa compacta'!$A$11:$O$1174,12,0)),"")</f>
        <v/>
      </c>
    </row>
    <row r="36" spans="2:8">
      <c r="C36" s="246">
        <f>IFERROR(VLOOKUP(D36,'Tarifa compacta'!A:C,2,FALSE),"-")</f>
        <v>5025232951505</v>
      </c>
      <c r="D36" t="s">
        <v>2407</v>
      </c>
      <c r="E36" s="32" t="str">
        <f>+VLOOKUP($D36,'Tarifa compacta'!$A:$G,7,0)</f>
        <v>Filtro de alta eficiencia. Reemplazo para  FV-25ZY1G</v>
      </c>
      <c r="F36" s="34">
        <f>+IFERROR(VLOOKUP($D36,'Tarifa compacta'!$A$11:$O$1174,13,0),"")</f>
        <v>89</v>
      </c>
      <c r="G36" s="217" t="str">
        <f>IFERROR(IF(VLOOKUP($D36,'Tarifa compacta'!$A$11:$O$1174,12,0)=0,"",VLOOKUP($D36,'Tarifa compacta'!$A$11:$O$1174,12,0)),"")</f>
        <v/>
      </c>
    </row>
    <row r="37" spans="2:8" ht="14.45" customHeight="1">
      <c r="C37" s="246">
        <f>IFERROR(VLOOKUP(D37,'Tarifa compacta'!A:C,2,FALSE),"-")</f>
        <v>5025232951512</v>
      </c>
      <c r="D37" t="s">
        <v>2409</v>
      </c>
      <c r="E37" s="32" t="str">
        <f>+VLOOKUP($D37,'Tarifa compacta'!$A:$G,7,0)</f>
        <v>Filtro de alta eficiencia. Reemplazo para  FV-35ZY1G</v>
      </c>
      <c r="F37" s="34">
        <f>+IFERROR(VLOOKUP($D37,'Tarifa compacta'!$A$11:$O$1174,13,0),"")</f>
        <v>119</v>
      </c>
      <c r="G37" s="217" t="str">
        <f>IFERROR(IF(VLOOKUP($D37,'Tarifa compacta'!$A$11:$O$1174,12,0)=0,"",VLOOKUP($D37,'Tarifa compacta'!$A$11:$O$1174,12,0)),"")</f>
        <v/>
      </c>
    </row>
    <row r="38" spans="2:8" ht="14.45" customHeight="1">
      <c r="C38" s="246">
        <f>IFERROR(VLOOKUP(D38,'Tarifa compacta'!A:C,2,FALSE),"-")</f>
        <v>5025232951529</v>
      </c>
      <c r="D38" t="s">
        <v>2411</v>
      </c>
      <c r="E38" s="32" t="str">
        <f>+VLOOKUP($D38,'Tarifa compacta'!$A:$G,7,0)</f>
        <v>Filtro de alta eficiencia. Reemplazo para  FV-50ZY1G</v>
      </c>
      <c r="F38" s="34">
        <f>+IFERROR(VLOOKUP($D38,'Tarifa compacta'!$A$11:$O$1174,13,0),"")</f>
        <v>129</v>
      </c>
      <c r="G38" s="217" t="str">
        <f>IFERROR(IF(VLOOKUP($D38,'Tarifa compacta'!$A$11:$O$1174,12,0)=0,"",VLOOKUP($D38,'Tarifa compacta'!$A$11:$O$1174,12,0)),"")</f>
        <v/>
      </c>
    </row>
    <row r="39" spans="2:8" ht="14.45" customHeight="1">
      <c r="C39" s="246">
        <f>IFERROR(VLOOKUP(D39,'Tarifa compacta'!A:C,2,FALSE),"-")</f>
        <v>5025232951536</v>
      </c>
      <c r="D39" t="s">
        <v>2413</v>
      </c>
      <c r="E39" s="32" t="str">
        <f>+VLOOKUP($D39,'Tarifa compacta'!$A:$G,7,0)</f>
        <v>Filtro de alta eficiencia. Reemplazo para  FV-65ZY1G</v>
      </c>
      <c r="F39" s="34">
        <f>+IFERROR(VLOOKUP($D39,'Tarifa compacta'!$A$11:$O$1174,13,0),"")</f>
        <v>139</v>
      </c>
      <c r="G39" s="217" t="str">
        <f>IFERROR(IF(VLOOKUP($D39,'Tarifa compacta'!$A$11:$O$1174,12,0)=0,"",VLOOKUP($D39,'Tarifa compacta'!$A$11:$O$1174,12,0)),"")</f>
        <v/>
      </c>
    </row>
    <row r="40" spans="2:8">
      <c r="C40" s="246">
        <f>IFERROR(VLOOKUP(D40,'Tarifa compacta'!A:C,2,FALSE),"-")</f>
        <v>5025232951543</v>
      </c>
      <c r="D40" t="s">
        <v>2415</v>
      </c>
      <c r="E40" s="32" t="str">
        <f>+VLOOKUP($D40,'Tarifa compacta'!$A:$G,7,0)</f>
        <v>Filtro de alta eficiencia (este modelo requiere 2 sets de filtros)</v>
      </c>
      <c r="F40" s="34">
        <f>+IFERROR(VLOOKUP($D40,'Tarifa compacta'!$A$11:$O$1174,13,0),"")</f>
        <v>149</v>
      </c>
      <c r="G40" s="217" t="str">
        <f>IFERROR(IF(VLOOKUP($D40,'Tarifa compacta'!$A$11:$O$1174,12,0)=0,"",VLOOKUP($D40,'Tarifa compacta'!$A$11:$O$1174,12,0)),"")</f>
        <v/>
      </c>
    </row>
    <row r="41" spans="2:8">
      <c r="C41" s="246">
        <f>IFERROR(VLOOKUP(D41,'Tarifa compacta'!A:C,2,FALSE),"-")</f>
        <v>5025232951550</v>
      </c>
      <c r="D41" t="s">
        <v>2417</v>
      </c>
      <c r="E41" s="32" t="str">
        <f>+VLOOKUP($D41,'Tarifa compacta'!$A:$G,7,0)</f>
        <v>Filtro de alta eficiencia (este modelo requiere 2 sets de filtros)</v>
      </c>
      <c r="F41" s="34">
        <f>+IFERROR(VLOOKUP($D41,'Tarifa compacta'!$A$11:$O$1174,13,0),"")</f>
        <v>169</v>
      </c>
      <c r="G41" s="217" t="str">
        <f>IFERROR(IF(VLOOKUP($D41,'Tarifa compacta'!$A$11:$O$1174,12,0)=0,"",VLOOKUP($D41,'Tarifa compacta'!$A$11:$O$1174,12,0)),"")</f>
        <v/>
      </c>
    </row>
    <row r="42" spans="2:8" ht="15.75">
      <c r="B42" s="176"/>
      <c r="C42" s="251"/>
      <c r="D42" s="173" t="s">
        <v>6424</v>
      </c>
      <c r="E42" s="188"/>
      <c r="F42" s="169"/>
      <c r="G42" s="222"/>
      <c r="H42" s="45"/>
    </row>
    <row r="43" spans="2:8">
      <c r="B43" s="179"/>
      <c r="C43" s="252" t="str">
        <f>IFERROR(VLOOKUP(D43,'Tarifa compacta'!A:C,2,FALSE),"-")</f>
        <v>4010869370226</v>
      </c>
      <c r="D43" t="s">
        <v>3059</v>
      </c>
      <c r="E43" s="32" t="str">
        <f>+VLOOKUP($D43,'Tarifa compacta'!$A:$G,7,0)</f>
        <v>Recuperador de alta eficiencia con batería DX 400m3/h</v>
      </c>
      <c r="F43" s="34">
        <f>+IFERROR(VLOOKUP($D43,'Tarifa compacta'!$A$11:$O$1174,13,0),"")</f>
        <v>4297</v>
      </c>
      <c r="G43" s="217" t="str">
        <f>IFERROR(IF(VLOOKUP($D43,'Tarifa compacta'!$A$11:$O$1174,12,0)=0,"",VLOOKUP($D43,'Tarifa compacta'!$A$11:$O$1174,12,0)),"")</f>
        <v/>
      </c>
      <c r="H43" s="35"/>
    </row>
    <row r="44" spans="2:8">
      <c r="B44" s="6"/>
      <c r="C44" s="246" t="str">
        <f>IFERROR(VLOOKUP(D44,'Tarifa compacta'!A:C,2,FALSE),"-")</f>
        <v>4010869353816</v>
      </c>
      <c r="D44" t="s">
        <v>3065</v>
      </c>
      <c r="E44" s="32" t="str">
        <f>+VLOOKUP($D44,'Tarifa compacta'!$A:$G,7,0)</f>
        <v>Recuperador de calor sensible con batería DX 400m3/h</v>
      </c>
      <c r="F44" s="34">
        <f>+IFERROR(VLOOKUP($D44,'Tarifa compacta'!$A$11:$O$1174,13,0),"")</f>
        <v>3196</v>
      </c>
      <c r="G44" s="217" t="str">
        <f>IFERROR(IF(VLOOKUP($D44,'Tarifa compacta'!$A$11:$O$1174,12,0)=0,"",VLOOKUP($D44,'Tarifa compacta'!$A$11:$O$1174,12,0)),"")</f>
        <v/>
      </c>
    </row>
    <row r="45" spans="2:8">
      <c r="B45" s="6"/>
      <c r="C45" s="246" t="str">
        <f>IFERROR(VLOOKUP(D45,'Tarifa compacta'!A:C,2,FALSE),"-")</f>
        <v>4010869371742</v>
      </c>
      <c r="D45" t="s">
        <v>3069</v>
      </c>
      <c r="E45" s="32" t="str">
        <f>+VLOOKUP($D45,'Tarifa compacta'!$A:$G,7,0)</f>
        <v>Recuperador de alta eficiencia con batería DX 800m3/h</v>
      </c>
      <c r="F45" s="34">
        <f>+IFERROR(VLOOKUP($D45,'Tarifa compacta'!$A$11:$O$1174,13,0),"")</f>
        <v>5727</v>
      </c>
      <c r="G45" s="217" t="str">
        <f>IFERROR(IF(VLOOKUP($D45,'Tarifa compacta'!$A$11:$O$1174,12,0)=0,"",VLOOKUP($D45,'Tarifa compacta'!$A$11:$O$1174,12,0)),"")</f>
        <v/>
      </c>
    </row>
    <row r="46" spans="2:8">
      <c r="B46" s="6"/>
      <c r="C46" s="246" t="str">
        <f>IFERROR(VLOOKUP(D46,'Tarifa compacta'!A:C,2,FALSE),"-")</f>
        <v>4010869357708</v>
      </c>
      <c r="D46" t="s">
        <v>3073</v>
      </c>
      <c r="E46" s="32" t="str">
        <f>+VLOOKUP($D46,'Tarifa compacta'!$A:$G,7,0)</f>
        <v>Recuperador de calor sensible con batería DX 800m3/h</v>
      </c>
      <c r="F46" s="34">
        <f>+IFERROR(VLOOKUP($D46,'Tarifa compacta'!$A$11:$O$1174,13,0),"")</f>
        <v>4237</v>
      </c>
      <c r="G46" s="217" t="str">
        <f>IFERROR(IF(VLOOKUP($D46,'Tarifa compacta'!$A$11:$O$1174,12,0)=0,"",VLOOKUP($D46,'Tarifa compacta'!$A$11:$O$1174,12,0)),"")</f>
        <v/>
      </c>
    </row>
    <row r="47" spans="2:8">
      <c r="B47" s="6"/>
      <c r="C47" s="246" t="str">
        <f>IFERROR(VLOOKUP(D47,'Tarifa compacta'!A:C,2,FALSE),"-")</f>
        <v>4010869370257</v>
      </c>
      <c r="D47" t="s">
        <v>3077</v>
      </c>
      <c r="E47" s="32" t="str">
        <f>+VLOOKUP($D47,'Tarifa compacta'!$A:$G,7,0)</f>
        <v>Recuperador de alta eficiencia con batería DX 1200m3/h</v>
      </c>
      <c r="F47" s="34">
        <f>+IFERROR(VLOOKUP($D47,'Tarifa compacta'!$A$11:$O$1174,13,0),"")</f>
        <v>7456</v>
      </c>
      <c r="G47" s="217" t="str">
        <f>IFERROR(IF(VLOOKUP($D47,'Tarifa compacta'!$A$11:$O$1174,12,0)=0,"",VLOOKUP($D47,'Tarifa compacta'!$A$11:$O$1174,12,0)),"")</f>
        <v/>
      </c>
    </row>
    <row r="48" spans="2:8" ht="14.45" customHeight="1">
      <c r="B48" s="6"/>
      <c r="C48" s="246" t="str">
        <f>IFERROR(VLOOKUP(D48,'Tarifa compacta'!A:C,2,FALSE),"-")</f>
        <v>4010869354967</v>
      </c>
      <c r="D48" t="s">
        <v>3081</v>
      </c>
      <c r="E48" s="32" t="str">
        <f>+VLOOKUP($D48,'Tarifa compacta'!$A:$G,7,0)</f>
        <v>Recuperador de calor sensible con batería DX 1200m3/h</v>
      </c>
      <c r="F48" s="34">
        <f>+IFERROR(VLOOKUP($D48,'Tarifa compacta'!$A$11:$O$1174,13,0),"")</f>
        <v>5345</v>
      </c>
      <c r="G48" s="217" t="str">
        <f>IFERROR(IF(VLOOKUP($D48,'Tarifa compacta'!$A$11:$O$1174,12,0)=0,"",VLOOKUP($D48,'Tarifa compacta'!$A$11:$O$1174,12,0)),"")</f>
        <v/>
      </c>
    </row>
    <row r="49" spans="2:8" ht="14.45" customHeight="1">
      <c r="B49" s="6"/>
      <c r="C49" s="246" t="str">
        <f>IFERROR(VLOOKUP(D49,'Tarifa compacta'!A:C,2,FALSE),"-")</f>
        <v>4010869354066</v>
      </c>
      <c r="D49" t="s">
        <v>3085</v>
      </c>
      <c r="E49" s="32" t="str">
        <f>+VLOOKUP($D49,'Tarifa compacta'!$A:$G,7,0)</f>
        <v>Recuperador de alta eficiencia con batería DX 1600m3/h</v>
      </c>
      <c r="F49" s="34">
        <f>+IFERROR(VLOOKUP($D49,'Tarifa compacta'!$A$11:$O$1174,13,0),"")</f>
        <v>9108</v>
      </c>
      <c r="G49" s="217" t="str">
        <f>IFERROR(IF(VLOOKUP($D49,'Tarifa compacta'!$A$11:$O$1174,12,0)=0,"",VLOOKUP($D49,'Tarifa compacta'!$A$11:$O$1174,12,0)),"")</f>
        <v/>
      </c>
    </row>
    <row r="50" spans="2:8" ht="14.45" customHeight="1">
      <c r="B50" s="6"/>
      <c r="C50" s="246" t="str">
        <f>IFERROR(VLOOKUP(D50,'Tarifa compacta'!A:C,2,FALSE),"-")</f>
        <v>4010869353885</v>
      </c>
      <c r="D50" t="s">
        <v>3089</v>
      </c>
      <c r="E50" s="32" t="str">
        <f>+VLOOKUP($D50,'Tarifa compacta'!$A:$G,7,0)</f>
        <v>Recuperador de calor sensible con batería DX 1600m3/h</v>
      </c>
      <c r="F50" s="34">
        <f>+IFERROR(VLOOKUP($D50,'Tarifa compacta'!$A$11:$O$1174,13,0),"")</f>
        <v>6263</v>
      </c>
      <c r="G50" s="217" t="str">
        <f>IFERROR(IF(VLOOKUP($D50,'Tarifa compacta'!$A$11:$O$1174,12,0)=0,"",VLOOKUP($D50,'Tarifa compacta'!$A$11:$O$1174,12,0)),"")</f>
        <v/>
      </c>
    </row>
    <row r="51" spans="2:8">
      <c r="B51" s="6"/>
      <c r="C51" s="246" t="str">
        <f>IFERROR(VLOOKUP(D51,'Tarifa compacta'!A:C,2,FALSE),"-")</f>
        <v>4010869353854</v>
      </c>
      <c r="D51" t="s">
        <v>3093</v>
      </c>
      <c r="E51" s="32" t="str">
        <f>+VLOOKUP($D51,'Tarifa compacta'!$A:$G,7,0)</f>
        <v>Recuperador de alta eficiencia con batería DX 2000m3/h</v>
      </c>
      <c r="F51" s="34">
        <f>+IFERROR(VLOOKUP($D51,'Tarifa compacta'!$A$11:$O$1174,13,0),"")</f>
        <v>10668</v>
      </c>
      <c r="G51" s="217" t="str">
        <f>IFERROR(IF(VLOOKUP($D51,'Tarifa compacta'!$A$11:$O$1174,12,0)=0,"",VLOOKUP($D51,'Tarifa compacta'!$A$11:$O$1174,12,0)),"")</f>
        <v/>
      </c>
    </row>
    <row r="52" spans="2:8">
      <c r="B52" s="6"/>
      <c r="C52" s="246" t="str">
        <f>IFERROR(VLOOKUP(D52,'Tarifa compacta'!A:C,2,FALSE),"-")</f>
        <v>4010869353823</v>
      </c>
      <c r="D52" t="s">
        <v>3097</v>
      </c>
      <c r="E52" s="32" t="str">
        <f>+VLOOKUP($D52,'Tarifa compacta'!$A:$G,7,0)</f>
        <v>Recuperador de calor sensible con batería DX 2000m3/h</v>
      </c>
      <c r="F52" s="34">
        <f>+IFERROR(VLOOKUP($D52,'Tarifa compacta'!$A$11:$O$1174,13,0),"")</f>
        <v>8074</v>
      </c>
      <c r="G52" s="217" t="str">
        <f>IFERROR(IF(VLOOKUP($D52,'Tarifa compacta'!$A$11:$O$1174,12,0)=0,"",VLOOKUP($D52,'Tarifa compacta'!$A$11:$O$1174,12,0)),"")</f>
        <v/>
      </c>
    </row>
    <row r="53" spans="2:8" ht="15.75">
      <c r="B53" s="44"/>
      <c r="C53" s="251"/>
      <c r="D53" s="173" t="s">
        <v>6425</v>
      </c>
      <c r="E53" s="45"/>
      <c r="F53" s="169"/>
      <c r="G53" s="222"/>
      <c r="H53" s="45"/>
    </row>
    <row r="54" spans="2:8">
      <c r="B54" s="118"/>
      <c r="C54" s="252">
        <f>IFERROR(VLOOKUP(D54,'Tarifa compacta'!A:C,2,FALSE),"-")</f>
        <v>5025232872985</v>
      </c>
      <c r="D54" t="s">
        <v>2443</v>
      </c>
      <c r="E54" s="32" t="str">
        <f>+VLOOKUP($D54,'Tarifa compacta'!$A:$G,7,0)</f>
        <v>Ancho 900 mm</v>
      </c>
      <c r="F54" s="34">
        <f>+IFERROR(VLOOKUP($D54,'Tarifa compacta'!$A$11:$O$1174,13,0),"")</f>
        <v>745</v>
      </c>
      <c r="G54" s="217" t="str">
        <f>IFERROR(IF(VLOOKUP($D54,'Tarifa compacta'!$A$11:$O$1174,12,0)=0,"",VLOOKUP($D54,'Tarifa compacta'!$A$11:$O$1174,12,0)),"")</f>
        <v/>
      </c>
    </row>
    <row r="55" spans="2:8">
      <c r="C55" s="246">
        <f>IFERROR(VLOOKUP(D55,'Tarifa compacta'!A:C,2,FALSE),"-")</f>
        <v>5025232872992</v>
      </c>
      <c r="D55" t="s">
        <v>2447</v>
      </c>
      <c r="E55" s="32" t="str">
        <f>+VLOOKUP($D55,'Tarifa compacta'!$A:$G,7,0)</f>
        <v>Ancho 1.200 mm</v>
      </c>
      <c r="F55" s="34">
        <f>+IFERROR(VLOOKUP($D55,'Tarifa compacta'!$A$11:$O$1174,13,0),"")</f>
        <v>854</v>
      </c>
      <c r="G55" s="217" t="str">
        <f>IFERROR(IF(VLOOKUP($D55,'Tarifa compacta'!$A$11:$O$1174,12,0)=0,"",VLOOKUP($D55,'Tarifa compacta'!$A$11:$O$1174,12,0)),"")</f>
        <v/>
      </c>
    </row>
    <row r="56" spans="2:8">
      <c r="C56" s="246">
        <f>IFERROR(VLOOKUP(D56,'Tarifa compacta'!A:C,2,FALSE),"-")</f>
        <v>5025232873005</v>
      </c>
      <c r="D56" t="s">
        <v>2449</v>
      </c>
      <c r="E56" s="32" t="str">
        <f>+VLOOKUP($D56,'Tarifa compacta'!$A:$G,7,0)</f>
        <v>Ancho 1.500 mm</v>
      </c>
      <c r="F56" s="34">
        <f>+IFERROR(VLOOKUP($D56,'Tarifa compacta'!$A$11:$O$1174,13,0),"")</f>
        <v>1059</v>
      </c>
      <c r="G56" s="217" t="str">
        <f>IFERROR(IF(VLOOKUP($D56,'Tarifa compacta'!$A$11:$O$1174,12,0)=0,"",VLOOKUP($D56,'Tarifa compacta'!$A$11:$O$1174,12,0)),"")</f>
        <v/>
      </c>
    </row>
    <row r="57" spans="2:8" ht="15.75">
      <c r="B57" s="44"/>
      <c r="C57" s="251"/>
      <c r="D57" s="173" t="s">
        <v>6426</v>
      </c>
      <c r="E57" s="45"/>
      <c r="F57" s="169"/>
      <c r="G57" s="222"/>
      <c r="H57" s="45"/>
    </row>
    <row r="58" spans="2:8">
      <c r="B58" s="187" t="s">
        <v>6427</v>
      </c>
      <c r="C58" s="252" t="str">
        <f>IFERROR(VLOOKUP(D58,'Tarifa compacta'!A:C,2,FALSE),"-")</f>
        <v>4010869815758</v>
      </c>
      <c r="D58" s="99" t="s">
        <v>2423</v>
      </c>
      <c r="E58" s="32" t="str">
        <f>+VLOOKUP($D58,'Tarifa compacta'!$A:$G,7,0)</f>
        <v>Cortina de aire con batería DX</v>
      </c>
      <c r="F58" s="34">
        <f>+IFERROR(VLOOKUP($D58,'Tarifa compacta'!$A$11:$O$1174,13,0),"")</f>
        <v>8115</v>
      </c>
      <c r="G58" s="217" t="str">
        <f>IFERROR(IF(VLOOKUP($D58,'Tarifa compacta'!$A$11:$O$1174,12,0)=0,"",VLOOKUP($D58,'Tarifa compacta'!$A$11:$O$1174,12,0)),"")</f>
        <v/>
      </c>
    </row>
    <row r="59" spans="2:8">
      <c r="B59" s="187" t="s">
        <v>6427</v>
      </c>
      <c r="C59" s="252" t="str">
        <f>IFERROR(VLOOKUP(D59,'Tarifa compacta'!A:C,2,FALSE),"-")</f>
        <v>4010869815765</v>
      </c>
      <c r="D59" t="s">
        <v>2429</v>
      </c>
      <c r="E59" s="32" t="str">
        <f>+VLOOKUP($D59,'Tarifa compacta'!$A:$G,7,0)</f>
        <v>Cortina de aire con batería DX</v>
      </c>
      <c r="F59" s="34">
        <f>+IFERROR(VLOOKUP($D59,'Tarifa compacta'!$A$11:$O$1174,13,0),"")</f>
        <v>9232</v>
      </c>
      <c r="G59" s="217" t="str">
        <f>IFERROR(IF(VLOOKUP($D59,'Tarifa compacta'!$A$11:$O$1174,12,0)=0,"",VLOOKUP($D59,'Tarifa compacta'!$A$11:$O$1174,12,0)),"")</f>
        <v/>
      </c>
    </row>
    <row r="60" spans="2:8">
      <c r="B60" s="187" t="s">
        <v>6427</v>
      </c>
      <c r="C60" s="252" t="str">
        <f>IFERROR(VLOOKUP(D60,'Tarifa compacta'!A:C,2,FALSE),"-")</f>
        <v>4010869815772</v>
      </c>
      <c r="D60" t="s">
        <v>2431</v>
      </c>
      <c r="E60" s="32" t="str">
        <f>+VLOOKUP($D60,'Tarifa compacta'!$A:$G,7,0)</f>
        <v>Cortina de aire con batería DX</v>
      </c>
      <c r="F60" s="34">
        <f>+IFERROR(VLOOKUP($D60,'Tarifa compacta'!$A$11:$O$1174,13,0),"")</f>
        <v>10557</v>
      </c>
      <c r="G60" s="217" t="str">
        <f>IFERROR(IF(VLOOKUP($D60,'Tarifa compacta'!$A$11:$O$1174,12,0)=0,"",VLOOKUP($D60,'Tarifa compacta'!$A$11:$O$1174,12,0)),"")</f>
        <v/>
      </c>
    </row>
    <row r="61" spans="2:8">
      <c r="B61" s="187" t="s">
        <v>6427</v>
      </c>
      <c r="C61" s="252" t="str">
        <f>IFERROR(VLOOKUP(D61,'Tarifa compacta'!A:C,2,FALSE),"-")</f>
        <v>4010869815789</v>
      </c>
      <c r="D61" t="s">
        <v>2433</v>
      </c>
      <c r="E61" s="32" t="str">
        <f>+VLOOKUP($D61,'Tarifa compacta'!$A:$G,7,0)</f>
        <v>Cortina de aire con batería DX</v>
      </c>
      <c r="F61" s="34">
        <f>+IFERROR(VLOOKUP($D61,'Tarifa compacta'!$A$11:$O$1174,13,0),"")</f>
        <v>11978</v>
      </c>
      <c r="G61" s="217" t="str">
        <f>IFERROR(IF(VLOOKUP($D61,'Tarifa compacta'!$A$11:$O$1174,12,0)=0,"",VLOOKUP($D61,'Tarifa compacta'!$A$11:$O$1174,12,0)),"")</f>
        <v/>
      </c>
    </row>
    <row r="62" spans="2:8">
      <c r="B62" s="187" t="s">
        <v>6427</v>
      </c>
      <c r="C62" s="252" t="str">
        <f>IFERROR(VLOOKUP(D62,'Tarifa compacta'!A:C,2,FALSE),"-")</f>
        <v>4010869815796</v>
      </c>
      <c r="D62" t="s">
        <v>2435</v>
      </c>
      <c r="E62" s="32" t="str">
        <f>+VLOOKUP($D62,'Tarifa compacta'!$A:$G,7,0)</f>
        <v>Cortina de aire con batería DX</v>
      </c>
      <c r="F62" s="34">
        <f>+IFERROR(VLOOKUP($D62,'Tarifa compacta'!$A$11:$O$1174,13,0),"")</f>
        <v>8742</v>
      </c>
      <c r="G62" s="217" t="str">
        <f>IFERROR(IF(VLOOKUP($D62,'Tarifa compacta'!$A$11:$O$1174,12,0)=0,"",VLOOKUP($D62,'Tarifa compacta'!$A$11:$O$1174,12,0)),"")</f>
        <v/>
      </c>
    </row>
    <row r="63" spans="2:8">
      <c r="B63" s="187" t="s">
        <v>6427</v>
      </c>
      <c r="C63" s="252" t="str">
        <f>IFERROR(VLOOKUP(D63,'Tarifa compacta'!A:C,2,FALSE),"-")</f>
        <v>4010869815802</v>
      </c>
      <c r="D63" t="s">
        <v>2437</v>
      </c>
      <c r="E63" s="32" t="str">
        <f>+VLOOKUP($D63,'Tarifa compacta'!$A:$G,7,0)</f>
        <v>Cortina de aire con batería DX</v>
      </c>
      <c r="F63" s="34">
        <f>+IFERROR(VLOOKUP($D63,'Tarifa compacta'!$A$11:$O$1174,13,0),"")</f>
        <v>9681</v>
      </c>
      <c r="G63" s="217" t="str">
        <f>IFERROR(IF(VLOOKUP($D63,'Tarifa compacta'!$A$11:$O$1174,12,0)=0,"",VLOOKUP($D63,'Tarifa compacta'!$A$11:$O$1174,12,0)),"")</f>
        <v/>
      </c>
    </row>
    <row r="64" spans="2:8">
      <c r="B64" s="187" t="s">
        <v>6427</v>
      </c>
      <c r="C64" s="252" t="str">
        <f>IFERROR(VLOOKUP(D64,'Tarifa compacta'!A:C,2,FALSE),"-")</f>
        <v>4010869815819</v>
      </c>
      <c r="D64" t="s">
        <v>2439</v>
      </c>
      <c r="E64" s="32" t="str">
        <f>+VLOOKUP($D64,'Tarifa compacta'!$A:$G,7,0)</f>
        <v>Cortina de aire con batería DX</v>
      </c>
      <c r="F64" s="34">
        <f>+IFERROR(VLOOKUP($D64,'Tarifa compacta'!$A$11:$O$1174,13,0),"")</f>
        <v>12066</v>
      </c>
      <c r="G64" s="217" t="str">
        <f>IFERROR(IF(VLOOKUP($D64,'Tarifa compacta'!$A$11:$O$1174,12,0)=0,"",VLOOKUP($D64,'Tarifa compacta'!$A$11:$O$1174,12,0)),"")</f>
        <v/>
      </c>
    </row>
    <row r="65" spans="2:8">
      <c r="B65" s="187" t="s">
        <v>6427</v>
      </c>
      <c r="C65" s="252" t="str">
        <f>IFERROR(VLOOKUP(D65,'Tarifa compacta'!A:C,2,FALSE),"-")</f>
        <v>4010869815826</v>
      </c>
      <c r="D65" t="s">
        <v>2441</v>
      </c>
      <c r="E65" s="32" t="str">
        <f>+VLOOKUP($D65,'Tarifa compacta'!$A:$G,7,0)</f>
        <v>Cortina de aire con batería DX</v>
      </c>
      <c r="F65" s="34">
        <f>+IFERROR(VLOOKUP($D65,'Tarifa compacta'!$A$11:$O$1174,13,0),"")</f>
        <v>13051</v>
      </c>
      <c r="G65" s="217" t="str">
        <f>IFERROR(IF(VLOOKUP($D65,'Tarifa compacta'!$A$11:$O$1174,12,0)=0,"",VLOOKUP($D65,'Tarifa compacta'!$A$11:$O$1174,12,0)),"")</f>
        <v/>
      </c>
    </row>
    <row r="66" spans="2:8" ht="15.75">
      <c r="B66" s="44"/>
      <c r="C66" s="251"/>
      <c r="D66" s="173" t="s">
        <v>6428</v>
      </c>
      <c r="E66" s="45"/>
      <c r="F66" s="169"/>
      <c r="G66" s="222"/>
      <c r="H66" s="45"/>
    </row>
    <row r="67" spans="2:8">
      <c r="B67" s="187" t="s">
        <v>6427</v>
      </c>
      <c r="C67" s="252" t="str">
        <f>IFERROR(VLOOKUP(D67,'Tarifa compacta'!A:C,2,FALSE),"-")</f>
        <v>-</v>
      </c>
      <c r="D67" s="193" t="s">
        <v>6429</v>
      </c>
      <c r="E67" s="32"/>
      <c r="F67" s="34" t="str">
        <f>+IFERROR(VLOOKUP($D67,'Tarifa compacta'!$A$11:$O$1174,13,0),"")</f>
        <v/>
      </c>
      <c r="G67" s="217" t="str">
        <f>IFERROR(IF(VLOOKUP($D67,'Tarifa compacta'!$A$11:$O$1174,12,0)=0,"",VLOOKUP($D67,'Tarifa compacta'!$A$11:$O$1174,12,0)),"")</f>
        <v/>
      </c>
    </row>
    <row r="68" spans="2:8" ht="15.75">
      <c r="B68" s="44"/>
      <c r="C68" s="251"/>
      <c r="D68" s="173" t="s">
        <v>6430</v>
      </c>
      <c r="E68" s="45"/>
      <c r="F68" s="169"/>
      <c r="G68" s="222"/>
      <c r="H68" s="45"/>
    </row>
    <row r="69" spans="2:8">
      <c r="B69" s="118"/>
      <c r="C69" s="252">
        <f>IFERROR(VLOOKUP(D69,'Tarifa compacta'!A:C,2,FALSE),"-")</f>
        <v>5025232943111</v>
      </c>
      <c r="D69" t="s">
        <v>2451</v>
      </c>
      <c r="E69" s="32" t="str">
        <f>+VLOOKUP($D69,'Tarifa compacta'!$A:$G,7,0)</f>
        <v>Dispositivo nanoe™X para falso techo</v>
      </c>
      <c r="F69" s="34">
        <f>+IFERROR(VLOOKUP($D69,'Tarifa compacta'!$A$11:$O$1174,13,0),"")</f>
        <v>230</v>
      </c>
      <c r="G69" s="217" t="str">
        <f>IFERROR(IF(VLOOKUP($D69,'Tarifa compacta'!$A$11:$O$1174,12,0)=0,"",VLOOKUP($D69,'Tarifa compacta'!$A$11:$O$1174,12,0)),"")</f>
        <v/>
      </c>
    </row>
  </sheetData>
  <sheetProtection algorithmName="SHA-512" hashValue="dAtZqOAm5cqKLKeL1ZPyWVa5fwGm5xw/2POPGXGlVDm7HoXKEyqQYAD9S4m0yb9jH84Fqb4VtiHjV7D0Cfx93Q==" saltValue="QGQIiG3WxVN++wGo5ulkQA==" spinCount="100000" sheet="1" objects="1" scenarios="1"/>
  <autoFilter ref="B9:H69" xr:uid="{A0AB793C-155C-47ED-9B73-5A3338B3887F}"/>
  <mergeCells count="1">
    <mergeCell ref="B10:H10"/>
  </mergeCells>
  <conditionalFormatting sqref="B10:C10">
    <cfRule type="duplicateValues" dxfId="37" priority="5"/>
    <cfRule type="duplicateValues" dxfId="36" priority="6"/>
  </conditionalFormatting>
  <conditionalFormatting sqref="E9 B9:C9 G9:H9">
    <cfRule type="duplicateValues" dxfId="35" priority="3"/>
    <cfRule type="duplicateValues" dxfId="34" priority="4"/>
  </conditionalFormatting>
  <conditionalFormatting sqref="F9">
    <cfRule type="duplicateValues" dxfId="33" priority="1"/>
    <cfRule type="duplicateValues" dxfId="32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37" fitToHeight="0" orientation="portrait" r:id="rId1"/>
  <customProperties>
    <customPr name="_pios_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1F51-AFB8-4BBB-B78A-66D12255A139}">
  <sheetPr>
    <tabColor theme="2" tint="-0.499984740745262"/>
    <pageSetUpPr fitToPage="1"/>
  </sheetPr>
  <dimension ref="B1:L247"/>
  <sheetViews>
    <sheetView view="pageBreakPreview" zoomScale="85" zoomScaleNormal="100" zoomScaleSheetLayoutView="85" workbookViewId="0">
      <pane xSplit="1" ySplit="9" topLeftCell="B10" activePane="bottomRight" state="frozen"/>
      <selection activeCell="D37" sqref="D37"/>
      <selection pane="topRight" activeCell="D37" sqref="D37"/>
      <selection pane="bottomLeft" activeCell="D37" sqref="D37"/>
      <selection pane="bottomRight" activeCell="C36" sqref="C36"/>
    </sheetView>
  </sheetViews>
  <sheetFormatPr baseColWidth="10" defaultColWidth="8.85546875" defaultRowHeight="15"/>
  <cols>
    <col min="2" max="2" width="8.5703125" customWidth="1"/>
    <col min="3" max="3" width="17.85546875" style="246" customWidth="1"/>
    <col min="4" max="4" width="28.42578125" customWidth="1"/>
    <col min="5" max="5" width="133.85546875" customWidth="1"/>
    <col min="6" max="6" width="12.5703125" customWidth="1"/>
    <col min="7" max="7" width="15.42578125" style="213" bestFit="1" customWidth="1"/>
    <col min="8" max="8" width="30.5703125" customWidth="1"/>
  </cols>
  <sheetData>
    <row r="1" spans="2:8" ht="26.25">
      <c r="B1" s="126" t="s">
        <v>6431</v>
      </c>
      <c r="C1" s="249"/>
      <c r="D1" s="7"/>
    </row>
    <row r="2" spans="2:8">
      <c r="B2" s="2"/>
      <c r="C2" s="245"/>
      <c r="D2" s="2"/>
    </row>
    <row r="3" spans="2:8" ht="20.100000000000001" customHeight="1">
      <c r="B3" s="31" t="s">
        <v>1</v>
      </c>
      <c r="C3" s="245"/>
      <c r="D3" s="204" t="s">
        <v>2</v>
      </c>
      <c r="E3" s="30"/>
      <c r="F3" s="30"/>
    </row>
    <row r="4" spans="2:8" ht="20.100000000000001" customHeight="1">
      <c r="B4" s="31" t="s">
        <v>3</v>
      </c>
      <c r="C4" s="245"/>
      <c r="D4" s="205" t="s">
        <v>4</v>
      </c>
      <c r="E4" s="30"/>
      <c r="F4" s="30"/>
    </row>
    <row r="5" spans="2:8" ht="20.100000000000001" customHeight="1">
      <c r="B5" s="31" t="s">
        <v>5</v>
      </c>
      <c r="C5" s="245"/>
      <c r="D5" s="206">
        <v>46296</v>
      </c>
      <c r="E5" s="125"/>
      <c r="F5" s="30"/>
    </row>
    <row r="6" spans="2:8">
      <c r="B6" s="4"/>
      <c r="C6" s="245"/>
      <c r="D6" s="4"/>
    </row>
    <row r="7" spans="2:8">
      <c r="B7" s="5" t="str">
        <f>'Tarifa compacta'!A8</f>
        <v xml:space="preserve">* PVPR significa Precio de Venta al Público Recomendado. Los precios no incluyen IVA. Todos los precios están sujetos a cambios o retirada sin previo aviso. </v>
      </c>
      <c r="C7" s="250"/>
      <c r="D7" s="5"/>
    </row>
    <row r="9" spans="2:8" ht="20.100000000000001" customHeight="1" thickBot="1">
      <c r="B9" s="228"/>
      <c r="C9" s="244" t="s">
        <v>5874</v>
      </c>
      <c r="D9" s="229" t="s">
        <v>11</v>
      </c>
      <c r="E9" s="37" t="s">
        <v>17</v>
      </c>
      <c r="F9" s="37" t="s">
        <v>5875</v>
      </c>
      <c r="G9" s="214" t="s">
        <v>22</v>
      </c>
      <c r="H9" s="37" t="s">
        <v>5876</v>
      </c>
    </row>
    <row r="10" spans="2:8" ht="24" thickBot="1">
      <c r="B10" s="288" t="s">
        <v>6432</v>
      </c>
      <c r="C10" s="288"/>
      <c r="D10" s="288"/>
      <c r="E10" s="288"/>
      <c r="F10" s="288"/>
      <c r="G10" s="288"/>
      <c r="H10" s="288"/>
    </row>
    <row r="11" spans="2:8" ht="20.100000000000001" customHeight="1">
      <c r="B11" s="44"/>
      <c r="C11" s="251"/>
      <c r="D11" s="127" t="s">
        <v>6433</v>
      </c>
      <c r="E11" s="45"/>
      <c r="F11" s="46"/>
      <c r="G11" s="222"/>
      <c r="H11" s="45"/>
    </row>
    <row r="12" spans="2:8">
      <c r="B12" s="118"/>
      <c r="C12" s="252">
        <f>IFERROR(VLOOKUP(D12,'Tarifa compacta'!A:C,2,FALSE),"-")</f>
        <v>4010869375979</v>
      </c>
      <c r="D12" s="32" t="s">
        <v>3273</v>
      </c>
      <c r="E12" s="32" t="str">
        <f>+VLOOKUP($D12,'Tarifa compacta'!$A:$G,7,0)</f>
        <v>Unidad condensadora remota de 2HP (3,7kW MT* / 1,8kW BT**)</v>
      </c>
      <c r="F12" s="34">
        <f>+IFERROR(VLOOKUP($D12,'Tarifa compacta'!A:M,13,0),"")</f>
        <v>8680</v>
      </c>
      <c r="G12" s="217"/>
      <c r="H12" s="32"/>
    </row>
    <row r="13" spans="2:8">
      <c r="B13" s="118"/>
      <c r="C13" s="252">
        <f>IFERROR(VLOOKUP(D13,'Tarifa compacta'!A:C,2,FALSE),"-")</f>
        <v>4010869359733</v>
      </c>
      <c r="D13" s="32" t="s">
        <v>3280</v>
      </c>
      <c r="E13" s="32" t="str">
        <f>+VLOOKUP($D13,'Tarifa compacta'!$A:$G,7,0)</f>
        <v>Unidad condensadora remota de 4HP (6,9kW MT*)</v>
      </c>
      <c r="F13" s="34">
        <f>+IFERROR(VLOOKUP($D13,'Tarifa compacta'!A:M,13,0),"")</f>
        <v>12930</v>
      </c>
      <c r="G13" s="217"/>
      <c r="H13" s="32"/>
    </row>
    <row r="14" spans="2:8">
      <c r="B14" s="118"/>
      <c r="C14" s="252">
        <f>IFERROR(VLOOKUP(D14,'Tarifa compacta'!A:C,2,FALSE),"-")</f>
        <v>4010869375962</v>
      </c>
      <c r="D14" s="32" t="s">
        <v>3284</v>
      </c>
      <c r="E14" s="32" t="str">
        <f>+VLOOKUP($D14,'Tarifa compacta'!$A:$G,7,0)</f>
        <v>Unidad condensadora remota de 4HP (7,5kW MT* / 3,8kW BT**)</v>
      </c>
      <c r="F14" s="34">
        <f>+IFERROR(VLOOKUP($D14,'Tarifa compacta'!A:M,13,0),"")</f>
        <v>16952</v>
      </c>
      <c r="G14" s="217"/>
      <c r="H14" s="32"/>
    </row>
    <row r="15" spans="2:8">
      <c r="B15" s="118"/>
      <c r="C15" s="252">
        <f>IFERROR(VLOOKUP(D15,'Tarifa compacta'!A:C,2,FALSE),"-")</f>
        <v>4010869352116</v>
      </c>
      <c r="D15" s="32" t="s">
        <v>3286</v>
      </c>
      <c r="E15" s="32" t="str">
        <f>+VLOOKUP($D15,'Tarifa compacta'!$A:$G,7,0)</f>
        <v>Unidad condensadora remota de 10HP (14kW MT*)</v>
      </c>
      <c r="F15" s="34">
        <f>+IFERROR(VLOOKUP($D15,'Tarifa compacta'!A:M,13,0),"")</f>
        <v>21567</v>
      </c>
      <c r="G15" s="217"/>
      <c r="H15" s="32"/>
    </row>
    <row r="16" spans="2:8">
      <c r="B16" s="118"/>
      <c r="C16" s="252" t="str">
        <f>IFERROR(VLOOKUP(D16,'Tarifa compacta'!A:C,2,FALSE),"-")</f>
        <v>4010869984072</v>
      </c>
      <c r="D16" s="32" t="s">
        <v>8083</v>
      </c>
      <c r="E16" s="32" t="str">
        <f>+VLOOKUP($D16,'Tarifa compacta'!$A:$G,7,0)</f>
        <v>Unidad condensadora remota de 10HP (14kW MT*), eficiencia mejorada ↑</v>
      </c>
      <c r="F16" s="34">
        <f>+IFERROR(VLOOKUP($D16,'Tarifa compacta'!A:M,13,0),"")</f>
        <v>22201</v>
      </c>
      <c r="G16" s="217" t="str">
        <f>IFERROR(IF(VLOOKUP($D16,'Tarifa compacta'!$A$11:$O$1174,12,0)=0,"",VLOOKUP($D16,'Tarifa compacta'!$A$11:$O$1174,12,0)),"")</f>
        <v>A consultar</v>
      </c>
      <c r="H16" s="32"/>
    </row>
    <row r="17" spans="2:8">
      <c r="B17" s="118"/>
      <c r="C17" s="252">
        <f>IFERROR(VLOOKUP(D17,'Tarifa compacta'!A:C,2,FALSE),"-")</f>
        <v>4010869356671</v>
      </c>
      <c r="D17" s="32" t="s">
        <v>3288</v>
      </c>
      <c r="E17" s="32" t="str">
        <f>+VLOOKUP($D17,'Tarifa compacta'!$A:$G,7,0)</f>
        <v>Unidad condensadora remota de 10HP (15kW MT* / 8kW BT**)</v>
      </c>
      <c r="F17" s="34">
        <f>+IFERROR(VLOOKUP($D17,'Tarifa compacta'!A:M,13,0),"")</f>
        <v>23688</v>
      </c>
      <c r="G17" s="217"/>
      <c r="H17" s="32"/>
    </row>
    <row r="18" spans="2:8">
      <c r="B18" s="118"/>
      <c r="C18" s="252" t="str">
        <f>IFERROR(VLOOKUP(D18,'Tarifa compacta'!A:C,2,FALSE),"-")</f>
        <v>4010869922661</v>
      </c>
      <c r="D18" s="32" t="s">
        <v>8084</v>
      </c>
      <c r="E18" s="32" t="str">
        <f>+VLOOKUP($D18,'Tarifa compacta'!$A:$G,7,0)</f>
        <v>Unidad condensadora remota de 10HP (16kW MT* / 8,6kW BT**) , eficiencia mejorada ↑</v>
      </c>
      <c r="F18" s="34">
        <f>+IFERROR(VLOOKUP($D18,'Tarifa compacta'!A:M,13,0),"")</f>
        <v>24384</v>
      </c>
      <c r="G18" s="217" t="str">
        <f>IFERROR(IF(VLOOKUP($D18,'Tarifa compacta'!$A$11:$O$1174,12,0)=0,"",VLOOKUP($D18,'Tarifa compacta'!$A$11:$O$1174,12,0)),"")</f>
        <v>A consultar</v>
      </c>
      <c r="H18" s="32"/>
    </row>
    <row r="19" spans="2:8">
      <c r="B19" s="118"/>
      <c r="C19" s="252">
        <f>IFERROR(VLOOKUP(D19,'Tarifa compacta'!A:C,2,FALSE),"-")</f>
        <v>4010869350426</v>
      </c>
      <c r="D19" s="32" t="s">
        <v>3290</v>
      </c>
      <c r="E19" s="32" t="str">
        <f>+VLOOKUP($D19,'Tarifa compacta'!$A:$G,7,0)</f>
        <v>Unidad condensadora remota de 20HP (29kW MT* / 15kW BT**)</v>
      </c>
      <c r="F19" s="34">
        <f>+IFERROR(VLOOKUP($D19,'Tarifa compacta'!A:M,13,0),"")</f>
        <v>46678</v>
      </c>
      <c r="G19" s="217"/>
      <c r="H19" s="32"/>
    </row>
    <row r="20" spans="2:8" ht="20.100000000000001" customHeight="1">
      <c r="B20" s="44"/>
      <c r="C20" s="251"/>
      <c r="D20" s="127" t="s">
        <v>6434</v>
      </c>
      <c r="E20" s="45"/>
      <c r="F20" s="46"/>
      <c r="G20" s="222"/>
      <c r="H20" s="45"/>
    </row>
    <row r="21" spans="2:8">
      <c r="B21" s="128"/>
      <c r="C21" s="252">
        <f>IFERROR(VLOOKUP(D21,'Tarifa compacta'!A:C,2,FALSE),"-")</f>
        <v>4010869751278</v>
      </c>
      <c r="D21" s="32" t="s">
        <v>3503</v>
      </c>
      <c r="E21" s="32" t="str">
        <f>+VLOOKUP($D21,'Tarifa compacta'!$A:$G,7,0)</f>
        <v>Unidad condensadora remota (6,0kW MT* / 3,0kW BT**)</v>
      </c>
      <c r="F21" s="34" t="str">
        <f>+IFERROR(VLOOKUP($D21,'Tarifa compacta'!A:M,13,0),"")</f>
        <v>A consultar</v>
      </c>
      <c r="G21" s="217"/>
      <c r="H21" s="32"/>
    </row>
    <row r="22" spans="2:8">
      <c r="B22" s="128"/>
      <c r="C22" s="252">
        <f>IFERROR(VLOOKUP(D22,'Tarifa compacta'!A:C,2,FALSE),"-")</f>
        <v>4010869751285</v>
      </c>
      <c r="D22" s="32" t="s">
        <v>3508</v>
      </c>
      <c r="E22" s="32" t="str">
        <f>+VLOOKUP($D22,'Tarifa compacta'!$A:$G,7,0)</f>
        <v>Unidad condensadora remota (6,0kW MT* / 3,0kW BT**) + Ver opcional</v>
      </c>
      <c r="F22" s="34" t="str">
        <f>+IFERROR(VLOOKUP($D22,'Tarifa compacta'!A:M,13,0),"")</f>
        <v>A consultar</v>
      </c>
      <c r="G22" s="217"/>
      <c r="H22" s="32"/>
    </row>
    <row r="23" spans="2:8">
      <c r="B23" s="128"/>
      <c r="C23" s="252">
        <f>IFERROR(VLOOKUP(D23,'Tarifa compacta'!A:C,2,FALSE),"-")</f>
        <v>4010869751292</v>
      </c>
      <c r="D23" s="32" t="s">
        <v>3511</v>
      </c>
      <c r="E23" s="32" t="str">
        <f>+VLOOKUP($D23,'Tarifa compacta'!$A:$G,7,0)</f>
        <v>Unidad condensadora remota (6,0kW MT* / 3,0kW BT**) + Ver opcional</v>
      </c>
      <c r="F23" s="34" t="str">
        <f>+IFERROR(VLOOKUP($D23,'Tarifa compacta'!A:M,13,0),"")</f>
        <v>A consultar</v>
      </c>
      <c r="G23" s="217"/>
      <c r="H23" s="32"/>
    </row>
    <row r="24" spans="2:8">
      <c r="B24" s="128"/>
      <c r="C24" s="252">
        <f>IFERROR(VLOOKUP(D24,'Tarifa compacta'!A:C,2,FALSE),"-")</f>
        <v>4010869751308</v>
      </c>
      <c r="D24" s="32" t="s">
        <v>3512</v>
      </c>
      <c r="E24" s="32" t="str">
        <f>+VLOOKUP($D24,'Tarifa compacta'!$A:$G,7,0)</f>
        <v>Unidad condensadora remota (6,0kW MT* / 3,0kW BT**) + Ver opcional</v>
      </c>
      <c r="F24" s="34" t="str">
        <f>+IFERROR(VLOOKUP($D24,'Tarifa compacta'!A:M,13,0),"")</f>
        <v>A consultar</v>
      </c>
      <c r="G24" s="217"/>
      <c r="H24" s="32"/>
    </row>
    <row r="25" spans="2:8">
      <c r="B25" s="128"/>
      <c r="C25" s="252">
        <f>IFERROR(VLOOKUP(D25,'Tarifa compacta'!A:C,2,FALSE),"-")</f>
        <v>4010869751315</v>
      </c>
      <c r="D25" s="32" t="s">
        <v>3514</v>
      </c>
      <c r="E25" s="32" t="str">
        <f>+VLOOKUP($D25,'Tarifa compacta'!$A:$G,7,0)</f>
        <v>Unidad condensadora remota (15,2kW MT*)</v>
      </c>
      <c r="F25" s="34" t="str">
        <f>+IFERROR(VLOOKUP($D25,'Tarifa compacta'!A:M,13,0),"")</f>
        <v>A consultar</v>
      </c>
      <c r="G25" s="217"/>
      <c r="H25" s="32"/>
    </row>
    <row r="26" spans="2:8">
      <c r="B26" s="128"/>
      <c r="C26" s="252">
        <f>IFERROR(VLOOKUP(D26,'Tarifa compacta'!A:C,2,FALSE),"-")</f>
        <v>4010869751322</v>
      </c>
      <c r="D26" s="32" t="s">
        <v>3517</v>
      </c>
      <c r="E26" s="32" t="str">
        <f>+VLOOKUP($D26,'Tarifa compacta'!$A:$G,7,0)</f>
        <v>Unidad condensadora remota (15,2kW MT*) + Ver opcional</v>
      </c>
      <c r="F26" s="34" t="str">
        <f>+IFERROR(VLOOKUP($D26,'Tarifa compacta'!A:M,13,0),"")</f>
        <v>A consultar</v>
      </c>
      <c r="G26" s="217"/>
      <c r="H26" s="32"/>
    </row>
    <row r="27" spans="2:8">
      <c r="B27" s="128"/>
      <c r="C27" s="252">
        <f>IFERROR(VLOOKUP(D27,'Tarifa compacta'!A:C,2,FALSE),"-")</f>
        <v>4010869751339</v>
      </c>
      <c r="D27" s="32" t="s">
        <v>3520</v>
      </c>
      <c r="E27" s="32" t="str">
        <f>+VLOOKUP($D27,'Tarifa compacta'!$A:$G,7,0)</f>
        <v>Unidad condensadora remota (15,2kW MT*) + Ver opcional</v>
      </c>
      <c r="F27" s="34" t="str">
        <f>+IFERROR(VLOOKUP($D27,'Tarifa compacta'!A:M,13,0),"")</f>
        <v>A consultar</v>
      </c>
      <c r="G27" s="217"/>
      <c r="H27" s="32"/>
    </row>
    <row r="28" spans="2:8">
      <c r="B28" s="128"/>
      <c r="C28" s="252">
        <f>IFERROR(VLOOKUP(D28,'Tarifa compacta'!A:C,2,FALSE),"-")</f>
        <v>4010869751346</v>
      </c>
      <c r="D28" s="32" t="s">
        <v>3521</v>
      </c>
      <c r="E28" s="32" t="str">
        <f>+VLOOKUP($D28,'Tarifa compacta'!$A:$G,7,0)</f>
        <v>Unidad condensadora remota (15,2kW MT*) + Ver opcional</v>
      </c>
      <c r="F28" s="34" t="str">
        <f>+IFERROR(VLOOKUP($D28,'Tarifa compacta'!A:M,13,0),"")</f>
        <v>A consultar</v>
      </c>
      <c r="G28" s="217"/>
      <c r="H28" s="32"/>
    </row>
    <row r="29" spans="2:8">
      <c r="B29" s="128"/>
      <c r="C29" s="252">
        <f>IFERROR(VLOOKUP(D29,'Tarifa compacta'!A:C,2,FALSE),"-")</f>
        <v>4010869751353</v>
      </c>
      <c r="D29" s="32" t="s">
        <v>3522</v>
      </c>
      <c r="E29" s="32" t="str">
        <f>+VLOOKUP($D29,'Tarifa compacta'!$A:$G,7,0)</f>
        <v>Unidad condensadora remota (15,2kW MT*) + Ver opcional</v>
      </c>
      <c r="F29" s="34" t="str">
        <f>+IFERROR(VLOOKUP($D29,'Tarifa compacta'!A:M,13,0),"")</f>
        <v>A consultar</v>
      </c>
      <c r="G29" s="217"/>
      <c r="H29" s="32"/>
    </row>
    <row r="30" spans="2:8">
      <c r="B30" s="128"/>
      <c r="C30" s="252">
        <f>IFERROR(VLOOKUP(D30,'Tarifa compacta'!A:C,2,FALSE),"-")</f>
        <v>4010869751360</v>
      </c>
      <c r="D30" s="32" t="s">
        <v>3523</v>
      </c>
      <c r="E30" s="32" t="str">
        <f>+VLOOKUP($D30,'Tarifa compacta'!$A:$G,7,0)</f>
        <v>Unidad condensadora remota (15,2kW MT*) + Ver opcional</v>
      </c>
      <c r="F30" s="34" t="str">
        <f>+IFERROR(VLOOKUP($D30,'Tarifa compacta'!A:M,13,0),"")</f>
        <v>A consultar</v>
      </c>
      <c r="G30" s="217"/>
      <c r="H30" s="32"/>
    </row>
    <row r="31" spans="2:8">
      <c r="B31" s="128"/>
      <c r="C31" s="252">
        <f>IFERROR(VLOOKUP(D31,'Tarifa compacta'!A:C,2,FALSE),"-")</f>
        <v>4010869754040</v>
      </c>
      <c r="D31" s="32" t="s">
        <v>3524</v>
      </c>
      <c r="E31" s="32" t="str">
        <f>+VLOOKUP($D31,'Tarifa compacta'!$A:$G,7,0)</f>
        <v>Unidad condensadora remota con ventilador potenciado (15,2kW MT*)</v>
      </c>
      <c r="F31" s="34" t="str">
        <f>+IFERROR(VLOOKUP($D31,'Tarifa compacta'!A:M,13,0),"")</f>
        <v>A consultar</v>
      </c>
      <c r="G31" s="217"/>
      <c r="H31" s="32"/>
    </row>
    <row r="32" spans="2:8">
      <c r="B32" s="128"/>
      <c r="C32" s="252">
        <f>IFERROR(VLOOKUP(D32,'Tarifa compacta'!A:C,2,FALSE),"-")</f>
        <v>4010869754057</v>
      </c>
      <c r="D32" s="32" t="s">
        <v>3528</v>
      </c>
      <c r="E32" s="32" t="str">
        <f>+VLOOKUP($D32,'Tarifa compacta'!$A:$G,7,0)</f>
        <v>Unidad condensadora remota con ventilador potenciado (15,2kW MT*) + Ver opcional</v>
      </c>
      <c r="F32" s="34" t="str">
        <f>+IFERROR(VLOOKUP($D32,'Tarifa compacta'!A:M,13,0),"")</f>
        <v>A consultar</v>
      </c>
      <c r="G32" s="217"/>
      <c r="H32" s="32"/>
    </row>
    <row r="33" spans="2:8">
      <c r="B33" s="128"/>
      <c r="C33" s="252">
        <f>IFERROR(VLOOKUP(D33,'Tarifa compacta'!A:C,2,FALSE),"-")</f>
        <v>4010869751377</v>
      </c>
      <c r="D33" s="32" t="s">
        <v>3530</v>
      </c>
      <c r="E33" s="32" t="str">
        <f>+VLOOKUP($D33,'Tarifa compacta'!$A:$G,7,0)</f>
        <v>Unidad condensadora remota (20,6kW MT*)</v>
      </c>
      <c r="F33" s="34" t="str">
        <f>+IFERROR(VLOOKUP($D33,'Tarifa compacta'!A:M,13,0),"")</f>
        <v>A consultar</v>
      </c>
      <c r="G33" s="217"/>
      <c r="H33" s="32"/>
    </row>
    <row r="34" spans="2:8">
      <c r="B34" s="128"/>
      <c r="C34" s="252">
        <f>IFERROR(VLOOKUP(D34,'Tarifa compacta'!A:C,2,FALSE),"-")</f>
        <v>4010869751384</v>
      </c>
      <c r="D34" s="40" t="s">
        <v>3533</v>
      </c>
      <c r="E34" s="32" t="str">
        <f>+VLOOKUP($D34,'Tarifa compacta'!$A:$G,7,0)</f>
        <v>Unidad condensadora remota (20,6kW MT*) + Ver opcional</v>
      </c>
      <c r="F34" s="34" t="str">
        <f>+IFERROR(VLOOKUP($D34,'Tarifa compacta'!A:M,13,0),"")</f>
        <v>A consultar</v>
      </c>
      <c r="G34" s="217"/>
      <c r="H34" s="40"/>
    </row>
    <row r="35" spans="2:8" ht="20.100000000000001" customHeight="1">
      <c r="B35" s="44"/>
      <c r="C35" s="251"/>
      <c r="D35" s="129" t="s">
        <v>6435</v>
      </c>
      <c r="E35" s="45"/>
      <c r="F35" s="46"/>
      <c r="G35" s="222"/>
      <c r="H35" s="45"/>
    </row>
    <row r="36" spans="2:8">
      <c r="B36" s="130"/>
      <c r="C36" s="252">
        <f>IFERROR(VLOOKUP(D36,'Tarifa compacta'!A:C,2,FALSE),"-")</f>
        <v>4010869751797</v>
      </c>
      <c r="D36" s="32" t="s">
        <v>3451</v>
      </c>
      <c r="E36" s="32" t="str">
        <f>+VLOOKUP($D36,'Tarifa compacta'!$A:$G,7,0)</f>
        <v>Unidad OCU-KRE012L05</v>
      </c>
      <c r="F36" s="34">
        <f>+IFERROR(VLOOKUP($D36,'Tarifa compacta'!A:M,13,0),"")</f>
        <v>4355</v>
      </c>
      <c r="G36" s="217"/>
      <c r="H36" s="32"/>
    </row>
    <row r="37" spans="2:8">
      <c r="B37" s="130"/>
      <c r="C37" s="252">
        <f>IFERROR(VLOOKUP(D37,'Tarifa compacta'!A:C,2,FALSE),"-")</f>
        <v>4010869751803</v>
      </c>
      <c r="D37" s="32" t="s">
        <v>3454</v>
      </c>
      <c r="E37" s="32" t="str">
        <f>+VLOOKUP($D37,'Tarifa compacta'!$A:$G,7,0)</f>
        <v>Unidad OCU-KRE022L05</v>
      </c>
      <c r="F37" s="34">
        <f>+IFERROR(VLOOKUP($D37,'Tarifa compacta'!A:M,13,0),"")</f>
        <v>4946</v>
      </c>
      <c r="G37" s="217"/>
      <c r="H37" s="32"/>
    </row>
    <row r="38" spans="2:8">
      <c r="B38" s="130"/>
      <c r="C38" s="252">
        <f>IFERROR(VLOOKUP(D38,'Tarifa compacta'!A:C,2,FALSE),"-")</f>
        <v>4010869751810</v>
      </c>
      <c r="D38" s="32" t="s">
        <v>3457</v>
      </c>
      <c r="E38" s="32" t="str">
        <f>+VLOOKUP($D38,'Tarifa compacta'!$A:$G,7,0)</f>
        <v>Unidad OCU-KRE030L05</v>
      </c>
      <c r="F38" s="34">
        <f>+IFERROR(VLOOKUP($D38,'Tarifa compacta'!A:M,13,0),"")</f>
        <v>5968</v>
      </c>
      <c r="G38" s="217"/>
      <c r="H38" s="32"/>
    </row>
    <row r="39" spans="2:8">
      <c r="B39" s="130"/>
      <c r="C39" s="252">
        <f>IFERROR(VLOOKUP(D39,'Tarifa compacta'!A:C,2,FALSE),"-")</f>
        <v>4010869743853</v>
      </c>
      <c r="D39" s="32" t="s">
        <v>3604</v>
      </c>
      <c r="E39" s="32" t="str">
        <f>+VLOOKUP($D39,'Tarifa compacta'!$A:$G,7,0)</f>
        <v>Unidad OCU-KRE025M05</v>
      </c>
      <c r="F39" s="34">
        <f>+IFERROR(VLOOKUP($D39,'Tarifa compacta'!A:M,13,0),"")</f>
        <v>3890</v>
      </c>
      <c r="G39" s="217"/>
      <c r="H39" s="32"/>
    </row>
    <row r="40" spans="2:8">
      <c r="B40" s="130"/>
      <c r="C40" s="252">
        <f>IFERROR(VLOOKUP(D40,'Tarifa compacta'!A:C,2,FALSE),"-")</f>
        <v>4010869751827</v>
      </c>
      <c r="D40" s="32" t="s">
        <v>3607</v>
      </c>
      <c r="E40" s="32" t="str">
        <f>+VLOOKUP($D40,'Tarifa compacta'!$A:$G,7,0)</f>
        <v>Unidad OCU-KRE045M05</v>
      </c>
      <c r="F40" s="34">
        <f>+IFERROR(VLOOKUP($D40,'Tarifa compacta'!A:M,13,0),"")</f>
        <v>5099</v>
      </c>
      <c r="G40" s="217"/>
      <c r="H40" s="32"/>
    </row>
    <row r="41" spans="2:8">
      <c r="B41" s="130"/>
      <c r="C41" s="252">
        <f>IFERROR(VLOOKUP(D41,'Tarifa compacta'!A:C,2,FALSE),"-")</f>
        <v>4010869751834</v>
      </c>
      <c r="D41" s="32" t="s">
        <v>3609</v>
      </c>
      <c r="E41" s="32" t="str">
        <f>+VLOOKUP($D41,'Tarifa compacta'!$A:$G,7,0)</f>
        <v>Unidad OCU-KRE070M05</v>
      </c>
      <c r="F41" s="34">
        <f>+IFERROR(VLOOKUP($D41,'Tarifa compacta'!A:M,13,0),"")</f>
        <v>6153</v>
      </c>
      <c r="G41" s="217"/>
      <c r="H41" s="32"/>
    </row>
    <row r="42" spans="2:8">
      <c r="B42" s="130"/>
      <c r="C42" s="252">
        <f>IFERROR(VLOOKUP(D42,'Tarifa compacta'!A:C,2,FALSE),"-")</f>
        <v>4010869752305</v>
      </c>
      <c r="D42" s="32" t="s">
        <v>3675</v>
      </c>
      <c r="E42" s="32" t="str">
        <f>+VLOOKUP($D42,'Tarifa compacta'!$A:$G,7,0)</f>
        <v>Unidad OCU-LRC100M08 (A2L Ready) + Ver opcional</v>
      </c>
      <c r="F42" s="34">
        <f>+IFERROR(VLOOKUP($D42,'Tarifa compacta'!A:M,13,0),"")</f>
        <v>9001</v>
      </c>
      <c r="G42" s="217"/>
      <c r="H42" s="32"/>
    </row>
    <row r="43" spans="2:8">
      <c r="B43" s="130"/>
      <c r="C43" s="252">
        <f>IFERROR(VLOOKUP(D43,'Tarifa compacta'!A:C,2,FALSE),"-")</f>
        <v>4010869752312</v>
      </c>
      <c r="D43" s="32" t="s">
        <v>3678</v>
      </c>
      <c r="E43" s="32" t="str">
        <f>+VLOOKUP($D43,'Tarifa compacta'!$A:$G,7,0)</f>
        <v>Unidad OCU-LRC100M08 (A2L Ready) + Ver opcional</v>
      </c>
      <c r="F43" s="34">
        <f>+IFERROR(VLOOKUP($D43,'Tarifa compacta'!A:M,13,0),"")</f>
        <v>12791</v>
      </c>
      <c r="G43" s="217"/>
      <c r="H43" s="32"/>
    </row>
    <row r="44" spans="2:8">
      <c r="B44" s="130"/>
      <c r="C44" s="252">
        <f>IFERROR(VLOOKUP(D44,'Tarifa compacta'!A:C,2,FALSE),"-")</f>
        <v>4010869752329</v>
      </c>
      <c r="D44" s="32" t="s">
        <v>3679</v>
      </c>
      <c r="E44" s="32" t="str">
        <f>+VLOOKUP($D44,'Tarifa compacta'!$A:$G,7,0)</f>
        <v>Unidad OCU-LRC100M08 (A2L Ready) + Ver opcional</v>
      </c>
      <c r="F44" s="34">
        <f>+IFERROR(VLOOKUP($D44,'Tarifa compacta'!A:M,13,0),"")</f>
        <v>13482</v>
      </c>
      <c r="G44" s="217"/>
      <c r="H44" s="32"/>
    </row>
    <row r="45" spans="2:8">
      <c r="B45" s="130"/>
      <c r="C45" s="252">
        <f>IFERROR(VLOOKUP(D45,'Tarifa compacta'!A:C,2,FALSE),"-")</f>
        <v>4010869752336</v>
      </c>
      <c r="D45" s="32" t="s">
        <v>3680</v>
      </c>
      <c r="E45" s="32" t="str">
        <f>+VLOOKUP($D45,'Tarifa compacta'!$A:$G,7,0)</f>
        <v>Unidad OCU-LRC100M08 (A2L Ready) + Ver opcional</v>
      </c>
      <c r="F45" s="34">
        <f>+IFERROR(VLOOKUP($D45,'Tarifa compacta'!A:M,13,0),"")</f>
        <v>9692</v>
      </c>
      <c r="G45" s="217"/>
      <c r="H45" s="32"/>
    </row>
    <row r="46" spans="2:8" ht="15.75">
      <c r="B46" s="44"/>
      <c r="C46" s="251"/>
      <c r="D46" s="129" t="s">
        <v>6436</v>
      </c>
      <c r="E46" s="45"/>
      <c r="F46" s="46" t="str">
        <f>+IFERROR(VLOOKUP($D46,'Tarifa compacta'!A:M,13,0),"")</f>
        <v/>
      </c>
      <c r="G46" s="222"/>
      <c r="H46" s="45"/>
    </row>
    <row r="47" spans="2:8">
      <c r="B47" s="130"/>
      <c r="C47" s="252">
        <f>IFERROR(VLOOKUP(D47,'Tarifa compacta'!A:C,2,FALSE),"-")</f>
        <v>4010869751391</v>
      </c>
      <c r="D47" s="32" t="s">
        <v>3428</v>
      </c>
      <c r="E47" s="32" t="str">
        <f>+VLOOKUP($D47,'Tarifa compacta'!$A:$G,7,0)</f>
        <v>Unidad OCU-KRC035L08</v>
      </c>
      <c r="F47" s="34">
        <f>+IFERROR(VLOOKUP($D47,'Tarifa compacta'!A:M,13,0),"")</f>
        <v>8224</v>
      </c>
      <c r="G47" s="217"/>
      <c r="H47" s="32"/>
    </row>
    <row r="48" spans="2:8">
      <c r="B48" s="130"/>
      <c r="C48" s="252">
        <f>IFERROR(VLOOKUP(D48,'Tarifa compacta'!A:C,2,FALSE),"-")</f>
        <v>4010869751407</v>
      </c>
      <c r="D48" s="32" t="s">
        <v>3431</v>
      </c>
      <c r="E48" s="32" t="str">
        <f>+VLOOKUP($D48,'Tarifa compacta'!$A:$G,7,0)</f>
        <v>Unidad OCU-KRC035L08 + Ver opcional</v>
      </c>
      <c r="F48" s="34">
        <f>+IFERROR(VLOOKUP($D48,'Tarifa compacta'!A:M,13,0),"")</f>
        <v>9149</v>
      </c>
      <c r="G48" s="217"/>
      <c r="H48" s="32"/>
    </row>
    <row r="49" spans="2:8">
      <c r="B49" s="130"/>
      <c r="C49" s="252">
        <f>IFERROR(VLOOKUP(D49,'Tarifa compacta'!A:C,2,FALSE),"-")</f>
        <v>4010869751414</v>
      </c>
      <c r="D49" s="32" t="s">
        <v>3434</v>
      </c>
      <c r="E49" s="32" t="str">
        <f>+VLOOKUP($D49,'Tarifa compacta'!$A:$G,7,0)</f>
        <v>Unidad OCU-KRC035L08 + Ver opcional</v>
      </c>
      <c r="F49" s="34">
        <f>+IFERROR(VLOOKUP($D49,'Tarifa compacta'!A:M,13,0),"")</f>
        <v>9644</v>
      </c>
      <c r="G49" s="217"/>
      <c r="H49" s="32"/>
    </row>
    <row r="50" spans="2:8">
      <c r="B50" s="130"/>
      <c r="C50" s="252">
        <f>IFERROR(VLOOKUP(D50,'Tarifa compacta'!A:C,2,FALSE),"-")</f>
        <v>4010869751421</v>
      </c>
      <c r="D50" s="32" t="s">
        <v>3435</v>
      </c>
      <c r="E50" s="32" t="str">
        <f>+VLOOKUP($D50,'Tarifa compacta'!$A:$G,7,0)</f>
        <v>Unidad OCU-KRC035L08 + Ver opcional</v>
      </c>
      <c r="F50" s="34">
        <f>+IFERROR(VLOOKUP($D50,'Tarifa compacta'!A:M,13,0),"")</f>
        <v>11969</v>
      </c>
      <c r="G50" s="217"/>
      <c r="H50" s="32"/>
    </row>
    <row r="51" spans="2:8">
      <c r="B51" s="130"/>
      <c r="C51" s="252">
        <f>IFERROR(VLOOKUP(D51,'Tarifa compacta'!A:C,2,FALSE),"-")</f>
        <v>4010869751438</v>
      </c>
      <c r="D51" s="32" t="s">
        <v>3436</v>
      </c>
      <c r="E51" s="32" t="str">
        <f>+VLOOKUP($D51,'Tarifa compacta'!$A:$G,7,0)</f>
        <v>Unidad OCU-KRC035L08 + Ver opcional</v>
      </c>
      <c r="F51" s="34">
        <f>+IFERROR(VLOOKUP($D51,'Tarifa compacta'!A:M,13,0),"")</f>
        <v>11474</v>
      </c>
      <c r="G51" s="217"/>
      <c r="H51" s="32"/>
    </row>
    <row r="52" spans="2:8">
      <c r="B52" s="130"/>
      <c r="C52" s="252">
        <f>IFERROR(VLOOKUP(D52,'Tarifa compacta'!A:C,2,FALSE),"-")</f>
        <v>4010869751445</v>
      </c>
      <c r="D52" s="32" t="s">
        <v>3437</v>
      </c>
      <c r="E52" s="32" t="str">
        <f>+VLOOKUP($D52,'Tarifa compacta'!$A:$G,7,0)</f>
        <v>Unidad OCU-KRC035L08 + Ver opcional</v>
      </c>
      <c r="F52" s="34">
        <f>+IFERROR(VLOOKUP($D52,'Tarifa compacta'!A:M,13,0),"")</f>
        <v>8557</v>
      </c>
      <c r="G52" s="217"/>
      <c r="H52" s="32"/>
    </row>
    <row r="53" spans="2:8">
      <c r="B53" s="130"/>
      <c r="C53" s="252">
        <f>IFERROR(VLOOKUP(D53,'Tarifa compacta'!A:C,2,FALSE),"-")</f>
        <v>4010869751452</v>
      </c>
      <c r="D53" s="32" t="s">
        <v>3438</v>
      </c>
      <c r="E53" s="32" t="str">
        <f>+VLOOKUP($D53,'Tarifa compacta'!$A:$G,7,0)</f>
        <v>Unidad OCU-KRC035L08 + Ver opcional</v>
      </c>
      <c r="F53" s="34">
        <f>+IFERROR(VLOOKUP($D53,'Tarifa compacta'!A:M,13,0),"")</f>
        <v>10882</v>
      </c>
      <c r="G53" s="217"/>
      <c r="H53" s="32"/>
    </row>
    <row r="54" spans="2:8">
      <c r="B54" s="130"/>
      <c r="C54" s="252">
        <f>IFERROR(VLOOKUP(D54,'Tarifa compacta'!A:C,2,FALSE),"-")</f>
        <v>4010869751469</v>
      </c>
      <c r="D54" s="32" t="s">
        <v>3439</v>
      </c>
      <c r="E54" s="32" t="str">
        <f>+VLOOKUP($D54,'Tarifa compacta'!$A:$G,7,0)</f>
        <v>Unidad OCU-KRC035L08 + Ver opcional</v>
      </c>
      <c r="F54" s="34">
        <f>+IFERROR(VLOOKUP($D54,'Tarifa compacta'!A:M,13,0),"")</f>
        <v>10387</v>
      </c>
      <c r="G54" s="217"/>
      <c r="H54" s="32"/>
    </row>
    <row r="55" spans="2:8">
      <c r="B55" s="130"/>
      <c r="C55" s="252">
        <f>IFERROR(VLOOKUP(D55,'Tarifa compacta'!A:C,2,FALSE),"-")</f>
        <v>4010869751551</v>
      </c>
      <c r="D55" s="32" t="s">
        <v>3440</v>
      </c>
      <c r="E55" s="32" t="str">
        <f>+VLOOKUP($D55,'Tarifa compacta'!$A:$G,7,0)</f>
        <v>Unidad OCU-KRC050L08</v>
      </c>
      <c r="F55" s="34">
        <f>+IFERROR(VLOOKUP($D55,'Tarifa compacta'!A:M,13,0),"")</f>
        <v>10989</v>
      </c>
      <c r="G55" s="217"/>
      <c r="H55" s="32"/>
    </row>
    <row r="56" spans="2:8">
      <c r="B56" s="130"/>
      <c r="C56" s="252">
        <f>IFERROR(VLOOKUP(D56,'Tarifa compacta'!A:C,2,FALSE),"-")</f>
        <v>4010869751568</v>
      </c>
      <c r="D56" s="32" t="s">
        <v>3443</v>
      </c>
      <c r="E56" s="32" t="str">
        <f>+VLOOKUP($D56,'Tarifa compacta'!$A:$G,7,0)</f>
        <v>Unidad OCU-KRC050L08 + Ver opcional</v>
      </c>
      <c r="F56" s="34">
        <f>+IFERROR(VLOOKUP($D56,'Tarifa compacta'!A:M,13,0),"")</f>
        <v>13129</v>
      </c>
      <c r="G56" s="217"/>
      <c r="H56" s="32"/>
    </row>
    <row r="57" spans="2:8">
      <c r="B57" s="130"/>
      <c r="C57" s="252">
        <f>IFERROR(VLOOKUP(D57,'Tarifa compacta'!A:C,2,FALSE),"-")</f>
        <v>4010869751575</v>
      </c>
      <c r="D57" s="32" t="s">
        <v>3445</v>
      </c>
      <c r="E57" s="32" t="str">
        <f>+VLOOKUP($D57,'Tarifa compacta'!$A:$G,7,0)</f>
        <v>Unidad OCU-KRC050L08 + Ver opcional</v>
      </c>
      <c r="F57" s="34">
        <f>+IFERROR(VLOOKUP($D57,'Tarifa compacta'!A:M,13,0),"")</f>
        <v>13634</v>
      </c>
      <c r="G57" s="217"/>
      <c r="H57" s="32"/>
    </row>
    <row r="58" spans="2:8">
      <c r="B58" s="130"/>
      <c r="C58" s="252">
        <f>IFERROR(VLOOKUP(D58,'Tarifa compacta'!A:C,2,FALSE),"-")</f>
        <v>4010869751582</v>
      </c>
      <c r="D58" s="32" t="s">
        <v>3446</v>
      </c>
      <c r="E58" s="32" t="str">
        <f>+VLOOKUP($D58,'Tarifa compacta'!$A:$G,7,0)</f>
        <v>Unidad OCU-KRC050L08 + Ver opcional</v>
      </c>
      <c r="F58" s="34">
        <f>+IFERROR(VLOOKUP($D58,'Tarifa compacta'!A:M,13,0),"")</f>
        <v>15485</v>
      </c>
      <c r="G58" s="217"/>
      <c r="H58" s="32"/>
    </row>
    <row r="59" spans="2:8">
      <c r="B59" s="130"/>
      <c r="C59" s="252">
        <f>IFERROR(VLOOKUP(D59,'Tarifa compacta'!A:C,2,FALSE),"-")</f>
        <v>4010869751599</v>
      </c>
      <c r="D59" s="32" t="s">
        <v>3447</v>
      </c>
      <c r="E59" s="32" t="str">
        <f>+VLOOKUP($D59,'Tarifa compacta'!$A:$G,7,0)</f>
        <v>Unidad OCU-KRC050L08 + Ver opcional</v>
      </c>
      <c r="F59" s="34">
        <f>+IFERROR(VLOOKUP($D59,'Tarifa compacta'!A:M,13,0),"")</f>
        <v>14980</v>
      </c>
      <c r="G59" s="217"/>
      <c r="H59" s="32"/>
    </row>
    <row r="60" spans="2:8">
      <c r="B60" s="130"/>
      <c r="C60" s="252">
        <f>IFERROR(VLOOKUP(D60,'Tarifa compacta'!A:C,2,FALSE),"-")</f>
        <v>4010869751605</v>
      </c>
      <c r="D60" s="32" t="s">
        <v>3448</v>
      </c>
      <c r="E60" s="32" t="str">
        <f>+VLOOKUP($D60,'Tarifa compacta'!$A:$G,7,0)</f>
        <v>Unidad OCU-KRC050L08 + Ver opcional</v>
      </c>
      <c r="F60" s="34">
        <f>+IFERROR(VLOOKUP($D60,'Tarifa compacta'!A:M,13,0),"")</f>
        <v>11277</v>
      </c>
      <c r="G60" s="217"/>
      <c r="H60" s="32"/>
    </row>
    <row r="61" spans="2:8">
      <c r="B61" s="130"/>
      <c r="C61" s="252">
        <f>IFERROR(VLOOKUP(D61,'Tarifa compacta'!A:C,2,FALSE),"-")</f>
        <v>4010869751612</v>
      </c>
      <c r="D61" s="32" t="s">
        <v>3449</v>
      </c>
      <c r="E61" s="32" t="str">
        <f>+VLOOKUP($D61,'Tarifa compacta'!$A:$G,7,0)</f>
        <v>Unidad OCU-KRC050L08 + Ver opcional</v>
      </c>
      <c r="F61" s="34">
        <f>+IFERROR(VLOOKUP($D61,'Tarifa compacta'!A:M,13,0),"")</f>
        <v>13129</v>
      </c>
      <c r="G61" s="217"/>
      <c r="H61" s="32"/>
    </row>
    <row r="62" spans="2:8">
      <c r="B62" s="130"/>
      <c r="C62" s="252">
        <f>IFERROR(VLOOKUP(D62,'Tarifa compacta'!A:C,2,FALSE),"-")</f>
        <v>4010869751629</v>
      </c>
      <c r="D62" s="32" t="s">
        <v>3450</v>
      </c>
      <c r="E62" s="32" t="str">
        <f>+VLOOKUP($D62,'Tarifa compacta'!$A:$G,7,0)</f>
        <v>Unidad OCU-KRC050L08 + Ver opcional</v>
      </c>
      <c r="F62" s="34">
        <f>+IFERROR(VLOOKUP($D62,'Tarifa compacta'!A:M,13,0),"")</f>
        <v>12624</v>
      </c>
      <c r="G62" s="217"/>
      <c r="H62" s="32"/>
    </row>
    <row r="63" spans="2:8">
      <c r="B63" s="130"/>
      <c r="C63" s="252">
        <f>IFERROR(VLOOKUP(D63,'Tarifa compacta'!A:C,2,FALSE),"-")</f>
        <v>4010869751841</v>
      </c>
      <c r="D63" s="32" t="s">
        <v>3459</v>
      </c>
      <c r="E63" s="32" t="str">
        <f>+VLOOKUP($D63,'Tarifa compacta'!$A:$G,7,0)</f>
        <v>Unidad OCU-KSC090L08</v>
      </c>
      <c r="F63" s="34">
        <f>+IFERROR(VLOOKUP($D63,'Tarifa compacta'!A:M,13,0),"")</f>
        <v>15062</v>
      </c>
      <c r="G63" s="217"/>
      <c r="H63" s="32"/>
    </row>
    <row r="64" spans="2:8">
      <c r="B64" s="130"/>
      <c r="C64" s="252">
        <f>IFERROR(VLOOKUP(D64,'Tarifa compacta'!A:C,2,FALSE),"-")</f>
        <v>4010869751858</v>
      </c>
      <c r="D64" s="32" t="s">
        <v>3462</v>
      </c>
      <c r="E64" s="32" t="str">
        <f>+VLOOKUP($D64,'Tarifa compacta'!$A:$G,7,0)</f>
        <v>Unidad OCU-KSC090L08 + Ver opcional</v>
      </c>
      <c r="F64" s="34">
        <f>+IFERROR(VLOOKUP($D64,'Tarifa compacta'!A:M,13,0),"")</f>
        <v>18543</v>
      </c>
      <c r="G64" s="217"/>
      <c r="H64" s="32"/>
    </row>
    <row r="65" spans="2:8">
      <c r="B65" s="130"/>
      <c r="C65" s="252">
        <f>IFERROR(VLOOKUP(D65,'Tarifa compacta'!A:C,2,FALSE),"-")</f>
        <v>4010869751865</v>
      </c>
      <c r="D65" s="32" t="s">
        <v>3465</v>
      </c>
      <c r="E65" s="32" t="str">
        <f>+VLOOKUP($D65,'Tarifa compacta'!$A:$G,7,0)</f>
        <v>Unidad OCU-KSC090L08 + Ver opcional</v>
      </c>
      <c r="F65" s="34">
        <f>+IFERROR(VLOOKUP($D65,'Tarifa compacta'!A:M,13,0),"")</f>
        <v>19544</v>
      </c>
      <c r="G65" s="217"/>
      <c r="H65" s="32"/>
    </row>
    <row r="66" spans="2:8">
      <c r="B66" s="130"/>
      <c r="C66" s="252">
        <f>IFERROR(VLOOKUP(D66,'Tarifa compacta'!A:C,2,FALSE),"-")</f>
        <v>4010869751872</v>
      </c>
      <c r="D66" s="32" t="s">
        <v>3466</v>
      </c>
      <c r="E66" s="32" t="str">
        <f>+VLOOKUP($D66,'Tarifa compacta'!$A:$G,7,0)</f>
        <v>Unidad OCU-KSC090L08 + Ver opcional</v>
      </c>
      <c r="F66" s="34">
        <f>+IFERROR(VLOOKUP($D66,'Tarifa compacta'!A:M,13,0),"")</f>
        <v>15267</v>
      </c>
      <c r="G66" s="217"/>
      <c r="H66" s="32"/>
    </row>
    <row r="67" spans="2:8">
      <c r="B67" s="130"/>
      <c r="C67" s="252">
        <f>IFERROR(VLOOKUP(D67,'Tarifa compacta'!A:C,2,FALSE),"-")</f>
        <v>4010869751964</v>
      </c>
      <c r="D67" s="32" t="s">
        <v>3467</v>
      </c>
      <c r="E67" s="32" t="str">
        <f>+VLOOKUP($D67,'Tarifa compacta'!$A:$G,7,0)</f>
        <v>Unidad OCU-KSC140L08</v>
      </c>
      <c r="F67" s="34">
        <f>+IFERROR(VLOOKUP($D67,'Tarifa compacta'!A:M,13,0),"")</f>
        <v>25090</v>
      </c>
      <c r="G67" s="217"/>
      <c r="H67" s="32"/>
    </row>
    <row r="68" spans="2:8">
      <c r="B68" s="130"/>
      <c r="C68" s="252">
        <f>IFERROR(VLOOKUP(D68,'Tarifa compacta'!A:C,2,FALSE),"-")</f>
        <v>4010869751971</v>
      </c>
      <c r="D68" s="32" t="s">
        <v>3470</v>
      </c>
      <c r="E68" s="32" t="str">
        <f>+VLOOKUP($D68,'Tarifa compacta'!$A:$G,7,0)</f>
        <v>Unidad OCU-KSC140L08 + Ver opcional</v>
      </c>
      <c r="F68" s="34">
        <f>+IFERROR(VLOOKUP($D68,'Tarifa compacta'!A:M,13,0),"")</f>
        <v>33133</v>
      </c>
      <c r="G68" s="217"/>
      <c r="H68" s="32"/>
    </row>
    <row r="69" spans="2:8">
      <c r="B69" s="130"/>
      <c r="C69" s="252">
        <f>IFERROR(VLOOKUP(D69,'Tarifa compacta'!A:C,2,FALSE),"-")</f>
        <v>4010869751988</v>
      </c>
      <c r="D69" s="32" t="s">
        <v>3472</v>
      </c>
      <c r="E69" s="32" t="str">
        <f>+VLOOKUP($D69,'Tarifa compacta'!$A:$G,7,0)</f>
        <v>Unidad OCU-KSC140L08 + Ver opcional</v>
      </c>
      <c r="F69" s="34">
        <f>+IFERROR(VLOOKUP($D69,'Tarifa compacta'!A:M,13,0),"")</f>
        <v>33769</v>
      </c>
      <c r="G69" s="217"/>
      <c r="H69" s="32"/>
    </row>
    <row r="70" spans="2:8">
      <c r="B70" s="130"/>
      <c r="C70" s="252">
        <f>IFERROR(VLOOKUP(D70,'Tarifa compacta'!A:C,2,FALSE),"-")</f>
        <v>4010869751995</v>
      </c>
      <c r="D70" s="32" t="s">
        <v>3473</v>
      </c>
      <c r="E70" s="32" t="str">
        <f>+VLOOKUP($D70,'Tarifa compacta'!$A:$G,7,0)</f>
        <v>Unidad OCU-KSC140L08 + Ver opcional</v>
      </c>
      <c r="F70" s="34">
        <f>+IFERROR(VLOOKUP($D70,'Tarifa compacta'!A:M,13,0),"")</f>
        <v>25726</v>
      </c>
      <c r="G70" s="217"/>
      <c r="H70" s="32"/>
    </row>
    <row r="71" spans="2:8">
      <c r="B71" s="130"/>
      <c r="C71" s="252">
        <f>IFERROR(VLOOKUP(D71,'Tarifa compacta'!A:C,2,FALSE),"-")</f>
        <v>4010869754088</v>
      </c>
      <c r="D71" s="32" t="s">
        <v>3475</v>
      </c>
      <c r="E71" s="32" t="str">
        <f>+VLOOKUP($D71,'Tarifa compacta'!$A:$G,7,0)</f>
        <v>Unidad SCU-KSC090L08 (ventilador potenciado)</v>
      </c>
      <c r="F71" s="34">
        <f>+IFERROR(VLOOKUP($D71,'Tarifa compacta'!A:M,13,0),"")</f>
        <v>19855</v>
      </c>
      <c r="G71" s="217"/>
      <c r="H71" s="32"/>
    </row>
    <row r="72" spans="2:8">
      <c r="B72" s="130"/>
      <c r="C72" s="252">
        <f>IFERROR(VLOOKUP(D72,'Tarifa compacta'!A:C,2,FALSE),"-")</f>
        <v>4010869754095</v>
      </c>
      <c r="D72" s="32" t="s">
        <v>3479</v>
      </c>
      <c r="E72" s="32" t="str">
        <f>+VLOOKUP($D72,'Tarifa compacta'!$A:$G,7,0)</f>
        <v>Unidad SCU-KSC090L08 (ventilador potenciado) + Ver opcional</v>
      </c>
      <c r="F72" s="34">
        <f>+IFERROR(VLOOKUP($D72,'Tarifa compacta'!A:M,13,0),"")</f>
        <v>22994</v>
      </c>
      <c r="G72" s="217"/>
      <c r="H72" s="32"/>
    </row>
    <row r="73" spans="2:8">
      <c r="B73" s="130"/>
      <c r="C73" s="252">
        <f>IFERROR(VLOOKUP(D73,'Tarifa compacta'!A:C,2,FALSE),"-")</f>
        <v>4010869754101</v>
      </c>
      <c r="D73" s="32" t="s">
        <v>3481</v>
      </c>
      <c r="E73" s="32" t="str">
        <f>+VLOOKUP($D73,'Tarifa compacta'!$A:$G,7,0)</f>
        <v>Unidad SCU-KSC090L08 (ventilador potenciado) + Ver opcional</v>
      </c>
      <c r="F73" s="34">
        <f>+IFERROR(VLOOKUP($D73,'Tarifa compacta'!A:M,13,0),"")</f>
        <v>23410</v>
      </c>
      <c r="G73" s="217"/>
      <c r="H73" s="32"/>
    </row>
    <row r="74" spans="2:8">
      <c r="B74" s="130"/>
      <c r="C74" s="252">
        <f>IFERROR(VLOOKUP(D74,'Tarifa compacta'!A:C,2,FALSE),"-")</f>
        <v>4010869754118</v>
      </c>
      <c r="D74" s="32" t="s">
        <v>3482</v>
      </c>
      <c r="E74" s="32" t="str">
        <f>+VLOOKUP($D74,'Tarifa compacta'!$A:$G,7,0)</f>
        <v>Unidad SCU-KSC090L08 (ventilador potenciado) + Ver opcional</v>
      </c>
      <c r="F74" s="34">
        <f>+IFERROR(VLOOKUP($D74,'Tarifa compacta'!A:M,13,0),"")</f>
        <v>20271</v>
      </c>
      <c r="G74" s="217"/>
      <c r="H74" s="32"/>
    </row>
    <row r="75" spans="2:8">
      <c r="B75" s="130"/>
      <c r="C75" s="252">
        <f>IFERROR(VLOOKUP(D75,'Tarifa compacta'!A:C,2,FALSE),"-")</f>
        <v>4010869751476</v>
      </c>
      <c r="D75" s="32" t="s">
        <v>3568</v>
      </c>
      <c r="E75" s="32" t="str">
        <f>+VLOOKUP($D75,'Tarifa compacta'!$A:$G,7,0)</f>
        <v>Unidad OCU-KRC045M08</v>
      </c>
      <c r="F75" s="34">
        <f>+IFERROR(VLOOKUP($D75,'Tarifa compacta'!A:M,13,0),"")</f>
        <v>6618</v>
      </c>
      <c r="G75" s="217"/>
      <c r="H75" s="32"/>
    </row>
    <row r="76" spans="2:8">
      <c r="B76" s="130"/>
      <c r="C76" s="252">
        <f>IFERROR(VLOOKUP(D76,'Tarifa compacta'!A:C,2,FALSE),"-")</f>
        <v>4010869751483</v>
      </c>
      <c r="D76" s="32" t="s">
        <v>3572</v>
      </c>
      <c r="E76" s="32" t="str">
        <f>+VLOOKUP($D76,'Tarifa compacta'!$A:$G,7,0)</f>
        <v>Unidad OCU-KRC045M08 + Ver opcional</v>
      </c>
      <c r="F76" s="34">
        <f>+IFERROR(VLOOKUP($D76,'Tarifa compacta'!A:M,13,0),"")</f>
        <v>7523</v>
      </c>
      <c r="G76" s="217"/>
      <c r="H76" s="32"/>
    </row>
    <row r="77" spans="2:8">
      <c r="B77" s="130"/>
      <c r="C77" s="252">
        <f>IFERROR(VLOOKUP(D77,'Tarifa compacta'!A:C,2,FALSE),"-")</f>
        <v>4010869751490</v>
      </c>
      <c r="D77" s="32" t="s">
        <v>3574</v>
      </c>
      <c r="E77" s="32" t="str">
        <f>+VLOOKUP($D77,'Tarifa compacta'!$A:$G,7,0)</f>
        <v>Unidad OCU-KRC045M08 + Ver opcional</v>
      </c>
      <c r="F77" s="34">
        <f>+IFERROR(VLOOKUP($D77,'Tarifa compacta'!A:M,13,0),"")</f>
        <v>7995</v>
      </c>
      <c r="G77" s="217"/>
      <c r="H77" s="32"/>
    </row>
    <row r="78" spans="2:8">
      <c r="B78" s="130"/>
      <c r="C78" s="252">
        <f>IFERROR(VLOOKUP(D78,'Tarifa compacta'!A:C,2,FALSE),"-")</f>
        <v>4010869751506</v>
      </c>
      <c r="D78" s="32" t="s">
        <v>3575</v>
      </c>
      <c r="E78" s="32" t="str">
        <f>+VLOOKUP($D78,'Tarifa compacta'!$A:$G,7,0)</f>
        <v>Unidad OCU-KRC045M08 + Ver opcional</v>
      </c>
      <c r="F78" s="34">
        <f>+IFERROR(VLOOKUP($D78,'Tarifa compacta'!A:M,13,0),"")</f>
        <v>10210</v>
      </c>
      <c r="G78" s="217"/>
      <c r="H78" s="32"/>
    </row>
    <row r="79" spans="2:8">
      <c r="B79" s="130"/>
      <c r="C79" s="252">
        <f>IFERROR(VLOOKUP(D79,'Tarifa compacta'!A:C,2,FALSE),"-")</f>
        <v>4010869751513</v>
      </c>
      <c r="D79" s="32" t="s">
        <v>3576</v>
      </c>
      <c r="E79" s="32" t="str">
        <f>+VLOOKUP($D79,'Tarifa compacta'!$A:$G,7,0)</f>
        <v>Unidad OCU-KRC045M08 + Ver opcional</v>
      </c>
      <c r="F79" s="34">
        <f>+IFERROR(VLOOKUP($D79,'Tarifa compacta'!A:M,13,0),"")</f>
        <v>9739</v>
      </c>
      <c r="G79" s="217"/>
      <c r="H79" s="32"/>
    </row>
    <row r="80" spans="2:8">
      <c r="B80" s="130"/>
      <c r="C80" s="252">
        <f>IFERROR(VLOOKUP(D80,'Tarifa compacta'!A:C,2,FALSE),"-")</f>
        <v>4010869751520</v>
      </c>
      <c r="D80" s="32" t="s">
        <v>3577</v>
      </c>
      <c r="E80" s="32" t="str">
        <f>+VLOOKUP($D80,'Tarifa compacta'!$A:$G,7,0)</f>
        <v>Unidad OCU-KRC045M08 + Ver opcional</v>
      </c>
      <c r="F80" s="34">
        <f>+IFERROR(VLOOKUP($D80,'Tarifa compacta'!A:M,13,0),"")</f>
        <v>7523</v>
      </c>
      <c r="G80" s="217"/>
      <c r="H80" s="32"/>
    </row>
    <row r="81" spans="2:8">
      <c r="B81" s="130"/>
      <c r="C81" s="252">
        <f>IFERROR(VLOOKUP(D81,'Tarifa compacta'!A:C,2,FALSE),"-")</f>
        <v>4010869751537</v>
      </c>
      <c r="D81" s="32" t="s">
        <v>3578</v>
      </c>
      <c r="E81" s="32" t="str">
        <f>+VLOOKUP($D81,'Tarifa compacta'!$A:$G,7,0)</f>
        <v>Unidad OCU-KRC045M08 + Ver opcional</v>
      </c>
      <c r="F81" s="34">
        <f>+IFERROR(VLOOKUP($D81,'Tarifa compacta'!A:M,13,0),"")</f>
        <v>9175</v>
      </c>
      <c r="G81" s="217"/>
      <c r="H81" s="32"/>
    </row>
    <row r="82" spans="2:8">
      <c r="B82" s="130"/>
      <c r="C82" s="252">
        <f>IFERROR(VLOOKUP(D82,'Tarifa compacta'!A:C,2,FALSE),"-")</f>
        <v>4010869751544</v>
      </c>
      <c r="D82" s="32" t="s">
        <v>3579</v>
      </c>
      <c r="E82" s="32" t="str">
        <f>+VLOOKUP($D82,'Tarifa compacta'!$A:$G,7,0)</f>
        <v>Unidad OCU-KRC045M08 + Ver opcional</v>
      </c>
      <c r="F82" s="34">
        <f>+IFERROR(VLOOKUP($D82,'Tarifa compacta'!A:M,13,0),"")</f>
        <v>8878</v>
      </c>
      <c r="G82" s="217"/>
      <c r="H82" s="32"/>
    </row>
    <row r="83" spans="2:8">
      <c r="B83" s="130"/>
      <c r="C83" s="252">
        <f>IFERROR(VLOOKUP(D83,'Tarifa compacta'!A:C,2,FALSE),"-")</f>
        <v>4010869751636</v>
      </c>
      <c r="D83" s="32" t="s">
        <v>3580</v>
      </c>
      <c r="E83" s="32" t="str">
        <f>+VLOOKUP($D83,'Tarifa compacta'!$A:$G,7,0)</f>
        <v>Unidad OCU-KRC070M08</v>
      </c>
      <c r="F83" s="34">
        <f>+IFERROR(VLOOKUP($D83,'Tarifa compacta'!A:M,13,0),"")</f>
        <v>8052</v>
      </c>
      <c r="G83" s="217"/>
      <c r="H83" s="32"/>
    </row>
    <row r="84" spans="2:8">
      <c r="B84" s="130"/>
      <c r="C84" s="252">
        <f>IFERROR(VLOOKUP(D84,'Tarifa compacta'!A:C,2,FALSE),"-")</f>
        <v>4010869751643</v>
      </c>
      <c r="D84" s="32" t="s">
        <v>3583</v>
      </c>
      <c r="E84" s="32" t="str">
        <f>+VLOOKUP($D84,'Tarifa compacta'!$A:$G,7,0)</f>
        <v>Unidad OCU-KRC070M08 + Ver opcional</v>
      </c>
      <c r="F84" s="34">
        <f>+IFERROR(VLOOKUP($D84,'Tarifa compacta'!A:M,13,0),"")</f>
        <v>9247</v>
      </c>
      <c r="G84" s="217"/>
      <c r="H84" s="32"/>
    </row>
    <row r="85" spans="2:8">
      <c r="B85" s="130"/>
      <c r="C85" s="252">
        <f>IFERROR(VLOOKUP(D85,'Tarifa compacta'!A:C,2,FALSE),"-")</f>
        <v>4010869751650</v>
      </c>
      <c r="D85" s="32" t="s">
        <v>3586</v>
      </c>
      <c r="E85" s="32" t="str">
        <f>+VLOOKUP($D85,'Tarifa compacta'!$A:$G,7,0)</f>
        <v>Unidad OCU-KRC070M08 + Ver opcional</v>
      </c>
      <c r="F85" s="34">
        <f>+IFERROR(VLOOKUP($D85,'Tarifa compacta'!A:M,13,0),"")</f>
        <v>9749</v>
      </c>
      <c r="G85" s="217"/>
      <c r="H85" s="32"/>
    </row>
    <row r="86" spans="2:8">
      <c r="B86" s="130"/>
      <c r="C86" s="252">
        <f>IFERROR(VLOOKUP(D86,'Tarifa compacta'!A:C,2,FALSE),"-")</f>
        <v>4010869751667</v>
      </c>
      <c r="D86" s="32" t="s">
        <v>3587</v>
      </c>
      <c r="E86" s="32" t="str">
        <f>+VLOOKUP($D86,'Tarifa compacta'!$A:$G,7,0)</f>
        <v>Unidad OCU-KRC070M08 + Ver opcional</v>
      </c>
      <c r="F86" s="34">
        <f>+IFERROR(VLOOKUP($D86,'Tarifa compacta'!A:M,13,0),"")</f>
        <v>11590</v>
      </c>
      <c r="G86" s="217"/>
      <c r="H86" s="32"/>
    </row>
    <row r="87" spans="2:8">
      <c r="B87" s="130"/>
      <c r="C87" s="252">
        <f>IFERROR(VLOOKUP(D87,'Tarifa compacta'!A:C,2,FALSE),"-")</f>
        <v>4010869751674</v>
      </c>
      <c r="D87" s="32" t="s">
        <v>3588</v>
      </c>
      <c r="E87" s="32" t="str">
        <f>+VLOOKUP($D87,'Tarifa compacta'!$A:$G,7,0)</f>
        <v>Unidad OCU-KRC070M08 + Ver opcional</v>
      </c>
      <c r="F87" s="34">
        <f>+IFERROR(VLOOKUP($D87,'Tarifa compacta'!A:M,13,0),"")</f>
        <v>11088</v>
      </c>
      <c r="G87" s="217"/>
      <c r="H87" s="32"/>
    </row>
    <row r="88" spans="2:8">
      <c r="B88" s="130"/>
      <c r="C88" s="252">
        <f>IFERROR(VLOOKUP(D88,'Tarifa compacta'!A:C,2,FALSE),"-")</f>
        <v>4010869751681</v>
      </c>
      <c r="D88" s="32" t="s">
        <v>3589</v>
      </c>
      <c r="E88" s="32" t="str">
        <f>+VLOOKUP($D88,'Tarifa compacta'!$A:$G,7,0)</f>
        <v>Unidad OCU-KRC070M08 + Ver opcional</v>
      </c>
      <c r="F88" s="34">
        <f>+IFERROR(VLOOKUP($D88,'Tarifa compacta'!A:M,13,0),"")</f>
        <v>8396</v>
      </c>
      <c r="G88" s="217"/>
      <c r="H88" s="32"/>
    </row>
    <row r="89" spans="2:8">
      <c r="B89" s="130"/>
      <c r="C89" s="252">
        <f>IFERROR(VLOOKUP(D89,'Tarifa compacta'!A:C,2,FALSE),"-")</f>
        <v>4010869751698</v>
      </c>
      <c r="D89" s="32" t="s">
        <v>3590</v>
      </c>
      <c r="E89" s="32" t="str">
        <f>+VLOOKUP($D89,'Tarifa compacta'!$A:$G,7,0)</f>
        <v>Unidad OCU-KRC070M08 + Ver opcional</v>
      </c>
      <c r="F89" s="34">
        <f>+IFERROR(VLOOKUP($D89,'Tarifa compacta'!A:M,13,0),"")</f>
        <v>10237</v>
      </c>
      <c r="G89" s="217"/>
      <c r="H89" s="32"/>
    </row>
    <row r="90" spans="2:8">
      <c r="B90" s="130"/>
      <c r="C90" s="252">
        <f>IFERROR(VLOOKUP(D90,'Tarifa compacta'!A:C,2,FALSE),"-")</f>
        <v>4010869751704</v>
      </c>
      <c r="D90" s="32" t="s">
        <v>3591</v>
      </c>
      <c r="E90" s="32" t="str">
        <f>+VLOOKUP($D90,'Tarifa compacta'!$A:$G,7,0)</f>
        <v>Unidad OCU-KRC070M08 + Ver opcional</v>
      </c>
      <c r="F90" s="34">
        <f>+IFERROR(VLOOKUP($D90,'Tarifa compacta'!A:M,13,0),"")</f>
        <v>9930</v>
      </c>
      <c r="G90" s="217"/>
      <c r="H90" s="32"/>
    </row>
    <row r="91" spans="2:8">
      <c r="B91" s="130"/>
      <c r="C91" s="252">
        <f>IFERROR(VLOOKUP(D91,'Tarifa compacta'!A:C,2,FALSE),"-")</f>
        <v>4010869751711</v>
      </c>
      <c r="D91" s="32" t="s">
        <v>3592</v>
      </c>
      <c r="E91" s="32" t="str">
        <f>+VLOOKUP($D91,'Tarifa compacta'!$A:$G,7,0)</f>
        <v>Unidad OCU-KRC100M08</v>
      </c>
      <c r="F91" s="34">
        <f>+IFERROR(VLOOKUP($D91,'Tarifa compacta'!A:M,13,0),"")</f>
        <v>9490</v>
      </c>
      <c r="G91" s="217"/>
      <c r="H91" s="32"/>
    </row>
    <row r="92" spans="2:8">
      <c r="B92" s="130"/>
      <c r="C92" s="252">
        <f>IFERROR(VLOOKUP(D92,'Tarifa compacta'!A:C,2,FALSE),"-")</f>
        <v>4010869751728</v>
      </c>
      <c r="D92" s="32" t="s">
        <v>3595</v>
      </c>
      <c r="E92" s="32" t="str">
        <f>+VLOOKUP($D92,'Tarifa compacta'!$A:$G,7,0)</f>
        <v>Unidad OCU-KRC100M08 + Ver opcional</v>
      </c>
      <c r="F92" s="34">
        <f>+IFERROR(VLOOKUP($D92,'Tarifa compacta'!A:M,13,0),"")</f>
        <v>11646</v>
      </c>
      <c r="G92" s="217"/>
      <c r="H92" s="32"/>
    </row>
    <row r="93" spans="2:8">
      <c r="B93" s="130"/>
      <c r="C93" s="252">
        <f>IFERROR(VLOOKUP(D93,'Tarifa compacta'!A:C,2,FALSE),"-")</f>
        <v>4010869751735</v>
      </c>
      <c r="D93" s="32" t="s">
        <v>3597</v>
      </c>
      <c r="E93" s="32" t="str">
        <f>+VLOOKUP($D93,'Tarifa compacta'!$A:$G,7,0)</f>
        <v>Unidad OCU-KRC100M08 + Ver opcional</v>
      </c>
      <c r="F93" s="34">
        <f>+IFERROR(VLOOKUP($D93,'Tarifa compacta'!A:M,13,0),"")</f>
        <v>12148</v>
      </c>
      <c r="G93" s="217"/>
      <c r="H93" s="32"/>
    </row>
    <row r="94" spans="2:8">
      <c r="B94" s="130"/>
      <c r="C94" s="252">
        <f>IFERROR(VLOOKUP(D94,'Tarifa compacta'!A:C,2,FALSE),"-")</f>
        <v>4010869751742</v>
      </c>
      <c r="D94" s="32" t="s">
        <v>3598</v>
      </c>
      <c r="E94" s="32" t="str">
        <f>+VLOOKUP($D94,'Tarifa compacta'!$A:$G,7,0)</f>
        <v>Unidad OCU-KRC100M08 + Ver opcional</v>
      </c>
      <c r="F94" s="34">
        <f>+IFERROR(VLOOKUP($D94,'Tarifa compacta'!A:M,13,0),"")</f>
        <v>13989</v>
      </c>
      <c r="G94" s="217"/>
      <c r="H94" s="32"/>
    </row>
    <row r="95" spans="2:8">
      <c r="B95" s="130"/>
      <c r="C95" s="252">
        <f>IFERROR(VLOOKUP(D95,'Tarifa compacta'!A:C,2,FALSE),"-")</f>
        <v>4010869751759</v>
      </c>
      <c r="D95" s="32" t="s">
        <v>3599</v>
      </c>
      <c r="E95" s="32" t="str">
        <f>+VLOOKUP($D95,'Tarifa compacta'!$A:$G,7,0)</f>
        <v>Unidad OCU-KRC100M08 + Ver opcional</v>
      </c>
      <c r="F95" s="34">
        <f>+IFERROR(VLOOKUP($D95,'Tarifa compacta'!A:M,13,0),"")</f>
        <v>13487</v>
      </c>
      <c r="G95" s="217"/>
      <c r="H95" s="32"/>
    </row>
    <row r="96" spans="2:8">
      <c r="B96" s="130"/>
      <c r="C96" s="252">
        <f>IFERROR(VLOOKUP(D96,'Tarifa compacta'!A:C,2,FALSE),"-")</f>
        <v>4010869751766</v>
      </c>
      <c r="D96" s="32" t="s">
        <v>3600</v>
      </c>
      <c r="E96" s="32" t="str">
        <f>+VLOOKUP($D96,'Tarifa compacta'!$A:$G,7,0)</f>
        <v>Unidad OCU-KRC100M08 + Ver opcional</v>
      </c>
      <c r="F96" s="34">
        <f>+IFERROR(VLOOKUP($D96,'Tarifa compacta'!A:M,13,0),"")</f>
        <v>9805</v>
      </c>
      <c r="G96" s="217"/>
      <c r="H96" s="32"/>
    </row>
    <row r="97" spans="2:8">
      <c r="B97" s="130"/>
      <c r="C97" s="252">
        <f>IFERROR(VLOOKUP(D97,'Tarifa compacta'!A:C,2,FALSE),"-")</f>
        <v>4010869751773</v>
      </c>
      <c r="D97" s="32" t="s">
        <v>3602</v>
      </c>
      <c r="E97" s="32" t="str">
        <f>+VLOOKUP($D97,'Tarifa compacta'!$A:$G,7,0)</f>
        <v>Unidad OCU-KRC100M08 + Ver opcional</v>
      </c>
      <c r="F97" s="34">
        <f>+IFERROR(VLOOKUP($D97,'Tarifa compacta'!A:M,13,0),"")</f>
        <v>11646</v>
      </c>
      <c r="G97" s="217"/>
      <c r="H97" s="32"/>
    </row>
    <row r="98" spans="2:8">
      <c r="B98" s="130"/>
      <c r="C98" s="252">
        <f>IFERROR(VLOOKUP(D98,'Tarifa compacta'!A:C,2,FALSE),"-")</f>
        <v>4010869751780</v>
      </c>
      <c r="D98" s="32" t="s">
        <v>3603</v>
      </c>
      <c r="E98" s="32" t="str">
        <f>+VLOOKUP($D98,'Tarifa compacta'!$A:$G,7,0)</f>
        <v>Unidad OCU-KRC100M08 + Ver opcional</v>
      </c>
      <c r="F98" s="34">
        <f>+IFERROR(VLOOKUP($D98,'Tarifa compacta'!A:M,13,0),"")</f>
        <v>11144</v>
      </c>
      <c r="G98" s="217"/>
      <c r="H98" s="32"/>
    </row>
    <row r="99" spans="2:8">
      <c r="B99" s="130"/>
      <c r="C99" s="252">
        <f>IFERROR(VLOOKUP(D99,'Tarifa compacta'!A:C,2,FALSE),"-")</f>
        <v>4010869751889</v>
      </c>
      <c r="D99" s="32" t="s">
        <v>3612</v>
      </c>
      <c r="E99" s="32" t="str">
        <f>+VLOOKUP($D99,'Tarifa compacta'!$A:$G,7,0)</f>
        <v>Unidad OCU-KSC120M08</v>
      </c>
      <c r="F99" s="34">
        <f>+IFERROR(VLOOKUP($D99,'Tarifa compacta'!A:M,13,0),"")</f>
        <v>10123</v>
      </c>
      <c r="G99" s="217"/>
      <c r="H99" s="32"/>
    </row>
    <row r="100" spans="2:8">
      <c r="B100" s="130"/>
      <c r="C100" s="252">
        <f>IFERROR(VLOOKUP(D100,'Tarifa compacta'!A:C,2,FALSE),"-")</f>
        <v>4010869751896</v>
      </c>
      <c r="D100" s="32" t="s">
        <v>3614</v>
      </c>
      <c r="E100" s="32" t="str">
        <f>+VLOOKUP($D100,'Tarifa compacta'!$A:$G,7,0)</f>
        <v>Unidad OCU-KSC120M08 + Ver opcional</v>
      </c>
      <c r="F100" s="34">
        <f>+IFERROR(VLOOKUP($D100,'Tarifa compacta'!A:M,13,0),"")</f>
        <v>13653</v>
      </c>
      <c r="G100" s="217"/>
      <c r="H100" s="32"/>
    </row>
    <row r="101" spans="2:8">
      <c r="B101" s="130"/>
      <c r="C101" s="252">
        <f>IFERROR(VLOOKUP(D101,'Tarifa compacta'!A:C,2,FALSE),"-")</f>
        <v>4010869751902</v>
      </c>
      <c r="D101" s="32" t="s">
        <v>3617</v>
      </c>
      <c r="E101" s="32" t="str">
        <f>+VLOOKUP($D101,'Tarifa compacta'!$A:$G,7,0)</f>
        <v>Unidad OCU-KSC120M08 + Ver opcional</v>
      </c>
      <c r="F101" s="34">
        <f>+IFERROR(VLOOKUP($D101,'Tarifa compacta'!A:M,13,0),"")</f>
        <v>14147</v>
      </c>
      <c r="G101" s="217"/>
      <c r="H101" s="32"/>
    </row>
    <row r="102" spans="2:8">
      <c r="B102" s="130"/>
      <c r="C102" s="252">
        <f>IFERROR(VLOOKUP(D102,'Tarifa compacta'!A:C,2,FALSE),"-")</f>
        <v>4010869751919</v>
      </c>
      <c r="D102" s="32" t="s">
        <v>3618</v>
      </c>
      <c r="E102" s="32" t="str">
        <f>+VLOOKUP($D102,'Tarifa compacta'!$A:$G,7,0)</f>
        <v>Unidad OCU-KSC120M08 + Ver opcional</v>
      </c>
      <c r="F102" s="34">
        <f>+IFERROR(VLOOKUP($D102,'Tarifa compacta'!A:M,13,0),"")</f>
        <v>15960</v>
      </c>
      <c r="G102" s="217"/>
      <c r="H102" s="32"/>
    </row>
    <row r="103" spans="2:8">
      <c r="B103" s="130"/>
      <c r="C103" s="252">
        <f>IFERROR(VLOOKUP(D103,'Tarifa compacta'!A:C,2,FALSE),"-")</f>
        <v>4010869751926</v>
      </c>
      <c r="D103" s="32" t="s">
        <v>3619</v>
      </c>
      <c r="E103" s="32" t="str">
        <f>+VLOOKUP($D103,'Tarifa compacta'!$A:$G,7,0)</f>
        <v>Unidad OCU-KSC120M08 + Ver opcional</v>
      </c>
      <c r="F103" s="34">
        <f>+IFERROR(VLOOKUP($D103,'Tarifa compacta'!A:M,13,0),"")</f>
        <v>15466</v>
      </c>
      <c r="G103" s="217"/>
      <c r="H103" s="32"/>
    </row>
    <row r="104" spans="2:8">
      <c r="B104" s="130"/>
      <c r="C104" s="252">
        <f>IFERROR(VLOOKUP(D104,'Tarifa compacta'!A:C,2,FALSE),"-")</f>
        <v>4010869751933</v>
      </c>
      <c r="D104" s="32" t="s">
        <v>3620</v>
      </c>
      <c r="E104" s="32" t="str">
        <f>+VLOOKUP($D104,'Tarifa compacta'!$A:$G,7,0)</f>
        <v>Unidad OCU-KSC120M08 + Ver opcional</v>
      </c>
      <c r="F104" s="34">
        <f>+IFERROR(VLOOKUP($D104,'Tarifa compacta'!A:M,13,0),"")</f>
        <v>10617</v>
      </c>
      <c r="G104" s="217"/>
      <c r="H104" s="32"/>
    </row>
    <row r="105" spans="2:8">
      <c r="B105" s="130"/>
      <c r="C105" s="252">
        <f>IFERROR(VLOOKUP(D105,'Tarifa compacta'!A:C,2,FALSE),"-")</f>
        <v>4010869751940</v>
      </c>
      <c r="D105" s="32" t="s">
        <v>3621</v>
      </c>
      <c r="E105" s="32" t="str">
        <f>+VLOOKUP($D105,'Tarifa compacta'!$A:$G,7,0)</f>
        <v>Unidad OCU-KSC120M08 + Ver opcional</v>
      </c>
      <c r="F105" s="34">
        <f>+IFERROR(VLOOKUP($D105,'Tarifa compacta'!A:M,13,0),"")</f>
        <v>12430</v>
      </c>
      <c r="G105" s="217"/>
      <c r="H105" s="32"/>
    </row>
    <row r="106" spans="2:8">
      <c r="B106" s="130"/>
      <c r="C106" s="252">
        <f>IFERROR(VLOOKUP(D106,'Tarifa compacta'!A:C,2,FALSE),"-")</f>
        <v>4010869751957</v>
      </c>
      <c r="D106" s="32" t="s">
        <v>3622</v>
      </c>
      <c r="E106" s="32" t="str">
        <f>+VLOOKUP($D106,'Tarifa compacta'!$A:$G,7,0)</f>
        <v>Unidad OCU-KSC120M08 + Ver opcional</v>
      </c>
      <c r="F106" s="34">
        <f>+IFERROR(VLOOKUP($D106,'Tarifa compacta'!A:M,13,0),"")</f>
        <v>11936</v>
      </c>
      <c r="G106" s="217"/>
      <c r="H106" s="32"/>
    </row>
    <row r="107" spans="2:8">
      <c r="B107" s="130"/>
      <c r="C107" s="252">
        <f>IFERROR(VLOOKUP(D107,'Tarifa compacta'!A:C,2,FALSE),"-")</f>
        <v>4010869752008</v>
      </c>
      <c r="D107" s="32" t="s">
        <v>3623</v>
      </c>
      <c r="E107" s="32" t="str">
        <f>+VLOOKUP($D107,'Tarifa compacta'!$A:$G,7,0)</f>
        <v>Unidad OCU-KSC150M08</v>
      </c>
      <c r="F107" s="34">
        <f>+IFERROR(VLOOKUP($D107,'Tarifa compacta'!A:M,13,0),"")</f>
        <v>13123</v>
      </c>
      <c r="G107" s="217"/>
      <c r="H107" s="32"/>
    </row>
    <row r="108" spans="2:8">
      <c r="B108" s="130"/>
      <c r="C108" s="252">
        <f>IFERROR(VLOOKUP(D108,'Tarifa compacta'!A:C,2,FALSE),"-")</f>
        <v>4010869752015</v>
      </c>
      <c r="D108" s="32" t="s">
        <v>3626</v>
      </c>
      <c r="E108" s="32" t="str">
        <f>+VLOOKUP($D108,'Tarifa compacta'!$A:$G,7,0)</f>
        <v>Unidad OCU-KSC150M08 + Ver opcional</v>
      </c>
      <c r="F108" s="34">
        <f>+IFERROR(VLOOKUP($D108,'Tarifa compacta'!A:M,13,0),"")</f>
        <v>16820</v>
      </c>
      <c r="G108" s="217"/>
      <c r="H108" s="32"/>
    </row>
    <row r="109" spans="2:8">
      <c r="B109" s="130"/>
      <c r="C109" s="252">
        <f>IFERROR(VLOOKUP(D109,'Tarifa compacta'!A:C,2,FALSE),"-")</f>
        <v>4010869752022</v>
      </c>
      <c r="D109" s="32" t="s">
        <v>3628</v>
      </c>
      <c r="E109" s="32" t="str">
        <f>+VLOOKUP($D109,'Tarifa compacta'!$A:$G,7,0)</f>
        <v>Unidad OCU-KSC150M08 + Ver opcional</v>
      </c>
      <c r="F109" s="34">
        <f>+IFERROR(VLOOKUP($D109,'Tarifa compacta'!A:M,13,0),"")</f>
        <v>17311</v>
      </c>
      <c r="G109" s="217"/>
      <c r="H109" s="32"/>
    </row>
    <row r="110" spans="2:8">
      <c r="B110" s="130"/>
      <c r="C110" s="252">
        <f>IFERROR(VLOOKUP(D110,'Tarifa compacta'!A:C,2,FALSE),"-")</f>
        <v>4010869752039</v>
      </c>
      <c r="D110" s="32" t="s">
        <v>3629</v>
      </c>
      <c r="E110" s="32" t="str">
        <f>+VLOOKUP($D110,'Tarifa compacta'!$A:$G,7,0)</f>
        <v>Unidad OCU-KSC150M08 + Ver opcional</v>
      </c>
      <c r="F110" s="34">
        <f>+IFERROR(VLOOKUP($D110,'Tarifa compacta'!A:M,13,0),"")</f>
        <v>20479</v>
      </c>
      <c r="G110" s="217"/>
      <c r="H110" s="32"/>
    </row>
    <row r="111" spans="2:8">
      <c r="B111" s="130"/>
      <c r="C111" s="252">
        <f>IFERROR(VLOOKUP(D111,'Tarifa compacta'!A:C,2,FALSE),"-")</f>
        <v>4010869752046</v>
      </c>
      <c r="D111" s="32" t="s">
        <v>3630</v>
      </c>
      <c r="E111" s="32" t="str">
        <f>+VLOOKUP($D111,'Tarifa compacta'!$A:$G,7,0)</f>
        <v>Unidad OCU-KSC150M08 + Ver opcional</v>
      </c>
      <c r="F111" s="34">
        <f>+IFERROR(VLOOKUP($D111,'Tarifa compacta'!A:M,13,0),"")</f>
        <v>19988</v>
      </c>
      <c r="G111" s="217"/>
      <c r="H111" s="32"/>
    </row>
    <row r="112" spans="2:8">
      <c r="B112" s="130"/>
      <c r="C112" s="252">
        <f>IFERROR(VLOOKUP(D112,'Tarifa compacta'!A:C,2,FALSE),"-")</f>
        <v>4010869752053</v>
      </c>
      <c r="D112" s="32" t="s">
        <v>3631</v>
      </c>
      <c r="E112" s="32" t="str">
        <f>+VLOOKUP($D112,'Tarifa compacta'!$A:$G,7,0)</f>
        <v>Unidad OCU-KSC150M08 + Ver opcional</v>
      </c>
      <c r="F112" s="34">
        <f>+IFERROR(VLOOKUP($D112,'Tarifa compacta'!A:M,13,0),"")</f>
        <v>13613</v>
      </c>
      <c r="G112" s="217"/>
      <c r="H112" s="32"/>
    </row>
    <row r="113" spans="2:8">
      <c r="B113" s="130"/>
      <c r="C113" s="252">
        <f>IFERROR(VLOOKUP(D113,'Tarifa compacta'!A:C,2,FALSE),"-")</f>
        <v>4010869752060</v>
      </c>
      <c r="D113" s="32" t="s">
        <v>3632</v>
      </c>
      <c r="E113" s="32" t="str">
        <f>+VLOOKUP($D113,'Tarifa compacta'!$A:$G,7,0)</f>
        <v>Unidad OCU-KSC150M08 + Ver opcional</v>
      </c>
      <c r="F113" s="34">
        <f>+IFERROR(VLOOKUP($D113,'Tarifa compacta'!A:M,13,0),"")</f>
        <v>16781</v>
      </c>
      <c r="G113" s="217"/>
      <c r="H113" s="32"/>
    </row>
    <row r="114" spans="2:8">
      <c r="B114" s="130"/>
      <c r="C114" s="252">
        <f>IFERROR(VLOOKUP(D114,'Tarifa compacta'!A:C,2,FALSE),"-")</f>
        <v>4010869752077</v>
      </c>
      <c r="D114" s="32" t="s">
        <v>3633</v>
      </c>
      <c r="E114" s="32" t="str">
        <f>+VLOOKUP($D114,'Tarifa compacta'!$A:$G,7,0)</f>
        <v>Unidad OCU-KSC150M08 + Ver opcional</v>
      </c>
      <c r="F114" s="34">
        <f>+IFERROR(VLOOKUP($D114,'Tarifa compacta'!A:M,13,0),"")</f>
        <v>16290</v>
      </c>
      <c r="G114" s="217"/>
      <c r="H114" s="32"/>
    </row>
    <row r="115" spans="2:8">
      <c r="B115" s="130"/>
      <c r="C115" s="252">
        <f>IFERROR(VLOOKUP(D115,'Tarifa compacta'!A:C,2,FALSE),"-")</f>
        <v>4010869752084</v>
      </c>
      <c r="D115" s="32" t="s">
        <v>3634</v>
      </c>
      <c r="E115" s="32" t="str">
        <f>+VLOOKUP($D115,'Tarifa compacta'!$A:$G,7,0)</f>
        <v>Unidad OCU-KSC160M08</v>
      </c>
      <c r="F115" s="34">
        <f>+IFERROR(VLOOKUP($D115,'Tarifa compacta'!A:M,13,0),"")</f>
        <v>14701</v>
      </c>
      <c r="G115" s="217"/>
      <c r="H115" s="32"/>
    </row>
    <row r="116" spans="2:8">
      <c r="B116" s="130"/>
      <c r="C116" s="252">
        <f>IFERROR(VLOOKUP(D116,'Tarifa compacta'!A:C,2,FALSE),"-")</f>
        <v>4010869752091</v>
      </c>
      <c r="D116" s="32" t="s">
        <v>3637</v>
      </c>
      <c r="E116" s="32" t="str">
        <f>+VLOOKUP($D116,'Tarifa compacta'!$A:$G,7,0)</f>
        <v>Unidad OCU-KSC160M08 + Ver opcional</v>
      </c>
      <c r="F116" s="34">
        <f>+IFERROR(VLOOKUP($D116,'Tarifa compacta'!A:M,13,0),"")</f>
        <v>18256</v>
      </c>
      <c r="G116" s="217"/>
      <c r="H116" s="32"/>
    </row>
    <row r="117" spans="2:8">
      <c r="B117" s="130"/>
      <c r="C117" s="252">
        <f>IFERROR(VLOOKUP(D117,'Tarifa compacta'!A:C,2,FALSE),"-")</f>
        <v>4010869752107</v>
      </c>
      <c r="D117" s="32" t="s">
        <v>3640</v>
      </c>
      <c r="E117" s="32" t="str">
        <f>+VLOOKUP($D117,'Tarifa compacta'!$A:$G,7,0)</f>
        <v>Unidad OCU-KSC160M08 + Ver opcional</v>
      </c>
      <c r="F117" s="34">
        <f>+IFERROR(VLOOKUP($D117,'Tarifa compacta'!A:M,13,0),"")</f>
        <v>18766</v>
      </c>
      <c r="G117" s="217"/>
      <c r="H117" s="32"/>
    </row>
    <row r="118" spans="2:8">
      <c r="B118" s="130"/>
      <c r="C118" s="252">
        <f>IFERROR(VLOOKUP(D118,'Tarifa compacta'!A:C,2,FALSE),"-")</f>
        <v>4010869752114</v>
      </c>
      <c r="D118" s="32" t="s">
        <v>3641</v>
      </c>
      <c r="E118" s="32" t="str">
        <f>+VLOOKUP($D118,'Tarifa compacta'!$A:$G,7,0)</f>
        <v>Unidad OCU-KSC160M08 + Ver opcional</v>
      </c>
      <c r="F118" s="34">
        <f>+IFERROR(VLOOKUP($D118,'Tarifa compacta'!A:M,13,0),"")</f>
        <v>14922</v>
      </c>
      <c r="G118" s="217"/>
      <c r="H118" s="32"/>
    </row>
    <row r="119" spans="2:8">
      <c r="B119" s="130"/>
      <c r="C119" s="252">
        <f>IFERROR(VLOOKUP(D119,'Tarifa compacta'!A:C,2,FALSE),"-")</f>
        <v>4010869752121</v>
      </c>
      <c r="D119" s="32" t="s">
        <v>3642</v>
      </c>
      <c r="E119" s="32" t="str">
        <f>+VLOOKUP($D119,'Tarifa compacta'!$A:$G,7,0)</f>
        <v>Unidad OCU-KSC160M08 + Ver opcional</v>
      </c>
      <c r="F119" s="34">
        <f>+IFERROR(VLOOKUP($D119,'Tarifa compacta'!A:M,13,0),"")</f>
        <v>18136</v>
      </c>
      <c r="G119" s="217"/>
      <c r="H119" s="32"/>
    </row>
    <row r="120" spans="2:8">
      <c r="B120" s="130"/>
      <c r="C120" s="252">
        <f>IFERROR(VLOOKUP(D120,'Tarifa compacta'!A:C,2,FALSE),"-")</f>
        <v>4010869752138</v>
      </c>
      <c r="D120" s="32" t="s">
        <v>3643</v>
      </c>
      <c r="E120" s="32" t="str">
        <f>+VLOOKUP($D120,'Tarifa compacta'!$A:$G,7,0)</f>
        <v>Unidad OCU-KSC190M08</v>
      </c>
      <c r="F120" s="34">
        <f>+IFERROR(VLOOKUP($D120,'Tarifa compacta'!A:M,13,0),"")</f>
        <v>15599</v>
      </c>
      <c r="G120" s="217"/>
      <c r="H120" s="32"/>
    </row>
    <row r="121" spans="2:8">
      <c r="B121" s="130"/>
      <c r="C121" s="252">
        <f>IFERROR(VLOOKUP(D121,'Tarifa compacta'!A:C,2,FALSE),"-")</f>
        <v>4010869752145</v>
      </c>
      <c r="D121" s="32" t="s">
        <v>3645</v>
      </c>
      <c r="E121" s="32" t="str">
        <f>+VLOOKUP($D121,'Tarifa compacta'!$A:$G,7,0)</f>
        <v>Unidad OCU-KSC190M08 + Ver opcional</v>
      </c>
      <c r="F121" s="34">
        <f>+IFERROR(VLOOKUP($D121,'Tarifa compacta'!A:M,13,0),"")</f>
        <v>19168</v>
      </c>
      <c r="G121" s="217"/>
      <c r="H121" s="32"/>
    </row>
    <row r="122" spans="2:8">
      <c r="B122" s="130"/>
      <c r="C122" s="252">
        <f>IFERROR(VLOOKUP(D122,'Tarifa compacta'!A:C,2,FALSE),"-")</f>
        <v>4010869752152</v>
      </c>
      <c r="D122" s="32" t="s">
        <v>3647</v>
      </c>
      <c r="E122" s="32" t="str">
        <f>+VLOOKUP($D122,'Tarifa compacta'!$A:$G,7,0)</f>
        <v>Unidad OCU-KSC190M08 + Ver opcional</v>
      </c>
      <c r="F122" s="34">
        <f>+IFERROR(VLOOKUP($D122,'Tarifa compacta'!A:M,13,0),"")</f>
        <v>19682</v>
      </c>
      <c r="G122" s="217"/>
      <c r="H122" s="32"/>
    </row>
    <row r="123" spans="2:8">
      <c r="B123" s="130"/>
      <c r="C123" s="252">
        <f>IFERROR(VLOOKUP(D123,'Tarifa compacta'!A:C,2,FALSE),"-")</f>
        <v>4010869752169</v>
      </c>
      <c r="D123" s="32" t="s">
        <v>3648</v>
      </c>
      <c r="E123" s="32" t="str">
        <f>+VLOOKUP($D123,'Tarifa compacta'!$A:$G,7,0)</f>
        <v>Unidad OCU-KSC190M08 + Ver opcional</v>
      </c>
      <c r="F123" s="34">
        <f>+IFERROR(VLOOKUP($D123,'Tarifa compacta'!A:M,13,0),"")</f>
        <v>19168</v>
      </c>
      <c r="G123" s="217"/>
      <c r="H123" s="32"/>
    </row>
    <row r="124" spans="2:8">
      <c r="B124" s="130"/>
      <c r="C124" s="252">
        <f>IFERROR(VLOOKUP(D124,'Tarifa compacta'!A:C,2,FALSE),"-")</f>
        <v>4010869752176</v>
      </c>
      <c r="D124" s="32" t="s">
        <v>3649</v>
      </c>
      <c r="E124" s="32" t="str">
        <f>+VLOOKUP($D124,'Tarifa compacta'!$A:$G,7,0)</f>
        <v>Unidad OCU-KSC240M08</v>
      </c>
      <c r="F124" s="34">
        <f>+IFERROR(VLOOKUP($D124,'Tarifa compacta'!A:M,13,0),"")</f>
        <v>20298</v>
      </c>
      <c r="G124" s="217"/>
      <c r="H124" s="32"/>
    </row>
    <row r="125" spans="2:8">
      <c r="B125" s="130"/>
      <c r="C125" s="252">
        <f>IFERROR(VLOOKUP(D125,'Tarifa compacta'!A:C,2,FALSE),"-")</f>
        <v>4010869752183</v>
      </c>
      <c r="D125" s="32" t="s">
        <v>3652</v>
      </c>
      <c r="E125" s="32" t="str">
        <f>+VLOOKUP($D125,'Tarifa compacta'!$A:$G,7,0)</f>
        <v>Unidad OCU-KSC240M08 + Ver opcional</v>
      </c>
      <c r="F125" s="34">
        <f>+IFERROR(VLOOKUP($D125,'Tarifa compacta'!A:M,13,0),"")</f>
        <v>27557</v>
      </c>
      <c r="G125" s="217"/>
      <c r="H125" s="32"/>
    </row>
    <row r="126" spans="2:8">
      <c r="B126" s="130"/>
      <c r="C126" s="252">
        <f>IFERROR(VLOOKUP(D126,'Tarifa compacta'!A:C,2,FALSE),"-")</f>
        <v>4010869752190</v>
      </c>
      <c r="D126" s="32" t="s">
        <v>3654</v>
      </c>
      <c r="E126" s="32" t="str">
        <f>+VLOOKUP($D126,'Tarifa compacta'!$A:$G,7,0)</f>
        <v>Unidad OCU-KSC240M08 + Ver opcional</v>
      </c>
      <c r="F126" s="34">
        <f>+IFERROR(VLOOKUP($D126,'Tarifa compacta'!A:M,13,0),"")</f>
        <v>27898</v>
      </c>
      <c r="G126" s="217"/>
      <c r="H126" s="32"/>
    </row>
    <row r="127" spans="2:8">
      <c r="B127" s="130"/>
      <c r="C127" s="252">
        <f>IFERROR(VLOOKUP(D127,'Tarifa compacta'!A:C,2,FALSE),"-")</f>
        <v>4010869752206</v>
      </c>
      <c r="D127" s="32" t="s">
        <v>3655</v>
      </c>
      <c r="E127" s="32" t="str">
        <f>+VLOOKUP($D127,'Tarifa compacta'!$A:$G,7,0)</f>
        <v>Unidad OCU-KSC240M08 + Ver opcional</v>
      </c>
      <c r="F127" s="34">
        <f>+IFERROR(VLOOKUP($D127,'Tarifa compacta'!A:M,13,0),"")</f>
        <v>20506</v>
      </c>
      <c r="G127" s="217"/>
      <c r="H127" s="32"/>
    </row>
    <row r="128" spans="2:8">
      <c r="B128" s="130"/>
      <c r="C128" s="252">
        <f>IFERROR(VLOOKUP(D128,'Tarifa compacta'!A:C,2,FALSE),"-")</f>
        <v>4010869752213</v>
      </c>
      <c r="D128" s="32" t="s">
        <v>3656</v>
      </c>
      <c r="E128" s="32" t="str">
        <f>+VLOOKUP($D128,'Tarifa compacta'!$A:$G,7,0)</f>
        <v>Unidad OCU-KSC240M08 + Ver opcional</v>
      </c>
      <c r="F128" s="34">
        <f>+IFERROR(VLOOKUP($D128,'Tarifa compacta'!A:M,13,0),"")</f>
        <v>25837</v>
      </c>
      <c r="G128" s="217"/>
      <c r="H128" s="32"/>
    </row>
    <row r="129" spans="2:8">
      <c r="B129" s="130"/>
      <c r="C129" s="252">
        <f>IFERROR(VLOOKUP(D129,'Tarifa compacta'!A:C,2,FALSE),"-")</f>
        <v>4010869752220</v>
      </c>
      <c r="D129" s="32" t="s">
        <v>3657</v>
      </c>
      <c r="E129" s="32" t="str">
        <f>+VLOOKUP($D129,'Tarifa compacta'!$A:$G,7,0)</f>
        <v>Unidad OCU-KSC280M08</v>
      </c>
      <c r="F129" s="34">
        <f>+IFERROR(VLOOKUP($D129,'Tarifa compacta'!A:M,13,0),"")</f>
        <v>20705</v>
      </c>
      <c r="G129" s="217"/>
      <c r="H129" s="32"/>
    </row>
    <row r="130" spans="2:8">
      <c r="B130" s="130"/>
      <c r="C130" s="252">
        <f>IFERROR(VLOOKUP(D130,'Tarifa compacta'!A:C,2,FALSE),"-")</f>
        <v>4010869752237</v>
      </c>
      <c r="D130" s="32" t="s">
        <v>3660</v>
      </c>
      <c r="E130" s="32" t="str">
        <f>+VLOOKUP($D130,'Tarifa compacta'!$A:$G,7,0)</f>
        <v>Unidad OCU-KSC280M08 + Ver opcional</v>
      </c>
      <c r="F130" s="34">
        <f>+IFERROR(VLOOKUP($D130,'Tarifa compacta'!A:M,13,0),"")</f>
        <v>28140</v>
      </c>
      <c r="G130" s="217"/>
      <c r="H130" s="32"/>
    </row>
    <row r="131" spans="2:8">
      <c r="B131" s="130"/>
      <c r="C131" s="252">
        <f>IFERROR(VLOOKUP(D131,'Tarifa compacta'!A:C,2,FALSE),"-")</f>
        <v>4010869752244</v>
      </c>
      <c r="D131" s="32" t="s">
        <v>3663</v>
      </c>
      <c r="E131" s="32" t="str">
        <f>+VLOOKUP($D131,'Tarifa compacta'!$A:$G,7,0)</f>
        <v>Unidad OCU-KSC280M08 + Ver opcional</v>
      </c>
      <c r="F131" s="34">
        <f>+IFERROR(VLOOKUP($D131,'Tarifa compacta'!A:M,13,0),"")</f>
        <v>28727</v>
      </c>
      <c r="G131" s="217"/>
      <c r="H131" s="32"/>
    </row>
    <row r="132" spans="2:8">
      <c r="B132" s="130"/>
      <c r="C132" s="252">
        <f>IFERROR(VLOOKUP(D132,'Tarifa compacta'!A:C,2,FALSE),"-")</f>
        <v>4010869752251</v>
      </c>
      <c r="D132" s="32" t="s">
        <v>3665</v>
      </c>
      <c r="E132" s="32" t="str">
        <f>+VLOOKUP($D132,'Tarifa compacta'!$A:$G,7,0)</f>
        <v>Unidad OCU-KSC280M08 + Ver opcional</v>
      </c>
      <c r="F132" s="34">
        <f>+IFERROR(VLOOKUP($D132,'Tarifa compacta'!A:M,13,0),"")</f>
        <v>21293</v>
      </c>
      <c r="G132" s="217"/>
      <c r="H132" s="32"/>
    </row>
    <row r="133" spans="2:8">
      <c r="B133" s="130"/>
      <c r="C133" s="252">
        <f>IFERROR(VLOOKUP(D133,'Tarifa compacta'!A:C,2,FALSE),"-")</f>
        <v>4010869752268</v>
      </c>
      <c r="D133" s="32" t="s">
        <v>3666</v>
      </c>
      <c r="E133" s="32" t="str">
        <f>+VLOOKUP($D133,'Tarifa compacta'!$A:$G,7,0)</f>
        <v>Unidad OCU-KSC400M08</v>
      </c>
      <c r="F133" s="34">
        <f>+IFERROR(VLOOKUP($D133,'Tarifa compacta'!A:M,13,0),"")</f>
        <v>27357</v>
      </c>
      <c r="G133" s="217"/>
      <c r="H133" s="32"/>
    </row>
    <row r="134" spans="2:8">
      <c r="B134" s="130"/>
      <c r="C134" s="252">
        <f>IFERROR(VLOOKUP(D134,'Tarifa compacta'!A:C,2,FALSE),"-")</f>
        <v>4010869752275</v>
      </c>
      <c r="D134" s="32" t="s">
        <v>3669</v>
      </c>
      <c r="E134" s="32" t="str">
        <f>+VLOOKUP($D134,'Tarifa compacta'!$A:$G,7,0)</f>
        <v>Unidad OCU-KSC400M08 + Ver opcional</v>
      </c>
      <c r="F134" s="34">
        <f>+IFERROR(VLOOKUP($D134,'Tarifa compacta'!A:M,13,0),"")</f>
        <v>27939</v>
      </c>
      <c r="G134" s="217"/>
      <c r="H134" s="32"/>
    </row>
    <row r="135" spans="2:8">
      <c r="B135" s="130"/>
      <c r="C135" s="252">
        <f>IFERROR(VLOOKUP(D135,'Tarifa compacta'!A:C,2,FALSE),"-")</f>
        <v>4010869752282</v>
      </c>
      <c r="D135" s="32" t="s">
        <v>3671</v>
      </c>
      <c r="E135" s="32" t="str">
        <f>+VLOOKUP($D135,'Tarifa compacta'!$A:$G,7,0)</f>
        <v>Unidad OCU-KSC420M08</v>
      </c>
      <c r="F135" s="34">
        <f>+IFERROR(VLOOKUP($D135,'Tarifa compacta'!A:M,13,0),"")</f>
        <v>28303</v>
      </c>
      <c r="G135" s="217"/>
      <c r="H135" s="32"/>
    </row>
    <row r="136" spans="2:8">
      <c r="B136" s="130"/>
      <c r="C136" s="252">
        <f>IFERROR(VLOOKUP(D136,'Tarifa compacta'!A:C,2,FALSE),"-")</f>
        <v>4010869752299</v>
      </c>
      <c r="D136" s="32" t="s">
        <v>3673</v>
      </c>
      <c r="E136" s="32" t="str">
        <f>+VLOOKUP($D136,'Tarifa compacta'!$A:$G,7,0)</f>
        <v>Unidad OCU-KSC420M08 + Ver opcional</v>
      </c>
      <c r="F136" s="34">
        <f>+IFERROR(VLOOKUP($D136,'Tarifa compacta'!A:M,13,0),"")</f>
        <v>28860</v>
      </c>
      <c r="G136" s="217"/>
      <c r="H136" s="32"/>
    </row>
    <row r="137" spans="2:8">
      <c r="B137" s="130"/>
      <c r="C137" s="252">
        <f>IFERROR(VLOOKUP(D137,'Tarifa compacta'!A:C,2,FALSE),"-")</f>
        <v>4010869754125</v>
      </c>
      <c r="D137" s="32" t="s">
        <v>3681</v>
      </c>
      <c r="E137" s="32" t="str">
        <f>+VLOOKUP($D137,'Tarifa compacta'!$A:$G,7,0)</f>
        <v>Unidad SCU-KSC160M08 (ventilador potenciado)</v>
      </c>
      <c r="F137" s="34">
        <f>+IFERROR(VLOOKUP($D137,'Tarifa compacta'!A:M,13,0),"")</f>
        <v>19125</v>
      </c>
      <c r="G137" s="217"/>
      <c r="H137" s="32"/>
    </row>
    <row r="138" spans="2:8">
      <c r="B138" s="130"/>
      <c r="C138" s="252">
        <f>IFERROR(VLOOKUP(D138,'Tarifa compacta'!A:C,2,FALSE),"-")</f>
        <v>4010869754132</v>
      </c>
      <c r="D138" s="32" t="s">
        <v>3685</v>
      </c>
      <c r="E138" s="32" t="str">
        <f>+VLOOKUP($D138,'Tarifa compacta'!$A:$G,7,0)</f>
        <v>Unidad SCU-KSC160M08 (ventilador potenciado) + Ver opcional</v>
      </c>
      <c r="F138" s="34">
        <f>+IFERROR(VLOOKUP($D138,'Tarifa compacta'!A:M,13,0),"")</f>
        <v>21889</v>
      </c>
      <c r="G138" s="217"/>
      <c r="H138" s="32"/>
    </row>
    <row r="139" spans="2:8">
      <c r="B139" s="130"/>
      <c r="C139" s="252">
        <f>IFERROR(VLOOKUP(D139,'Tarifa compacta'!A:C,2,FALSE),"-")</f>
        <v>4010869754149</v>
      </c>
      <c r="D139" s="32" t="s">
        <v>3687</v>
      </c>
      <c r="E139" s="32" t="str">
        <f>+VLOOKUP($D139,'Tarifa compacta'!$A:$G,7,0)</f>
        <v>Unidad SCU-KSC160M08 (ventilador potenciado) + Ver opcional</v>
      </c>
      <c r="F139" s="34">
        <f>+IFERROR(VLOOKUP($D139,'Tarifa compacta'!A:M,13,0),"")</f>
        <v>22372</v>
      </c>
      <c r="G139" s="217"/>
      <c r="H139" s="32"/>
    </row>
    <row r="140" spans="2:8">
      <c r="B140" s="130"/>
      <c r="C140" s="252">
        <f>IFERROR(VLOOKUP(D140,'Tarifa compacta'!A:C,2,FALSE),"-")</f>
        <v>4010869754156</v>
      </c>
      <c r="D140" s="32" t="s">
        <v>3688</v>
      </c>
      <c r="E140" s="32" t="str">
        <f>+VLOOKUP($D140,'Tarifa compacta'!$A:$G,7,0)</f>
        <v>Unidad SCU-KSC160M08 (ventilador potenciado) + Ver opcional</v>
      </c>
      <c r="F140" s="34">
        <f>+IFERROR(VLOOKUP($D140,'Tarifa compacta'!A:M,13,0),"")</f>
        <v>19234</v>
      </c>
      <c r="G140" s="217"/>
      <c r="H140" s="32"/>
    </row>
    <row r="141" spans="2:8">
      <c r="B141" s="130"/>
      <c r="C141" s="252">
        <f>IFERROR(VLOOKUP(D141,'Tarifa compacta'!A:C,2,FALSE),"-")</f>
        <v>4010869754163</v>
      </c>
      <c r="D141" s="32" t="s">
        <v>3689</v>
      </c>
      <c r="E141" s="32" t="str">
        <f>+VLOOKUP($D141,'Tarifa compacta'!$A:$G,7,0)</f>
        <v>Unidad SCU-KSC190M08 (ventilador potenciado)</v>
      </c>
      <c r="F141" s="34">
        <f>+IFERROR(VLOOKUP($D141,'Tarifa compacta'!A:M,13,0),"")</f>
        <v>19757</v>
      </c>
      <c r="G141" s="217"/>
      <c r="H141" s="32"/>
    </row>
    <row r="142" spans="2:8">
      <c r="B142" s="130"/>
      <c r="C142" s="252">
        <f>IFERROR(VLOOKUP(D142,'Tarifa compacta'!A:C,2,FALSE),"-")</f>
        <v>4010869754170</v>
      </c>
      <c r="D142" s="32" t="s">
        <v>3691</v>
      </c>
      <c r="E142" s="32" t="str">
        <f>+VLOOKUP($D142,'Tarifa compacta'!$A:$G,7,0)</f>
        <v>Unidad SCU-KSC190M08 (ventilador potenciado) + Ver opcional</v>
      </c>
      <c r="F142" s="34">
        <f>+IFERROR(VLOOKUP($D142,'Tarifa compacta'!A:M,13,0),"")</f>
        <v>22508</v>
      </c>
      <c r="G142" s="217"/>
      <c r="H142" s="32"/>
    </row>
    <row r="143" spans="2:8">
      <c r="B143" s="130"/>
      <c r="C143" s="252">
        <f>IFERROR(VLOOKUP(D143,'Tarifa compacta'!A:C,2,FALSE),"-")</f>
        <v>4010869754187</v>
      </c>
      <c r="D143" s="32" t="s">
        <v>3693</v>
      </c>
      <c r="E143" s="32" t="str">
        <f>+VLOOKUP($D143,'Tarifa compacta'!$A:$G,7,0)</f>
        <v>Unidad SCU-KSC190M08 (ventilador potenciado) + Ver opcional</v>
      </c>
      <c r="F143" s="34">
        <f>+IFERROR(VLOOKUP($D143,'Tarifa compacta'!A:M,13,0),"")</f>
        <v>22991</v>
      </c>
      <c r="G143" s="217"/>
      <c r="H143" s="32"/>
    </row>
    <row r="144" spans="2:8">
      <c r="B144" s="130"/>
      <c r="C144" s="252">
        <f>IFERROR(VLOOKUP(D144,'Tarifa compacta'!A:C,2,FALSE),"-")</f>
        <v>4010869754194</v>
      </c>
      <c r="D144" s="32" t="s">
        <v>3694</v>
      </c>
      <c r="E144" s="32" t="str">
        <f>+VLOOKUP($D144,'Tarifa compacta'!$A:$G,7,0)</f>
        <v>Unidad SCU-KSC190M08 (ventilador potenciado) + Ver opcional</v>
      </c>
      <c r="F144" s="34">
        <f>+IFERROR(VLOOKUP($D144,'Tarifa compacta'!A:M,13,0),"")</f>
        <v>19853</v>
      </c>
      <c r="G144" s="217"/>
      <c r="H144" s="32"/>
    </row>
    <row r="145" spans="2:8" ht="15.75">
      <c r="B145" s="44"/>
      <c r="C145" s="251"/>
      <c r="D145" s="136" t="s">
        <v>6437</v>
      </c>
      <c r="E145" s="45"/>
      <c r="F145" s="46" t="str">
        <f>+IFERROR(VLOOKUP($D145,'Tarifa compacta'!A:M,13,0),"")</f>
        <v/>
      </c>
      <c r="G145" s="222"/>
      <c r="H145" s="45"/>
    </row>
    <row r="146" spans="2:8">
      <c r="B146" s="130"/>
      <c r="C146" s="252">
        <f>IFERROR(VLOOKUP(D146,'Tarifa compacta'!A:C,2,FALSE),"-")</f>
        <v>4010869751056</v>
      </c>
      <c r="D146" s="32" t="s">
        <v>3406</v>
      </c>
      <c r="E146" s="32" t="str">
        <f>+VLOOKUP($D146,'Tarifa compacta'!$A:$G,7,0)</f>
        <v>Unidad LCU-KRC020L08</v>
      </c>
      <c r="F146" s="34">
        <f>+IFERROR(VLOOKUP($D146,'Tarifa compacta'!A:M,13,0),"")</f>
        <v>7705</v>
      </c>
      <c r="G146" s="217"/>
      <c r="H146" s="32"/>
    </row>
    <row r="147" spans="2:8">
      <c r="B147" s="130"/>
      <c r="C147" s="252">
        <f>IFERROR(VLOOKUP(D147,'Tarifa compacta'!A:C,2,FALSE),"-")</f>
        <v>4010869751063</v>
      </c>
      <c r="D147" s="32" t="s">
        <v>3412</v>
      </c>
      <c r="E147" s="32" t="str">
        <f>+VLOOKUP($D147,'Tarifa compacta'!$A:$G,7,0)</f>
        <v>Unidad LCU-KRC020L08 + Ver opcional</v>
      </c>
      <c r="F147" s="34">
        <f>+IFERROR(VLOOKUP($D147,'Tarifa compacta'!A:M,13,0),"")</f>
        <v>11217</v>
      </c>
      <c r="G147" s="217"/>
      <c r="H147" s="32"/>
    </row>
    <row r="148" spans="2:8">
      <c r="B148" s="130"/>
      <c r="C148" s="252">
        <f>IFERROR(VLOOKUP(D148,'Tarifa compacta'!A:C,2,FALSE),"-")</f>
        <v>4010869751070</v>
      </c>
      <c r="D148" s="32" t="s">
        <v>3414</v>
      </c>
      <c r="E148" s="32" t="str">
        <f>+VLOOKUP($D148,'Tarifa compacta'!$A:$G,7,0)</f>
        <v>Unidad LCU-KRC035L08</v>
      </c>
      <c r="F148" s="34">
        <f>+IFERROR(VLOOKUP($D148,'Tarifa compacta'!A:M,13,0),"")</f>
        <v>8007</v>
      </c>
      <c r="G148" s="217"/>
      <c r="H148" s="32"/>
    </row>
    <row r="149" spans="2:8">
      <c r="B149" s="130"/>
      <c r="C149" s="252">
        <f>IFERROR(VLOOKUP(D149,'Tarifa compacta'!A:C,2,FALSE),"-")</f>
        <v>4010869751087</v>
      </c>
      <c r="D149" s="32" t="s">
        <v>3416</v>
      </c>
      <c r="E149" s="32" t="str">
        <f>+VLOOKUP($D149,'Tarifa compacta'!$A:$G,7,0)</f>
        <v>Unidad LCU-KRC035L08 + Ver opcional</v>
      </c>
      <c r="F149" s="34">
        <f>+IFERROR(VLOOKUP($D149,'Tarifa compacta'!A:M,13,0),"")</f>
        <v>11519</v>
      </c>
      <c r="G149" s="217"/>
      <c r="H149" s="32"/>
    </row>
    <row r="150" spans="2:8">
      <c r="B150" s="130"/>
      <c r="C150" s="252">
        <f>IFERROR(VLOOKUP(D150,'Tarifa compacta'!A:C,2,FALSE),"-")</f>
        <v>4010869751117</v>
      </c>
      <c r="D150" s="32" t="s">
        <v>3418</v>
      </c>
      <c r="E150" s="32" t="str">
        <f>+VLOOKUP($D150,'Tarifa compacta'!$A:$G,7,0)</f>
        <v>Unidad LCU-KRC050L08</v>
      </c>
      <c r="F150" s="34">
        <f>+IFERROR(VLOOKUP($D150,'Tarifa compacta'!A:M,13,0),"")</f>
        <v>8523</v>
      </c>
      <c r="G150" s="217"/>
      <c r="H150" s="32"/>
    </row>
    <row r="151" spans="2:8">
      <c r="B151" s="130"/>
      <c r="C151" s="252">
        <f>IFERROR(VLOOKUP(D151,'Tarifa compacta'!A:C,2,FALSE),"-")</f>
        <v>4010869751124</v>
      </c>
      <c r="D151" s="32" t="s">
        <v>3421</v>
      </c>
      <c r="E151" s="32" t="str">
        <f>+VLOOKUP($D151,'Tarifa compacta'!$A:$G,7,0)</f>
        <v>Unidad LCU-KRC050L08 + Ver opcional</v>
      </c>
      <c r="F151" s="34">
        <f>+IFERROR(VLOOKUP($D151,'Tarifa compacta'!A:M,13,0),"")</f>
        <v>12053</v>
      </c>
      <c r="G151" s="217"/>
      <c r="H151" s="32"/>
    </row>
    <row r="152" spans="2:8">
      <c r="B152" s="130"/>
      <c r="C152" s="252">
        <f>IFERROR(VLOOKUP(D152,'Tarifa compacta'!A:C,2,FALSE),"-")</f>
        <v>4010869751155</v>
      </c>
      <c r="D152" s="32" t="s">
        <v>3423</v>
      </c>
      <c r="E152" s="32" t="str">
        <f>+VLOOKUP($D152,'Tarifa compacta'!$A:$G,7,0)</f>
        <v>Unidad LCU-KSC090L08</v>
      </c>
      <c r="F152" s="34">
        <f>+IFERROR(VLOOKUP($D152,'Tarifa compacta'!A:M,13,0),"")</f>
        <v>12092</v>
      </c>
      <c r="G152" s="217"/>
      <c r="H152" s="32"/>
    </row>
    <row r="153" spans="2:8">
      <c r="B153" s="130"/>
      <c r="C153" s="252">
        <f>IFERROR(VLOOKUP(D153,'Tarifa compacta'!A:C,2,FALSE),"-")</f>
        <v>4010869751162</v>
      </c>
      <c r="D153" s="32" t="s">
        <v>3426</v>
      </c>
      <c r="E153" s="32" t="str">
        <f>+VLOOKUP($D153,'Tarifa compacta'!$A:$G,7,0)</f>
        <v>Unidad LCU-KSC090L08 + Ver opcional</v>
      </c>
      <c r="F153" s="34">
        <f>+IFERROR(VLOOKUP($D153,'Tarifa compacta'!A:M,13,0),"")</f>
        <v>16149</v>
      </c>
      <c r="G153" s="217"/>
      <c r="H153" s="32"/>
    </row>
    <row r="154" spans="2:8">
      <c r="B154" s="130"/>
      <c r="C154" s="252">
        <f>IFERROR(VLOOKUP(D154,'Tarifa compacta'!A:C,2,FALSE),"-")</f>
        <v>4010869751094</v>
      </c>
      <c r="D154" s="32" t="s">
        <v>3536</v>
      </c>
      <c r="E154" s="32" t="str">
        <f>+VLOOKUP($D154,'Tarifa compacta'!$A:$G,7,0)</f>
        <v>Unidad LCU-KRC045M08</v>
      </c>
      <c r="F154" s="34">
        <f>+IFERROR(VLOOKUP($D154,'Tarifa compacta'!A:M,13,0),"")</f>
        <v>6349</v>
      </c>
      <c r="G154" s="217"/>
      <c r="H154" s="32"/>
    </row>
    <row r="155" spans="2:8">
      <c r="B155" s="130"/>
      <c r="C155" s="252">
        <f>IFERROR(VLOOKUP(D155,'Tarifa compacta'!A:C,2,FALSE),"-")</f>
        <v>4010869751100</v>
      </c>
      <c r="D155" s="32" t="s">
        <v>3540</v>
      </c>
      <c r="E155" s="32" t="str">
        <f>+VLOOKUP($D155,'Tarifa compacta'!$A:$G,7,0)</f>
        <v>Unidad LCU-KRC045M08 carrozada</v>
      </c>
      <c r="F155" s="34">
        <f>+IFERROR(VLOOKUP($D155,'Tarifa compacta'!A:M,13,0),"")</f>
        <v>9602</v>
      </c>
      <c r="G155" s="217"/>
      <c r="H155" s="32"/>
    </row>
    <row r="156" spans="2:8">
      <c r="B156" s="130"/>
      <c r="C156" s="252">
        <f>IFERROR(VLOOKUP(D156,'Tarifa compacta'!A:C,2,FALSE),"-")</f>
        <v>4010869751131</v>
      </c>
      <c r="D156" s="32" t="s">
        <v>3542</v>
      </c>
      <c r="E156" s="32" t="str">
        <f>+VLOOKUP($D156,'Tarifa compacta'!$A:$G,7,0)</f>
        <v>Unidad LCU-KRC070M08</v>
      </c>
      <c r="F156" s="34">
        <f>+IFERROR(VLOOKUP($D156,'Tarifa compacta'!A:M,13,0),"")</f>
        <v>7025</v>
      </c>
      <c r="G156" s="217"/>
      <c r="H156" s="32"/>
    </row>
    <row r="157" spans="2:8">
      <c r="B157" s="130"/>
      <c r="C157" s="252">
        <f>IFERROR(VLOOKUP(D157,'Tarifa compacta'!A:C,2,FALSE),"-")</f>
        <v>4010869751148</v>
      </c>
      <c r="D157" s="32" t="s">
        <v>3544</v>
      </c>
      <c r="E157" s="32" t="str">
        <f>+VLOOKUP($D157,'Tarifa compacta'!$A:$G,7,0)</f>
        <v>Unidad LCU-KRC070M08 carrozada</v>
      </c>
      <c r="F157" s="34">
        <f>+IFERROR(VLOOKUP($D157,'Tarifa compacta'!A:M,13,0),"")</f>
        <v>10381</v>
      </c>
      <c r="G157" s="217"/>
      <c r="H157" s="32"/>
    </row>
    <row r="158" spans="2:8">
      <c r="B158" s="130"/>
      <c r="C158" s="252">
        <f>IFERROR(VLOOKUP(D158,'Tarifa compacta'!A:C,2,FALSE),"-")</f>
        <v>4010869751179</v>
      </c>
      <c r="D158" s="32" t="s">
        <v>3546</v>
      </c>
      <c r="E158" s="32" t="str">
        <f>+VLOOKUP($D158,'Tarifa compacta'!$A:$G,7,0)</f>
        <v>Unidad LCU-KSC100M08</v>
      </c>
      <c r="F158" s="34">
        <f>+IFERROR(VLOOKUP($D158,'Tarifa compacta'!A:M,13,0),"")</f>
        <v>8105</v>
      </c>
      <c r="G158" s="217"/>
      <c r="H158" s="32"/>
    </row>
    <row r="159" spans="2:8">
      <c r="B159" s="130"/>
      <c r="C159" s="252">
        <f>IFERROR(VLOOKUP(D159,'Tarifa compacta'!A:C,2,FALSE),"-")</f>
        <v>4010869751186</v>
      </c>
      <c r="D159" s="32" t="s">
        <v>3549</v>
      </c>
      <c r="E159" s="32" t="str">
        <f>+VLOOKUP($D159,'Tarifa compacta'!$A:$G,7,0)</f>
        <v>Unidad LCU-KSC100M08 carrozada</v>
      </c>
      <c r="F159" s="34">
        <f>+IFERROR(VLOOKUP($D159,'Tarifa compacta'!A:M,13,0),"")</f>
        <v>12247</v>
      </c>
      <c r="G159" s="217"/>
      <c r="H159" s="32"/>
    </row>
    <row r="160" spans="2:8">
      <c r="B160" s="130"/>
      <c r="C160" s="252">
        <f>IFERROR(VLOOKUP(D160,'Tarifa compacta'!A:C,2,FALSE),"-")</f>
        <v>4010869751193</v>
      </c>
      <c r="D160" s="32" t="s">
        <v>3551</v>
      </c>
      <c r="E160" s="32" t="str">
        <f>+VLOOKUP($D160,'Tarifa compacta'!$A:$G,7,0)</f>
        <v>Unidad LCU-KSC160M08</v>
      </c>
      <c r="F160" s="34">
        <f>+IFERROR(VLOOKUP($D160,'Tarifa compacta'!A:M,13,0),"")</f>
        <v>11482</v>
      </c>
      <c r="G160" s="217"/>
      <c r="H160" s="32"/>
    </row>
    <row r="161" spans="2:8">
      <c r="B161" s="130"/>
      <c r="C161" s="252">
        <f>IFERROR(VLOOKUP(D161,'Tarifa compacta'!A:C,2,FALSE),"-")</f>
        <v>4010869751209</v>
      </c>
      <c r="D161" s="32" t="s">
        <v>3554</v>
      </c>
      <c r="E161" s="32" t="str">
        <f>+VLOOKUP($D161,'Tarifa compacta'!$A:$G,7,0)</f>
        <v>Unidad LCU-KSC160M08 carrozada</v>
      </c>
      <c r="F161" s="34">
        <f>+IFERROR(VLOOKUP($D161,'Tarifa compacta'!A:M,13,0),"")</f>
        <v>15166</v>
      </c>
      <c r="G161" s="217"/>
      <c r="H161" s="32"/>
    </row>
    <row r="162" spans="2:8">
      <c r="B162" s="130"/>
      <c r="C162" s="252">
        <f>IFERROR(VLOOKUP(D162,'Tarifa compacta'!A:C,2,FALSE),"-")</f>
        <v>4010869751216</v>
      </c>
      <c r="D162" s="32" t="s">
        <v>3556</v>
      </c>
      <c r="E162" s="32" t="str">
        <f>+VLOOKUP($D162,'Tarifa compacta'!$A:$G,7,0)</f>
        <v>Unidad LCU-KSC190M08</v>
      </c>
      <c r="F162" s="34">
        <f>+IFERROR(VLOOKUP($D162,'Tarifa compacta'!A:M,13,0),"")</f>
        <v>12157</v>
      </c>
      <c r="G162" s="217"/>
      <c r="H162" s="32"/>
    </row>
    <row r="163" spans="2:8">
      <c r="B163" s="130"/>
      <c r="C163" s="252">
        <f>IFERROR(VLOOKUP(D163,'Tarifa compacta'!A:C,2,FALSE),"-")</f>
        <v>4010869751223</v>
      </c>
      <c r="D163" s="32" t="s">
        <v>3558</v>
      </c>
      <c r="E163" s="32" t="str">
        <f>+VLOOKUP($D163,'Tarifa compacta'!$A:$G,7,0)</f>
        <v>Unidad LCU-KSC190M08 carrozada</v>
      </c>
      <c r="F163" s="34">
        <f>+IFERROR(VLOOKUP($D163,'Tarifa compacta'!A:M,13,0),"")</f>
        <v>15686</v>
      </c>
      <c r="G163" s="217"/>
      <c r="H163" s="32"/>
    </row>
    <row r="164" spans="2:8">
      <c r="B164" s="130"/>
      <c r="C164" s="252">
        <f>IFERROR(VLOOKUP(D164,'Tarifa compacta'!A:C,2,FALSE),"-")</f>
        <v>4010869751230</v>
      </c>
      <c r="D164" s="32" t="s">
        <v>3560</v>
      </c>
      <c r="E164" s="32" t="str">
        <f>+VLOOKUP($D164,'Tarifa compacta'!$A:$G,7,0)</f>
        <v>Unidad LCU-KSC280M08</v>
      </c>
      <c r="F164" s="34">
        <f>+IFERROR(VLOOKUP($D164,'Tarifa compacta'!A:M,13,0),"")</f>
        <v>15940</v>
      </c>
      <c r="G164" s="217"/>
      <c r="H164" s="32"/>
    </row>
    <row r="165" spans="2:8">
      <c r="B165" s="130"/>
      <c r="C165" s="252">
        <f>IFERROR(VLOOKUP(D165,'Tarifa compacta'!A:C,2,FALSE),"-")</f>
        <v>4010869751247</v>
      </c>
      <c r="D165" s="32" t="s">
        <v>3562</v>
      </c>
      <c r="E165" s="32" t="str">
        <f>+VLOOKUP($D165,'Tarifa compacta'!$A:$G,7,0)</f>
        <v>Unidad LCU-KSC280M08 carrozada</v>
      </c>
      <c r="F165" s="34">
        <f>+IFERROR(VLOOKUP($D165,'Tarifa compacta'!A:M,13,0),"")</f>
        <v>20978</v>
      </c>
      <c r="G165" s="217"/>
      <c r="H165" s="32"/>
    </row>
    <row r="166" spans="2:8">
      <c r="B166" s="130"/>
      <c r="C166" s="252">
        <f>IFERROR(VLOOKUP(D166,'Tarifa compacta'!A:C,2,FALSE),"-")</f>
        <v>4010869751254</v>
      </c>
      <c r="D166" s="32" t="s">
        <v>3564</v>
      </c>
      <c r="E166" s="32" t="str">
        <f>+VLOOKUP($D166,'Tarifa compacta'!$A:$G,7,0)</f>
        <v>Unidad LCU-KSC400M08</v>
      </c>
      <c r="F166" s="34">
        <f>+IFERROR(VLOOKUP($D166,'Tarifa compacta'!A:M,13,0),"")</f>
        <v>19101</v>
      </c>
      <c r="G166" s="217"/>
      <c r="H166" s="32"/>
    </row>
    <row r="167" spans="2:8">
      <c r="B167" s="130"/>
      <c r="C167" s="252">
        <f>IFERROR(VLOOKUP(D167,'Tarifa compacta'!A:C,2,FALSE),"-")</f>
        <v>4010869751261</v>
      </c>
      <c r="D167" s="32" t="s">
        <v>3566</v>
      </c>
      <c r="E167" s="32" t="str">
        <f>+VLOOKUP($D167,'Tarifa compacta'!$A:$G,7,0)</f>
        <v>Unidad LCU-KSC400M08 carrozada</v>
      </c>
      <c r="F167" s="34">
        <f>+IFERROR(VLOOKUP($D167,'Tarifa compacta'!A:M,13,0),"")</f>
        <v>24062</v>
      </c>
      <c r="G167" s="217"/>
      <c r="H167" s="32"/>
    </row>
    <row r="168" spans="2:8" ht="15.75">
      <c r="B168" s="44"/>
      <c r="C168" s="251"/>
      <c r="D168" s="136" t="s">
        <v>6438</v>
      </c>
      <c r="E168" s="45"/>
      <c r="F168" s="46" t="str">
        <f>+IFERROR(VLOOKUP($D168,'Tarifa compacta'!A:M,13,0),"")</f>
        <v/>
      </c>
      <c r="G168" s="222"/>
      <c r="H168" s="45"/>
    </row>
    <row r="169" spans="2:8">
      <c r="B169" s="130"/>
      <c r="C169" s="252">
        <f>IFERROR(VLOOKUP(D169,'Tarifa compacta'!A:C,2,FALSE),"-")</f>
        <v>4010869754200</v>
      </c>
      <c r="D169" s="32" t="s">
        <v>3483</v>
      </c>
      <c r="E169" s="32" t="str">
        <f>+VLOOKUP($D169,'Tarifa compacta'!$A:$G,7,0)</f>
        <v>Unidad WCU-KRC020L08</v>
      </c>
      <c r="F169" s="34">
        <f>+IFERROR(VLOOKUP($D169,'Tarifa compacta'!A:M,13,0),"")</f>
        <v>7929</v>
      </c>
      <c r="G169" s="217"/>
      <c r="H169" s="32"/>
    </row>
    <row r="170" spans="2:8">
      <c r="B170" s="130"/>
      <c r="C170" s="252">
        <f>IFERROR(VLOOKUP(D170,'Tarifa compacta'!A:C,2,FALSE),"-")</f>
        <v>4010869754217</v>
      </c>
      <c r="D170" s="32" t="s">
        <v>3487</v>
      </c>
      <c r="E170" s="32" t="str">
        <f>+VLOOKUP($D170,'Tarifa compacta'!$A:$G,7,0)</f>
        <v>Unidad WCU-KRC020L08 + Ver opcional</v>
      </c>
      <c r="F170" s="34">
        <f>+IFERROR(VLOOKUP($D170,'Tarifa compacta'!A:M,13,0),"")</f>
        <v>11022</v>
      </c>
      <c r="G170" s="217"/>
      <c r="H170" s="32"/>
    </row>
    <row r="171" spans="2:8">
      <c r="B171" s="130"/>
      <c r="C171" s="252">
        <f>IFERROR(VLOOKUP(D171,'Tarifa compacta'!A:C,2,FALSE),"-")</f>
        <v>4010869754224</v>
      </c>
      <c r="D171" s="32" t="s">
        <v>3490</v>
      </c>
      <c r="E171" s="32" t="str">
        <f>+VLOOKUP($D171,'Tarifa compacta'!$A:$G,7,0)</f>
        <v>Unidad WCU-KRC035L08</v>
      </c>
      <c r="F171" s="34">
        <f>+IFERROR(VLOOKUP($D171,'Tarifa compacta'!A:M,13,0),"")</f>
        <v>8389</v>
      </c>
      <c r="G171" s="217"/>
      <c r="H171" s="32"/>
    </row>
    <row r="172" spans="2:8">
      <c r="B172" s="130"/>
      <c r="C172" s="252">
        <f>IFERROR(VLOOKUP(D172,'Tarifa compacta'!A:C,2,FALSE),"-")</f>
        <v>4010869754231</v>
      </c>
      <c r="D172" s="32" t="s">
        <v>3492</v>
      </c>
      <c r="E172" s="32" t="str">
        <f>+VLOOKUP($D172,'Tarifa compacta'!$A:$G,7,0)</f>
        <v>Unidad WCU-KRC035L08 + Ver opcional</v>
      </c>
      <c r="F172" s="34">
        <f>+IFERROR(VLOOKUP($D172,'Tarifa compacta'!A:M,13,0),"")</f>
        <v>11560</v>
      </c>
      <c r="G172" s="217"/>
      <c r="H172" s="32"/>
    </row>
    <row r="173" spans="2:8">
      <c r="B173" s="130"/>
      <c r="C173" s="252">
        <f>IFERROR(VLOOKUP(D173,'Tarifa compacta'!A:C,2,FALSE),"-")</f>
        <v>4010869754262</v>
      </c>
      <c r="D173" s="32" t="s">
        <v>3494</v>
      </c>
      <c r="E173" s="32" t="str">
        <f>+VLOOKUP($D173,'Tarifa compacta'!$A:$G,7,0)</f>
        <v>Unidad WCU-KRC050L08</v>
      </c>
      <c r="F173" s="34">
        <f>+IFERROR(VLOOKUP($D173,'Tarifa compacta'!A:M,13,0),"")</f>
        <v>9197</v>
      </c>
      <c r="G173" s="217"/>
      <c r="H173" s="32"/>
    </row>
    <row r="174" spans="2:8">
      <c r="B174" s="130"/>
      <c r="C174" s="252">
        <f>IFERROR(VLOOKUP(D174,'Tarifa compacta'!A:C,2,FALSE),"-")</f>
        <v>4010869754279</v>
      </c>
      <c r="D174" s="32" t="s">
        <v>3496</v>
      </c>
      <c r="E174" s="32" t="str">
        <f>+VLOOKUP($D174,'Tarifa compacta'!$A:$G,7,0)</f>
        <v>Unidad WCU-KRC050L08 + Ver opcional</v>
      </c>
      <c r="F174" s="34">
        <f>+IFERROR(VLOOKUP($D174,'Tarifa compacta'!A:M,13,0),"")</f>
        <v>12440</v>
      </c>
      <c r="G174" s="217"/>
      <c r="H174" s="32"/>
    </row>
    <row r="175" spans="2:8">
      <c r="B175" s="130"/>
      <c r="C175" s="252">
        <f>IFERROR(VLOOKUP(D175,'Tarifa compacta'!A:C,2,FALSE),"-")</f>
        <v>4010869754309</v>
      </c>
      <c r="D175" s="32" t="s">
        <v>3498</v>
      </c>
      <c r="E175" s="32" t="str">
        <f>+VLOOKUP($D175,'Tarifa compacta'!$A:$G,7,0)</f>
        <v>Unidad WCU-KSC090L08</v>
      </c>
      <c r="F175" s="34">
        <f>+IFERROR(VLOOKUP($D175,'Tarifa compacta'!A:M,13,0),"")</f>
        <v>12984</v>
      </c>
      <c r="G175" s="217"/>
      <c r="H175" s="32"/>
    </row>
    <row r="176" spans="2:8">
      <c r="B176" s="130"/>
      <c r="C176" s="252">
        <f>IFERROR(VLOOKUP(D176,'Tarifa compacta'!A:C,2,FALSE),"-")</f>
        <v>4010869754316</v>
      </c>
      <c r="D176" s="32" t="s">
        <v>3501</v>
      </c>
      <c r="E176" s="32" t="str">
        <f>+VLOOKUP($D176,'Tarifa compacta'!$A:$G,7,0)</f>
        <v>Unidad WCU-KSC090L08 + Ver opcional</v>
      </c>
      <c r="F176" s="34">
        <f>+IFERROR(VLOOKUP($D176,'Tarifa compacta'!A:M,13,0),"")</f>
        <v>16711</v>
      </c>
      <c r="G176" s="217"/>
      <c r="H176" s="32"/>
    </row>
    <row r="177" spans="2:8">
      <c r="B177" s="130"/>
      <c r="C177" s="252">
        <f>IFERROR(VLOOKUP(D177,'Tarifa compacta'!A:C,2,FALSE),"-")</f>
        <v>4010869754248</v>
      </c>
      <c r="D177" s="32" t="s">
        <v>3695</v>
      </c>
      <c r="E177" s="32" t="str">
        <f>+VLOOKUP($D177,'Tarifa compacta'!$A:$G,7,0)</f>
        <v>Unidad WCU-KRC045M08</v>
      </c>
      <c r="F177" s="34">
        <f>+IFERROR(VLOOKUP($D177,'Tarifa compacta'!A:M,13,0),"")</f>
        <v>7722</v>
      </c>
      <c r="G177" s="217"/>
      <c r="H177" s="32"/>
    </row>
    <row r="178" spans="2:8">
      <c r="B178" s="130"/>
      <c r="C178" s="252">
        <f>IFERROR(VLOOKUP(D178,'Tarifa compacta'!A:C,2,FALSE),"-")</f>
        <v>4010869754255</v>
      </c>
      <c r="D178" s="32" t="s">
        <v>3698</v>
      </c>
      <c r="E178" s="32" t="str">
        <f>+VLOOKUP($D178,'Tarifa compacta'!$A:$G,7,0)</f>
        <v>Unidad WCU-KRC045M08 + Ver opcional</v>
      </c>
      <c r="F178" s="34">
        <f>+IFERROR(VLOOKUP($D178,'Tarifa compacta'!A:M,13,0),"")</f>
        <v>10683</v>
      </c>
      <c r="G178" s="217"/>
      <c r="H178" s="32"/>
    </row>
    <row r="179" spans="2:8">
      <c r="B179" s="130"/>
      <c r="C179" s="252">
        <f>IFERROR(VLOOKUP(D179,'Tarifa compacta'!A:C,2,FALSE),"-")</f>
        <v>4010869754286</v>
      </c>
      <c r="D179" s="32" t="s">
        <v>3700</v>
      </c>
      <c r="E179" s="32" t="str">
        <f>+VLOOKUP($D179,'Tarifa compacta'!$A:$G,7,0)</f>
        <v>Unidad WCU-KRC070M08</v>
      </c>
      <c r="F179" s="34">
        <f>+IFERROR(VLOOKUP($D179,'Tarifa compacta'!A:M,13,0),"")</f>
        <v>8861</v>
      </c>
      <c r="G179" s="217"/>
      <c r="H179" s="32"/>
    </row>
    <row r="180" spans="2:8">
      <c r="B180" s="130"/>
      <c r="C180" s="252">
        <f>IFERROR(VLOOKUP(D180,'Tarifa compacta'!A:C,2,FALSE),"-")</f>
        <v>4010869754293</v>
      </c>
      <c r="D180" s="32" t="s">
        <v>3702</v>
      </c>
      <c r="E180" s="32" t="str">
        <f>+VLOOKUP($D180,'Tarifa compacta'!$A:$G,7,0)</f>
        <v>Unidad WCU-KRC070M08 + Ver opcional</v>
      </c>
      <c r="F180" s="34">
        <f>+IFERROR(VLOOKUP($D180,'Tarifa compacta'!A:M,13,0),"")</f>
        <v>12088</v>
      </c>
      <c r="G180" s="217"/>
      <c r="H180" s="32"/>
    </row>
    <row r="181" spans="2:8">
      <c r="B181" s="130"/>
      <c r="C181" s="252">
        <f>IFERROR(VLOOKUP(D181,'Tarifa compacta'!A:C,2,FALSE),"-")</f>
        <v>4010869754323</v>
      </c>
      <c r="D181" s="32" t="s">
        <v>3704</v>
      </c>
      <c r="E181" s="32" t="str">
        <f>+VLOOKUP($D181,'Tarifa compacta'!$A:$G,7,0)</f>
        <v>Unidad WCU-KSC100M08</v>
      </c>
      <c r="F181" s="34">
        <f>+IFERROR(VLOOKUP($D181,'Tarifa compacta'!A:M,13,0),"")</f>
        <v>9807</v>
      </c>
      <c r="G181" s="217"/>
      <c r="H181" s="32"/>
    </row>
    <row r="182" spans="2:8">
      <c r="B182" s="130"/>
      <c r="C182" s="252">
        <f>IFERROR(VLOOKUP(D182,'Tarifa compacta'!A:C,2,FALSE),"-")</f>
        <v>4010869754330</v>
      </c>
      <c r="D182" s="32" t="s">
        <v>3706</v>
      </c>
      <c r="E182" s="32" t="str">
        <f>+VLOOKUP($D182,'Tarifa compacta'!$A:$G,7,0)</f>
        <v>Unidad WCU-KSC100M08 + Ver opcional</v>
      </c>
      <c r="F182" s="34">
        <f>+IFERROR(VLOOKUP($D182,'Tarifa compacta'!A:M,13,0),"")</f>
        <v>13492</v>
      </c>
      <c r="G182" s="217"/>
      <c r="H182" s="32"/>
    </row>
    <row r="183" spans="2:8">
      <c r="B183" s="130"/>
      <c r="C183" s="252">
        <f>IFERROR(VLOOKUP(D183,'Tarifa compacta'!A:C,2,FALSE),"-")</f>
        <v>4010869754347</v>
      </c>
      <c r="D183" s="32" t="s">
        <v>3708</v>
      </c>
      <c r="E183" s="32" t="str">
        <f>+VLOOKUP($D183,'Tarifa compacta'!$A:$G,7,0)</f>
        <v>Unidad WCU-KSC160M08</v>
      </c>
      <c r="F183" s="34">
        <f>+IFERROR(VLOOKUP($D183,'Tarifa compacta'!A:M,13,0),"")</f>
        <v>14120</v>
      </c>
      <c r="G183" s="217"/>
      <c r="H183" s="32"/>
    </row>
    <row r="184" spans="2:8">
      <c r="B184" s="130"/>
      <c r="C184" s="252">
        <f>IFERROR(VLOOKUP(D184,'Tarifa compacta'!A:C,2,FALSE),"-")</f>
        <v>4010869754354</v>
      </c>
      <c r="D184" s="32" t="s">
        <v>3711</v>
      </c>
      <c r="E184" s="32" t="str">
        <f>+VLOOKUP($D184,'Tarifa compacta'!$A:$G,7,0)</f>
        <v>Unidad WCU-KSC160M08 + Ver opcional</v>
      </c>
      <c r="F184" s="34">
        <f>+IFERROR(VLOOKUP($D184,'Tarifa compacta'!A:M,13,0),"")</f>
        <v>17602</v>
      </c>
      <c r="G184" s="217"/>
      <c r="H184" s="32"/>
    </row>
    <row r="185" spans="2:8">
      <c r="B185" s="130"/>
      <c r="C185" s="252">
        <f>IFERROR(VLOOKUP(D185,'Tarifa compacta'!A:C,2,FALSE),"-")</f>
        <v>4010869754361</v>
      </c>
      <c r="D185" s="32" t="s">
        <v>3713</v>
      </c>
      <c r="E185" s="32" t="str">
        <f>+VLOOKUP($D185,'Tarifa compacta'!$A:$G,7,0)</f>
        <v>Unidad WCU-KSC190M08</v>
      </c>
      <c r="F185" s="34">
        <f>+IFERROR(VLOOKUP($D185,'Tarifa compacta'!A:M,13,0),"")</f>
        <v>15850</v>
      </c>
      <c r="G185" s="217"/>
      <c r="H185" s="32"/>
    </row>
    <row r="186" spans="2:8">
      <c r="B186" s="130"/>
      <c r="C186" s="252">
        <f>IFERROR(VLOOKUP(D186,'Tarifa compacta'!A:C,2,FALSE),"-")</f>
        <v>4010869754378</v>
      </c>
      <c r="D186" s="32" t="s">
        <v>3715</v>
      </c>
      <c r="E186" s="32" t="str">
        <f>+VLOOKUP($D186,'Tarifa compacta'!$A:$G,7,0)</f>
        <v>Unidad WCU-KSC190M08 + Ver opcional</v>
      </c>
      <c r="F186" s="34">
        <f>+IFERROR(VLOOKUP($D186,'Tarifa compacta'!A:M,13,0),"")</f>
        <v>19332</v>
      </c>
      <c r="G186" s="217"/>
      <c r="H186" s="32"/>
    </row>
    <row r="187" spans="2:8">
      <c r="B187" s="130"/>
      <c r="C187" s="252">
        <f>IFERROR(VLOOKUP(D187,'Tarifa compacta'!A:C,2,FALSE),"-")</f>
        <v>4010869754385</v>
      </c>
      <c r="D187" s="32" t="s">
        <v>3717</v>
      </c>
      <c r="E187" s="32" t="str">
        <f>+VLOOKUP($D187,'Tarifa compacta'!$A:$G,7,0)</f>
        <v>Unidad WCU-KSC280M08</v>
      </c>
      <c r="F187" s="34">
        <f>+IFERROR(VLOOKUP($D187,'Tarifa compacta'!A:M,13,0),"")</f>
        <v>20157</v>
      </c>
      <c r="G187" s="217"/>
      <c r="H187" s="32"/>
    </row>
    <row r="188" spans="2:8">
      <c r="B188" s="130"/>
      <c r="C188" s="252">
        <f>IFERROR(VLOOKUP(D188,'Tarifa compacta'!A:C,2,FALSE),"-")</f>
        <v>4010869754392</v>
      </c>
      <c r="D188" s="32" t="s">
        <v>3719</v>
      </c>
      <c r="E188" s="32" t="str">
        <f>+VLOOKUP($D188,'Tarifa compacta'!$A:$G,7,0)</f>
        <v>Unidad WCU-KSC280M08 + Ver opcional</v>
      </c>
      <c r="F188" s="34">
        <f>+IFERROR(VLOOKUP($D188,'Tarifa compacta'!A:M,13,0),"")</f>
        <v>25052</v>
      </c>
      <c r="G188" s="217"/>
      <c r="H188" s="32"/>
    </row>
    <row r="189" spans="2:8">
      <c r="B189" s="130"/>
      <c r="C189" s="252">
        <f>IFERROR(VLOOKUP(D189,'Tarifa compacta'!A:C,2,FALSE),"-")</f>
        <v>4010869754408</v>
      </c>
      <c r="D189" s="32" t="s">
        <v>3721</v>
      </c>
      <c r="E189" s="32" t="str">
        <f>+VLOOKUP($D189,'Tarifa compacta'!$A:$G,7,0)</f>
        <v>Unidad WCU-KSC400M08</v>
      </c>
      <c r="F189" s="34">
        <f>+IFERROR(VLOOKUP($D189,'Tarifa compacta'!A:M,13,0),"")</f>
        <v>24634</v>
      </c>
      <c r="G189" s="217"/>
      <c r="H189" s="32"/>
    </row>
    <row r="190" spans="2:8" ht="15.75" thickBot="1">
      <c r="B190" s="130"/>
      <c r="C190" s="252">
        <f>IFERROR(VLOOKUP(D190,'Tarifa compacta'!A:C,2,FALSE),"-")</f>
        <v>4010869754415</v>
      </c>
      <c r="D190" s="32" t="s">
        <v>3723</v>
      </c>
      <c r="E190" s="32" t="str">
        <f>+VLOOKUP($D190,'Tarifa compacta'!$A:$G,7,0)</f>
        <v>Unidad WCU-KSC400M08 + Ver opcional</v>
      </c>
      <c r="F190" s="34">
        <f>+IFERROR(VLOOKUP($D190,'Tarifa compacta'!A:M,13,0),"")</f>
        <v>29529</v>
      </c>
      <c r="G190" s="217"/>
      <c r="H190" s="32"/>
    </row>
    <row r="191" spans="2:8" ht="24" customHeight="1" thickBot="1">
      <c r="B191" s="288" t="s">
        <v>6439</v>
      </c>
      <c r="C191" s="288"/>
      <c r="D191" s="288"/>
      <c r="E191" s="288"/>
      <c r="F191" s="288"/>
      <c r="G191" s="288"/>
      <c r="H191" s="288"/>
    </row>
    <row r="192" spans="2:8" ht="20.100000000000001" customHeight="1">
      <c r="B192" s="44"/>
      <c r="C192" s="251"/>
      <c r="D192" s="127" t="s">
        <v>6440</v>
      </c>
      <c r="E192" s="45"/>
      <c r="F192" s="46"/>
      <c r="G192" s="222"/>
      <c r="H192" s="45"/>
    </row>
    <row r="193" spans="2:8" ht="14.45" customHeight="1">
      <c r="B193" s="118"/>
      <c r="C193" s="252">
        <f>IFERROR(VLOOKUP(D193,'Tarifa compacta'!A:C,2,FALSE),"-")</f>
        <v>4010869378390</v>
      </c>
      <c r="D193" s="134" t="s">
        <v>3292</v>
      </c>
      <c r="E193" s="32" t="str">
        <f>+VLOOKUP($D193,'Tarifa compacta'!$A:$G,7,0)</f>
        <v>Kit de panel de control + válvula medida 03 para R744</v>
      </c>
      <c r="F193" s="34">
        <f>+IFERROR(VLOOKUP($D193,'Tarifa compacta'!A:M,13,0),"")</f>
        <v>1582</v>
      </c>
      <c r="G193" s="217" t="str">
        <f>IFERROR(IF(VLOOKUP($D193,'Pricelist Oct25'!$A$11:$O$1204,12,0)=0,"",VLOOKUP($D193,'Pricelist Oct25'!$A$11:$O$1204,12,0)),"")</f>
        <v/>
      </c>
      <c r="H193" s="32"/>
    </row>
    <row r="194" spans="2:8" ht="14.45" customHeight="1">
      <c r="B194" s="118"/>
      <c r="C194" s="252">
        <f>IFERROR(VLOOKUP(D194,'Tarifa compacta'!A:C,2,FALSE),"-")</f>
        <v>4010869378369</v>
      </c>
      <c r="D194" t="s">
        <v>3297</v>
      </c>
      <c r="E194" s="32" t="str">
        <f>+VLOOKUP($D194,'Tarifa compacta'!$A:$G,7,0)</f>
        <v>Kit de panel de control + válvula medida 05 para R744</v>
      </c>
      <c r="F194" s="34">
        <f>+IFERROR(VLOOKUP($D194,'Tarifa compacta'!A:M,13,0),"")</f>
        <v>1582</v>
      </c>
      <c r="G194" s="217" t="str">
        <f>IFERROR(IF(VLOOKUP($D194,'Pricelist Oct25'!$A$11:$O$1204,12,0)=0,"",VLOOKUP($D194,'Pricelist Oct25'!$A$11:$O$1204,12,0)),"")</f>
        <v/>
      </c>
      <c r="H194" s="32"/>
    </row>
    <row r="195" spans="2:8" ht="14.45" customHeight="1">
      <c r="B195" s="118"/>
      <c r="C195" s="252">
        <f>IFERROR(VLOOKUP(D195,'Tarifa compacta'!A:C,2,FALSE),"-")</f>
        <v>4010869378406</v>
      </c>
      <c r="D195" t="s">
        <v>3299</v>
      </c>
      <c r="E195" s="32" t="str">
        <f>+VLOOKUP($D195,'Tarifa compacta'!$A:$G,7,0)</f>
        <v>Kit de panel de control + válvula medida 09 para R744</v>
      </c>
      <c r="F195" s="34">
        <f>+IFERROR(VLOOKUP($D195,'Tarifa compacta'!A:M,13,0),"")</f>
        <v>1582</v>
      </c>
      <c r="G195" s="217" t="str">
        <f>IFERROR(IF(VLOOKUP($D195,'Pricelist Oct25'!$A$11:$O$1204,12,0)=0,"",VLOOKUP($D195,'Pricelist Oct25'!$A$11:$O$1204,12,0)),"")</f>
        <v/>
      </c>
      <c r="H195" s="32"/>
    </row>
    <row r="196" spans="2:8" ht="14.45" customHeight="1">
      <c r="B196" s="32"/>
      <c r="C196" s="252">
        <f>IFERROR(VLOOKUP(D196,'Tarifa compacta'!A:C,2,FALSE),"-")</f>
        <v>4010869378789</v>
      </c>
      <c r="D196" t="s">
        <v>3301</v>
      </c>
      <c r="E196" s="32" t="str">
        <f>+VLOOKUP($D196,'Tarifa compacta'!$A:$G,7,0)</f>
        <v>Kit de panel de control + válvula medida 11 para R744</v>
      </c>
      <c r="F196" s="34">
        <f>+IFERROR(VLOOKUP($D196,'Tarifa compacta'!A:M,13,0),"")</f>
        <v>1582</v>
      </c>
      <c r="G196" s="217" t="str">
        <f>IFERROR(IF(VLOOKUP($D196,'Pricelist Oct25'!$A$11:$O$1204,12,0)=0,"",VLOOKUP($D196,'Pricelist Oct25'!$A$11:$O$1204,12,0)),"")</f>
        <v/>
      </c>
      <c r="H196" s="32"/>
    </row>
    <row r="197" spans="2:8" ht="14.45" customHeight="1">
      <c r="B197" s="32"/>
      <c r="C197" s="252">
        <f>IFERROR(VLOOKUP(D197,'Tarifa compacta'!A:C,2,FALSE),"-")</f>
        <v>4010869378352</v>
      </c>
      <c r="D197" t="s">
        <v>3303</v>
      </c>
      <c r="E197" s="32" t="str">
        <f>+VLOOKUP($D197,'Tarifa compacta'!$A:$G,7,0)</f>
        <v>Kit de panel de control + válvula medida 14 para R744</v>
      </c>
      <c r="F197" s="34">
        <f>+IFERROR(VLOOKUP($D197,'Tarifa compacta'!A:M,13,0),"")</f>
        <v>1582</v>
      </c>
      <c r="G197" s="217" t="str">
        <f>IFERROR(IF(VLOOKUP($D197,'Pricelist Oct25'!$A$11:$O$1204,12,0)=0,"",VLOOKUP($D197,'Pricelist Oct25'!$A$11:$O$1204,12,0)),"")</f>
        <v/>
      </c>
      <c r="H197" s="32"/>
    </row>
    <row r="198" spans="2:8" ht="14.45" customHeight="1">
      <c r="B198" s="32"/>
      <c r="C198" s="252">
        <f>IFERROR(VLOOKUP(D198,'Tarifa compacta'!A:C,2,FALSE),"-")</f>
        <v>4010869378376</v>
      </c>
      <c r="D198" t="s">
        <v>3305</v>
      </c>
      <c r="E198" s="32" t="str">
        <f>+VLOOKUP($D198,'Tarifa compacta'!$A:$G,7,0)</f>
        <v>Kit de panel de control + válvula medida 18 para R744</v>
      </c>
      <c r="F198" s="34">
        <f>+IFERROR(VLOOKUP($D198,'Tarifa compacta'!A:M,13,0),"")</f>
        <v>1582</v>
      </c>
      <c r="G198" s="217" t="str">
        <f>IFERROR(IF(VLOOKUP($D198,'Pricelist Oct25'!$A$11:$O$1204,12,0)=0,"",VLOOKUP($D198,'Pricelist Oct25'!$A$11:$O$1204,12,0)),"")</f>
        <v/>
      </c>
      <c r="H198" s="32"/>
    </row>
    <row r="199" spans="2:8" ht="14.45" customHeight="1">
      <c r="B199" s="32"/>
      <c r="C199" s="252">
        <f>IFERROR(VLOOKUP(D199,'Tarifa compacta'!A:C,2,FALSE),"-")</f>
        <v>4010869378345</v>
      </c>
      <c r="D199" t="s">
        <v>3307</v>
      </c>
      <c r="E199" s="32" t="str">
        <f>+VLOOKUP($D199,'Tarifa compacta'!$A:$G,7,0)</f>
        <v>Kit de panel de control + válvula medida 24 para R744</v>
      </c>
      <c r="F199" s="34">
        <f>+IFERROR(VLOOKUP($D199,'Tarifa compacta'!A:M,13,0),"")</f>
        <v>1582</v>
      </c>
      <c r="G199" s="217"/>
      <c r="H199" s="32"/>
    </row>
    <row r="200" spans="2:8" ht="14.45" customHeight="1">
      <c r="B200" s="32"/>
      <c r="C200" s="252">
        <f>IFERROR(VLOOKUP(D200,'Tarifa compacta'!A:C,2,FALSE),"-")</f>
        <v>4010869500708</v>
      </c>
      <c r="D200" t="s">
        <v>3309</v>
      </c>
      <c r="E200" s="32" t="str">
        <f>+VLOOKUP($D200,'Tarifa compacta'!$A:$G,7,0)</f>
        <v>Kit de panel de control + válvula medida 30 para R744</v>
      </c>
      <c r="F200" s="34">
        <f>+IFERROR(VLOOKUP($D200,'Tarifa compacta'!A:M,13,0),"")</f>
        <v>2382</v>
      </c>
      <c r="G200" s="217"/>
      <c r="H200" s="32"/>
    </row>
    <row r="201" spans="2:8" ht="14.45" customHeight="1">
      <c r="B201" s="32"/>
      <c r="C201" s="252">
        <f>IFERROR(VLOOKUP(D201,'Tarifa compacta'!A:C,2,FALSE),"-")</f>
        <v>4010869208956</v>
      </c>
      <c r="D201" t="s">
        <v>3311</v>
      </c>
      <c r="E201" s="32" t="str">
        <f>+VLOOKUP($D201,'Tarifa compacta'!$A:$G,7,0)</f>
        <v>Válvula de servicio para instalaciones de R744</v>
      </c>
      <c r="F201" s="34">
        <f>+IFERROR(VLOOKUP($D201,'Tarifa compacta'!A:M,13,0),"")</f>
        <v>164</v>
      </c>
      <c r="G201" s="217"/>
      <c r="H201" s="32"/>
    </row>
    <row r="202" spans="2:8" ht="14.45" customHeight="1">
      <c r="B202" s="32"/>
      <c r="C202" s="252">
        <f>IFERROR(VLOOKUP(D202,'Tarifa compacta'!A:C,2,FALSE),"-")</f>
        <v>4010869374934</v>
      </c>
      <c r="D202" t="s">
        <v>3315</v>
      </c>
      <c r="E202" s="32" t="str">
        <f>+VLOOKUP($D202,'Tarifa compacta'!$A:$G,7,0)</f>
        <v>Aceite lubricante para instalaciones R744 500ml (válido OCU-CR y OCU-CRC)</v>
      </c>
      <c r="F202" s="34">
        <f>+IFERROR(VLOOKUP($D202,'Tarifa compacta'!A:M,13,0),"")</f>
        <v>93</v>
      </c>
      <c r="G202" s="217"/>
      <c r="H202" s="32"/>
    </row>
    <row r="203" spans="2:8" ht="14.45" customHeight="1">
      <c r="B203" s="128"/>
      <c r="C203" s="252">
        <f>IFERROR(VLOOKUP(D203,'Tarifa compacta'!A:C,2,FALSE),"-")</f>
        <v>4010869754422</v>
      </c>
      <c r="D203" t="s">
        <v>3318</v>
      </c>
      <c r="E203" s="32" t="str">
        <f>+VLOOKUP($D203,'Tarifa compacta'!$A:$G,7,0)</f>
        <v>Display LED para el controlador EXV (válido para OCU-CRC)</v>
      </c>
      <c r="F203" s="34">
        <f>+IFERROR(VLOOKUP($D203,'Tarifa compacta'!A:M,13,0),"")</f>
        <v>393</v>
      </c>
      <c r="G203" s="217"/>
      <c r="H203" s="32"/>
    </row>
    <row r="204" spans="2:8" ht="14.45" customHeight="1">
      <c r="B204" s="128"/>
      <c r="C204" s="252">
        <f>IFERROR(VLOOKUP(D204,'Tarifa compacta'!A:C,2,FALSE),"-")</f>
        <v>4010869767583</v>
      </c>
      <c r="D204" t="s">
        <v>3321</v>
      </c>
      <c r="E204" s="32" t="str">
        <f>+VLOOKUP($D204,'Tarifa compacta'!$A:$G,7,0)</f>
        <v>Caja de control EEV</v>
      </c>
      <c r="F204" s="34">
        <f>+IFERROR(VLOOKUP($D204,'Tarifa compacta'!A:M,13,0),"")</f>
        <v>368</v>
      </c>
      <c r="G204" s="217"/>
      <c r="H204" s="32"/>
    </row>
    <row r="205" spans="2:8" ht="14.45" customHeight="1">
      <c r="B205" s="128"/>
      <c r="C205" s="252">
        <f>IFERROR(VLOOKUP(D205,'Tarifa compacta'!A:C,2,FALSE),"-")</f>
        <v>4010869769600</v>
      </c>
      <c r="D205" t="s">
        <v>3324</v>
      </c>
      <c r="E205" s="32" t="str">
        <f>+VLOOKUP($D205,'Tarifa compacta'!$A:$G,7,0)</f>
        <v>Placa para kit de conexión de control EEV</v>
      </c>
      <c r="F205" s="34">
        <f>+IFERROR(VLOOKUP($D205,'Tarifa compacta'!A:M,13,0),"")</f>
        <v>480</v>
      </c>
      <c r="G205" s="217"/>
      <c r="H205" s="32"/>
    </row>
    <row r="206" spans="2:8" ht="14.45" customHeight="1">
      <c r="B206" s="128"/>
      <c r="C206" s="252">
        <f>IFERROR(VLOOKUP(D206,'Tarifa compacta'!A:C,2,FALSE),"-")</f>
        <v>4010869767774</v>
      </c>
      <c r="D206" t="s">
        <v>3327</v>
      </c>
      <c r="E206" s="32" t="str">
        <f>+VLOOKUP($D206,'Tarifa compacta'!$A:$G,7,0)</f>
        <v>Placa de control para kit de conexión de control EEV con EEV</v>
      </c>
      <c r="F206" s="34">
        <f>+IFERROR(VLOOKUP($D206,'Tarifa compacta'!A:M,13,0),"")</f>
        <v>700</v>
      </c>
      <c r="G206" s="217"/>
      <c r="H206" s="32"/>
    </row>
    <row r="207" spans="2:8" ht="14.45" customHeight="1">
      <c r="B207" s="128"/>
      <c r="C207" s="252">
        <f>IFERROR(VLOOKUP(D207,'Tarifa compacta'!A:C,2,FALSE),"-")</f>
        <v>4010869767781</v>
      </c>
      <c r="D207" t="s">
        <v>3330</v>
      </c>
      <c r="E207" s="32" t="str">
        <f>+VLOOKUP($D207,'Tarifa compacta'!$A:$G,7,0)</f>
        <v>Placa de control para kit de conexión de control EEV con EEV</v>
      </c>
      <c r="F207" s="34">
        <f>+IFERROR(VLOOKUP($D207,'Tarifa compacta'!A:M,13,0),"")</f>
        <v>700</v>
      </c>
      <c r="G207" s="217"/>
      <c r="H207" s="32"/>
    </row>
    <row r="208" spans="2:8" ht="14.45" customHeight="1">
      <c r="B208" s="128"/>
      <c r="C208" s="252">
        <f>IFERROR(VLOOKUP(D208,'Tarifa compacta'!A:C,2,FALSE),"-")</f>
        <v>4010869767798</v>
      </c>
      <c r="D208" t="s">
        <v>3331</v>
      </c>
      <c r="E208" s="32" t="str">
        <f>+VLOOKUP($D208,'Tarifa compacta'!$A:$G,7,0)</f>
        <v>Placa de control para kit de conexión de control EEV con EEV</v>
      </c>
      <c r="F208" s="34">
        <f>+IFERROR(VLOOKUP($D208,'Tarifa compacta'!A:M,13,0),"")</f>
        <v>700</v>
      </c>
      <c r="G208" s="217"/>
      <c r="H208" s="32"/>
    </row>
    <row r="209" spans="2:12" ht="14.45" customHeight="1">
      <c r="B209" s="128"/>
      <c r="C209" s="252">
        <f>IFERROR(VLOOKUP(D209,'Tarifa compacta'!A:C,2,FALSE),"-")</f>
        <v>4010869767804</v>
      </c>
      <c r="D209" t="s">
        <v>3332</v>
      </c>
      <c r="E209" s="32" t="str">
        <f>+VLOOKUP($D209,'Tarifa compacta'!$A:$G,7,0)</f>
        <v>Placa de control para kit de conexión de control EEV con EEV</v>
      </c>
      <c r="F209" s="34">
        <f>+IFERROR(VLOOKUP($D209,'Tarifa compacta'!A:M,13,0),"")</f>
        <v>700</v>
      </c>
      <c r="G209" s="217"/>
      <c r="H209" s="32"/>
    </row>
    <row r="210" spans="2:12" ht="14.45" customHeight="1">
      <c r="B210" s="128"/>
      <c r="C210" s="252">
        <f>IFERROR(VLOOKUP(D210,'Tarifa compacta'!A:C,2,FALSE),"-")</f>
        <v>4010869767811</v>
      </c>
      <c r="D210" t="s">
        <v>3333</v>
      </c>
      <c r="E210" s="32" t="str">
        <f>+VLOOKUP($D210,'Tarifa compacta'!$A:$G,7,0)</f>
        <v>Placa de control para kit de conexión de control EEV con EEV</v>
      </c>
      <c r="F210" s="34">
        <f>+IFERROR(VLOOKUP($D210,'Tarifa compacta'!A:M,13,0),"")</f>
        <v>700</v>
      </c>
      <c r="G210" s="217"/>
      <c r="H210" s="32"/>
    </row>
    <row r="211" spans="2:12" ht="14.45" customHeight="1">
      <c r="B211" s="128"/>
      <c r="C211" s="252">
        <f>IFERROR(VLOOKUP(D211,'Tarifa compacta'!A:C,2,FALSE),"-")</f>
        <v>4010869767828</v>
      </c>
      <c r="D211" t="s">
        <v>3334</v>
      </c>
      <c r="E211" s="32" t="str">
        <f>+VLOOKUP($D211,'Tarifa compacta'!$A:$G,7,0)</f>
        <v>Placa de control para kit de conexión de control EEV con EEV</v>
      </c>
      <c r="F211" s="34">
        <f>+IFERROR(VLOOKUP($D211,'Tarifa compacta'!A:M,13,0),"")</f>
        <v>700</v>
      </c>
      <c r="G211" s="217"/>
      <c r="H211" s="32"/>
    </row>
    <row r="212" spans="2:12" ht="14.45" customHeight="1">
      <c r="B212" s="128"/>
      <c r="C212" s="252">
        <f>IFERROR(VLOOKUP(D212,'Tarifa compacta'!A:C,2,FALSE),"-")</f>
        <v>4010869767835</v>
      </c>
      <c r="D212" t="s">
        <v>3335</v>
      </c>
      <c r="E212" s="32" t="str">
        <f>+VLOOKUP($D212,'Tarifa compacta'!$A:$G,7,0)</f>
        <v>Placa de control para kit de conexión de control EEV con EEV</v>
      </c>
      <c r="F212" s="34">
        <f>+IFERROR(VLOOKUP($D212,'Tarifa compacta'!A:M,13,0),"")</f>
        <v>700</v>
      </c>
      <c r="G212" s="217"/>
      <c r="H212" s="32"/>
    </row>
    <row r="213" spans="2:12" ht="14.45" customHeight="1">
      <c r="B213" s="128"/>
      <c r="C213" s="252">
        <f>IFERROR(VLOOKUP(D213,'Tarifa compacta'!A:C,2,FALSE),"-")</f>
        <v>4010869767842</v>
      </c>
      <c r="D213" t="s">
        <v>3336</v>
      </c>
      <c r="E213" s="32" t="str">
        <f>+VLOOKUP($D213,'Tarifa compacta'!$A:$G,7,0)</f>
        <v>Placa de control para kit de conexión de control EEV con EEV</v>
      </c>
      <c r="F213" s="34">
        <f>+IFERROR(VLOOKUP($D213,'Tarifa compacta'!A:M,13,0),"")</f>
        <v>1500</v>
      </c>
      <c r="G213" s="217"/>
      <c r="H213" s="32"/>
    </row>
    <row r="214" spans="2:12" ht="14.45" customHeight="1">
      <c r="B214" s="128"/>
      <c r="C214" s="252">
        <f>IFERROR(VLOOKUP(D214,'Tarifa compacta'!A:C,2,FALSE),"-")</f>
        <v>4010869769624</v>
      </c>
      <c r="D214" t="s">
        <v>3337</v>
      </c>
      <c r="E214" s="32" t="str">
        <f>+VLOOKUP($D214,'Tarifa compacta'!$A:$G,7,0)</f>
        <v>Recipiente externo de CO2 24 L 80 bar - aislamiento + carcasa</v>
      </c>
      <c r="F214" s="34">
        <f>+IFERROR(VLOOKUP($D214,'Tarifa compacta'!A:M,13,0),"")</f>
        <v>6631</v>
      </c>
      <c r="G214" s="217"/>
      <c r="H214" s="32"/>
    </row>
    <row r="215" spans="2:12" ht="14.45" customHeight="1">
      <c r="B215" s="128"/>
      <c r="C215" s="252">
        <f>IFERROR(VLOOKUP(D215,'Tarifa compacta'!A:C,2,FALSE),"-")</f>
        <v>4010869770118</v>
      </c>
      <c r="D215" t="s">
        <v>3340</v>
      </c>
      <c r="E215" s="32" t="str">
        <f>+VLOOKUP($D215,'Tarifa compacta'!$A:$G,7,0)</f>
        <v>Recipiente externo de CO2 24 L 90 bar - aislamiento + carcasa</v>
      </c>
      <c r="F215" s="34">
        <f>+IFERROR(VLOOKUP($D215,'Tarifa compacta'!A:M,13,0),"")</f>
        <v>6963</v>
      </c>
      <c r="G215" s="217"/>
      <c r="H215" s="32"/>
    </row>
    <row r="216" spans="2:12" ht="14.45" customHeight="1">
      <c r="B216" s="128"/>
      <c r="C216" s="252">
        <f>IFERROR(VLOOKUP(D216,'Tarifa compacta'!A:C,2,FALSE),"-")</f>
        <v>4010869769617</v>
      </c>
      <c r="D216" t="s">
        <v>3342</v>
      </c>
      <c r="E216" s="32" t="str">
        <f>+VLOOKUP($D216,'Tarifa compacta'!$A:$G,7,0)</f>
        <v>Recipiente externo de CO2 24 L 80 bar - aislamiento</v>
      </c>
      <c r="F216" s="34">
        <f>+IFERROR(VLOOKUP($D216,'Tarifa compacta'!A:M,13,0),"")</f>
        <v>4421</v>
      </c>
      <c r="G216" s="217"/>
      <c r="H216" s="32"/>
    </row>
    <row r="217" spans="2:12" ht="14.45" customHeight="1">
      <c r="B217" s="128"/>
      <c r="C217" s="252">
        <f>IFERROR(VLOOKUP(D217,'Tarifa compacta'!A:C,2,FALSE),"-")</f>
        <v>4010869769631</v>
      </c>
      <c r="D217" t="s">
        <v>3345</v>
      </c>
      <c r="E217" s="32" t="str">
        <f>+VLOOKUP($D217,'Tarifa compacta'!$A:$G,7,0)</f>
        <v>Recipiente externo de CO2 24 L 90 bar - aislamiento</v>
      </c>
      <c r="F217" s="34">
        <f>+IFERROR(VLOOKUP($D217,'Tarifa compacta'!A:M,13,0),"")</f>
        <v>4642</v>
      </c>
      <c r="G217" s="217"/>
      <c r="H217" s="32"/>
    </row>
    <row r="218" spans="2:12" ht="14.45" customHeight="1">
      <c r="B218" s="32"/>
      <c r="C218" s="252">
        <f>IFERROR(VLOOKUP(D218,'Tarifa compacta'!A:C,2,FALSE),"-")</f>
        <v>4010869374620</v>
      </c>
      <c r="D218" t="s">
        <v>3347</v>
      </c>
      <c r="E218" s="32" t="str">
        <f>+VLOOKUP($D218,'Tarifa compacta'!$A:$G,7,0)</f>
        <v>Panel de control de sistemas de conservación con R744</v>
      </c>
      <c r="F218" s="34">
        <f>+IFERROR(VLOOKUP($D218,'Tarifa compacta'!A:M,13,0),"")</f>
        <v>1390</v>
      </c>
      <c r="G218" s="217"/>
      <c r="H218" s="32"/>
    </row>
    <row r="219" spans="2:12" ht="14.45" customHeight="1">
      <c r="B219" s="128"/>
      <c r="C219" s="252">
        <f>IFERROR(VLOOKUP(D219,'Tarifa compacta'!A:C,2,FALSE),"-")</f>
        <v>4010869763196</v>
      </c>
      <c r="D219" s="134" t="s">
        <v>3350</v>
      </c>
      <c r="E219" s="32" t="str">
        <f>+VLOOKUP($D219,'Tarifa compacta'!$A:$G,7,0)</f>
        <v>Válvula de seguridad 60 bar 3/8" NPT x G 1/2"</v>
      </c>
      <c r="F219" s="34">
        <f>+IFERROR(VLOOKUP($D219,'Tarifa compacta'!A:M,13,0),"")</f>
        <v>300</v>
      </c>
      <c r="G219" s="217"/>
      <c r="H219" s="32"/>
    </row>
    <row r="220" spans="2:12" ht="14.45" customHeight="1">
      <c r="B220" s="32"/>
      <c r="C220" s="252">
        <f>IFERROR(VLOOKUP(D220,'Tarifa compacta'!A:C,2,FALSE),"-")</f>
        <v>4010869370011</v>
      </c>
      <c r="D220" t="s">
        <v>3353</v>
      </c>
      <c r="E220" s="32" t="str">
        <f>+VLOOKUP($D220,'Tarifa compacta'!$A:$G,7,0)</f>
        <v>Válvula de seguridad 80 bar 3/8" NPT x G 1/2"</v>
      </c>
      <c r="F220" s="34">
        <f>+IFERROR(VLOOKUP($D220,'Tarifa compacta'!A:M,13,0),"")</f>
        <v>327</v>
      </c>
      <c r="G220" s="217"/>
      <c r="H220" s="32"/>
    </row>
    <row r="221" spans="2:12" ht="14.45" customHeight="1">
      <c r="B221" s="32"/>
      <c r="C221" s="252">
        <f>IFERROR(VLOOKUP(D221,'Tarifa compacta'!A:C,2,FALSE),"-")</f>
        <v>4010869355087</v>
      </c>
      <c r="D221" t="s">
        <v>3355</v>
      </c>
      <c r="E221" s="32" t="str">
        <f>+VLOOKUP($D221,'Tarifa compacta'!$A:$G,7,0)</f>
        <v>Válvula de seguridad 120 bar 3/8" NPT x G 1/2" (Sólo para recipiente 200VF5A)</v>
      </c>
      <c r="F221" s="34">
        <f>+IFERROR(VLOOKUP($D221,'Tarifa compacta'!A:M,13,0),"")</f>
        <v>347</v>
      </c>
      <c r="G221" s="217"/>
      <c r="H221" s="32"/>
    </row>
    <row r="222" spans="2:12" ht="14.45" customHeight="1">
      <c r="B222" s="32"/>
      <c r="C222" s="252">
        <f>IFERROR(VLOOKUP(D222,'Tarifa compacta'!A:C,2,FALSE),"-")</f>
        <v>4010869353878</v>
      </c>
      <c r="D222" t="s">
        <v>3357</v>
      </c>
      <c r="E222" s="32" t="str">
        <f>+VLOOKUP($D222,'Tarifa compacta'!$A:$G,7,0)</f>
        <v>Visor de 1/4"</v>
      </c>
      <c r="F222" s="34">
        <f>+IFERROR(VLOOKUP($D222,'Tarifa compacta'!A:M,13,0),"")</f>
        <v>67</v>
      </c>
      <c r="G222" s="217"/>
      <c r="H222" s="32"/>
    </row>
    <row r="223" spans="2:12" ht="14.45" customHeight="1">
      <c r="B223" s="32"/>
      <c r="C223" s="252">
        <f>IFERROR(VLOOKUP(D223,'Tarifa compacta'!A:C,2,FALSE),"-")</f>
        <v>4010869353892</v>
      </c>
      <c r="D223" t="s">
        <v>3360</v>
      </c>
      <c r="E223" s="32" t="str">
        <f>+VLOOKUP($D223,'Tarifa compacta'!$A:$G,7,0)</f>
        <v>Visor de 3/8"</v>
      </c>
      <c r="F223" s="34">
        <f>+IFERROR(VLOOKUP($D223,'Tarifa compacta'!A:M,13,0),"")</f>
        <v>67</v>
      </c>
      <c r="G223" s="217"/>
      <c r="H223" s="32"/>
      <c r="J223" s="119"/>
      <c r="L223" s="119"/>
    </row>
    <row r="224" spans="2:12">
      <c r="B224" s="32"/>
      <c r="C224" s="252">
        <f>IFERROR(VLOOKUP(D224,'Tarifa compacta'!A:C,2,FALSE),"-")</f>
        <v>4010869353830</v>
      </c>
      <c r="D224" t="s">
        <v>3362</v>
      </c>
      <c r="E224" s="32" t="str">
        <f>+VLOOKUP($D224,'Tarifa compacta'!$A:$G,7,0)</f>
        <v>Visor de 1/2"</v>
      </c>
      <c r="F224" s="34">
        <f>+IFERROR(VLOOKUP($D224,'Tarifa compacta'!A:M,13,0),"")</f>
        <v>69</v>
      </c>
      <c r="G224" s="217"/>
      <c r="H224" s="32"/>
    </row>
    <row r="225" spans="2:8">
      <c r="B225" s="32"/>
      <c r="C225" s="252">
        <f>IFERROR(VLOOKUP(D225,'Tarifa compacta'!A:C,2,FALSE),"-")</f>
        <v>4010869353908</v>
      </c>
      <c r="D225" t="s">
        <v>3364</v>
      </c>
      <c r="E225" s="32" t="str">
        <f>+VLOOKUP($D225,'Tarifa compacta'!$A:$G,7,0)</f>
        <v>Visor de 5/8"</v>
      </c>
      <c r="F225" s="34">
        <f>+IFERROR(VLOOKUP($D225,'Tarifa compacta'!A:M,13,0),"")</f>
        <v>76</v>
      </c>
      <c r="G225" s="217"/>
      <c r="H225" s="32"/>
    </row>
    <row r="226" spans="2:8">
      <c r="B226" s="32"/>
      <c r="C226" s="252">
        <f>IFERROR(VLOOKUP(D226,'Tarifa compacta'!A:C,2,FALSE),"-")</f>
        <v>4010869355056</v>
      </c>
      <c r="D226" t="s">
        <v>3366</v>
      </c>
      <c r="E226" s="32" t="str">
        <f>+VLOOKUP($D226,'Tarifa compacta'!$A:$G,7,0)</f>
        <v>Visor de 3/4"</v>
      </c>
      <c r="F226" s="34">
        <f>+IFERROR(VLOOKUP($D226,'Tarifa compacta'!A:M,13,0),"")</f>
        <v>101</v>
      </c>
      <c r="G226" s="217"/>
      <c r="H226" s="32"/>
    </row>
    <row r="227" spans="2:8">
      <c r="B227" s="118"/>
      <c r="C227" s="252">
        <f>IFERROR(VLOOKUP(D227,'Tarifa compacta'!A:C,2,FALSE),"-")</f>
        <v>4010869353861</v>
      </c>
      <c r="D227" t="s">
        <v>3368</v>
      </c>
      <c r="E227" s="32" t="str">
        <f>+VLOOKUP($D227,'Tarifa compacta'!$A:$G,7,0)</f>
        <v>Cuerpo para válvulas de seguridad dobles 3/8" NPT</v>
      </c>
      <c r="F227" s="34">
        <f>+IFERROR(VLOOKUP($D227,'Tarifa compacta'!A:M,13,0),"")</f>
        <v>250</v>
      </c>
      <c r="G227" s="217"/>
      <c r="H227" s="32"/>
    </row>
    <row r="228" spans="2:8">
      <c r="B228" s="118"/>
      <c r="C228" s="252">
        <f>IFERROR(VLOOKUP(D228,'Tarifa compacta'!A:C,2,FALSE),"-")</f>
        <v>4010869555081</v>
      </c>
      <c r="D228" t="s">
        <v>3371</v>
      </c>
      <c r="E228" s="32" t="str">
        <f>+VLOOKUP($D228,'Tarifa compacta'!$A:$G,7,0)</f>
        <v>Racor 1/2"</v>
      </c>
      <c r="F228" s="34">
        <f>+IFERROR(VLOOKUP($D228,'Tarifa compacta'!A:M,13,0),"")</f>
        <v>11</v>
      </c>
      <c r="G228" s="217"/>
      <c r="H228" s="32"/>
    </row>
    <row r="229" spans="2:8">
      <c r="B229" s="118"/>
      <c r="C229" s="252">
        <f>IFERROR(VLOOKUP(D229,'Tarifa compacta'!A:C,2,FALSE),"-")</f>
        <v>4010869354059</v>
      </c>
      <c r="D229" t="s">
        <v>3374</v>
      </c>
      <c r="E229" s="32" t="str">
        <f>+VLOOKUP($D229,'Tarifa compacta'!$A:$G,7,0)</f>
        <v>Racor 3/4"</v>
      </c>
      <c r="F229" s="34">
        <f>+IFERROR(VLOOKUP($D229,'Tarifa compacta'!A:M,13,0),"")</f>
        <v>14</v>
      </c>
      <c r="G229" s="217"/>
      <c r="H229" s="32"/>
    </row>
    <row r="230" spans="2:8">
      <c r="B230" s="32"/>
      <c r="C230" s="252">
        <f>IFERROR(VLOOKUP(D230,'Tarifa compacta'!A:C,2,FALSE),"-")</f>
        <v>4010869555098</v>
      </c>
      <c r="D230" t="s">
        <v>3377</v>
      </c>
      <c r="E230" s="32" t="str">
        <f>+VLOOKUP($D230,'Tarifa compacta'!$A:$G,7,0)</f>
        <v>Racor 3/8"</v>
      </c>
      <c r="F230" s="34">
        <f>+IFERROR(VLOOKUP($D230,'Tarifa compacta'!A:M,13,0),"")</f>
        <v>10</v>
      </c>
      <c r="G230" s="217"/>
      <c r="H230" s="32"/>
    </row>
    <row r="231" spans="2:8">
      <c r="B231" s="32"/>
      <c r="C231" s="252">
        <f>IFERROR(VLOOKUP(D231,'Tarifa compacta'!A:C,2,FALSE),"-")</f>
        <v>4010869555074</v>
      </c>
      <c r="D231" t="s">
        <v>3380</v>
      </c>
      <c r="E231" s="32" t="str">
        <f>+VLOOKUP($D231,'Tarifa compacta'!$A:$G,7,0)</f>
        <v>Racor 5/8"</v>
      </c>
      <c r="F231" s="34">
        <f>+IFERROR(VLOOKUP($D231,'Tarifa compacta'!A:M,13,0),"")</f>
        <v>12</v>
      </c>
      <c r="G231" s="217"/>
      <c r="H231" s="32"/>
    </row>
    <row r="232" spans="2:8">
      <c r="B232" s="32"/>
      <c r="C232" s="252">
        <f>IFERROR(VLOOKUP(D232,'Tarifa compacta'!A:C,2,FALSE),"-")</f>
        <v>4010869376501</v>
      </c>
      <c r="D232" t="s">
        <v>3383</v>
      </c>
      <c r="E232" s="32" t="str">
        <f>+VLOOKUP($D232,'Tarifa compacta'!$A:$G,7,0)</f>
        <v>Service checker para puesta en marcha y mantenimiento</v>
      </c>
      <c r="F232" s="34">
        <f>+IFERROR(VLOOKUP($D232,'Tarifa compacta'!A:M,13,0),"")</f>
        <v>526</v>
      </c>
      <c r="G232" s="217"/>
      <c r="H232" s="32"/>
    </row>
    <row r="233" spans="2:8">
      <c r="B233" s="32"/>
      <c r="C233" s="252">
        <f>IFERROR(VLOOKUP(D233,'Tarifa compacta'!A:C,2,FALSE),"-")</f>
        <v>4010869515535</v>
      </c>
      <c r="D233" t="s">
        <v>3386</v>
      </c>
      <c r="E233" s="32" t="str">
        <f>+VLOOKUP($D233,'Tarifa compacta'!$A:$G,7,0)</f>
        <v>Cable y conector</v>
      </c>
      <c r="F233" s="34">
        <f>+IFERROR(VLOOKUP($D233,'Tarifa compacta'!A:M,13,0),"")</f>
        <v>35</v>
      </c>
      <c r="G233" s="217"/>
      <c r="H233" s="32"/>
    </row>
    <row r="234" spans="2:8">
      <c r="B234" s="32"/>
      <c r="C234" s="252">
        <f>IFERROR(VLOOKUP(D234,'Tarifa compacta'!A:C,2,FALSE),"-")</f>
        <v>4010869375689</v>
      </c>
      <c r="D234" t="s">
        <v>3389</v>
      </c>
      <c r="E234" s="32" t="str">
        <f>+VLOOKUP($D234,'Tarifa compacta'!$A:$G,7,0)</f>
        <v>Válvula electrónica de expansión E2V medida 03 para R744</v>
      </c>
      <c r="F234" s="34">
        <f>+IFERROR(VLOOKUP($D234,'Tarifa compacta'!A:M,13,0),"")</f>
        <v>225</v>
      </c>
      <c r="G234" s="217"/>
      <c r="H234" s="32"/>
    </row>
    <row r="235" spans="2:8">
      <c r="B235" s="32"/>
      <c r="C235" s="252">
        <f>IFERROR(VLOOKUP(D235,'Tarifa compacta'!A:C,2,FALSE),"-")</f>
        <v>4010869375733</v>
      </c>
      <c r="D235" t="s">
        <v>3392</v>
      </c>
      <c r="E235" s="32" t="str">
        <f>+VLOOKUP($D235,'Tarifa compacta'!$A:$G,7,0)</f>
        <v>Válvula electrónica de expansión E2Vmedida 05 para R744</v>
      </c>
      <c r="F235" s="34">
        <f>+IFERROR(VLOOKUP($D235,'Tarifa compacta'!A:M,13,0),"")</f>
        <v>225</v>
      </c>
      <c r="G235" s="217"/>
      <c r="H235" s="32"/>
    </row>
    <row r="236" spans="2:8">
      <c r="B236" s="32"/>
      <c r="C236" s="252">
        <f>IFERROR(VLOOKUP(D236,'Tarifa compacta'!A:C,2,FALSE),"-")</f>
        <v>4010869375719</v>
      </c>
      <c r="D236" t="s">
        <v>3394</v>
      </c>
      <c r="E236" s="32" t="str">
        <f>+VLOOKUP($D236,'Tarifa compacta'!$A:$G,7,0)</f>
        <v>Válvula electrónica de expansión E2V medida 09 para R744</v>
      </c>
      <c r="F236" s="34">
        <f>+IFERROR(VLOOKUP($D236,'Tarifa compacta'!A:M,13,0),"")</f>
        <v>225</v>
      </c>
      <c r="G236" s="217"/>
      <c r="H236" s="32"/>
    </row>
    <row r="237" spans="2:8">
      <c r="B237" s="32"/>
      <c r="C237" s="252">
        <f>IFERROR(VLOOKUP(D237,'Tarifa compacta'!A:C,2,FALSE),"-")</f>
        <v>4010869375726</v>
      </c>
      <c r="D237" t="s">
        <v>3396</v>
      </c>
      <c r="E237" s="32" t="str">
        <f>+VLOOKUP($D237,'Tarifa compacta'!$A:$G,7,0)</f>
        <v>Válvula electrónica de expansión E2V medida 11 para R744</v>
      </c>
      <c r="F237" s="34">
        <f>+IFERROR(VLOOKUP($D237,'Tarifa compacta'!A:M,13,0),"")</f>
        <v>225</v>
      </c>
      <c r="G237" s="217"/>
      <c r="H237" s="32"/>
    </row>
    <row r="238" spans="2:8">
      <c r="B238" s="32"/>
      <c r="C238" s="252">
        <f>IFERROR(VLOOKUP(D238,'Tarifa compacta'!A:C,2,FALSE),"-")</f>
        <v>4010869375696</v>
      </c>
      <c r="D238" t="s">
        <v>3398</v>
      </c>
      <c r="E238" s="32" t="str">
        <f>+VLOOKUP($D238,'Tarifa compacta'!$A:$G,7,0)</f>
        <v>Válvula electrónica de expansión E2V medida 14 para R744</v>
      </c>
      <c r="F238" s="34">
        <f>+IFERROR(VLOOKUP($D238,'Tarifa compacta'!A:M,13,0),"")</f>
        <v>225</v>
      </c>
      <c r="G238" s="217"/>
      <c r="H238" s="32"/>
    </row>
    <row r="239" spans="2:8">
      <c r="B239" s="32"/>
      <c r="C239" s="252">
        <f>IFERROR(VLOOKUP(D239,'Tarifa compacta'!A:C,2,FALSE),"-")</f>
        <v>4010869375672</v>
      </c>
      <c r="D239" t="s">
        <v>3400</v>
      </c>
      <c r="E239" s="32" t="str">
        <f>+VLOOKUP($D239,'Tarifa compacta'!$A:$G,7,0)</f>
        <v>Válvula electrónica de expansión E2V medida 18 para R744</v>
      </c>
      <c r="F239" s="34">
        <f>+IFERROR(VLOOKUP($D239,'Tarifa compacta'!A:M,13,0),"")</f>
        <v>225</v>
      </c>
      <c r="G239" s="217"/>
      <c r="H239" s="32"/>
    </row>
    <row r="240" spans="2:8">
      <c r="B240" s="32"/>
      <c r="C240" s="252">
        <f>IFERROR(VLOOKUP(D240,'Tarifa compacta'!A:C,2,FALSE),"-")</f>
        <v>4010869375702</v>
      </c>
      <c r="D240" t="s">
        <v>3402</v>
      </c>
      <c r="E240" s="32" t="str">
        <f>+VLOOKUP($D240,'Tarifa compacta'!$A:$G,7,0)</f>
        <v>Válvula electrónica de expansión E2V medida 24 para R744</v>
      </c>
      <c r="F240" s="34">
        <f>+IFERROR(VLOOKUP($D240,'Tarifa compacta'!A:M,13,0),"")</f>
        <v>220</v>
      </c>
      <c r="G240" s="217"/>
      <c r="H240" s="32"/>
    </row>
    <row r="241" spans="2:8">
      <c r="B241" s="32"/>
      <c r="C241" s="252">
        <f>IFERROR(VLOOKUP(D241,'Tarifa compacta'!A:C,2,FALSE),"-")</f>
        <v>4010869515559</v>
      </c>
      <c r="D241" s="134" t="s">
        <v>3404</v>
      </c>
      <c r="E241" s="32" t="str">
        <f>+VLOOKUP($D241,'Tarifa compacta'!$A:$G,7,0)</f>
        <v>Válvula electrónica de expansión E3V medida 30 para R744</v>
      </c>
      <c r="F241" s="34">
        <f>+IFERROR(VLOOKUP($D241,'Tarifa compacta'!A:M,13,0),"")</f>
        <v>1020</v>
      </c>
      <c r="G241" s="217"/>
      <c r="H241" s="32"/>
    </row>
    <row r="242" spans="2:8" ht="20.100000000000001" customHeight="1">
      <c r="B242" s="44"/>
      <c r="C242" s="251"/>
      <c r="D242" s="129" t="s">
        <v>6441</v>
      </c>
      <c r="E242" s="45"/>
      <c r="F242" s="46" t="str">
        <f>+IFERROR(VLOOKUP($D242,'Tarifa compacta'!A:M,13,0),"")</f>
        <v/>
      </c>
      <c r="G242" s="222"/>
      <c r="H242" s="45"/>
    </row>
    <row r="243" spans="2:8">
      <c r="B243" s="130"/>
      <c r="C243" s="252">
        <f>IFERROR(VLOOKUP(D243,'Tarifa compacta'!A:C,2,FALSE),"-")</f>
        <v>4010869769679</v>
      </c>
      <c r="D243" t="s">
        <v>3725</v>
      </c>
      <c r="E243" s="32" t="str">
        <f>+VLOOKUP($D243,'Tarifa compacta'!$A:$G,7,0)</f>
        <v>Aceite de compresor FV68S 2,0L para iCOOL</v>
      </c>
      <c r="F243" s="34">
        <f>+IFERROR(VLOOKUP($D243,'Tarifa compacta'!A:M,13,0),"")</f>
        <v>172</v>
      </c>
      <c r="G243" s="217"/>
      <c r="H243" s="32"/>
    </row>
    <row r="244" spans="2:8">
      <c r="B244" s="130"/>
      <c r="C244" s="252">
        <f>IFERROR(VLOOKUP(D244,'Tarifa compacta'!A:C,2,FALSE),"-")</f>
        <v>4010869769662</v>
      </c>
      <c r="D244" t="s">
        <v>3728</v>
      </c>
      <c r="E244" s="32" t="str">
        <f>+VLOOKUP($D244,'Tarifa compacta'!$A:$G,7,0)</f>
        <v>Aceite de compresor FV68S 0,5L para iCOOL</v>
      </c>
      <c r="F244" s="34">
        <f>+IFERROR(VLOOKUP($D244,'Tarifa compacta'!A:M,13,0),"")</f>
        <v>85</v>
      </c>
      <c r="G244" s="217"/>
      <c r="H244" s="32"/>
    </row>
    <row r="245" spans="2:8">
      <c r="B245" s="130"/>
      <c r="C245" s="252">
        <f>IFERROR(VLOOKUP(D245,'Tarifa compacta'!A:C,2,FALSE),"-")</f>
        <v>4010869769655</v>
      </c>
      <c r="D245" t="s">
        <v>3732</v>
      </c>
      <c r="E245" s="32" t="str">
        <f>+VLOOKUP($D245,'Tarifa compacta'!$A:$G,7,0)</f>
        <v>Aceite de compresor FV32S 2,0L para iCOOL</v>
      </c>
      <c r="F245" s="34">
        <f>+IFERROR(VLOOKUP($D245,'Tarifa compacta'!A:M,13,0),"")</f>
        <v>172</v>
      </c>
      <c r="G245" s="217"/>
      <c r="H245" s="32"/>
    </row>
    <row r="246" spans="2:8">
      <c r="B246" s="130"/>
      <c r="C246" s="252">
        <f>IFERROR(VLOOKUP(D246,'Tarifa compacta'!A:C,2,FALSE),"-")</f>
        <v>4010869769648</v>
      </c>
      <c r="D246" t="s">
        <v>3735</v>
      </c>
      <c r="E246" s="32" t="str">
        <f>+VLOOKUP($D246,'Tarifa compacta'!$A:$G,7,0)</f>
        <v>Aceite de compresor FV32S 0,5L para iCOOL</v>
      </c>
      <c r="F246" s="34">
        <f>+IFERROR(VLOOKUP($D246,'Tarifa compacta'!A:M,13,0),"")</f>
        <v>85</v>
      </c>
      <c r="G246" s="217"/>
      <c r="H246" s="32"/>
    </row>
    <row r="247" spans="2:8">
      <c r="E247" s="32"/>
      <c r="F247" t="str">
        <f>+IFERROR(VLOOKUP($D247,'Tarifa compacta'!A:M,13,0),"")</f>
        <v/>
      </c>
      <c r="G247" s="217"/>
    </row>
  </sheetData>
  <sheetProtection algorithmName="SHA-512" hashValue="VG7S+o+ZxNgSSwdtt1PBIDGZl69iAeFuarjp30fA4sUdr0YqIoXqjzXtthdan+qBXiNlaupuZZxV1oWzK/irLw==" saltValue="1mhtolcFT56++iHLwarzfg==" spinCount="100000" sheet="1" objects="1" scenarios="1"/>
  <autoFilter ref="B9:H247" xr:uid="{C6571F51-AFB8-4BBB-B78A-66D12255A139}"/>
  <mergeCells count="2">
    <mergeCell ref="B10:H10"/>
    <mergeCell ref="B191:H191"/>
  </mergeCells>
  <conditionalFormatting sqref="B10:C10">
    <cfRule type="duplicateValues" dxfId="31" priority="7"/>
    <cfRule type="duplicateValues" dxfId="30" priority="8"/>
  </conditionalFormatting>
  <conditionalFormatting sqref="B191:C191">
    <cfRule type="duplicateValues" dxfId="29" priority="5"/>
    <cfRule type="duplicateValues" dxfId="28" priority="6"/>
  </conditionalFormatting>
  <conditionalFormatting sqref="E9 B9:C9 G9:H9">
    <cfRule type="duplicateValues" dxfId="27" priority="3"/>
    <cfRule type="duplicateValues" dxfId="26" priority="4"/>
  </conditionalFormatting>
  <conditionalFormatting sqref="F9">
    <cfRule type="duplicateValues" dxfId="25" priority="1"/>
    <cfRule type="duplicateValues" dxfId="24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rowBreaks count="2" manualBreakCount="2">
    <brk id="34" min="1" max="7" man="1"/>
    <brk id="144" min="1" max="7" man="1"/>
  </rowBreaks>
  <customProperties>
    <customPr name="_pios_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BAA3-C006-4F78-BC4A-8FEFF665C9F7}">
  <sheetPr>
    <tabColor theme="9" tint="-0.249977111117893"/>
  </sheetPr>
  <dimension ref="B1:F38"/>
  <sheetViews>
    <sheetView showGridLines="0" workbookViewId="0">
      <selection activeCell="F40" sqref="F40:G40"/>
    </sheetView>
  </sheetViews>
  <sheetFormatPr baseColWidth="10" defaultColWidth="8.85546875" defaultRowHeight="15"/>
  <cols>
    <col min="1" max="1" width="4" customWidth="1"/>
    <col min="2" max="2" width="17.85546875" bestFit="1" customWidth="1"/>
    <col min="3" max="3" width="19.140625" bestFit="1" customWidth="1"/>
    <col min="4" max="4" width="65.85546875" customWidth="1"/>
    <col min="5" max="5" width="9.85546875" bestFit="1" customWidth="1"/>
    <col min="6" max="6" width="18.5703125" bestFit="1" customWidth="1"/>
  </cols>
  <sheetData>
    <row r="1" spans="2:6" ht="21">
      <c r="B1" s="108" t="s">
        <v>6442</v>
      </c>
      <c r="C1" s="108"/>
    </row>
    <row r="2" spans="2:6" ht="7.35" customHeight="1"/>
    <row r="3" spans="2:6">
      <c r="B3" s="109" t="s">
        <v>6443</v>
      </c>
      <c r="C3" s="109" t="s">
        <v>6444</v>
      </c>
      <c r="D3" s="109" t="s">
        <v>6445</v>
      </c>
      <c r="E3" s="109" t="s">
        <v>6446</v>
      </c>
      <c r="F3" s="109" t="s">
        <v>6447</v>
      </c>
    </row>
    <row r="4" spans="2:6">
      <c r="B4" s="110" t="s">
        <v>6448</v>
      </c>
      <c r="C4" s="114" t="s">
        <v>6449</v>
      </c>
      <c r="D4" s="111" t="s">
        <v>6450</v>
      </c>
      <c r="E4" s="112">
        <v>45342</v>
      </c>
      <c r="F4" s="110" t="s">
        <v>6451</v>
      </c>
    </row>
    <row r="5" spans="2:6">
      <c r="B5" s="110" t="s">
        <v>6448</v>
      </c>
      <c r="C5" s="114" t="s">
        <v>6449</v>
      </c>
      <c r="D5" s="111" t="s">
        <v>6452</v>
      </c>
      <c r="E5" s="112">
        <v>45529</v>
      </c>
      <c r="F5" s="110" t="s">
        <v>6451</v>
      </c>
    </row>
    <row r="6" spans="2:6">
      <c r="B6" s="110" t="s">
        <v>6453</v>
      </c>
      <c r="C6" s="114" t="s">
        <v>3274</v>
      </c>
      <c r="D6" s="111" t="s">
        <v>6454</v>
      </c>
      <c r="E6" s="112">
        <v>45904</v>
      </c>
      <c r="F6" s="110" t="s">
        <v>6451</v>
      </c>
    </row>
    <row r="7" spans="2:6">
      <c r="B7" s="110" t="s">
        <v>6455</v>
      </c>
      <c r="C7" s="114" t="s">
        <v>3274</v>
      </c>
      <c r="D7" s="111" t="s">
        <v>6456</v>
      </c>
      <c r="E7" s="112">
        <v>45946</v>
      </c>
      <c r="F7" s="113" t="s">
        <v>6457</v>
      </c>
    </row>
    <row r="8" spans="2:6">
      <c r="B8" s="110" t="s">
        <v>6458</v>
      </c>
      <c r="C8" s="114" t="s">
        <v>3274</v>
      </c>
      <c r="D8" s="111" t="s">
        <v>6459</v>
      </c>
      <c r="E8" s="112">
        <v>45946</v>
      </c>
      <c r="F8" s="113" t="s">
        <v>6457</v>
      </c>
    </row>
    <row r="9" spans="2:6">
      <c r="B9" s="110" t="s">
        <v>6455</v>
      </c>
      <c r="C9" s="110" t="s">
        <v>6460</v>
      </c>
      <c r="D9" s="111" t="s">
        <v>6461</v>
      </c>
      <c r="E9" s="112">
        <v>45968</v>
      </c>
      <c r="F9" s="113" t="s">
        <v>6462</v>
      </c>
    </row>
    <row r="10" spans="2:6">
      <c r="B10" s="110" t="s">
        <v>6463</v>
      </c>
      <c r="C10" s="110" t="s">
        <v>1493</v>
      </c>
      <c r="D10" s="111" t="s">
        <v>6464</v>
      </c>
      <c r="E10" s="112">
        <v>45968</v>
      </c>
      <c r="F10" s="113" t="s">
        <v>6462</v>
      </c>
    </row>
    <row r="11" spans="2:6">
      <c r="B11" s="110" t="s">
        <v>6465</v>
      </c>
      <c r="C11" s="110" t="s">
        <v>37</v>
      </c>
      <c r="D11" s="111" t="s">
        <v>6466</v>
      </c>
      <c r="E11" s="112">
        <v>45968</v>
      </c>
      <c r="F11" s="113" t="s">
        <v>6462</v>
      </c>
    </row>
    <row r="12" spans="2:6">
      <c r="B12" s="190" t="s">
        <v>6467</v>
      </c>
      <c r="C12" s="110" t="s">
        <v>1911</v>
      </c>
      <c r="D12" s="111" t="s">
        <v>6468</v>
      </c>
      <c r="E12" s="192">
        <v>46009</v>
      </c>
      <c r="F12" s="190" t="s">
        <v>6451</v>
      </c>
    </row>
    <row r="13" spans="2:6" ht="30">
      <c r="B13" s="189"/>
      <c r="C13" s="110" t="s">
        <v>6469</v>
      </c>
      <c r="D13" s="111" t="s">
        <v>6470</v>
      </c>
      <c r="E13" s="191"/>
      <c r="F13" s="189"/>
    </row>
    <row r="14" spans="2:6">
      <c r="B14" s="110"/>
      <c r="C14" s="110"/>
      <c r="D14" s="111"/>
      <c r="E14" s="112"/>
      <c r="F14" s="113"/>
    </row>
    <row r="15" spans="2:6">
      <c r="B15" s="110"/>
      <c r="C15" s="110"/>
      <c r="D15" s="111"/>
      <c r="E15" s="112"/>
      <c r="F15" s="113"/>
    </row>
    <row r="16" spans="2:6">
      <c r="B16" s="110"/>
      <c r="C16" s="110"/>
      <c r="D16" s="111"/>
      <c r="E16" s="112"/>
      <c r="F16" s="113"/>
    </row>
    <row r="17" spans="2:6">
      <c r="B17" s="110"/>
      <c r="C17" s="110"/>
      <c r="D17" s="111"/>
      <c r="E17" s="112"/>
      <c r="F17" s="113"/>
    </row>
    <row r="18" spans="2:6">
      <c r="B18" s="110"/>
      <c r="C18" s="110"/>
      <c r="D18" s="111"/>
      <c r="E18" s="112"/>
      <c r="F18" s="113"/>
    </row>
    <row r="19" spans="2:6">
      <c r="B19" s="110"/>
      <c r="C19" s="110"/>
      <c r="D19" s="111"/>
      <c r="E19" s="112"/>
      <c r="F19" s="113"/>
    </row>
    <row r="20" spans="2:6">
      <c r="B20" s="110"/>
      <c r="C20" s="110"/>
      <c r="D20" s="111"/>
      <c r="E20" s="112"/>
      <c r="F20" s="113"/>
    </row>
    <row r="21" spans="2:6">
      <c r="B21" s="110"/>
      <c r="C21" s="110"/>
      <c r="D21" s="111"/>
      <c r="E21" s="112"/>
      <c r="F21" s="113"/>
    </row>
    <row r="22" spans="2:6">
      <c r="B22" s="110"/>
      <c r="C22" s="110"/>
      <c r="D22" s="111"/>
      <c r="E22" s="112"/>
      <c r="F22" s="113"/>
    </row>
    <row r="23" spans="2:6">
      <c r="B23" s="110"/>
      <c r="C23" s="110"/>
      <c r="D23" s="111"/>
      <c r="E23" s="112"/>
      <c r="F23" s="113"/>
    </row>
    <row r="24" spans="2:6">
      <c r="B24" s="110"/>
      <c r="C24" s="110"/>
      <c r="D24" s="111"/>
      <c r="E24" s="112"/>
      <c r="F24" s="113"/>
    </row>
    <row r="25" spans="2:6">
      <c r="B25" s="110"/>
      <c r="C25" s="110"/>
      <c r="D25" s="111"/>
      <c r="E25" s="112"/>
      <c r="F25" s="113"/>
    </row>
    <row r="26" spans="2:6">
      <c r="B26" s="110"/>
      <c r="C26" s="110"/>
      <c r="D26" s="111"/>
      <c r="E26" s="112"/>
      <c r="F26" s="113"/>
    </row>
    <row r="27" spans="2:6">
      <c r="B27" s="110"/>
      <c r="C27" s="110"/>
      <c r="D27" s="111"/>
      <c r="E27" s="112"/>
      <c r="F27" s="113"/>
    </row>
    <row r="28" spans="2:6">
      <c r="B28" s="110"/>
      <c r="C28" s="110"/>
      <c r="D28" s="111"/>
      <c r="E28" s="112"/>
      <c r="F28" s="113"/>
    </row>
    <row r="29" spans="2:6">
      <c r="B29" s="110"/>
      <c r="C29" s="110"/>
      <c r="D29" s="111"/>
      <c r="E29" s="112"/>
      <c r="F29" s="113"/>
    </row>
    <row r="30" spans="2:6">
      <c r="B30" s="110"/>
      <c r="C30" s="110"/>
      <c r="D30" s="111"/>
      <c r="E30" s="112"/>
      <c r="F30" s="113"/>
    </row>
    <row r="31" spans="2:6">
      <c r="B31" s="110"/>
      <c r="C31" s="110"/>
      <c r="D31" s="111"/>
      <c r="E31" s="112"/>
      <c r="F31" s="113"/>
    </row>
    <row r="32" spans="2:6">
      <c r="B32" s="110"/>
      <c r="C32" s="110"/>
      <c r="D32" s="111"/>
      <c r="E32" s="112"/>
      <c r="F32" s="113"/>
    </row>
    <row r="33" spans="2:6">
      <c r="B33" s="110"/>
      <c r="C33" s="110"/>
      <c r="D33" s="111"/>
      <c r="E33" s="112"/>
      <c r="F33" s="113"/>
    </row>
    <row r="34" spans="2:6">
      <c r="B34" s="110"/>
      <c r="C34" s="110"/>
      <c r="D34" s="111"/>
      <c r="E34" s="112"/>
      <c r="F34" s="113"/>
    </row>
    <row r="35" spans="2:6">
      <c r="B35" s="110"/>
      <c r="C35" s="110"/>
      <c r="D35" s="111"/>
      <c r="E35" s="112"/>
      <c r="F35" s="113"/>
    </row>
    <row r="36" spans="2:6">
      <c r="B36" s="110"/>
      <c r="C36" s="110"/>
      <c r="D36" s="111"/>
      <c r="E36" s="112"/>
      <c r="F36" s="113"/>
    </row>
    <row r="37" spans="2:6">
      <c r="B37" s="110"/>
      <c r="C37" s="110"/>
      <c r="D37" s="111"/>
      <c r="E37" s="112"/>
      <c r="F37" s="113"/>
    </row>
    <row r="38" spans="2:6">
      <c r="B38" s="110"/>
      <c r="C38" s="110"/>
      <c r="D38" s="111"/>
      <c r="E38" s="112"/>
      <c r="F38" s="113"/>
    </row>
  </sheetData>
  <pageMargins left="0.7" right="0.7" top="0.75" bottom="0.75" header="0.3" footer="0.3"/>
  <customProperties>
    <customPr name="_pios_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96F3-0031-4CB4-9830-B9A2D60C378C}">
  <dimension ref="A1"/>
  <sheetViews>
    <sheetView workbookViewId="0">
      <selection activeCell="F40" sqref="F40:G40"/>
    </sheetView>
  </sheetViews>
  <sheetFormatPr baseColWidth="10" defaultColWidth="8.85546875" defaultRowHeight="15"/>
  <sheetData/>
  <pageMargins left="0.7" right="0.7" top="0.75" bottom="0.75" header="0.3" footer="0.3"/>
  <customProperties>
    <customPr name="_pios_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493F-5784-4ED2-8E97-0BFF843D132A}">
  <sheetPr>
    <tabColor theme="7"/>
    <pageSetUpPr fitToPage="1"/>
  </sheetPr>
  <dimension ref="A1:AB1121"/>
  <sheetViews>
    <sheetView zoomScale="70" zoomScaleNormal="70" workbookViewId="0">
      <pane xSplit="6" ySplit="10" topLeftCell="G11" activePane="bottomRight" state="frozen"/>
      <selection pane="topRight" activeCell="F40" sqref="F40:G40"/>
      <selection pane="bottomLeft" activeCell="F40" sqref="F40:G40"/>
      <selection pane="bottomRight" activeCell="F40" sqref="F40:G40"/>
    </sheetView>
  </sheetViews>
  <sheetFormatPr baseColWidth="10" defaultColWidth="11.42578125" defaultRowHeight="15"/>
  <cols>
    <col min="1" max="1" width="24.5703125" customWidth="1"/>
    <col min="2" max="2" width="20.42578125" customWidth="1"/>
    <col min="3" max="4" width="18.5703125" customWidth="1"/>
    <col min="5" max="5" width="23.42578125" customWidth="1"/>
    <col min="6" max="6" width="18.5703125" customWidth="1"/>
    <col min="7" max="7" width="121.42578125" bestFit="1" customWidth="1"/>
    <col min="8" max="8" width="45.5703125" customWidth="1"/>
    <col min="9" max="9" width="16.5703125" customWidth="1"/>
    <col min="10" max="10" width="17.5703125" customWidth="1"/>
    <col min="11" max="12" width="12.5703125" customWidth="1"/>
    <col min="13" max="13" width="19.42578125" customWidth="1"/>
    <col min="14" max="14" width="12.42578125" customWidth="1"/>
    <col min="15" max="15" width="16.42578125" customWidth="1"/>
    <col min="16" max="16" width="12.42578125" style="6" customWidth="1"/>
    <col min="17" max="20" width="12.42578125" customWidth="1"/>
    <col min="21" max="24" width="16.42578125" customWidth="1"/>
  </cols>
  <sheetData>
    <row r="1" spans="1:28" ht="70.5" customHeight="1"/>
    <row r="2" spans="1:28" ht="15.75">
      <c r="A2" s="7" t="s">
        <v>6471</v>
      </c>
    </row>
    <row r="3" spans="1:28">
      <c r="A3" s="2"/>
    </row>
    <row r="4" spans="1:28">
      <c r="A4" s="3" t="s">
        <v>6472</v>
      </c>
      <c r="B4" s="280" t="s">
        <v>6473</v>
      </c>
      <c r="C4" s="280"/>
    </row>
    <row r="5" spans="1:28">
      <c r="A5" s="3" t="s">
        <v>6474</v>
      </c>
      <c r="B5" s="281" t="s">
        <v>4</v>
      </c>
      <c r="C5" s="281"/>
    </row>
    <row r="6" spans="1:28">
      <c r="A6" s="3" t="s">
        <v>6475</v>
      </c>
      <c r="B6" s="283" t="s">
        <v>6476</v>
      </c>
      <c r="C6" s="283"/>
    </row>
    <row r="7" spans="1:28">
      <c r="A7" s="4"/>
    </row>
    <row r="8" spans="1:28">
      <c r="A8" s="5" t="s">
        <v>6477</v>
      </c>
      <c r="E8" s="135" t="s">
        <v>6478</v>
      </c>
    </row>
    <row r="9" spans="1:28">
      <c r="A9" s="5"/>
      <c r="N9" s="284" t="s">
        <v>6479</v>
      </c>
      <c r="O9" s="284"/>
      <c r="P9" s="285" t="s">
        <v>6480</v>
      </c>
      <c r="Q9" s="285"/>
      <c r="R9" s="285"/>
      <c r="S9" s="285"/>
      <c r="T9" s="285"/>
      <c r="U9" s="279" t="s">
        <v>10</v>
      </c>
      <c r="V9" s="279"/>
      <c r="W9" s="279"/>
      <c r="X9" s="279"/>
    </row>
    <row r="10" spans="1:28" s="1" customFormat="1" ht="39" customHeight="1" thickBot="1">
      <c r="A10" s="23" t="s">
        <v>11</v>
      </c>
      <c r="B10" s="24" t="s">
        <v>6481</v>
      </c>
      <c r="C10" s="24" t="s">
        <v>6444</v>
      </c>
      <c r="D10" s="24" t="s">
        <v>6482</v>
      </c>
      <c r="E10" s="24" t="s">
        <v>6483</v>
      </c>
      <c r="F10" s="24" t="s">
        <v>6484</v>
      </c>
      <c r="G10" s="23" t="s">
        <v>6485</v>
      </c>
      <c r="H10" s="23" t="s">
        <v>6486</v>
      </c>
      <c r="I10" s="23" t="s">
        <v>6487</v>
      </c>
      <c r="J10" s="23" t="s">
        <v>6488</v>
      </c>
      <c r="K10" s="23" t="s">
        <v>6489</v>
      </c>
      <c r="L10" s="23" t="s">
        <v>6490</v>
      </c>
      <c r="M10" s="25" t="s">
        <v>6491</v>
      </c>
      <c r="N10" s="27" t="s">
        <v>6492</v>
      </c>
      <c r="O10" s="28" t="s">
        <v>6493</v>
      </c>
      <c r="P10" s="26" t="s">
        <v>6494</v>
      </c>
      <c r="Q10" s="26" t="s">
        <v>6495</v>
      </c>
      <c r="R10" s="26" t="s">
        <v>6496</v>
      </c>
      <c r="S10" s="26" t="s">
        <v>6497</v>
      </c>
      <c r="T10" s="26" t="s">
        <v>6498</v>
      </c>
      <c r="U10" s="29" t="s">
        <v>6499</v>
      </c>
      <c r="V10" s="29" t="s">
        <v>6500</v>
      </c>
      <c r="W10" s="29" t="s">
        <v>6501</v>
      </c>
      <c r="X10" s="29" t="s">
        <v>34</v>
      </c>
    </row>
    <row r="11" spans="1:28" ht="17.100000000000001" customHeight="1">
      <c r="A11" t="s">
        <v>35</v>
      </c>
      <c r="B11" s="12" t="s">
        <v>36</v>
      </c>
      <c r="C11" s="12" t="s">
        <v>37</v>
      </c>
      <c r="D11" s="12" t="s">
        <v>6502</v>
      </c>
      <c r="E11" s="12" t="s">
        <v>39</v>
      </c>
      <c r="F11" s="12" t="s">
        <v>40</v>
      </c>
      <c r="G11" s="19" t="s">
        <v>4684</v>
      </c>
      <c r="H11" s="8" t="s">
        <v>6503</v>
      </c>
      <c r="I11" s="19"/>
      <c r="J11" s="19"/>
      <c r="K11" s="20"/>
      <c r="L11" s="21"/>
      <c r="M11" s="22">
        <v>3625</v>
      </c>
      <c r="N11" s="33" t="s">
        <v>6504</v>
      </c>
      <c r="O11" s="22">
        <v>1</v>
      </c>
      <c r="P11" s="85">
        <v>765180.00000000012</v>
      </c>
      <c r="Q11" s="12">
        <v>107</v>
      </c>
      <c r="R11" s="12">
        <v>117</v>
      </c>
      <c r="S11" s="12">
        <v>109.00000000000001</v>
      </c>
      <c r="T11" s="12">
        <v>60</v>
      </c>
      <c r="U11" s="12" t="s">
        <v>42</v>
      </c>
      <c r="V11" s="6">
        <v>0.96</v>
      </c>
      <c r="W11" s="6">
        <v>0.02</v>
      </c>
      <c r="X11" s="81">
        <v>1.9199999999999999E-5</v>
      </c>
      <c r="Y11" s="13"/>
      <c r="Z11" s="13"/>
      <c r="AA11" s="13"/>
      <c r="AB11" s="13"/>
    </row>
    <row r="12" spans="1:28" ht="17.100000000000001" customHeight="1">
      <c r="A12" t="s">
        <v>43</v>
      </c>
      <c r="B12" s="12" t="s">
        <v>44</v>
      </c>
      <c r="C12" s="12" t="s">
        <v>37</v>
      </c>
      <c r="D12" s="12" t="s">
        <v>6502</v>
      </c>
      <c r="E12" s="12" t="s">
        <v>39</v>
      </c>
      <c r="F12" s="12" t="s">
        <v>40</v>
      </c>
      <c r="G12" s="9" t="s">
        <v>4685</v>
      </c>
      <c r="H12" s="8" t="s">
        <v>6505</v>
      </c>
      <c r="I12" s="9"/>
      <c r="J12" s="9"/>
      <c r="K12" s="10"/>
      <c r="L12" s="11"/>
      <c r="M12" s="22">
        <v>4365</v>
      </c>
      <c r="N12" s="33"/>
      <c r="O12" s="22"/>
      <c r="P12" s="85">
        <v>758640</v>
      </c>
      <c r="Q12" s="12">
        <v>107</v>
      </c>
      <c r="R12" s="12">
        <v>115.99999999999999</v>
      </c>
      <c r="S12" s="12">
        <v>109.00000000000001</v>
      </c>
      <c r="T12" s="12">
        <v>60</v>
      </c>
      <c r="U12" s="12" t="s">
        <v>42</v>
      </c>
      <c r="V12" s="6">
        <v>0.96</v>
      </c>
      <c r="W12" s="6">
        <v>0.02</v>
      </c>
      <c r="X12" s="81">
        <v>1.9199999999999999E-5</v>
      </c>
      <c r="Y12" s="13"/>
      <c r="Z12" s="13"/>
      <c r="AA12" s="13"/>
      <c r="AB12" s="13"/>
    </row>
    <row r="13" spans="1:28" ht="17.100000000000001" customHeight="1">
      <c r="A13" t="s">
        <v>46</v>
      </c>
      <c r="B13" s="12" t="s">
        <v>47</v>
      </c>
      <c r="C13" s="12" t="s">
        <v>37</v>
      </c>
      <c r="D13" s="12" t="s">
        <v>6502</v>
      </c>
      <c r="E13" s="12" t="s">
        <v>39</v>
      </c>
      <c r="F13" s="12" t="s">
        <v>40</v>
      </c>
      <c r="G13" s="9" t="s">
        <v>4686</v>
      </c>
      <c r="H13" s="8" t="s">
        <v>6506</v>
      </c>
      <c r="I13" s="9"/>
      <c r="J13" s="9"/>
      <c r="K13" s="10"/>
      <c r="L13" s="11"/>
      <c r="M13" s="22">
        <v>4704</v>
      </c>
      <c r="N13" s="33"/>
      <c r="O13" s="22"/>
      <c r="P13" s="85">
        <v>758640</v>
      </c>
      <c r="Q13" s="12">
        <v>106</v>
      </c>
      <c r="R13" s="12">
        <v>115.99999999999999</v>
      </c>
      <c r="S13" s="12">
        <v>109.00000000000001</v>
      </c>
      <c r="T13" s="12">
        <v>60</v>
      </c>
      <c r="U13" s="12" t="s">
        <v>42</v>
      </c>
      <c r="V13" s="6">
        <v>1</v>
      </c>
      <c r="W13" s="6">
        <v>0.02</v>
      </c>
      <c r="X13" s="81">
        <v>2.0000000000000002E-5</v>
      </c>
      <c r="Y13" s="13"/>
      <c r="Z13" s="13"/>
      <c r="AA13" s="13"/>
      <c r="AB13" s="13"/>
    </row>
    <row r="14" spans="1:28" ht="17.100000000000001" customHeight="1">
      <c r="A14" t="s">
        <v>49</v>
      </c>
      <c r="B14" s="12" t="s">
        <v>50</v>
      </c>
      <c r="C14" s="12" t="s">
        <v>37</v>
      </c>
      <c r="D14" s="12" t="s">
        <v>6507</v>
      </c>
      <c r="E14" s="12" t="s">
        <v>52</v>
      </c>
      <c r="F14" s="12" t="s">
        <v>53</v>
      </c>
      <c r="G14" s="9" t="s">
        <v>4687</v>
      </c>
      <c r="H14" s="8" t="s">
        <v>6508</v>
      </c>
      <c r="I14" s="9"/>
      <c r="J14" s="9"/>
      <c r="K14" s="10" t="s">
        <v>55</v>
      </c>
      <c r="L14" s="11">
        <v>45778</v>
      </c>
      <c r="M14" s="22">
        <v>4368</v>
      </c>
      <c r="N14" s="33"/>
      <c r="O14" s="22"/>
      <c r="P14" s="85">
        <v>895068</v>
      </c>
      <c r="Q14" s="12">
        <v>85</v>
      </c>
      <c r="R14" s="12">
        <v>188</v>
      </c>
      <c r="S14" s="12">
        <v>69</v>
      </c>
      <c r="T14" s="12">
        <v>69</v>
      </c>
      <c r="U14" s="14" t="s">
        <v>56</v>
      </c>
      <c r="V14" s="14" t="s">
        <v>56</v>
      </c>
      <c r="W14" s="14" t="s">
        <v>56</v>
      </c>
      <c r="X14" s="16" t="s">
        <v>56</v>
      </c>
      <c r="Y14" s="13"/>
      <c r="Z14" s="13"/>
      <c r="AA14" s="13"/>
      <c r="AB14" s="13"/>
    </row>
    <row r="15" spans="1:28" ht="17.100000000000001" customHeight="1">
      <c r="A15" t="s">
        <v>6509</v>
      </c>
      <c r="B15" s="12" t="s">
        <v>6510</v>
      </c>
      <c r="C15" s="12" t="s">
        <v>37</v>
      </c>
      <c r="D15" s="12" t="s">
        <v>6507</v>
      </c>
      <c r="E15" s="12" t="s">
        <v>52</v>
      </c>
      <c r="F15" s="12" t="s">
        <v>6511</v>
      </c>
      <c r="G15" s="9" t="s">
        <v>4687</v>
      </c>
      <c r="H15" s="8" t="s">
        <v>6508</v>
      </c>
      <c r="I15" s="9"/>
      <c r="J15" s="9"/>
      <c r="K15" s="10" t="s">
        <v>55</v>
      </c>
      <c r="L15" s="11">
        <v>45778</v>
      </c>
      <c r="M15" s="22">
        <v>0</v>
      </c>
      <c r="N15" s="33"/>
      <c r="O15" s="22"/>
      <c r="P15" s="85">
        <v>895068</v>
      </c>
      <c r="Q15" s="12">
        <v>85</v>
      </c>
      <c r="R15" s="12">
        <v>188</v>
      </c>
      <c r="S15" s="12">
        <v>69</v>
      </c>
      <c r="T15" s="12">
        <v>69</v>
      </c>
      <c r="U15" s="14" t="s">
        <v>56</v>
      </c>
      <c r="V15" s="14" t="s">
        <v>56</v>
      </c>
      <c r="W15" s="14" t="s">
        <v>56</v>
      </c>
      <c r="X15" s="16" t="s">
        <v>56</v>
      </c>
      <c r="Y15" s="13"/>
      <c r="Z15" s="13"/>
      <c r="AA15" s="13"/>
      <c r="AB15" s="13"/>
    </row>
    <row r="16" spans="1:28" ht="17.100000000000001" customHeight="1">
      <c r="A16" t="s">
        <v>57</v>
      </c>
      <c r="B16" s="12" t="s">
        <v>58</v>
      </c>
      <c r="C16" s="12" t="s">
        <v>37</v>
      </c>
      <c r="D16" s="12" t="s">
        <v>6507</v>
      </c>
      <c r="E16" s="12" t="s">
        <v>52</v>
      </c>
      <c r="F16" s="12" t="s">
        <v>53</v>
      </c>
      <c r="G16" s="9" t="s">
        <v>4688</v>
      </c>
      <c r="H16" s="8" t="s">
        <v>6512</v>
      </c>
      <c r="I16" s="9"/>
      <c r="J16" s="9"/>
      <c r="K16" s="10"/>
      <c r="L16" s="11"/>
      <c r="M16" s="22">
        <v>4503</v>
      </c>
      <c r="N16" s="33"/>
      <c r="O16" s="22"/>
      <c r="P16" s="85">
        <v>885546</v>
      </c>
      <c r="Q16" s="12">
        <v>102</v>
      </c>
      <c r="R16" s="12">
        <v>186</v>
      </c>
      <c r="S16" s="12">
        <v>69</v>
      </c>
      <c r="T16" s="12">
        <v>69</v>
      </c>
      <c r="U16" s="14" t="s">
        <v>56</v>
      </c>
      <c r="V16" s="14" t="s">
        <v>56</v>
      </c>
      <c r="W16" s="14" t="s">
        <v>56</v>
      </c>
      <c r="X16" s="16" t="s">
        <v>56</v>
      </c>
      <c r="Y16" s="13"/>
      <c r="Z16" s="13"/>
      <c r="AA16" s="13"/>
      <c r="AB16" s="13"/>
    </row>
    <row r="17" spans="1:28" ht="17.100000000000001" customHeight="1">
      <c r="A17" t="s">
        <v>60</v>
      </c>
      <c r="B17" s="12" t="s">
        <v>61</v>
      </c>
      <c r="C17" s="12" t="s">
        <v>37</v>
      </c>
      <c r="D17" s="12" t="s">
        <v>6507</v>
      </c>
      <c r="E17" s="12" t="s">
        <v>52</v>
      </c>
      <c r="F17" s="12" t="s">
        <v>62</v>
      </c>
      <c r="G17" s="9" t="s">
        <v>4689</v>
      </c>
      <c r="H17" s="8" t="s">
        <v>6513</v>
      </c>
      <c r="I17" s="9"/>
      <c r="J17" s="9"/>
      <c r="K17" s="10"/>
      <c r="L17" s="11"/>
      <c r="M17" s="22">
        <v>4965</v>
      </c>
      <c r="N17" s="33"/>
      <c r="O17" s="22"/>
      <c r="P17" s="85">
        <v>1039554</v>
      </c>
      <c r="Q17" s="12">
        <v>102</v>
      </c>
      <c r="R17" s="12">
        <v>186</v>
      </c>
      <c r="S17" s="12">
        <v>81</v>
      </c>
      <c r="T17" s="12">
        <v>69</v>
      </c>
      <c r="U17" s="14" t="s">
        <v>56</v>
      </c>
      <c r="V17" s="14" t="s">
        <v>56</v>
      </c>
      <c r="W17" s="14" t="s">
        <v>56</v>
      </c>
      <c r="X17" s="16" t="s">
        <v>56</v>
      </c>
      <c r="Y17" s="13"/>
      <c r="Z17" s="13"/>
      <c r="AA17" s="13"/>
      <c r="AB17" s="13"/>
    </row>
    <row r="18" spans="1:28" ht="17.100000000000001" customHeight="1">
      <c r="A18" t="s">
        <v>64</v>
      </c>
      <c r="B18" s="12" t="s">
        <v>65</v>
      </c>
      <c r="C18" s="12" t="s">
        <v>37</v>
      </c>
      <c r="D18" s="12" t="s">
        <v>6507</v>
      </c>
      <c r="E18" s="12" t="s">
        <v>52</v>
      </c>
      <c r="F18" s="12" t="s">
        <v>66</v>
      </c>
      <c r="G18" s="9" t="s">
        <v>4690</v>
      </c>
      <c r="H18" s="8" t="s">
        <v>6514</v>
      </c>
      <c r="I18" s="9"/>
      <c r="J18" s="9"/>
      <c r="K18" s="10"/>
      <c r="L18" s="11"/>
      <c r="M18" s="22">
        <v>5854</v>
      </c>
      <c r="N18" s="33"/>
      <c r="O18" s="22"/>
      <c r="P18" s="85">
        <v>890307</v>
      </c>
      <c r="Q18" s="12">
        <v>110</v>
      </c>
      <c r="R18" s="12">
        <v>187</v>
      </c>
      <c r="S18" s="12">
        <v>69</v>
      </c>
      <c r="T18" s="12">
        <v>69</v>
      </c>
      <c r="U18" s="14" t="s">
        <v>56</v>
      </c>
      <c r="V18" s="14" t="s">
        <v>56</v>
      </c>
      <c r="W18" s="14" t="s">
        <v>56</v>
      </c>
      <c r="X18" s="16" t="s">
        <v>56</v>
      </c>
      <c r="Y18" s="13"/>
      <c r="Z18" s="13"/>
      <c r="AA18" s="13"/>
      <c r="AB18" s="13"/>
    </row>
    <row r="19" spans="1:28" ht="17.100000000000001" customHeight="1">
      <c r="A19" t="s">
        <v>68</v>
      </c>
      <c r="B19" s="12" t="s">
        <v>69</v>
      </c>
      <c r="C19" s="12" t="s">
        <v>37</v>
      </c>
      <c r="D19" s="12" t="s">
        <v>6507</v>
      </c>
      <c r="E19" s="12" t="s">
        <v>52</v>
      </c>
      <c r="F19" s="12" t="s">
        <v>53</v>
      </c>
      <c r="G19" s="9" t="s">
        <v>4691</v>
      </c>
      <c r="H19" s="8" t="s">
        <v>6512</v>
      </c>
      <c r="I19" s="9"/>
      <c r="J19" s="9"/>
      <c r="K19" s="10"/>
      <c r="L19" s="11"/>
      <c r="M19" s="22">
        <v>4549</v>
      </c>
      <c r="N19" s="33"/>
      <c r="O19" s="22"/>
      <c r="P19" s="85">
        <v>1073088</v>
      </c>
      <c r="Q19" s="12">
        <v>135</v>
      </c>
      <c r="R19" s="12">
        <v>192</v>
      </c>
      <c r="S19" s="12">
        <v>81</v>
      </c>
      <c r="T19" s="12">
        <v>69</v>
      </c>
      <c r="U19" s="14" t="s">
        <v>56</v>
      </c>
      <c r="V19" s="14" t="s">
        <v>56</v>
      </c>
      <c r="W19" s="14" t="s">
        <v>56</v>
      </c>
      <c r="X19" s="16" t="s">
        <v>56</v>
      </c>
      <c r="Y19" s="13"/>
      <c r="Z19" s="13"/>
      <c r="AA19" s="13"/>
      <c r="AB19" s="13"/>
    </row>
    <row r="20" spans="1:28" ht="17.100000000000001" customHeight="1">
      <c r="A20" t="s">
        <v>70</v>
      </c>
      <c r="B20" s="12" t="s">
        <v>71</v>
      </c>
      <c r="C20" s="12" t="s">
        <v>37</v>
      </c>
      <c r="D20" s="12" t="s">
        <v>6507</v>
      </c>
      <c r="E20" s="12" t="s">
        <v>52</v>
      </c>
      <c r="F20" s="12" t="s">
        <v>62</v>
      </c>
      <c r="G20" s="9" t="s">
        <v>4692</v>
      </c>
      <c r="H20" s="8" t="s">
        <v>6513</v>
      </c>
      <c r="I20" s="9"/>
      <c r="J20" s="9"/>
      <c r="K20" s="10"/>
      <c r="L20" s="11"/>
      <c r="M20" s="22">
        <v>5011</v>
      </c>
      <c r="N20" s="33"/>
      <c r="O20" s="22"/>
      <c r="P20" s="85">
        <v>1073088</v>
      </c>
      <c r="Q20" s="12">
        <v>135</v>
      </c>
      <c r="R20" s="12">
        <v>192</v>
      </c>
      <c r="S20" s="12">
        <v>81</v>
      </c>
      <c r="T20" s="12">
        <v>69</v>
      </c>
      <c r="U20" s="14" t="s">
        <v>56</v>
      </c>
      <c r="V20" s="14" t="s">
        <v>56</v>
      </c>
      <c r="W20" s="14" t="s">
        <v>56</v>
      </c>
      <c r="X20" s="16" t="s">
        <v>56</v>
      </c>
      <c r="Y20" s="13"/>
      <c r="Z20" s="13"/>
      <c r="AA20" s="13"/>
      <c r="AB20" s="13"/>
    </row>
    <row r="21" spans="1:28" ht="17.100000000000001" customHeight="1">
      <c r="A21" t="s">
        <v>72</v>
      </c>
      <c r="B21" s="12" t="s">
        <v>73</v>
      </c>
      <c r="C21" s="12" t="s">
        <v>37</v>
      </c>
      <c r="D21" s="12" t="s">
        <v>6507</v>
      </c>
      <c r="E21" s="12" t="s">
        <v>39</v>
      </c>
      <c r="F21" s="12" t="s">
        <v>40</v>
      </c>
      <c r="G21" s="9" t="s">
        <v>4693</v>
      </c>
      <c r="H21" s="8" t="s">
        <v>6515</v>
      </c>
      <c r="I21" s="9"/>
      <c r="J21" s="9"/>
      <c r="K21" s="10"/>
      <c r="L21" s="11"/>
      <c r="M21" s="22">
        <v>2537</v>
      </c>
      <c r="N21" s="33"/>
      <c r="O21" s="22"/>
      <c r="P21" s="85">
        <v>307188</v>
      </c>
      <c r="Q21" s="12">
        <v>40</v>
      </c>
      <c r="R21" s="12">
        <v>106</v>
      </c>
      <c r="S21" s="12">
        <v>63</v>
      </c>
      <c r="T21" s="12">
        <v>46</v>
      </c>
      <c r="U21" s="14" t="s">
        <v>56</v>
      </c>
      <c r="V21" s="14" t="s">
        <v>56</v>
      </c>
      <c r="W21" s="14" t="s">
        <v>56</v>
      </c>
      <c r="X21" s="16" t="s">
        <v>56</v>
      </c>
      <c r="Y21" s="13"/>
      <c r="Z21" s="13"/>
      <c r="AA21" s="13"/>
      <c r="AB21" s="13"/>
    </row>
    <row r="22" spans="1:28" ht="17.100000000000001" customHeight="1">
      <c r="A22" t="s">
        <v>75</v>
      </c>
      <c r="B22" s="12" t="s">
        <v>76</v>
      </c>
      <c r="C22" s="12" t="s">
        <v>37</v>
      </c>
      <c r="D22" s="12" t="s">
        <v>6507</v>
      </c>
      <c r="E22" s="12" t="s">
        <v>39</v>
      </c>
      <c r="F22" s="12" t="s">
        <v>40</v>
      </c>
      <c r="G22" s="9" t="s">
        <v>4694</v>
      </c>
      <c r="H22" s="8" t="s">
        <v>6515</v>
      </c>
      <c r="I22" s="9"/>
      <c r="J22" s="9"/>
      <c r="K22" s="10"/>
      <c r="L22" s="11"/>
      <c r="M22" s="22">
        <v>2563</v>
      </c>
      <c r="N22" s="33"/>
      <c r="O22" s="22"/>
      <c r="P22" s="85">
        <v>307188</v>
      </c>
      <c r="Q22" s="12">
        <v>50</v>
      </c>
      <c r="R22" s="12">
        <v>106</v>
      </c>
      <c r="S22" s="12">
        <v>63</v>
      </c>
      <c r="T22" s="12">
        <v>46</v>
      </c>
      <c r="U22" s="14" t="s">
        <v>56</v>
      </c>
      <c r="V22" s="14" t="s">
        <v>56</v>
      </c>
      <c r="W22" s="14" t="s">
        <v>56</v>
      </c>
      <c r="X22" s="16" t="s">
        <v>56</v>
      </c>
      <c r="Y22" s="13"/>
      <c r="Z22" s="13"/>
      <c r="AA22" s="13"/>
      <c r="AB22" s="13"/>
    </row>
    <row r="23" spans="1:28" ht="17.100000000000001" customHeight="1">
      <c r="A23" t="s">
        <v>77</v>
      </c>
      <c r="B23" s="12">
        <v>5025232984817</v>
      </c>
      <c r="C23" s="12" t="s">
        <v>37</v>
      </c>
      <c r="D23" s="12" t="s">
        <v>6502</v>
      </c>
      <c r="E23" s="12" t="s">
        <v>39</v>
      </c>
      <c r="F23" s="12" t="s">
        <v>40</v>
      </c>
      <c r="G23" s="9" t="s">
        <v>4695</v>
      </c>
      <c r="H23" s="8" t="s">
        <v>6516</v>
      </c>
      <c r="I23" s="9"/>
      <c r="J23" s="9"/>
      <c r="K23" s="10" t="s">
        <v>55</v>
      </c>
      <c r="L23" s="11">
        <v>45931</v>
      </c>
      <c r="M23" s="22">
        <v>6969</v>
      </c>
      <c r="N23" s="33"/>
      <c r="O23" s="22"/>
      <c r="P23" s="85">
        <v>1336200</v>
      </c>
      <c r="Q23" s="12">
        <v>160</v>
      </c>
      <c r="R23" s="12">
        <v>170</v>
      </c>
      <c r="S23" s="12">
        <v>131</v>
      </c>
      <c r="T23" s="12">
        <v>60</v>
      </c>
      <c r="U23" s="12" t="s">
        <v>42</v>
      </c>
      <c r="V23" s="6">
        <v>1.58</v>
      </c>
      <c r="W23" s="6">
        <v>0.02</v>
      </c>
      <c r="X23" s="81">
        <v>3.1600000000000002E-5</v>
      </c>
      <c r="Y23" s="13"/>
      <c r="Z23" s="13"/>
      <c r="AA23" s="13"/>
      <c r="AB23" s="13"/>
    </row>
    <row r="24" spans="1:28" ht="17.100000000000001" customHeight="1">
      <c r="A24" t="s">
        <v>80</v>
      </c>
      <c r="B24" s="12">
        <v>5025232984831</v>
      </c>
      <c r="C24" s="12" t="s">
        <v>37</v>
      </c>
      <c r="D24" s="12" t="s">
        <v>6502</v>
      </c>
      <c r="E24" s="12" t="s">
        <v>39</v>
      </c>
      <c r="F24" s="12" t="s">
        <v>40</v>
      </c>
      <c r="G24" s="9" t="s">
        <v>4696</v>
      </c>
      <c r="H24" s="8" t="s">
        <v>6517</v>
      </c>
      <c r="I24" s="9"/>
      <c r="J24" s="9"/>
      <c r="K24" s="10" t="s">
        <v>55</v>
      </c>
      <c r="L24" s="11">
        <v>45931</v>
      </c>
      <c r="M24" s="22">
        <v>7869</v>
      </c>
      <c r="N24" s="33"/>
      <c r="O24" s="22"/>
      <c r="P24" s="85">
        <v>1336200</v>
      </c>
      <c r="Q24" s="12">
        <v>160</v>
      </c>
      <c r="R24" s="12">
        <v>170</v>
      </c>
      <c r="S24" s="12">
        <v>131</v>
      </c>
      <c r="T24" s="12">
        <v>60</v>
      </c>
      <c r="U24" s="12" t="s">
        <v>42</v>
      </c>
      <c r="V24" s="6">
        <v>1.58</v>
      </c>
      <c r="W24" s="6">
        <v>0.02</v>
      </c>
      <c r="X24" s="81">
        <v>3.1600000000000002E-5</v>
      </c>
      <c r="Y24" s="13"/>
      <c r="Z24" s="13"/>
      <c r="AA24" s="13"/>
      <c r="AB24" s="13"/>
    </row>
    <row r="25" spans="1:28" ht="17.100000000000001" customHeight="1">
      <c r="A25" t="s">
        <v>83</v>
      </c>
      <c r="B25" s="12">
        <v>5025232984800</v>
      </c>
      <c r="C25" s="12" t="s">
        <v>37</v>
      </c>
      <c r="D25" s="12" t="s">
        <v>6502</v>
      </c>
      <c r="E25" s="12" t="s">
        <v>39</v>
      </c>
      <c r="F25" s="12" t="s">
        <v>40</v>
      </c>
      <c r="G25" s="9" t="s">
        <v>4697</v>
      </c>
      <c r="H25" s="8" t="s">
        <v>6518</v>
      </c>
      <c r="I25" s="9"/>
      <c r="J25" s="9"/>
      <c r="K25" s="10" t="s">
        <v>55</v>
      </c>
      <c r="L25" s="11">
        <v>46113</v>
      </c>
      <c r="M25" s="22">
        <v>6222</v>
      </c>
      <c r="N25" s="33"/>
      <c r="O25" s="22"/>
      <c r="P25" s="85">
        <v>758640</v>
      </c>
      <c r="Q25" s="12">
        <v>106</v>
      </c>
      <c r="R25" s="12">
        <v>115.99999999999999</v>
      </c>
      <c r="S25" s="12">
        <v>109.00000000000001</v>
      </c>
      <c r="T25" s="12">
        <v>60</v>
      </c>
      <c r="U25" s="12" t="s">
        <v>42</v>
      </c>
      <c r="V25" s="17">
        <v>1.6</v>
      </c>
      <c r="W25" s="6">
        <v>0.02</v>
      </c>
      <c r="X25" s="81">
        <v>3.1999999999999999E-5</v>
      </c>
      <c r="Y25" s="13"/>
      <c r="Z25" s="13"/>
      <c r="AA25" s="13"/>
      <c r="AB25" s="13"/>
    </row>
    <row r="26" spans="1:28" ht="17.100000000000001" customHeight="1">
      <c r="A26" t="s">
        <v>86</v>
      </c>
      <c r="B26" s="12">
        <v>5025232984824</v>
      </c>
      <c r="C26" s="12" t="s">
        <v>37</v>
      </c>
      <c r="D26" s="12" t="s">
        <v>6502</v>
      </c>
      <c r="E26" s="12" t="s">
        <v>39</v>
      </c>
      <c r="F26" s="12" t="s">
        <v>40</v>
      </c>
      <c r="G26" s="9" t="s">
        <v>4698</v>
      </c>
      <c r="H26" s="8" t="s">
        <v>6519</v>
      </c>
      <c r="I26" s="9"/>
      <c r="J26" s="9"/>
      <c r="K26" s="10" t="s">
        <v>55</v>
      </c>
      <c r="L26" s="11">
        <v>46113</v>
      </c>
      <c r="M26" s="22">
        <v>8014</v>
      </c>
      <c r="N26" s="33"/>
      <c r="O26" s="22"/>
      <c r="P26" s="85">
        <v>758640</v>
      </c>
      <c r="Q26" s="12">
        <v>106</v>
      </c>
      <c r="R26" s="12">
        <v>115.99999999999999</v>
      </c>
      <c r="S26" s="12">
        <v>109.00000000000001</v>
      </c>
      <c r="T26" s="12">
        <v>60</v>
      </c>
      <c r="U26" s="12" t="s">
        <v>42</v>
      </c>
      <c r="V26" s="17">
        <v>1.6</v>
      </c>
      <c r="W26" s="6">
        <v>0.02</v>
      </c>
      <c r="X26" s="81">
        <v>3.1999999999999999E-5</v>
      </c>
      <c r="Y26" s="13"/>
      <c r="Z26" s="13"/>
      <c r="AA26" s="13"/>
      <c r="AB26" s="13"/>
    </row>
    <row r="27" spans="1:28" ht="17.100000000000001" customHeight="1">
      <c r="A27" t="s">
        <v>89</v>
      </c>
      <c r="B27" s="12">
        <v>5025232984848</v>
      </c>
      <c r="C27" s="12" t="s">
        <v>37</v>
      </c>
      <c r="D27" s="12" t="s">
        <v>6502</v>
      </c>
      <c r="E27" s="12" t="s">
        <v>39</v>
      </c>
      <c r="F27" s="12" t="s">
        <v>40</v>
      </c>
      <c r="G27" s="9" t="s">
        <v>4699</v>
      </c>
      <c r="H27" s="8" t="s">
        <v>6520</v>
      </c>
      <c r="I27" s="9"/>
      <c r="J27" s="9"/>
      <c r="K27" s="10" t="s">
        <v>55</v>
      </c>
      <c r="L27" s="11">
        <v>46113</v>
      </c>
      <c r="M27" s="22">
        <v>9050</v>
      </c>
      <c r="N27" s="33"/>
      <c r="O27" s="22"/>
      <c r="P27" s="85">
        <v>758640</v>
      </c>
      <c r="Q27" s="12">
        <v>106</v>
      </c>
      <c r="R27" s="12">
        <v>115.99999999999999</v>
      </c>
      <c r="S27" s="12">
        <v>109.00000000000001</v>
      </c>
      <c r="T27" s="12">
        <v>60</v>
      </c>
      <c r="U27" s="12" t="s">
        <v>42</v>
      </c>
      <c r="V27" s="17">
        <v>1.6</v>
      </c>
      <c r="W27" s="6">
        <v>0.02</v>
      </c>
      <c r="X27" s="81">
        <v>3.1999999999999999E-5</v>
      </c>
      <c r="Y27" s="13"/>
      <c r="Z27" s="13"/>
      <c r="AA27" s="13"/>
      <c r="AB27" s="13"/>
    </row>
    <row r="28" spans="1:28" ht="17.100000000000001" customHeight="1">
      <c r="A28" t="s">
        <v>92</v>
      </c>
      <c r="B28" s="12">
        <v>5025232989416</v>
      </c>
      <c r="C28" s="12" t="s">
        <v>37</v>
      </c>
      <c r="D28" s="12" t="s">
        <v>6502</v>
      </c>
      <c r="E28" s="12" t="s">
        <v>94</v>
      </c>
      <c r="F28" s="12" t="s">
        <v>40</v>
      </c>
      <c r="G28" s="9" t="s">
        <v>4700</v>
      </c>
      <c r="H28" s="8" t="s">
        <v>6521</v>
      </c>
      <c r="I28" s="9"/>
      <c r="J28" s="9"/>
      <c r="K28" s="10" t="s">
        <v>55</v>
      </c>
      <c r="L28" s="11">
        <v>46054</v>
      </c>
      <c r="M28" s="22">
        <v>0</v>
      </c>
      <c r="N28" s="33"/>
      <c r="O28" s="22"/>
      <c r="P28" s="85">
        <v>667200</v>
      </c>
      <c r="Q28" s="12">
        <v>111</v>
      </c>
      <c r="R28" s="12">
        <v>96</v>
      </c>
      <c r="S28" s="12">
        <v>139</v>
      </c>
      <c r="T28" s="12">
        <v>50</v>
      </c>
      <c r="U28" s="12" t="s">
        <v>96</v>
      </c>
      <c r="V28" s="6">
        <v>1.3</v>
      </c>
      <c r="W28" s="6">
        <v>675</v>
      </c>
      <c r="X28" s="15">
        <v>0.878</v>
      </c>
      <c r="Y28" s="68"/>
      <c r="Z28" s="68"/>
      <c r="AA28" s="68"/>
      <c r="AB28" s="68"/>
    </row>
    <row r="29" spans="1:28" ht="17.100000000000001" customHeight="1">
      <c r="A29" t="s">
        <v>97</v>
      </c>
      <c r="B29" s="12">
        <v>5025232989423</v>
      </c>
      <c r="C29" s="12" t="s">
        <v>37</v>
      </c>
      <c r="D29" s="12" t="s">
        <v>6502</v>
      </c>
      <c r="E29" s="12" t="s">
        <v>94</v>
      </c>
      <c r="F29" s="12" t="s">
        <v>40</v>
      </c>
      <c r="G29" s="9" t="s">
        <v>4701</v>
      </c>
      <c r="H29" s="8" t="s">
        <v>6522</v>
      </c>
      <c r="I29" s="9"/>
      <c r="J29" s="9"/>
      <c r="K29" s="10" t="s">
        <v>55</v>
      </c>
      <c r="L29" s="11">
        <v>46054</v>
      </c>
      <c r="M29" s="22">
        <v>0</v>
      </c>
      <c r="N29" s="33"/>
      <c r="O29" s="22"/>
      <c r="P29" s="85">
        <v>667200</v>
      </c>
      <c r="Q29" s="12">
        <v>116</v>
      </c>
      <c r="R29" s="12">
        <v>96</v>
      </c>
      <c r="S29" s="12">
        <v>139</v>
      </c>
      <c r="T29" s="12">
        <v>50</v>
      </c>
      <c r="U29" s="12" t="s">
        <v>96</v>
      </c>
      <c r="V29" s="6">
        <v>1.3</v>
      </c>
      <c r="W29" s="6">
        <v>675</v>
      </c>
      <c r="X29" s="15">
        <v>0.878</v>
      </c>
      <c r="Y29" s="68"/>
      <c r="Z29" s="68"/>
      <c r="AA29" s="68"/>
      <c r="AB29" s="68"/>
    </row>
    <row r="30" spans="1:28" ht="17.100000000000001" customHeight="1">
      <c r="A30" t="s">
        <v>100</v>
      </c>
      <c r="B30" s="12">
        <v>5025232989430</v>
      </c>
      <c r="C30" s="12" t="s">
        <v>37</v>
      </c>
      <c r="D30" s="12" t="s">
        <v>6502</v>
      </c>
      <c r="E30" s="12" t="s">
        <v>94</v>
      </c>
      <c r="F30" s="12" t="s">
        <v>40</v>
      </c>
      <c r="G30" s="9" t="s">
        <v>4702</v>
      </c>
      <c r="H30" s="8" t="s">
        <v>6523</v>
      </c>
      <c r="I30" s="9"/>
      <c r="J30" s="9"/>
      <c r="K30" s="10" t="s">
        <v>55</v>
      </c>
      <c r="L30" s="11">
        <v>46054</v>
      </c>
      <c r="M30" s="22">
        <v>0</v>
      </c>
      <c r="N30" s="33"/>
      <c r="O30" s="22"/>
      <c r="P30" s="85">
        <v>667200</v>
      </c>
      <c r="Q30" s="12">
        <v>116</v>
      </c>
      <c r="R30" s="12">
        <v>96</v>
      </c>
      <c r="S30" s="12">
        <v>139</v>
      </c>
      <c r="T30" s="12">
        <v>50</v>
      </c>
      <c r="U30" s="12" t="s">
        <v>96</v>
      </c>
      <c r="V30" s="6">
        <v>1.3</v>
      </c>
      <c r="W30" s="6">
        <v>675</v>
      </c>
      <c r="X30" s="15">
        <v>0.878</v>
      </c>
      <c r="Y30" s="13"/>
      <c r="Z30" s="13"/>
      <c r="AA30" s="13"/>
      <c r="AB30" s="13"/>
    </row>
    <row r="31" spans="1:28" ht="17.100000000000001" customHeight="1">
      <c r="A31" t="s">
        <v>103</v>
      </c>
      <c r="B31" s="12" t="s">
        <v>104</v>
      </c>
      <c r="C31" s="12" t="s">
        <v>37</v>
      </c>
      <c r="D31" s="12" t="s">
        <v>6502</v>
      </c>
      <c r="E31" s="12" t="s">
        <v>39</v>
      </c>
      <c r="F31" s="12" t="s">
        <v>105</v>
      </c>
      <c r="G31" s="19" t="s">
        <v>4703</v>
      </c>
      <c r="H31" s="8" t="s">
        <v>6524</v>
      </c>
      <c r="I31" s="9"/>
      <c r="J31" s="9"/>
      <c r="K31" s="10"/>
      <c r="L31" s="11"/>
      <c r="M31" s="22">
        <v>8287</v>
      </c>
      <c r="N31" s="33"/>
      <c r="O31" s="22"/>
      <c r="P31" s="85">
        <v>1338480</v>
      </c>
      <c r="Q31" s="12">
        <v>172</v>
      </c>
      <c r="R31" s="12">
        <v>169</v>
      </c>
      <c r="S31" s="12">
        <v>132</v>
      </c>
      <c r="T31" s="12">
        <v>60</v>
      </c>
      <c r="U31" s="12" t="s">
        <v>42</v>
      </c>
      <c r="V31" s="6">
        <v>1.78</v>
      </c>
      <c r="W31" s="6">
        <v>0.02</v>
      </c>
      <c r="X31" s="81">
        <v>3.5599999999999998E-5</v>
      </c>
      <c r="Y31" s="13"/>
      <c r="Z31" s="13"/>
      <c r="AA31" s="13"/>
      <c r="AB31" s="13"/>
    </row>
    <row r="32" spans="1:28" ht="17.100000000000001" customHeight="1">
      <c r="A32" t="s">
        <v>107</v>
      </c>
      <c r="B32" s="12" t="s">
        <v>108</v>
      </c>
      <c r="C32" s="12" t="s">
        <v>37</v>
      </c>
      <c r="D32" s="12" t="s">
        <v>6502</v>
      </c>
      <c r="E32" s="12" t="s">
        <v>39</v>
      </c>
      <c r="F32" s="12" t="s">
        <v>105</v>
      </c>
      <c r="G32" s="19" t="s">
        <v>4704</v>
      </c>
      <c r="H32" s="8" t="s">
        <v>6516</v>
      </c>
      <c r="I32" s="9"/>
      <c r="J32" s="9"/>
      <c r="K32" s="10"/>
      <c r="L32" s="11"/>
      <c r="M32" s="22">
        <v>9020</v>
      </c>
      <c r="N32" s="33"/>
      <c r="O32" s="22"/>
      <c r="P32" s="85">
        <v>1338480</v>
      </c>
      <c r="Q32" s="12">
        <v>172</v>
      </c>
      <c r="R32" s="12">
        <v>169</v>
      </c>
      <c r="S32" s="12">
        <v>132</v>
      </c>
      <c r="T32" s="12">
        <v>60</v>
      </c>
      <c r="U32" s="12" t="s">
        <v>42</v>
      </c>
      <c r="V32" s="6">
        <v>1.78</v>
      </c>
      <c r="W32" s="6">
        <v>0.02</v>
      </c>
      <c r="X32" s="81">
        <v>3.5599999999999998E-5</v>
      </c>
      <c r="Y32" s="13"/>
      <c r="Z32" s="13"/>
      <c r="AA32" s="13"/>
      <c r="AB32" s="13"/>
    </row>
    <row r="33" spans="1:28" ht="17.100000000000001" customHeight="1">
      <c r="A33" t="s">
        <v>109</v>
      </c>
      <c r="B33" s="12" t="s">
        <v>110</v>
      </c>
      <c r="C33" s="12" t="s">
        <v>37</v>
      </c>
      <c r="D33" s="12" t="s">
        <v>6502</v>
      </c>
      <c r="E33" s="12" t="s">
        <v>39</v>
      </c>
      <c r="F33" s="12" t="s">
        <v>111</v>
      </c>
      <c r="G33" s="9" t="s">
        <v>4705</v>
      </c>
      <c r="H33" s="8" t="s">
        <v>6518</v>
      </c>
      <c r="I33" s="9"/>
      <c r="J33" s="9"/>
      <c r="K33" s="10"/>
      <c r="L33" s="11"/>
      <c r="M33" s="22">
        <v>8896</v>
      </c>
      <c r="N33" s="33"/>
      <c r="O33" s="22"/>
      <c r="P33" s="85">
        <v>1311570</v>
      </c>
      <c r="Q33" s="12">
        <v>175</v>
      </c>
      <c r="R33" s="12">
        <v>171</v>
      </c>
      <c r="S33" s="12">
        <v>130</v>
      </c>
      <c r="T33" s="12">
        <v>59</v>
      </c>
      <c r="U33" s="12" t="s">
        <v>42</v>
      </c>
      <c r="V33" s="6">
        <v>1.78</v>
      </c>
      <c r="W33" s="6">
        <v>0.02</v>
      </c>
      <c r="X33" s="81">
        <v>3.5599999999999998E-5</v>
      </c>
      <c r="Y33" s="13"/>
      <c r="Z33" s="13"/>
      <c r="AA33" s="13"/>
      <c r="AB33" s="13"/>
    </row>
    <row r="34" spans="1:28" ht="17.100000000000001" customHeight="1">
      <c r="A34" t="s">
        <v>112</v>
      </c>
      <c r="B34" s="12" t="s">
        <v>113</v>
      </c>
      <c r="C34" s="12" t="s">
        <v>37</v>
      </c>
      <c r="D34" s="12" t="s">
        <v>6502</v>
      </c>
      <c r="E34" s="12" t="s">
        <v>39</v>
      </c>
      <c r="F34" s="12" t="s">
        <v>111</v>
      </c>
      <c r="G34" s="9" t="s">
        <v>4706</v>
      </c>
      <c r="H34" s="8" t="s">
        <v>6519</v>
      </c>
      <c r="I34" s="9"/>
      <c r="J34" s="9"/>
      <c r="K34" s="10"/>
      <c r="L34" s="11"/>
      <c r="M34" s="22">
        <v>10347</v>
      </c>
      <c r="N34" s="33"/>
      <c r="O34" s="22"/>
      <c r="P34" s="85">
        <v>1293870</v>
      </c>
      <c r="Q34" s="12">
        <v>175</v>
      </c>
      <c r="R34" s="12">
        <v>170</v>
      </c>
      <c r="S34" s="12">
        <v>129</v>
      </c>
      <c r="T34" s="12">
        <v>59</v>
      </c>
      <c r="U34" s="12" t="s">
        <v>42</v>
      </c>
      <c r="V34" s="6">
        <v>1.78</v>
      </c>
      <c r="W34" s="6">
        <v>0.02</v>
      </c>
      <c r="X34" s="81">
        <v>3.5599999999999998E-5</v>
      </c>
      <c r="Y34" s="13"/>
      <c r="Z34" s="13"/>
      <c r="AA34" s="13"/>
      <c r="AB34" s="13"/>
    </row>
    <row r="35" spans="1:28" ht="17.100000000000001" customHeight="1">
      <c r="A35" t="s">
        <v>114</v>
      </c>
      <c r="B35" s="12" t="s">
        <v>115</v>
      </c>
      <c r="C35" s="12" t="s">
        <v>37</v>
      </c>
      <c r="D35" s="12" t="s">
        <v>6502</v>
      </c>
      <c r="E35" s="12" t="s">
        <v>39</v>
      </c>
      <c r="F35" s="12" t="s">
        <v>111</v>
      </c>
      <c r="G35" s="9" t="s">
        <v>4707</v>
      </c>
      <c r="H35" s="8" t="s">
        <v>6520</v>
      </c>
      <c r="I35" s="9"/>
      <c r="J35" s="9"/>
      <c r="K35" s="10"/>
      <c r="L35" s="11"/>
      <c r="M35" s="22">
        <v>11824</v>
      </c>
      <c r="N35" s="33"/>
      <c r="O35" s="22"/>
      <c r="P35" s="85">
        <v>1338480</v>
      </c>
      <c r="Q35" s="12">
        <v>176</v>
      </c>
      <c r="R35" s="12">
        <v>169</v>
      </c>
      <c r="S35" s="12">
        <v>132</v>
      </c>
      <c r="T35" s="12">
        <v>60</v>
      </c>
      <c r="U35" s="12" t="s">
        <v>42</v>
      </c>
      <c r="V35" s="6">
        <v>1.77</v>
      </c>
      <c r="W35" s="6">
        <v>0.02</v>
      </c>
      <c r="X35" s="81">
        <v>3.54E-5</v>
      </c>
      <c r="Y35" s="13"/>
      <c r="Z35" s="13"/>
      <c r="AA35" s="13"/>
      <c r="AB35" s="13"/>
    </row>
    <row r="36" spans="1:28" ht="17.100000000000001" customHeight="1">
      <c r="A36" t="s">
        <v>116</v>
      </c>
      <c r="B36" s="12" t="s">
        <v>117</v>
      </c>
      <c r="C36" s="12" t="s">
        <v>37</v>
      </c>
      <c r="D36" s="12" t="s">
        <v>6502</v>
      </c>
      <c r="E36" s="12" t="s">
        <v>118</v>
      </c>
      <c r="F36" s="12" t="s">
        <v>119</v>
      </c>
      <c r="G36" s="9" t="s">
        <v>4708</v>
      </c>
      <c r="H36" s="8" t="s">
        <v>6525</v>
      </c>
      <c r="I36" s="9"/>
      <c r="J36" s="9"/>
      <c r="K36" s="10"/>
      <c r="L36" s="11"/>
      <c r="M36" s="22">
        <v>18326</v>
      </c>
      <c r="N36" s="33"/>
      <c r="O36" s="22"/>
      <c r="P36" s="85">
        <v>2017730</v>
      </c>
      <c r="Q36" s="12">
        <v>270</v>
      </c>
      <c r="R36" s="12">
        <v>187</v>
      </c>
      <c r="S36" s="12">
        <v>166</v>
      </c>
      <c r="T36" s="12">
        <v>65</v>
      </c>
      <c r="U36" s="12" t="s">
        <v>42</v>
      </c>
      <c r="V36" s="6">
        <v>3</v>
      </c>
      <c r="W36" s="6">
        <v>0.02</v>
      </c>
      <c r="X36" s="81">
        <v>5.9999999999999995E-5</v>
      </c>
      <c r="Y36" s="68"/>
      <c r="Z36" s="68"/>
      <c r="AA36" s="68"/>
      <c r="AB36" s="68"/>
    </row>
    <row r="37" spans="1:28" ht="17.100000000000001" customHeight="1">
      <c r="A37" t="s">
        <v>121</v>
      </c>
      <c r="B37" s="12" t="s">
        <v>122</v>
      </c>
      <c r="C37" s="12" t="s">
        <v>37</v>
      </c>
      <c r="D37" s="12" t="s">
        <v>6502</v>
      </c>
      <c r="E37" s="12" t="s">
        <v>118</v>
      </c>
      <c r="F37" s="12" t="s">
        <v>119</v>
      </c>
      <c r="G37" s="9" t="s">
        <v>4709</v>
      </c>
      <c r="H37" s="8" t="s">
        <v>6526</v>
      </c>
      <c r="I37" s="9"/>
      <c r="J37" s="9"/>
      <c r="K37" s="10"/>
      <c r="L37" s="11"/>
      <c r="M37" s="22">
        <v>21729</v>
      </c>
      <c r="N37" s="33"/>
      <c r="O37" s="22"/>
      <c r="P37" s="85">
        <v>2017730</v>
      </c>
      <c r="Q37" s="12">
        <v>270</v>
      </c>
      <c r="R37" s="12">
        <v>187</v>
      </c>
      <c r="S37" s="12">
        <v>166</v>
      </c>
      <c r="T37" s="12">
        <v>65</v>
      </c>
      <c r="U37" s="12" t="s">
        <v>42</v>
      </c>
      <c r="V37" s="6">
        <v>3</v>
      </c>
      <c r="W37" s="6">
        <v>0.02</v>
      </c>
      <c r="X37" s="81">
        <v>5.9999999999999995E-5</v>
      </c>
      <c r="Y37" s="68"/>
      <c r="Z37" s="68"/>
      <c r="AA37" s="68"/>
      <c r="AB37" s="68"/>
    </row>
    <row r="38" spans="1:28" ht="17.100000000000001" customHeight="1">
      <c r="A38" t="s">
        <v>124</v>
      </c>
      <c r="B38" s="12" t="s">
        <v>125</v>
      </c>
      <c r="C38" s="12" t="s">
        <v>37</v>
      </c>
      <c r="D38" s="12" t="s">
        <v>6502</v>
      </c>
      <c r="E38" s="12" t="s">
        <v>118</v>
      </c>
      <c r="F38" s="12" t="s">
        <v>119</v>
      </c>
      <c r="G38" s="9" t="s">
        <v>4710</v>
      </c>
      <c r="H38" s="8" t="s">
        <v>6527</v>
      </c>
      <c r="I38" s="9"/>
      <c r="J38" s="9"/>
      <c r="K38" s="10"/>
      <c r="L38" s="11"/>
      <c r="M38" s="22">
        <v>24389</v>
      </c>
      <c r="N38" s="33"/>
      <c r="O38" s="22"/>
      <c r="P38" s="85">
        <v>2017730</v>
      </c>
      <c r="Q38" s="12">
        <v>270</v>
      </c>
      <c r="R38" s="12">
        <v>187</v>
      </c>
      <c r="S38" s="12">
        <v>166</v>
      </c>
      <c r="T38" s="12">
        <v>65</v>
      </c>
      <c r="U38" s="12" t="s">
        <v>42</v>
      </c>
      <c r="V38" s="6">
        <v>3</v>
      </c>
      <c r="W38" s="6">
        <v>0.02</v>
      </c>
      <c r="X38" s="81">
        <v>5.9999999999999995E-5</v>
      </c>
      <c r="Y38" s="68"/>
      <c r="Z38" s="68"/>
      <c r="AA38" s="68"/>
      <c r="AB38" s="68"/>
    </row>
    <row r="39" spans="1:28" ht="17.100000000000001" customHeight="1">
      <c r="A39" t="s">
        <v>127</v>
      </c>
      <c r="B39" s="12">
        <v>5025232986170</v>
      </c>
      <c r="C39" s="12" t="s">
        <v>37</v>
      </c>
      <c r="D39" s="12" t="s">
        <v>6507</v>
      </c>
      <c r="E39" s="12" t="s">
        <v>52</v>
      </c>
      <c r="F39" s="12" t="s">
        <v>53</v>
      </c>
      <c r="G39" s="9" t="s">
        <v>4711</v>
      </c>
      <c r="H39" s="8" t="s">
        <v>6528</v>
      </c>
      <c r="I39" s="9"/>
      <c r="J39" s="9"/>
      <c r="K39" s="10" t="s">
        <v>55</v>
      </c>
      <c r="L39" s="11">
        <v>45839</v>
      </c>
      <c r="M39" s="22">
        <v>4784</v>
      </c>
      <c r="N39" s="33"/>
      <c r="O39" s="22"/>
      <c r="P39" s="85">
        <v>895068</v>
      </c>
      <c r="Q39" s="12">
        <v>79</v>
      </c>
      <c r="R39" s="12">
        <v>188</v>
      </c>
      <c r="S39" s="12">
        <v>69</v>
      </c>
      <c r="T39" s="12">
        <v>69</v>
      </c>
      <c r="U39" s="14" t="s">
        <v>56</v>
      </c>
      <c r="V39" s="14" t="s">
        <v>56</v>
      </c>
      <c r="W39" s="14" t="s">
        <v>56</v>
      </c>
      <c r="X39" s="16" t="s">
        <v>56</v>
      </c>
      <c r="Y39" s="68"/>
      <c r="Z39" s="68"/>
      <c r="AA39" s="68"/>
      <c r="AB39" s="68"/>
    </row>
    <row r="40" spans="1:28" ht="17.100000000000001" customHeight="1">
      <c r="A40" t="s">
        <v>6529</v>
      </c>
      <c r="B40" s="12">
        <v>5025232986170</v>
      </c>
      <c r="C40" s="12" t="s">
        <v>37</v>
      </c>
      <c r="D40" s="12" t="s">
        <v>6507</v>
      </c>
      <c r="E40" s="12" t="s">
        <v>52</v>
      </c>
      <c r="F40" s="12" t="s">
        <v>6511</v>
      </c>
      <c r="G40" s="9" t="s">
        <v>4711</v>
      </c>
      <c r="H40" s="8" t="s">
        <v>6528</v>
      </c>
      <c r="I40" s="9"/>
      <c r="J40" s="9"/>
      <c r="K40" s="10" t="s">
        <v>55</v>
      </c>
      <c r="L40" s="11">
        <v>45839</v>
      </c>
      <c r="M40" s="22">
        <v>0</v>
      </c>
      <c r="N40" s="33"/>
      <c r="O40" s="22"/>
      <c r="P40" s="85">
        <v>895068</v>
      </c>
      <c r="Q40" s="12">
        <v>79</v>
      </c>
      <c r="R40" s="12">
        <v>188</v>
      </c>
      <c r="S40" s="12">
        <v>69</v>
      </c>
      <c r="T40" s="12">
        <v>69</v>
      </c>
      <c r="U40" s="14" t="s">
        <v>56</v>
      </c>
      <c r="V40" s="14" t="s">
        <v>56</v>
      </c>
      <c r="W40" s="14" t="s">
        <v>56</v>
      </c>
      <c r="X40" s="16" t="s">
        <v>56</v>
      </c>
      <c r="Y40" s="68"/>
      <c r="Z40" s="68"/>
      <c r="AA40" s="68"/>
      <c r="AB40" s="68"/>
    </row>
    <row r="41" spans="1:28" ht="17.100000000000001" customHeight="1">
      <c r="A41" t="s">
        <v>129</v>
      </c>
      <c r="B41" s="12">
        <v>5025232986156</v>
      </c>
      <c r="C41" s="12" t="s">
        <v>37</v>
      </c>
      <c r="D41" s="12" t="s">
        <v>6507</v>
      </c>
      <c r="E41" s="12" t="s">
        <v>52</v>
      </c>
      <c r="F41" s="12" t="s">
        <v>130</v>
      </c>
      <c r="G41" s="9" t="s">
        <v>4712</v>
      </c>
      <c r="H41" s="8" t="s">
        <v>6528</v>
      </c>
      <c r="I41" s="9"/>
      <c r="J41" s="9"/>
      <c r="K41" s="10" t="s">
        <v>55</v>
      </c>
      <c r="L41" s="11">
        <v>45839</v>
      </c>
      <c r="M41" s="22">
        <v>4346</v>
      </c>
      <c r="N41" s="33"/>
      <c r="O41" s="22"/>
      <c r="P41" s="85">
        <v>718428</v>
      </c>
      <c r="Q41" s="12">
        <v>83</v>
      </c>
      <c r="R41" s="12">
        <v>152</v>
      </c>
      <c r="S41" s="12">
        <v>69</v>
      </c>
      <c r="T41" s="12">
        <v>68.5</v>
      </c>
      <c r="U41" s="14" t="s">
        <v>56</v>
      </c>
      <c r="V41" s="14" t="s">
        <v>56</v>
      </c>
      <c r="W41" s="14" t="s">
        <v>56</v>
      </c>
      <c r="X41" s="16" t="s">
        <v>56</v>
      </c>
      <c r="Y41" s="13"/>
      <c r="Z41" s="13"/>
      <c r="AA41" s="13"/>
      <c r="AB41" s="13"/>
    </row>
    <row r="42" spans="1:28" ht="17.100000000000001" customHeight="1">
      <c r="A42" t="s">
        <v>131</v>
      </c>
      <c r="B42" s="12" t="s">
        <v>132</v>
      </c>
      <c r="C42" s="12" t="s">
        <v>37</v>
      </c>
      <c r="D42" s="12" t="s">
        <v>6507</v>
      </c>
      <c r="E42" s="12" t="s">
        <v>52</v>
      </c>
      <c r="F42" s="12" t="s">
        <v>133</v>
      </c>
      <c r="G42" s="9" t="s">
        <v>4713</v>
      </c>
      <c r="H42" s="8" t="s">
        <v>6528</v>
      </c>
      <c r="I42" s="9"/>
      <c r="J42" s="9"/>
      <c r="K42" s="10"/>
      <c r="L42" s="11"/>
      <c r="M42" s="22">
        <v>4931</v>
      </c>
      <c r="N42" s="33"/>
      <c r="O42" s="22"/>
      <c r="P42" s="85">
        <v>895068</v>
      </c>
      <c r="Q42" s="12">
        <v>97</v>
      </c>
      <c r="R42" s="12">
        <v>188</v>
      </c>
      <c r="S42" s="12">
        <v>69</v>
      </c>
      <c r="T42" s="12">
        <v>69</v>
      </c>
      <c r="U42" s="14" t="s">
        <v>56</v>
      </c>
      <c r="V42" s="14" t="s">
        <v>56</v>
      </c>
      <c r="W42" s="14" t="s">
        <v>56</v>
      </c>
      <c r="X42" s="16" t="s">
        <v>56</v>
      </c>
      <c r="Y42" s="13"/>
      <c r="Z42" s="13"/>
      <c r="AA42" s="13"/>
      <c r="AB42" s="13"/>
    </row>
    <row r="43" spans="1:28" ht="17.100000000000001" customHeight="1">
      <c r="A43" t="s">
        <v>134</v>
      </c>
      <c r="B43" s="12" t="s">
        <v>135</v>
      </c>
      <c r="C43" s="12" t="s">
        <v>37</v>
      </c>
      <c r="D43" s="12" t="s">
        <v>6507</v>
      </c>
      <c r="E43" s="12" t="s">
        <v>52</v>
      </c>
      <c r="F43" s="12" t="s">
        <v>133</v>
      </c>
      <c r="G43" s="9" t="s">
        <v>4714</v>
      </c>
      <c r="H43" s="8" t="s">
        <v>6530</v>
      </c>
      <c r="I43" s="9"/>
      <c r="J43" s="9"/>
      <c r="K43" s="10"/>
      <c r="L43" s="11"/>
      <c r="M43" s="22">
        <v>5407</v>
      </c>
      <c r="N43" s="33"/>
      <c r="O43" s="22"/>
      <c r="P43" s="85">
        <v>895068</v>
      </c>
      <c r="Q43" s="12">
        <v>97</v>
      </c>
      <c r="R43" s="12">
        <v>188</v>
      </c>
      <c r="S43" s="12">
        <v>69</v>
      </c>
      <c r="T43" s="12">
        <v>69</v>
      </c>
      <c r="U43" s="14" t="s">
        <v>56</v>
      </c>
      <c r="V43" s="14" t="s">
        <v>56</v>
      </c>
      <c r="W43" s="14" t="s">
        <v>56</v>
      </c>
      <c r="X43" s="16" t="s">
        <v>56</v>
      </c>
      <c r="Y43" s="13"/>
      <c r="Z43" s="13"/>
      <c r="AA43" s="13"/>
      <c r="AB43" s="13"/>
    </row>
    <row r="44" spans="1:28" ht="17.100000000000001" customHeight="1">
      <c r="A44" t="s">
        <v>137</v>
      </c>
      <c r="B44" s="12" t="s">
        <v>138</v>
      </c>
      <c r="C44" s="12" t="s">
        <v>37</v>
      </c>
      <c r="D44" s="12" t="s">
        <v>6507</v>
      </c>
      <c r="E44" s="12" t="s">
        <v>52</v>
      </c>
      <c r="F44" s="12" t="s">
        <v>133</v>
      </c>
      <c r="G44" s="9" t="s">
        <v>4715</v>
      </c>
      <c r="H44" s="8" t="s">
        <v>6528</v>
      </c>
      <c r="I44" s="9"/>
      <c r="J44" s="9"/>
      <c r="K44" s="10"/>
      <c r="L44" s="11"/>
      <c r="M44" s="22">
        <v>4981</v>
      </c>
      <c r="N44" s="33"/>
      <c r="O44" s="22"/>
      <c r="P44" s="85">
        <v>1073088</v>
      </c>
      <c r="Q44" s="12">
        <v>97</v>
      </c>
      <c r="R44" s="12">
        <v>192</v>
      </c>
      <c r="S44" s="12">
        <v>81</v>
      </c>
      <c r="T44" s="12">
        <v>69</v>
      </c>
      <c r="U44" s="14" t="s">
        <v>56</v>
      </c>
      <c r="V44" s="14" t="s">
        <v>56</v>
      </c>
      <c r="W44" s="14" t="s">
        <v>56</v>
      </c>
      <c r="X44" s="16" t="s">
        <v>56</v>
      </c>
      <c r="Y44" s="13"/>
      <c r="Z44" s="13"/>
      <c r="AA44" s="13"/>
      <c r="AB44" s="13"/>
    </row>
    <row r="45" spans="1:28" ht="17.100000000000001" customHeight="1">
      <c r="A45" t="s">
        <v>139</v>
      </c>
      <c r="B45" s="12" t="s">
        <v>140</v>
      </c>
      <c r="C45" s="12" t="s">
        <v>37</v>
      </c>
      <c r="D45" s="12" t="s">
        <v>6507</v>
      </c>
      <c r="E45" s="12" t="s">
        <v>52</v>
      </c>
      <c r="F45" s="12" t="s">
        <v>130</v>
      </c>
      <c r="G45" s="9" t="s">
        <v>4716</v>
      </c>
      <c r="H45" s="8" t="s">
        <v>6531</v>
      </c>
      <c r="I45" s="9"/>
      <c r="J45" s="9"/>
      <c r="K45" s="10"/>
      <c r="L45" s="11"/>
      <c r="M45" s="22">
        <v>5119</v>
      </c>
      <c r="N45" s="33"/>
      <c r="O45" s="22"/>
      <c r="P45" s="85">
        <v>895068</v>
      </c>
      <c r="Q45" s="12">
        <v>98</v>
      </c>
      <c r="R45" s="12">
        <v>188</v>
      </c>
      <c r="S45" s="12">
        <v>69</v>
      </c>
      <c r="T45" s="12">
        <v>69</v>
      </c>
      <c r="U45" s="14" t="s">
        <v>56</v>
      </c>
      <c r="V45" s="14" t="s">
        <v>56</v>
      </c>
      <c r="W45" s="14" t="s">
        <v>56</v>
      </c>
      <c r="X45" s="16" t="s">
        <v>56</v>
      </c>
      <c r="Y45" s="13"/>
      <c r="Z45" s="13"/>
      <c r="AA45" s="13"/>
      <c r="AB45" s="13"/>
    </row>
    <row r="46" spans="1:28" ht="17.100000000000001" customHeight="1">
      <c r="A46" t="s">
        <v>142</v>
      </c>
      <c r="B46" s="12" t="s">
        <v>143</v>
      </c>
      <c r="C46" s="12" t="s">
        <v>37</v>
      </c>
      <c r="D46" s="12" t="s">
        <v>6507</v>
      </c>
      <c r="E46" s="12" t="s">
        <v>52</v>
      </c>
      <c r="F46" s="12" t="s">
        <v>144</v>
      </c>
      <c r="G46" s="9" t="s">
        <v>4717</v>
      </c>
      <c r="H46" s="8" t="s">
        <v>6532</v>
      </c>
      <c r="I46" s="9"/>
      <c r="J46" s="9"/>
      <c r="K46" s="10"/>
      <c r="L46" s="11"/>
      <c r="M46" s="22">
        <v>5641.0000000000009</v>
      </c>
      <c r="N46" s="33"/>
      <c r="O46" s="22"/>
      <c r="P46" s="85">
        <v>895068</v>
      </c>
      <c r="Q46" s="12">
        <v>98</v>
      </c>
      <c r="R46" s="12">
        <v>188</v>
      </c>
      <c r="S46" s="12">
        <v>69</v>
      </c>
      <c r="T46" s="12">
        <v>69</v>
      </c>
      <c r="U46" s="14" t="s">
        <v>56</v>
      </c>
      <c r="V46" s="14" t="s">
        <v>56</v>
      </c>
      <c r="W46" s="14" t="s">
        <v>56</v>
      </c>
      <c r="X46" s="16" t="s">
        <v>56</v>
      </c>
      <c r="Y46" s="13"/>
      <c r="Z46" s="13"/>
      <c r="AA46" s="13"/>
      <c r="AB46" s="13"/>
    </row>
    <row r="47" spans="1:28" ht="17.100000000000001" customHeight="1">
      <c r="A47" t="s">
        <v>146</v>
      </c>
      <c r="B47" s="12" t="s">
        <v>147</v>
      </c>
      <c r="C47" s="12" t="s">
        <v>37</v>
      </c>
      <c r="D47" s="12" t="s">
        <v>6507</v>
      </c>
      <c r="E47" s="12" t="s">
        <v>52</v>
      </c>
      <c r="F47" s="12" t="s">
        <v>133</v>
      </c>
      <c r="G47" s="9" t="s">
        <v>4718</v>
      </c>
      <c r="H47" s="8" t="s">
        <v>6533</v>
      </c>
      <c r="I47" s="9"/>
      <c r="J47" s="9"/>
      <c r="K47" s="10"/>
      <c r="L47" s="150"/>
      <c r="M47" s="22">
        <v>5079</v>
      </c>
      <c r="N47" s="33"/>
      <c r="O47" s="22"/>
      <c r="P47" s="85">
        <v>1013472</v>
      </c>
      <c r="Q47" s="12">
        <v>114</v>
      </c>
      <c r="R47" s="12">
        <v>216</v>
      </c>
      <c r="S47" s="12">
        <v>69</v>
      </c>
      <c r="T47" s="12">
        <v>68</v>
      </c>
      <c r="U47" s="14" t="s">
        <v>56</v>
      </c>
      <c r="V47" s="14" t="s">
        <v>56</v>
      </c>
      <c r="W47" s="14" t="s">
        <v>56</v>
      </c>
      <c r="X47" s="16" t="s">
        <v>56</v>
      </c>
      <c r="Y47" s="13"/>
      <c r="Z47" s="13"/>
      <c r="AA47" s="13"/>
      <c r="AB47" s="13"/>
    </row>
    <row r="48" spans="1:28" ht="17.100000000000001" customHeight="1">
      <c r="A48" t="s">
        <v>149</v>
      </c>
      <c r="B48" s="12" t="s">
        <v>150</v>
      </c>
      <c r="C48" s="12" t="s">
        <v>37</v>
      </c>
      <c r="D48" s="12" t="s">
        <v>6507</v>
      </c>
      <c r="E48" s="12" t="s">
        <v>52</v>
      </c>
      <c r="F48" s="12" t="s">
        <v>62</v>
      </c>
      <c r="G48" s="9" t="s">
        <v>4719</v>
      </c>
      <c r="H48" s="8" t="s">
        <v>6534</v>
      </c>
      <c r="I48" s="9"/>
      <c r="J48" s="9"/>
      <c r="K48" s="10"/>
      <c r="L48" s="150"/>
      <c r="M48" s="22">
        <v>5555</v>
      </c>
      <c r="N48" s="33"/>
      <c r="O48" s="22"/>
      <c r="P48" s="85">
        <v>1073088</v>
      </c>
      <c r="Q48" s="12">
        <v>114</v>
      </c>
      <c r="R48" s="12">
        <v>192</v>
      </c>
      <c r="S48" s="12">
        <v>81</v>
      </c>
      <c r="T48" s="12">
        <v>69</v>
      </c>
      <c r="U48" s="14" t="s">
        <v>56</v>
      </c>
      <c r="V48" s="14" t="s">
        <v>56</v>
      </c>
      <c r="W48" s="14" t="s">
        <v>56</v>
      </c>
      <c r="X48" s="16" t="s">
        <v>56</v>
      </c>
      <c r="Y48" s="13"/>
      <c r="Z48" s="13"/>
      <c r="AA48" s="13"/>
      <c r="AB48" s="13"/>
    </row>
    <row r="49" spans="1:28" ht="17.100000000000001" customHeight="1">
      <c r="A49" t="s">
        <v>152</v>
      </c>
      <c r="B49" s="12" t="s">
        <v>153</v>
      </c>
      <c r="C49" s="12" t="s">
        <v>37</v>
      </c>
      <c r="D49" s="12" t="s">
        <v>6507</v>
      </c>
      <c r="E49" s="12" t="s">
        <v>52</v>
      </c>
      <c r="F49" s="12" t="s">
        <v>133</v>
      </c>
      <c r="G49" s="9" t="s">
        <v>4720</v>
      </c>
      <c r="H49" s="8" t="s">
        <v>6533</v>
      </c>
      <c r="I49" s="9"/>
      <c r="J49" s="9"/>
      <c r="K49" s="10"/>
      <c r="L49" s="150"/>
      <c r="M49" s="22">
        <v>5130</v>
      </c>
      <c r="N49" s="33"/>
      <c r="O49" s="22"/>
      <c r="P49" s="12" t="s">
        <v>154</v>
      </c>
      <c r="Q49" s="12" t="s">
        <v>155</v>
      </c>
      <c r="R49" s="85">
        <v>227.99999999999997</v>
      </c>
      <c r="S49" s="85">
        <v>69</v>
      </c>
      <c r="T49" s="85">
        <v>69</v>
      </c>
      <c r="U49" s="14" t="s">
        <v>56</v>
      </c>
      <c r="V49" s="14" t="s">
        <v>56</v>
      </c>
      <c r="W49" s="14" t="s">
        <v>56</v>
      </c>
      <c r="X49" s="16" t="s">
        <v>56</v>
      </c>
      <c r="Y49" s="13"/>
      <c r="Z49" s="13"/>
      <c r="AA49" s="13"/>
      <c r="AB49" s="13"/>
    </row>
    <row r="50" spans="1:28" ht="17.100000000000001" customHeight="1">
      <c r="A50" t="s">
        <v>156</v>
      </c>
      <c r="B50" s="12" t="s">
        <v>157</v>
      </c>
      <c r="C50" s="12" t="s">
        <v>37</v>
      </c>
      <c r="D50" s="12" t="s">
        <v>6507</v>
      </c>
      <c r="E50" s="12" t="s">
        <v>52</v>
      </c>
      <c r="F50" s="12" t="s">
        <v>130</v>
      </c>
      <c r="G50" s="9" t="s">
        <v>4721</v>
      </c>
      <c r="H50" s="8" t="s">
        <v>6535</v>
      </c>
      <c r="I50" s="9"/>
      <c r="J50" s="9"/>
      <c r="K50" s="10"/>
      <c r="L50" s="150"/>
      <c r="M50" s="22">
        <v>5723</v>
      </c>
      <c r="N50" s="33"/>
      <c r="O50" s="22"/>
      <c r="P50" s="85">
        <v>1085507.9999999998</v>
      </c>
      <c r="Q50" s="12">
        <v>114</v>
      </c>
      <c r="R50" s="12">
        <v>227.99999999999997</v>
      </c>
      <c r="S50" s="12">
        <v>69</v>
      </c>
      <c r="T50" s="12">
        <v>69</v>
      </c>
      <c r="U50" s="14" t="s">
        <v>56</v>
      </c>
      <c r="V50" s="14" t="s">
        <v>56</v>
      </c>
      <c r="W50" s="14" t="s">
        <v>56</v>
      </c>
      <c r="X50" s="16" t="s">
        <v>56</v>
      </c>
      <c r="Y50" s="13"/>
      <c r="Z50" s="13"/>
      <c r="AA50" s="13"/>
      <c r="AB50" s="13"/>
    </row>
    <row r="51" spans="1:28" ht="17.100000000000001" customHeight="1">
      <c r="A51" t="s">
        <v>159</v>
      </c>
      <c r="B51" s="12" t="s">
        <v>160</v>
      </c>
      <c r="C51" s="12" t="s">
        <v>37</v>
      </c>
      <c r="D51" s="12" t="s">
        <v>6507</v>
      </c>
      <c r="E51" s="12" t="s">
        <v>52</v>
      </c>
      <c r="F51" s="12" t="s">
        <v>144</v>
      </c>
      <c r="G51" s="9" t="s">
        <v>4722</v>
      </c>
      <c r="H51" s="8" t="s">
        <v>6536</v>
      </c>
      <c r="I51" s="9"/>
      <c r="J51" s="9"/>
      <c r="K51" s="10"/>
      <c r="L51" s="150"/>
      <c r="M51" s="22">
        <v>6213</v>
      </c>
      <c r="N51" s="33"/>
      <c r="O51" s="22"/>
      <c r="P51" s="85">
        <v>1085507.9999999998</v>
      </c>
      <c r="Q51" s="12">
        <v>114</v>
      </c>
      <c r="R51" s="12">
        <v>227.99999999999997</v>
      </c>
      <c r="S51" s="12">
        <v>69</v>
      </c>
      <c r="T51" s="12">
        <v>69</v>
      </c>
      <c r="U51" s="14" t="s">
        <v>56</v>
      </c>
      <c r="V51" s="14" t="s">
        <v>56</v>
      </c>
      <c r="W51" s="14" t="s">
        <v>56</v>
      </c>
      <c r="X51" s="16" t="s">
        <v>56</v>
      </c>
      <c r="Y51" s="13"/>
      <c r="Z51" s="13"/>
      <c r="AA51" s="13"/>
      <c r="AB51" s="13"/>
    </row>
    <row r="52" spans="1:28" ht="17.100000000000001" customHeight="1">
      <c r="A52" t="s">
        <v>162</v>
      </c>
      <c r="B52" s="12" t="s">
        <v>163</v>
      </c>
      <c r="C52" s="12" t="s">
        <v>37</v>
      </c>
      <c r="D52" s="12" t="s">
        <v>6507</v>
      </c>
      <c r="E52" s="12" t="s">
        <v>39</v>
      </c>
      <c r="F52" s="12" t="s">
        <v>40</v>
      </c>
      <c r="G52" s="9" t="s">
        <v>4723</v>
      </c>
      <c r="H52" s="8" t="s">
        <v>6537</v>
      </c>
      <c r="I52" s="9"/>
      <c r="J52" s="9"/>
      <c r="K52" s="151"/>
      <c r="L52" s="150"/>
      <c r="M52" s="22">
        <v>2778</v>
      </c>
      <c r="N52" s="33"/>
      <c r="O52" s="22"/>
      <c r="P52" s="85">
        <v>307188</v>
      </c>
      <c r="Q52" s="12">
        <v>35</v>
      </c>
      <c r="R52" s="12">
        <v>106</v>
      </c>
      <c r="S52" s="12">
        <v>63</v>
      </c>
      <c r="T52" s="12">
        <v>46</v>
      </c>
      <c r="U52" s="14" t="s">
        <v>56</v>
      </c>
      <c r="V52" s="14" t="s">
        <v>56</v>
      </c>
      <c r="W52" s="14" t="s">
        <v>56</v>
      </c>
      <c r="X52" s="16" t="s">
        <v>56</v>
      </c>
      <c r="Y52" s="13"/>
      <c r="Z52" s="13"/>
      <c r="AA52" s="13"/>
      <c r="AB52" s="13"/>
    </row>
    <row r="53" spans="1:28" ht="17.100000000000001" customHeight="1">
      <c r="A53" t="s">
        <v>165</v>
      </c>
      <c r="B53" s="12" t="s">
        <v>166</v>
      </c>
      <c r="C53" s="12" t="s">
        <v>37</v>
      </c>
      <c r="D53" s="12" t="s">
        <v>6507</v>
      </c>
      <c r="E53" s="12" t="s">
        <v>39</v>
      </c>
      <c r="F53" s="12" t="s">
        <v>40</v>
      </c>
      <c r="G53" s="9" t="s">
        <v>4724</v>
      </c>
      <c r="H53" s="8" t="s">
        <v>6537</v>
      </c>
      <c r="I53" s="9"/>
      <c r="J53" s="9"/>
      <c r="K53" s="151"/>
      <c r="L53" s="150"/>
      <c r="M53" s="22">
        <v>2806</v>
      </c>
      <c r="N53" s="33"/>
      <c r="O53" s="22"/>
      <c r="P53" s="85">
        <v>307188</v>
      </c>
      <c r="Q53" s="12">
        <v>35</v>
      </c>
      <c r="R53" s="12">
        <v>106</v>
      </c>
      <c r="S53" s="12">
        <v>63</v>
      </c>
      <c r="T53" s="12">
        <v>46</v>
      </c>
      <c r="U53" s="14" t="s">
        <v>56</v>
      </c>
      <c r="V53" s="14" t="s">
        <v>56</v>
      </c>
      <c r="W53" s="14" t="s">
        <v>56</v>
      </c>
      <c r="X53" s="16" t="s">
        <v>56</v>
      </c>
      <c r="Y53" s="68"/>
      <c r="Z53" s="68"/>
      <c r="AA53" s="68"/>
      <c r="AB53" s="68"/>
    </row>
    <row r="54" spans="1:28" ht="17.100000000000001" customHeight="1">
      <c r="A54" t="s">
        <v>167</v>
      </c>
      <c r="B54" s="12" t="s">
        <v>168</v>
      </c>
      <c r="C54" s="12" t="s">
        <v>37</v>
      </c>
      <c r="D54" s="12" t="s">
        <v>6507</v>
      </c>
      <c r="E54" s="12" t="s">
        <v>39</v>
      </c>
      <c r="F54" s="12" t="s">
        <v>169</v>
      </c>
      <c r="G54" s="9" t="s">
        <v>4725</v>
      </c>
      <c r="H54" s="8" t="s">
        <v>6538</v>
      </c>
      <c r="I54" s="9"/>
      <c r="J54" s="9"/>
      <c r="K54" s="10"/>
      <c r="L54" s="11"/>
      <c r="M54" s="22">
        <v>2995</v>
      </c>
      <c r="N54" s="33"/>
      <c r="O54" s="22"/>
      <c r="P54" s="85">
        <v>307188</v>
      </c>
      <c r="Q54" s="12">
        <v>36</v>
      </c>
      <c r="R54" s="12">
        <v>106</v>
      </c>
      <c r="S54" s="12">
        <v>63</v>
      </c>
      <c r="T54" s="12">
        <v>46</v>
      </c>
      <c r="U54" s="14" t="s">
        <v>56</v>
      </c>
      <c r="V54" s="14" t="s">
        <v>56</v>
      </c>
      <c r="W54" s="14" t="s">
        <v>56</v>
      </c>
      <c r="X54" s="16" t="s">
        <v>56</v>
      </c>
      <c r="Y54" s="13"/>
      <c r="Z54" s="13"/>
      <c r="AA54" s="13"/>
      <c r="AB54" s="13"/>
    </row>
    <row r="55" spans="1:28" ht="17.100000000000001" customHeight="1">
      <c r="A55" t="s">
        <v>171</v>
      </c>
      <c r="B55" s="12" t="s">
        <v>172</v>
      </c>
      <c r="C55" s="12" t="s">
        <v>37</v>
      </c>
      <c r="D55" s="12" t="s">
        <v>173</v>
      </c>
      <c r="E55" s="12" t="s">
        <v>174</v>
      </c>
      <c r="F55" s="12" t="s">
        <v>175</v>
      </c>
      <c r="G55" s="9" t="s">
        <v>4726</v>
      </c>
      <c r="H55" s="8" t="s">
        <v>6539</v>
      </c>
      <c r="I55" s="9"/>
      <c r="J55" s="9"/>
      <c r="K55" s="10"/>
      <c r="L55" s="11"/>
      <c r="M55" s="22">
        <v>1691</v>
      </c>
      <c r="N55" s="33"/>
      <c r="O55" s="22"/>
      <c r="P55" s="85">
        <v>78080</v>
      </c>
      <c r="Q55" s="12">
        <v>10</v>
      </c>
      <c r="R55" s="12">
        <v>20</v>
      </c>
      <c r="S55" s="12">
        <v>64</v>
      </c>
      <c r="T55" s="12">
        <v>61</v>
      </c>
      <c r="U55" s="14" t="s">
        <v>56</v>
      </c>
      <c r="V55" s="14" t="s">
        <v>56</v>
      </c>
      <c r="W55" s="14" t="s">
        <v>56</v>
      </c>
      <c r="X55" s="16" t="s">
        <v>56</v>
      </c>
      <c r="Y55" s="13"/>
      <c r="Z55" s="13"/>
      <c r="AA55" s="13"/>
      <c r="AB55" s="13"/>
    </row>
    <row r="56" spans="1:28" ht="17.100000000000001" customHeight="1">
      <c r="A56" t="s">
        <v>177</v>
      </c>
      <c r="B56" s="12" t="s">
        <v>178</v>
      </c>
      <c r="C56" s="12" t="s">
        <v>37</v>
      </c>
      <c r="D56" s="12" t="s">
        <v>173</v>
      </c>
      <c r="E56" s="12" t="s">
        <v>174</v>
      </c>
      <c r="F56" s="12" t="s">
        <v>175</v>
      </c>
      <c r="G56" s="9" t="s">
        <v>4727</v>
      </c>
      <c r="H56" s="8" t="s">
        <v>6540</v>
      </c>
      <c r="I56" s="9"/>
      <c r="J56" s="9"/>
      <c r="K56" s="10"/>
      <c r="L56" s="11"/>
      <c r="M56" s="22">
        <v>1691</v>
      </c>
      <c r="N56" s="33"/>
      <c r="O56" s="22"/>
      <c r="P56" s="85">
        <v>78080</v>
      </c>
      <c r="Q56" s="12">
        <v>10</v>
      </c>
      <c r="R56" s="12">
        <v>20</v>
      </c>
      <c r="S56" s="12">
        <v>64</v>
      </c>
      <c r="T56" s="12">
        <v>61</v>
      </c>
      <c r="U56" s="14" t="s">
        <v>56</v>
      </c>
      <c r="V56" s="14" t="s">
        <v>56</v>
      </c>
      <c r="W56" s="14" t="s">
        <v>56</v>
      </c>
      <c r="X56" s="16" t="s">
        <v>56</v>
      </c>
      <c r="Y56" s="13"/>
      <c r="Z56" s="13"/>
      <c r="AA56" s="13"/>
      <c r="AB56" s="13"/>
    </row>
    <row r="57" spans="1:28" ht="17.100000000000001" customHeight="1">
      <c r="A57" t="s">
        <v>180</v>
      </c>
      <c r="B57" s="12" t="s">
        <v>181</v>
      </c>
      <c r="C57" s="12" t="s">
        <v>37</v>
      </c>
      <c r="D57" s="12" t="s">
        <v>173</v>
      </c>
      <c r="E57" s="12" t="s">
        <v>174</v>
      </c>
      <c r="F57" s="12" t="s">
        <v>175</v>
      </c>
      <c r="G57" s="9" t="s">
        <v>4728</v>
      </c>
      <c r="H57" s="8" t="s">
        <v>6541</v>
      </c>
      <c r="I57" s="9"/>
      <c r="J57" s="9"/>
      <c r="K57" s="10"/>
      <c r="L57" s="11"/>
      <c r="M57" s="22">
        <v>1861</v>
      </c>
      <c r="N57" s="33"/>
      <c r="O57" s="22"/>
      <c r="P57" s="85">
        <v>78080</v>
      </c>
      <c r="Q57" s="12">
        <v>10</v>
      </c>
      <c r="R57" s="12">
        <v>20</v>
      </c>
      <c r="S57" s="12">
        <v>64</v>
      </c>
      <c r="T57" s="12">
        <v>61</v>
      </c>
      <c r="U57" s="14" t="s">
        <v>56</v>
      </c>
      <c r="V57" s="14" t="s">
        <v>56</v>
      </c>
      <c r="W57" s="14" t="s">
        <v>56</v>
      </c>
      <c r="X57" s="16" t="s">
        <v>56</v>
      </c>
      <c r="Y57" s="13"/>
      <c r="Z57" s="13"/>
      <c r="AA57" s="13"/>
      <c r="AB57" s="13"/>
    </row>
    <row r="58" spans="1:28" ht="17.100000000000001" customHeight="1">
      <c r="A58" t="s">
        <v>183</v>
      </c>
      <c r="B58" s="12" t="s">
        <v>184</v>
      </c>
      <c r="C58" s="12" t="s">
        <v>37</v>
      </c>
      <c r="D58" s="12" t="s">
        <v>173</v>
      </c>
      <c r="E58" s="12" t="s">
        <v>174</v>
      </c>
      <c r="F58" s="12" t="s">
        <v>185</v>
      </c>
      <c r="G58" s="9" t="s">
        <v>4729</v>
      </c>
      <c r="H58" s="8" t="s">
        <v>6542</v>
      </c>
      <c r="I58" s="9" t="s">
        <v>187</v>
      </c>
      <c r="J58" s="9"/>
      <c r="K58" s="10"/>
      <c r="L58" s="11"/>
      <c r="M58" s="22">
        <v>468</v>
      </c>
      <c r="N58" s="33"/>
      <c r="O58" s="22"/>
      <c r="P58" s="85">
        <v>8000</v>
      </c>
      <c r="Q58" s="12">
        <v>0.09</v>
      </c>
      <c r="R58" s="12">
        <v>20</v>
      </c>
      <c r="S58" s="12">
        <v>20</v>
      </c>
      <c r="T58" s="12">
        <v>20</v>
      </c>
      <c r="U58" s="14" t="s">
        <v>56</v>
      </c>
      <c r="V58" s="14" t="s">
        <v>56</v>
      </c>
      <c r="W58" s="14" t="s">
        <v>56</v>
      </c>
      <c r="X58" s="16" t="s">
        <v>56</v>
      </c>
      <c r="Y58" s="13"/>
      <c r="Z58" s="13"/>
      <c r="AA58" s="13"/>
      <c r="AB58" s="13"/>
    </row>
    <row r="59" spans="1:28" ht="17.100000000000001" customHeight="1">
      <c r="A59" t="s">
        <v>188</v>
      </c>
      <c r="B59" s="12" t="s">
        <v>189</v>
      </c>
      <c r="C59" s="12" t="s">
        <v>37</v>
      </c>
      <c r="D59" s="12" t="s">
        <v>173</v>
      </c>
      <c r="E59" s="12" t="s">
        <v>174</v>
      </c>
      <c r="F59" s="12" t="s">
        <v>185</v>
      </c>
      <c r="G59" s="9" t="s">
        <v>4730</v>
      </c>
      <c r="H59" s="8" t="s">
        <v>6542</v>
      </c>
      <c r="I59" s="9"/>
      <c r="J59" s="9" t="s">
        <v>190</v>
      </c>
      <c r="K59" s="10" t="s">
        <v>55</v>
      </c>
      <c r="L59" s="11">
        <v>45809</v>
      </c>
      <c r="M59" s="22">
        <v>316</v>
      </c>
      <c r="N59" s="33"/>
      <c r="O59" s="22"/>
      <c r="P59" s="85">
        <v>3628.125</v>
      </c>
      <c r="Q59" s="12">
        <v>1.087</v>
      </c>
      <c r="R59" s="12">
        <v>7.5</v>
      </c>
      <c r="S59" s="12">
        <v>22.5</v>
      </c>
      <c r="T59" s="12">
        <v>21.5</v>
      </c>
      <c r="U59" s="14" t="s">
        <v>56</v>
      </c>
      <c r="V59" s="14" t="s">
        <v>56</v>
      </c>
      <c r="W59" s="14" t="s">
        <v>56</v>
      </c>
      <c r="X59" s="16" t="s">
        <v>56</v>
      </c>
      <c r="Y59" s="13"/>
      <c r="Z59" s="13"/>
      <c r="AA59" s="13"/>
      <c r="AB59" s="13"/>
    </row>
    <row r="60" spans="1:28" ht="17.100000000000001" customHeight="1">
      <c r="A60" t="s">
        <v>191</v>
      </c>
      <c r="B60" s="12" t="s">
        <v>192</v>
      </c>
      <c r="C60" s="12" t="s">
        <v>37</v>
      </c>
      <c r="D60" s="12" t="s">
        <v>6502</v>
      </c>
      <c r="E60" s="12" t="s">
        <v>94</v>
      </c>
      <c r="F60" s="12" t="s">
        <v>105</v>
      </c>
      <c r="G60" s="9" t="s">
        <v>4731</v>
      </c>
      <c r="H60" s="8" t="s">
        <v>6523</v>
      </c>
      <c r="I60" s="9"/>
      <c r="J60" s="9" t="s">
        <v>193</v>
      </c>
      <c r="K60" s="10" t="s">
        <v>55</v>
      </c>
      <c r="L60" s="11">
        <v>46113</v>
      </c>
      <c r="M60" s="22">
        <v>0</v>
      </c>
      <c r="N60" s="33"/>
      <c r="O60" s="22"/>
      <c r="P60" s="85">
        <v>1078000</v>
      </c>
      <c r="Q60" s="12">
        <v>155</v>
      </c>
      <c r="R60" s="12">
        <v>154</v>
      </c>
      <c r="S60" s="12">
        <v>140</v>
      </c>
      <c r="T60" s="12">
        <v>50</v>
      </c>
      <c r="U60" s="12" t="s">
        <v>96</v>
      </c>
      <c r="V60" s="6">
        <v>1.6</v>
      </c>
      <c r="W60" s="6">
        <v>675</v>
      </c>
      <c r="X60" s="15">
        <v>1.08</v>
      </c>
      <c r="Y60" s="13"/>
      <c r="Z60" s="13"/>
      <c r="AA60" s="13"/>
      <c r="AB60" s="13"/>
    </row>
    <row r="61" spans="1:28" ht="17.100000000000001" customHeight="1">
      <c r="A61" t="s">
        <v>194</v>
      </c>
      <c r="B61" s="12" t="s">
        <v>195</v>
      </c>
      <c r="C61" s="12" t="s">
        <v>37</v>
      </c>
      <c r="D61" s="12" t="s">
        <v>6502</v>
      </c>
      <c r="E61" s="12" t="s">
        <v>94</v>
      </c>
      <c r="F61" s="12" t="s">
        <v>105</v>
      </c>
      <c r="G61" s="9" t="s">
        <v>4732</v>
      </c>
      <c r="H61" s="8" t="s">
        <v>6543</v>
      </c>
      <c r="I61" s="9"/>
      <c r="J61" s="9" t="s">
        <v>197</v>
      </c>
      <c r="K61" s="10" t="s">
        <v>55</v>
      </c>
      <c r="L61" s="11">
        <v>45839</v>
      </c>
      <c r="M61" s="22">
        <v>0</v>
      </c>
      <c r="N61" s="33"/>
      <c r="O61" s="22"/>
      <c r="P61" s="85">
        <v>1078000</v>
      </c>
      <c r="Q61" s="12">
        <v>155</v>
      </c>
      <c r="R61" s="12">
        <v>154</v>
      </c>
      <c r="S61" s="12">
        <v>140</v>
      </c>
      <c r="T61" s="12">
        <v>50</v>
      </c>
      <c r="U61" s="12" t="s">
        <v>96</v>
      </c>
      <c r="V61" s="6">
        <v>1.6</v>
      </c>
      <c r="W61" s="6">
        <v>675</v>
      </c>
      <c r="X61" s="15">
        <v>1.08</v>
      </c>
      <c r="Y61" s="13"/>
      <c r="Z61" s="13"/>
      <c r="AA61" s="13"/>
      <c r="AB61" s="13"/>
    </row>
    <row r="62" spans="1:28" ht="17.100000000000001" customHeight="1">
      <c r="A62" t="s">
        <v>198</v>
      </c>
      <c r="B62" s="12" t="s">
        <v>199</v>
      </c>
      <c r="C62" s="12" t="s">
        <v>37</v>
      </c>
      <c r="D62" s="12" t="s">
        <v>6502</v>
      </c>
      <c r="E62" s="12" t="s">
        <v>94</v>
      </c>
      <c r="F62" s="12" t="s">
        <v>111</v>
      </c>
      <c r="G62" s="9" t="s">
        <v>4733</v>
      </c>
      <c r="H62" s="8" t="s">
        <v>6544</v>
      </c>
      <c r="I62" s="9"/>
      <c r="J62" s="9" t="s">
        <v>201</v>
      </c>
      <c r="K62" s="10" t="s">
        <v>55</v>
      </c>
      <c r="L62" s="11">
        <v>46113</v>
      </c>
      <c r="M62" s="22">
        <v>0</v>
      </c>
      <c r="N62" s="33"/>
      <c r="O62" s="22"/>
      <c r="P62" s="12" t="s">
        <v>202</v>
      </c>
      <c r="Q62" s="12" t="s">
        <v>203</v>
      </c>
      <c r="R62" s="12">
        <v>154</v>
      </c>
      <c r="S62" s="12">
        <v>140</v>
      </c>
      <c r="T62" s="12">
        <v>50</v>
      </c>
      <c r="U62" s="12" t="s">
        <v>96</v>
      </c>
      <c r="V62" s="6">
        <v>1.6</v>
      </c>
      <c r="W62" s="6">
        <v>675</v>
      </c>
      <c r="X62" s="15">
        <v>1.08</v>
      </c>
      <c r="Y62" s="13"/>
      <c r="Z62" s="13"/>
      <c r="AA62" s="13"/>
      <c r="AB62" s="13"/>
    </row>
    <row r="63" spans="1:28" ht="17.100000000000001" customHeight="1">
      <c r="A63" t="s">
        <v>204</v>
      </c>
      <c r="B63" s="12" t="s">
        <v>205</v>
      </c>
      <c r="C63" s="12" t="s">
        <v>37</v>
      </c>
      <c r="D63" s="12" t="s">
        <v>6502</v>
      </c>
      <c r="E63" s="12" t="s">
        <v>94</v>
      </c>
      <c r="F63" s="12" t="s">
        <v>111</v>
      </c>
      <c r="G63" s="9" t="s">
        <v>4734</v>
      </c>
      <c r="H63" s="8" t="s">
        <v>6545</v>
      </c>
      <c r="I63" s="9"/>
      <c r="J63" s="9" t="s">
        <v>207</v>
      </c>
      <c r="K63" s="10" t="s">
        <v>55</v>
      </c>
      <c r="L63" s="11">
        <v>46113</v>
      </c>
      <c r="M63" s="22">
        <v>0</v>
      </c>
      <c r="N63" s="33"/>
      <c r="O63" s="22"/>
      <c r="P63" s="85">
        <v>1078000</v>
      </c>
      <c r="Q63" s="12">
        <v>155</v>
      </c>
      <c r="R63" s="12">
        <v>154</v>
      </c>
      <c r="S63" s="12">
        <v>140</v>
      </c>
      <c r="T63" s="12">
        <v>50</v>
      </c>
      <c r="U63" s="12" t="s">
        <v>96</v>
      </c>
      <c r="V63" s="6">
        <v>1.6</v>
      </c>
      <c r="W63" s="6">
        <v>675</v>
      </c>
      <c r="X63" s="15">
        <v>1.08</v>
      </c>
      <c r="Y63" s="13"/>
      <c r="Z63" s="13"/>
      <c r="AA63" s="13"/>
      <c r="AB63" s="13"/>
    </row>
    <row r="64" spans="1:28" ht="17.100000000000001" customHeight="1">
      <c r="A64" t="s">
        <v>208</v>
      </c>
      <c r="B64" s="12" t="s">
        <v>209</v>
      </c>
      <c r="C64" s="12" t="s">
        <v>37</v>
      </c>
      <c r="D64" s="12" t="s">
        <v>6502</v>
      </c>
      <c r="E64" s="12" t="s">
        <v>94</v>
      </c>
      <c r="F64" s="12" t="s">
        <v>111</v>
      </c>
      <c r="G64" s="9" t="s">
        <v>4735</v>
      </c>
      <c r="H64" s="8" t="s">
        <v>6546</v>
      </c>
      <c r="I64" s="9"/>
      <c r="J64" s="9" t="s">
        <v>211</v>
      </c>
      <c r="K64" s="10" t="s">
        <v>55</v>
      </c>
      <c r="L64" s="11">
        <v>46113</v>
      </c>
      <c r="M64" s="22">
        <v>0</v>
      </c>
      <c r="N64" s="33"/>
      <c r="O64" s="22"/>
      <c r="P64" s="85">
        <v>1029000</v>
      </c>
      <c r="Q64" s="12">
        <v>164</v>
      </c>
      <c r="R64" s="12">
        <v>150</v>
      </c>
      <c r="S64" s="12">
        <v>140</v>
      </c>
      <c r="T64" s="12">
        <v>49</v>
      </c>
      <c r="U64" s="12" t="s">
        <v>96</v>
      </c>
      <c r="V64" s="6">
        <v>1.8</v>
      </c>
      <c r="W64" s="6">
        <v>675</v>
      </c>
      <c r="X64" s="15">
        <v>1.2150000000000001</v>
      </c>
      <c r="Y64" s="13"/>
      <c r="Z64" s="13"/>
      <c r="AA64" s="13"/>
      <c r="AB64" s="13"/>
    </row>
    <row r="65" spans="1:28" ht="17.100000000000001" customHeight="1">
      <c r="A65" t="s">
        <v>212</v>
      </c>
      <c r="B65" s="78" t="s">
        <v>56</v>
      </c>
      <c r="C65" s="12" t="s">
        <v>37</v>
      </c>
      <c r="D65" s="12" t="s">
        <v>6507</v>
      </c>
      <c r="E65" s="12" t="s">
        <v>52</v>
      </c>
      <c r="F65" s="12" t="s">
        <v>53</v>
      </c>
      <c r="G65" s="9" t="s">
        <v>4736</v>
      </c>
      <c r="H65" s="8" t="s">
        <v>6547</v>
      </c>
      <c r="I65" s="9"/>
      <c r="J65" s="9"/>
      <c r="K65" s="10" t="s">
        <v>55</v>
      </c>
      <c r="L65" s="11">
        <v>46174</v>
      </c>
      <c r="M65" s="22">
        <v>5524</v>
      </c>
      <c r="N65" s="33"/>
      <c r="O65" s="22"/>
      <c r="P65" s="85">
        <v>895068</v>
      </c>
      <c r="Q65" s="12">
        <v>107</v>
      </c>
      <c r="R65" s="12">
        <v>188</v>
      </c>
      <c r="S65" s="12">
        <v>69</v>
      </c>
      <c r="T65" s="12">
        <v>69</v>
      </c>
      <c r="U65" s="14" t="s">
        <v>56</v>
      </c>
      <c r="V65" s="14" t="s">
        <v>56</v>
      </c>
      <c r="W65" s="14" t="s">
        <v>56</v>
      </c>
      <c r="X65" s="16" t="s">
        <v>56</v>
      </c>
      <c r="Y65" s="13"/>
      <c r="Z65" s="13"/>
      <c r="AA65" s="13"/>
      <c r="AB65" s="13"/>
    </row>
    <row r="66" spans="1:28" ht="17.100000000000001" customHeight="1">
      <c r="A66" t="s">
        <v>219</v>
      </c>
      <c r="B66" s="78" t="s">
        <v>56</v>
      </c>
      <c r="C66" s="12" t="s">
        <v>37</v>
      </c>
      <c r="D66" s="12" t="s">
        <v>6507</v>
      </c>
      <c r="E66" s="12" t="s">
        <v>52</v>
      </c>
      <c r="F66" s="12" t="s">
        <v>53</v>
      </c>
      <c r="G66" s="9" t="s">
        <v>4737</v>
      </c>
      <c r="H66" s="8" t="s">
        <v>6547</v>
      </c>
      <c r="I66" s="9"/>
      <c r="J66" s="9"/>
      <c r="K66" s="10" t="s">
        <v>55</v>
      </c>
      <c r="L66" s="11">
        <v>46174</v>
      </c>
      <c r="M66" s="22">
        <v>0</v>
      </c>
      <c r="N66" s="33"/>
      <c r="O66" s="22"/>
      <c r="P66" s="12" t="s">
        <v>56</v>
      </c>
      <c r="Q66" s="12" t="s">
        <v>56</v>
      </c>
      <c r="R66" s="12" t="s">
        <v>56</v>
      </c>
      <c r="S66" s="12" t="s">
        <v>56</v>
      </c>
      <c r="T66" s="12" t="s">
        <v>56</v>
      </c>
      <c r="U66" s="14" t="s">
        <v>56</v>
      </c>
      <c r="V66" s="14" t="s">
        <v>56</v>
      </c>
      <c r="W66" s="14" t="s">
        <v>56</v>
      </c>
      <c r="X66" s="16" t="s">
        <v>56</v>
      </c>
      <c r="Y66" s="13"/>
      <c r="Z66" s="13"/>
      <c r="AA66" s="13"/>
      <c r="AB66" s="13"/>
    </row>
    <row r="67" spans="1:28" ht="17.100000000000001" customHeight="1">
      <c r="A67" t="s">
        <v>226</v>
      </c>
      <c r="B67" s="12" t="s">
        <v>6548</v>
      </c>
      <c r="C67" s="12" t="s">
        <v>1493</v>
      </c>
      <c r="D67" s="12" t="s">
        <v>6502</v>
      </c>
      <c r="E67" s="12" t="s">
        <v>6549</v>
      </c>
      <c r="F67" s="12" t="s">
        <v>1616</v>
      </c>
      <c r="G67" s="9" t="s">
        <v>6550</v>
      </c>
      <c r="H67" s="8" t="s">
        <v>6551</v>
      </c>
      <c r="I67" s="9"/>
      <c r="J67" s="9"/>
      <c r="K67" s="10" t="s">
        <v>55</v>
      </c>
      <c r="L67" s="11">
        <v>46174</v>
      </c>
      <c r="M67" s="22">
        <v>0</v>
      </c>
      <c r="N67" s="33"/>
      <c r="O67" s="22"/>
      <c r="P67" s="85">
        <v>593600.00000000012</v>
      </c>
      <c r="Q67" s="12">
        <v>89</v>
      </c>
      <c r="R67" s="12">
        <v>112.00000000000001</v>
      </c>
      <c r="S67" s="12">
        <v>106</v>
      </c>
      <c r="T67" s="12">
        <v>50</v>
      </c>
      <c r="U67" s="12" t="s">
        <v>96</v>
      </c>
      <c r="V67" s="17"/>
      <c r="W67" s="6">
        <v>675</v>
      </c>
      <c r="X67" s="15">
        <v>1.62</v>
      </c>
      <c r="Y67" s="13"/>
      <c r="Z67" s="13"/>
      <c r="AA67" s="13"/>
      <c r="AB67" s="13"/>
    </row>
    <row r="68" spans="1:28" ht="17.100000000000001" customHeight="1">
      <c r="A68" t="s">
        <v>216</v>
      </c>
      <c r="B68" s="12" t="s">
        <v>217</v>
      </c>
      <c r="C68" s="12" t="s">
        <v>37</v>
      </c>
      <c r="D68" s="12" t="s">
        <v>6507</v>
      </c>
      <c r="E68" s="12" t="s">
        <v>214</v>
      </c>
      <c r="F68" s="12" t="s">
        <v>6552</v>
      </c>
      <c r="G68" s="9" t="s">
        <v>4736</v>
      </c>
      <c r="H68" s="8" t="s">
        <v>6547</v>
      </c>
      <c r="I68" s="9"/>
      <c r="J68" s="9"/>
      <c r="K68" s="10"/>
      <c r="L68" s="11"/>
      <c r="M68" s="22">
        <v>5469</v>
      </c>
      <c r="N68" s="33"/>
      <c r="O68" s="22"/>
      <c r="P68" s="85">
        <v>985526.99999999988</v>
      </c>
      <c r="Q68" s="12">
        <v>117</v>
      </c>
      <c r="R68" s="12">
        <v>206.99999999999997</v>
      </c>
      <c r="S68" s="12">
        <v>69</v>
      </c>
      <c r="T68" s="12">
        <v>69</v>
      </c>
      <c r="U68" s="14" t="s">
        <v>56</v>
      </c>
      <c r="V68" s="14" t="s">
        <v>56</v>
      </c>
      <c r="W68" s="14" t="s">
        <v>56</v>
      </c>
      <c r="X68" s="16" t="s">
        <v>56</v>
      </c>
      <c r="Y68" s="13"/>
      <c r="Z68" s="13"/>
      <c r="AA68" s="13"/>
      <c r="AB68" s="13"/>
    </row>
    <row r="69" spans="1:28" ht="17.100000000000001" customHeight="1">
      <c r="A69" t="s">
        <v>222</v>
      </c>
      <c r="B69" s="12" t="s">
        <v>223</v>
      </c>
      <c r="C69" s="12" t="s">
        <v>37</v>
      </c>
      <c r="D69" s="12" t="s">
        <v>6502</v>
      </c>
      <c r="E69" s="12" t="s">
        <v>214</v>
      </c>
      <c r="F69" s="12" t="s">
        <v>224</v>
      </c>
      <c r="G69" s="9" t="s">
        <v>4738</v>
      </c>
      <c r="H69" s="8" t="s">
        <v>6551</v>
      </c>
      <c r="I69" s="9"/>
      <c r="J69" s="9"/>
      <c r="K69" s="10"/>
      <c r="L69" s="11"/>
      <c r="M69" s="22">
        <v>3883</v>
      </c>
      <c r="N69" s="33"/>
      <c r="O69" s="22"/>
      <c r="P69" s="85">
        <v>593600.00000000012</v>
      </c>
      <c r="Q69" s="12">
        <v>89</v>
      </c>
      <c r="R69" s="12">
        <v>112.00000000000001</v>
      </c>
      <c r="S69" s="12">
        <v>106</v>
      </c>
      <c r="T69" s="12">
        <v>50</v>
      </c>
      <c r="U69" s="12" t="s">
        <v>96</v>
      </c>
      <c r="V69" s="6">
        <v>2.4</v>
      </c>
      <c r="W69" s="6">
        <v>675</v>
      </c>
      <c r="X69" s="15">
        <v>1.62</v>
      </c>
      <c r="Y69" s="13"/>
      <c r="Z69" s="13"/>
      <c r="AA69" s="13"/>
      <c r="AB69" s="13"/>
    </row>
    <row r="70" spans="1:28" ht="17.100000000000001" customHeight="1">
      <c r="A70" t="s">
        <v>228</v>
      </c>
      <c r="B70" s="12" t="s">
        <v>229</v>
      </c>
      <c r="C70" s="12" t="s">
        <v>37</v>
      </c>
      <c r="D70" s="12" t="s">
        <v>6507</v>
      </c>
      <c r="E70" s="12" t="s">
        <v>214</v>
      </c>
      <c r="F70" s="12" t="s">
        <v>6553</v>
      </c>
      <c r="G70" s="9" t="s">
        <v>4739</v>
      </c>
      <c r="H70" s="8" t="s">
        <v>6554</v>
      </c>
      <c r="I70" s="9"/>
      <c r="J70" s="9"/>
      <c r="K70" s="10"/>
      <c r="L70" s="11"/>
      <c r="M70" s="22">
        <v>1404</v>
      </c>
      <c r="N70" s="33"/>
      <c r="O70" s="22"/>
      <c r="P70" s="85">
        <v>342720</v>
      </c>
      <c r="Q70" s="12">
        <v>36</v>
      </c>
      <c r="R70" s="12">
        <v>80</v>
      </c>
      <c r="S70" s="12">
        <v>126</v>
      </c>
      <c r="T70" s="12">
        <v>34</v>
      </c>
      <c r="U70" s="14" t="s">
        <v>56</v>
      </c>
      <c r="V70" s="14" t="s">
        <v>56</v>
      </c>
      <c r="W70" s="14" t="s">
        <v>56</v>
      </c>
      <c r="X70" s="16" t="s">
        <v>56</v>
      </c>
      <c r="Y70" s="13"/>
      <c r="Z70" s="13"/>
      <c r="AA70" s="13"/>
      <c r="AB70" s="13"/>
    </row>
    <row r="71" spans="1:28" ht="17.100000000000001" customHeight="1">
      <c r="A71" t="s">
        <v>232</v>
      </c>
      <c r="B71" s="12" t="s">
        <v>233</v>
      </c>
      <c r="C71" s="12" t="s">
        <v>37</v>
      </c>
      <c r="D71" s="12" t="s">
        <v>6502</v>
      </c>
      <c r="E71" s="12" t="s">
        <v>39</v>
      </c>
      <c r="F71" s="12" t="s">
        <v>40</v>
      </c>
      <c r="G71" s="19" t="s">
        <v>4740</v>
      </c>
      <c r="H71" s="8" t="s">
        <v>6555</v>
      </c>
      <c r="I71" s="9"/>
      <c r="J71" s="9"/>
      <c r="K71" s="10"/>
      <c r="L71" s="11"/>
      <c r="M71" s="22">
        <v>1836</v>
      </c>
      <c r="N71" s="33"/>
      <c r="O71" s="22"/>
      <c r="P71" s="85">
        <v>274176</v>
      </c>
      <c r="Q71" s="12">
        <v>40</v>
      </c>
      <c r="R71" s="12">
        <v>68</v>
      </c>
      <c r="S71" s="12">
        <v>96</v>
      </c>
      <c r="T71" s="12">
        <v>42</v>
      </c>
      <c r="U71" s="12" t="s">
        <v>96</v>
      </c>
      <c r="V71" s="6">
        <v>0.9</v>
      </c>
      <c r="W71" s="6">
        <v>675</v>
      </c>
      <c r="X71" s="15">
        <v>0.60799999999999998</v>
      </c>
      <c r="Y71" s="13"/>
      <c r="Z71" s="13"/>
      <c r="AA71" s="13"/>
      <c r="AB71" s="13"/>
    </row>
    <row r="72" spans="1:28" ht="17.100000000000001" customHeight="1">
      <c r="A72" t="s">
        <v>235</v>
      </c>
      <c r="B72" s="12" t="s">
        <v>236</v>
      </c>
      <c r="C72" s="12" t="s">
        <v>37</v>
      </c>
      <c r="D72" s="12" t="s">
        <v>6502</v>
      </c>
      <c r="E72" s="12" t="s">
        <v>39</v>
      </c>
      <c r="F72" s="12" t="s">
        <v>40</v>
      </c>
      <c r="G72" s="19" t="s">
        <v>4741</v>
      </c>
      <c r="H72" s="8" t="s">
        <v>6556</v>
      </c>
      <c r="I72" s="9"/>
      <c r="J72" s="9"/>
      <c r="K72" s="10"/>
      <c r="L72" s="11"/>
      <c r="M72" s="22">
        <v>2045</v>
      </c>
      <c r="N72" s="33"/>
      <c r="O72" s="22"/>
      <c r="P72" s="85">
        <v>540960.00000000012</v>
      </c>
      <c r="Q72" s="12">
        <v>62</v>
      </c>
      <c r="R72" s="12">
        <v>92</v>
      </c>
      <c r="S72" s="12">
        <v>105</v>
      </c>
      <c r="T72" s="12">
        <v>56.000000000000007</v>
      </c>
      <c r="U72" s="12" t="s">
        <v>96</v>
      </c>
      <c r="V72" s="6">
        <v>1.3</v>
      </c>
      <c r="W72" s="6">
        <v>675</v>
      </c>
      <c r="X72" s="15">
        <v>0.878</v>
      </c>
      <c r="Y72" s="13"/>
      <c r="Z72" s="13"/>
      <c r="AA72" s="13"/>
      <c r="AB72" s="13"/>
    </row>
    <row r="73" spans="1:28" ht="17.100000000000001" customHeight="1">
      <c r="A73" t="s">
        <v>238</v>
      </c>
      <c r="B73" s="12" t="s">
        <v>239</v>
      </c>
      <c r="C73" s="12" t="s">
        <v>37</v>
      </c>
      <c r="D73" s="12" t="s">
        <v>6502</v>
      </c>
      <c r="E73" s="12" t="s">
        <v>39</v>
      </c>
      <c r="F73" s="12" t="s">
        <v>40</v>
      </c>
      <c r="G73" s="19" t="s">
        <v>4742</v>
      </c>
      <c r="H73" s="8" t="s">
        <v>6557</v>
      </c>
      <c r="I73" s="9"/>
      <c r="J73" s="9"/>
      <c r="K73" s="10"/>
      <c r="L73" s="11"/>
      <c r="M73" s="22">
        <v>2579</v>
      </c>
      <c r="N73" s="33"/>
      <c r="O73" s="22"/>
      <c r="P73" s="85">
        <v>540960.00000000012</v>
      </c>
      <c r="Q73" s="12">
        <v>62</v>
      </c>
      <c r="R73" s="12">
        <v>92</v>
      </c>
      <c r="S73" s="12">
        <v>105</v>
      </c>
      <c r="T73" s="12">
        <v>56.000000000000007</v>
      </c>
      <c r="U73" s="12" t="s">
        <v>96</v>
      </c>
      <c r="V73" s="6">
        <v>1.3</v>
      </c>
      <c r="W73" s="6">
        <v>675</v>
      </c>
      <c r="X73" s="15">
        <v>0.878</v>
      </c>
      <c r="Y73" s="13"/>
      <c r="Z73" s="13"/>
      <c r="AA73" s="13"/>
      <c r="AB73" s="13"/>
    </row>
    <row r="74" spans="1:28" ht="17.100000000000001" customHeight="1">
      <c r="A74" t="s">
        <v>241</v>
      </c>
      <c r="B74" s="12" t="s">
        <v>242</v>
      </c>
      <c r="C74" s="12" t="s">
        <v>37</v>
      </c>
      <c r="D74" s="12" t="s">
        <v>6502</v>
      </c>
      <c r="E74" s="12" t="s">
        <v>39</v>
      </c>
      <c r="F74" s="12" t="s">
        <v>40</v>
      </c>
      <c r="G74" s="19" t="s">
        <v>4743</v>
      </c>
      <c r="H74" s="8" t="s">
        <v>6558</v>
      </c>
      <c r="I74" s="9"/>
      <c r="J74" s="9"/>
      <c r="K74" s="10"/>
      <c r="L74" s="11"/>
      <c r="M74" s="22">
        <v>2953</v>
      </c>
      <c r="N74" s="33"/>
      <c r="O74" s="22"/>
      <c r="P74" s="85">
        <v>540960.00000000012</v>
      </c>
      <c r="Q74" s="12">
        <v>62</v>
      </c>
      <c r="R74" s="12">
        <v>92</v>
      </c>
      <c r="S74" s="12">
        <v>105</v>
      </c>
      <c r="T74" s="12">
        <v>56.000000000000007</v>
      </c>
      <c r="U74" s="12" t="s">
        <v>96</v>
      </c>
      <c r="V74" s="6">
        <v>1.3</v>
      </c>
      <c r="W74" s="6">
        <v>675</v>
      </c>
      <c r="X74" s="15">
        <v>0.878</v>
      </c>
      <c r="Y74" s="13"/>
      <c r="Z74" s="13"/>
      <c r="AA74" s="13"/>
      <c r="AB74" s="13"/>
    </row>
    <row r="75" spans="1:28" ht="17.100000000000001" customHeight="1">
      <c r="A75" t="s">
        <v>244</v>
      </c>
      <c r="B75" s="12" t="s">
        <v>245</v>
      </c>
      <c r="C75" s="12" t="s">
        <v>37</v>
      </c>
      <c r="D75" s="12" t="s">
        <v>6502</v>
      </c>
      <c r="E75" s="12" t="s">
        <v>39</v>
      </c>
      <c r="F75" s="12" t="s">
        <v>40</v>
      </c>
      <c r="G75" s="19" t="s">
        <v>4744</v>
      </c>
      <c r="H75" s="8" t="s">
        <v>6559</v>
      </c>
      <c r="I75" s="9"/>
      <c r="J75" s="9" t="s">
        <v>247</v>
      </c>
      <c r="K75" s="10"/>
      <c r="L75" s="11"/>
      <c r="M75" s="22">
        <v>4174</v>
      </c>
      <c r="N75" s="33"/>
      <c r="O75" s="22"/>
      <c r="P75" s="85">
        <v>657000</v>
      </c>
      <c r="Q75" s="12">
        <v>98</v>
      </c>
      <c r="R75" s="12">
        <v>146</v>
      </c>
      <c r="S75" s="12">
        <v>100</v>
      </c>
      <c r="T75" s="12">
        <v>45</v>
      </c>
      <c r="U75" s="12" t="s">
        <v>96</v>
      </c>
      <c r="V75" s="6">
        <v>1.6</v>
      </c>
      <c r="W75" s="6">
        <v>675</v>
      </c>
      <c r="X75" s="15">
        <v>1.08</v>
      </c>
      <c r="Y75" s="13"/>
      <c r="Z75" s="13"/>
      <c r="AA75" s="13"/>
      <c r="AB75" s="13"/>
    </row>
    <row r="76" spans="1:28" ht="17.100000000000001" customHeight="1">
      <c r="A76" t="s">
        <v>248</v>
      </c>
      <c r="B76" s="12" t="s">
        <v>249</v>
      </c>
      <c r="C76" s="12" t="s">
        <v>37</v>
      </c>
      <c r="D76" s="12" t="s">
        <v>6502</v>
      </c>
      <c r="E76" s="12" t="s">
        <v>39</v>
      </c>
      <c r="F76" s="12" t="s">
        <v>40</v>
      </c>
      <c r="G76" s="19" t="s">
        <v>4745</v>
      </c>
      <c r="H76" s="8" t="s">
        <v>6559</v>
      </c>
      <c r="I76" s="9"/>
      <c r="J76" s="9" t="s">
        <v>250</v>
      </c>
      <c r="K76" s="10" t="s">
        <v>55</v>
      </c>
      <c r="L76" s="11">
        <v>45870</v>
      </c>
      <c r="M76" s="22">
        <v>4966</v>
      </c>
      <c r="N76" s="33"/>
      <c r="O76" s="22"/>
      <c r="P76" s="85">
        <v>657000</v>
      </c>
      <c r="Q76" s="12">
        <v>98</v>
      </c>
      <c r="R76" s="12">
        <v>146</v>
      </c>
      <c r="S76" s="12">
        <v>100</v>
      </c>
      <c r="T76" s="12">
        <v>45</v>
      </c>
      <c r="U76" s="12" t="s">
        <v>96</v>
      </c>
      <c r="V76" s="6">
        <v>1.6</v>
      </c>
      <c r="W76" s="6">
        <v>675</v>
      </c>
      <c r="X76" s="15">
        <v>1.08</v>
      </c>
      <c r="Y76" s="13"/>
      <c r="Z76" s="13"/>
      <c r="AA76" s="13"/>
      <c r="AB76" s="13"/>
    </row>
    <row r="77" spans="1:28" ht="17.100000000000001" customHeight="1">
      <c r="A77" t="s">
        <v>251</v>
      </c>
      <c r="B77" s="12" t="s">
        <v>252</v>
      </c>
      <c r="C77" s="12" t="s">
        <v>37</v>
      </c>
      <c r="D77" s="12" t="s">
        <v>6502</v>
      </c>
      <c r="E77" s="12" t="s">
        <v>39</v>
      </c>
      <c r="F77" s="12" t="s">
        <v>169</v>
      </c>
      <c r="G77" s="19" t="s">
        <v>4746</v>
      </c>
      <c r="H77" s="8" t="s">
        <v>6560</v>
      </c>
      <c r="I77" s="9"/>
      <c r="J77" s="9" t="s">
        <v>254</v>
      </c>
      <c r="K77" s="10"/>
      <c r="L77" s="11"/>
      <c r="M77" s="22">
        <v>3773</v>
      </c>
      <c r="N77" s="33"/>
      <c r="O77" s="22"/>
      <c r="P77" s="85">
        <v>657000</v>
      </c>
      <c r="Q77" s="12">
        <v>98</v>
      </c>
      <c r="R77" s="12">
        <v>146</v>
      </c>
      <c r="S77" s="12">
        <v>100</v>
      </c>
      <c r="T77" s="12">
        <v>45</v>
      </c>
      <c r="U77" s="12" t="s">
        <v>96</v>
      </c>
      <c r="V77" s="6">
        <v>1.6</v>
      </c>
      <c r="W77" s="6">
        <v>675</v>
      </c>
      <c r="X77" s="6">
        <v>1.08</v>
      </c>
      <c r="Y77" s="13"/>
      <c r="Z77" s="13"/>
      <c r="AA77" s="13"/>
      <c r="AB77" s="13"/>
    </row>
    <row r="78" spans="1:28" ht="17.100000000000001" customHeight="1">
      <c r="A78" t="s">
        <v>255</v>
      </c>
      <c r="B78" s="12" t="s">
        <v>256</v>
      </c>
      <c r="C78" s="12" t="s">
        <v>37</v>
      </c>
      <c r="D78" s="12" t="s">
        <v>6502</v>
      </c>
      <c r="E78" s="12" t="s">
        <v>39</v>
      </c>
      <c r="F78" s="12" t="s">
        <v>169</v>
      </c>
      <c r="G78" s="19" t="s">
        <v>4747</v>
      </c>
      <c r="H78" s="8" t="s">
        <v>6561</v>
      </c>
      <c r="I78" s="9"/>
      <c r="J78" s="9" t="s">
        <v>258</v>
      </c>
      <c r="K78" s="10"/>
      <c r="L78" s="11"/>
      <c r="M78" s="22">
        <v>4907</v>
      </c>
      <c r="N78" s="33"/>
      <c r="O78" s="22"/>
      <c r="P78" s="85">
        <v>657000</v>
      </c>
      <c r="Q78" s="12">
        <v>98</v>
      </c>
      <c r="R78" s="12">
        <v>146</v>
      </c>
      <c r="S78" s="12">
        <v>100</v>
      </c>
      <c r="T78" s="12">
        <v>45</v>
      </c>
      <c r="U78" s="12" t="s">
        <v>96</v>
      </c>
      <c r="V78" s="6">
        <v>1.6</v>
      </c>
      <c r="W78" s="6">
        <v>675</v>
      </c>
      <c r="X78" s="6">
        <v>1.08</v>
      </c>
      <c r="Y78" s="13"/>
      <c r="Z78" s="13"/>
      <c r="AA78" s="13"/>
      <c r="AB78" s="13"/>
    </row>
    <row r="79" spans="1:28" ht="17.100000000000001" customHeight="1">
      <c r="A79" t="s">
        <v>259</v>
      </c>
      <c r="B79" s="12" t="s">
        <v>260</v>
      </c>
      <c r="C79" s="12" t="s">
        <v>37</v>
      </c>
      <c r="D79" s="12" t="s">
        <v>6502</v>
      </c>
      <c r="E79" s="12" t="s">
        <v>39</v>
      </c>
      <c r="F79" s="12" t="s">
        <v>169</v>
      </c>
      <c r="G79" s="19" t="s">
        <v>4748</v>
      </c>
      <c r="H79" s="8" t="s">
        <v>6562</v>
      </c>
      <c r="I79" s="9"/>
      <c r="J79" s="9" t="s">
        <v>262</v>
      </c>
      <c r="K79" s="10"/>
      <c r="L79" s="11"/>
      <c r="M79" s="22">
        <v>5849</v>
      </c>
      <c r="N79" s="33"/>
      <c r="O79" s="22"/>
      <c r="P79" s="85">
        <v>657000</v>
      </c>
      <c r="Q79" s="12">
        <v>111</v>
      </c>
      <c r="R79" s="12">
        <v>146</v>
      </c>
      <c r="S79" s="12">
        <v>100</v>
      </c>
      <c r="T79" s="12">
        <v>45</v>
      </c>
      <c r="U79" s="12" t="s">
        <v>96</v>
      </c>
      <c r="V79" s="6">
        <v>1.83</v>
      </c>
      <c r="W79" s="6">
        <v>675</v>
      </c>
      <c r="X79" s="6">
        <v>1.23525</v>
      </c>
      <c r="Y79" s="13"/>
      <c r="Z79" s="13"/>
      <c r="AA79" s="13"/>
      <c r="AB79" s="13"/>
    </row>
    <row r="80" spans="1:28" ht="17.100000000000001" customHeight="1">
      <c r="A80" t="s">
        <v>263</v>
      </c>
      <c r="B80" s="12" t="s">
        <v>264</v>
      </c>
      <c r="C80" s="12" t="s">
        <v>37</v>
      </c>
      <c r="D80" s="12" t="s">
        <v>6502</v>
      </c>
      <c r="E80" s="12" t="s">
        <v>39</v>
      </c>
      <c r="F80" s="12" t="s">
        <v>105</v>
      </c>
      <c r="G80" s="19" t="s">
        <v>4749</v>
      </c>
      <c r="H80" s="8" t="s">
        <v>6558</v>
      </c>
      <c r="I80" s="9"/>
      <c r="J80" s="9" t="s">
        <v>265</v>
      </c>
      <c r="K80" s="10"/>
      <c r="L80" s="11"/>
      <c r="M80" s="22">
        <v>4408</v>
      </c>
      <c r="N80" s="33"/>
      <c r="O80" s="22"/>
      <c r="P80" s="85">
        <v>657000</v>
      </c>
      <c r="Q80" s="12">
        <v>98</v>
      </c>
      <c r="R80" s="12">
        <v>146</v>
      </c>
      <c r="S80" s="12">
        <v>100</v>
      </c>
      <c r="T80" s="12">
        <v>45</v>
      </c>
      <c r="U80" s="12" t="s">
        <v>96</v>
      </c>
      <c r="V80" s="6">
        <v>1.6</v>
      </c>
      <c r="W80" s="6">
        <v>675</v>
      </c>
      <c r="X80" s="15">
        <v>1.08</v>
      </c>
      <c r="Y80" s="13"/>
      <c r="Z80" s="13"/>
      <c r="AA80" s="13"/>
      <c r="AB80" s="13"/>
    </row>
    <row r="81" spans="1:28" ht="17.100000000000001" customHeight="1">
      <c r="A81" t="s">
        <v>266</v>
      </c>
      <c r="B81" s="12" t="s">
        <v>267</v>
      </c>
      <c r="C81" s="12" t="s">
        <v>37</v>
      </c>
      <c r="D81" s="12" t="s">
        <v>6502</v>
      </c>
      <c r="E81" s="12" t="s">
        <v>39</v>
      </c>
      <c r="F81" s="12" t="s">
        <v>105</v>
      </c>
      <c r="G81" s="19" t="s">
        <v>4750</v>
      </c>
      <c r="H81" s="8" t="s">
        <v>6559</v>
      </c>
      <c r="I81" s="9"/>
      <c r="J81" s="9" t="s">
        <v>268</v>
      </c>
      <c r="K81" s="10"/>
      <c r="L81" s="11"/>
      <c r="M81" s="22">
        <v>5199</v>
      </c>
      <c r="N81" s="33"/>
      <c r="O81" s="22"/>
      <c r="P81" s="85">
        <v>657000</v>
      </c>
      <c r="Q81" s="12">
        <v>98</v>
      </c>
      <c r="R81" s="12">
        <v>146</v>
      </c>
      <c r="S81" s="12">
        <v>100</v>
      </c>
      <c r="T81" s="12">
        <v>45</v>
      </c>
      <c r="U81" s="12" t="s">
        <v>96</v>
      </c>
      <c r="V81" s="6">
        <v>1.6</v>
      </c>
      <c r="W81" s="6">
        <v>675</v>
      </c>
      <c r="X81" s="15">
        <v>1.08</v>
      </c>
      <c r="Y81" s="13"/>
      <c r="Z81" s="13"/>
      <c r="AA81" s="13"/>
      <c r="AB81" s="13"/>
    </row>
    <row r="82" spans="1:28" ht="17.100000000000001" customHeight="1">
      <c r="A82" t="s">
        <v>269</v>
      </c>
      <c r="B82" s="12" t="s">
        <v>270</v>
      </c>
      <c r="C82" s="12" t="s">
        <v>37</v>
      </c>
      <c r="D82" s="12" t="s">
        <v>6502</v>
      </c>
      <c r="E82" s="12" t="s">
        <v>39</v>
      </c>
      <c r="F82" s="12" t="s">
        <v>111</v>
      </c>
      <c r="G82" s="19" t="s">
        <v>4751</v>
      </c>
      <c r="H82" s="8" t="s">
        <v>6560</v>
      </c>
      <c r="I82" s="9"/>
      <c r="J82" s="9" t="s">
        <v>271</v>
      </c>
      <c r="K82" s="10"/>
      <c r="L82" s="11"/>
      <c r="M82" s="22">
        <v>5509</v>
      </c>
      <c r="N82" s="33"/>
      <c r="O82" s="22"/>
      <c r="P82" s="85">
        <v>657000</v>
      </c>
      <c r="Q82" s="12">
        <v>98</v>
      </c>
      <c r="R82" s="12">
        <v>146</v>
      </c>
      <c r="S82" s="12">
        <v>100</v>
      </c>
      <c r="T82" s="12">
        <v>45</v>
      </c>
      <c r="U82" s="12" t="s">
        <v>96</v>
      </c>
      <c r="V82" s="6">
        <v>1.6</v>
      </c>
      <c r="W82" s="6">
        <v>675</v>
      </c>
      <c r="X82" s="15">
        <v>1.08</v>
      </c>
      <c r="Y82" s="13"/>
      <c r="Z82" s="13"/>
      <c r="AA82" s="13"/>
      <c r="AB82" s="13"/>
    </row>
    <row r="83" spans="1:28" ht="17.100000000000001" customHeight="1">
      <c r="A83" t="s">
        <v>272</v>
      </c>
      <c r="B83" s="12" t="s">
        <v>273</v>
      </c>
      <c r="C83" s="12" t="s">
        <v>37</v>
      </c>
      <c r="D83" s="12" t="s">
        <v>6502</v>
      </c>
      <c r="E83" s="12" t="s">
        <v>39</v>
      </c>
      <c r="F83" s="12" t="s">
        <v>111</v>
      </c>
      <c r="G83" s="19" t="s">
        <v>4752</v>
      </c>
      <c r="H83" s="8" t="s">
        <v>6561</v>
      </c>
      <c r="I83" s="9"/>
      <c r="J83" s="9" t="s">
        <v>274</v>
      </c>
      <c r="K83" s="10"/>
      <c r="L83" s="11"/>
      <c r="M83" s="22">
        <v>5782</v>
      </c>
      <c r="N83" s="33"/>
      <c r="O83" s="22"/>
      <c r="P83" s="85">
        <v>657000</v>
      </c>
      <c r="Q83" s="12">
        <v>98</v>
      </c>
      <c r="R83" s="12">
        <v>146</v>
      </c>
      <c r="S83" s="12">
        <v>100</v>
      </c>
      <c r="T83" s="12">
        <v>45</v>
      </c>
      <c r="U83" s="12" t="s">
        <v>96</v>
      </c>
      <c r="V83" s="6">
        <v>1.6</v>
      </c>
      <c r="W83" s="6">
        <v>675</v>
      </c>
      <c r="X83" s="15">
        <v>1.08</v>
      </c>
      <c r="Y83" s="13"/>
      <c r="Z83" s="13"/>
      <c r="AA83" s="13"/>
      <c r="AB83" s="13"/>
    </row>
    <row r="84" spans="1:28" ht="17.100000000000001" customHeight="1">
      <c r="A84" t="s">
        <v>275</v>
      </c>
      <c r="B84" s="12" t="s">
        <v>276</v>
      </c>
      <c r="C84" s="12" t="s">
        <v>37</v>
      </c>
      <c r="D84" s="12" t="s">
        <v>6502</v>
      </c>
      <c r="E84" s="12" t="s">
        <v>39</v>
      </c>
      <c r="F84" s="12" t="s">
        <v>111</v>
      </c>
      <c r="G84" s="19" t="s">
        <v>4753</v>
      </c>
      <c r="H84" s="8" t="s">
        <v>6562</v>
      </c>
      <c r="I84" s="9"/>
      <c r="J84" s="9" t="s">
        <v>277</v>
      </c>
      <c r="K84" s="10"/>
      <c r="L84" s="11"/>
      <c r="M84" s="22">
        <v>6775</v>
      </c>
      <c r="N84" s="33"/>
      <c r="O84" s="22"/>
      <c r="P84" s="85">
        <v>657000</v>
      </c>
      <c r="Q84" s="12">
        <v>111</v>
      </c>
      <c r="R84" s="12">
        <v>146</v>
      </c>
      <c r="S84" s="12">
        <v>100</v>
      </c>
      <c r="T84" s="12">
        <v>45</v>
      </c>
      <c r="U84" s="12" t="s">
        <v>96</v>
      </c>
      <c r="V84" s="6">
        <v>1.83</v>
      </c>
      <c r="W84" s="6">
        <v>675</v>
      </c>
      <c r="X84" s="15">
        <v>1.23525</v>
      </c>
      <c r="Y84" s="13"/>
      <c r="Z84" s="13"/>
      <c r="AA84" s="13"/>
      <c r="AB84" s="13"/>
    </row>
    <row r="85" spans="1:28" ht="17.100000000000001" customHeight="1">
      <c r="A85" t="s">
        <v>278</v>
      </c>
      <c r="B85" s="12">
        <v>5025232984954</v>
      </c>
      <c r="C85" s="12" t="s">
        <v>37</v>
      </c>
      <c r="D85" s="12" t="s">
        <v>6502</v>
      </c>
      <c r="E85" s="12" t="s">
        <v>39</v>
      </c>
      <c r="F85" s="12" t="s">
        <v>111</v>
      </c>
      <c r="G85" s="19" t="s">
        <v>4754</v>
      </c>
      <c r="H85" s="8" t="s">
        <v>6563</v>
      </c>
      <c r="I85" s="9"/>
      <c r="J85" s="9" t="s">
        <v>279</v>
      </c>
      <c r="K85" s="10" t="s">
        <v>55</v>
      </c>
      <c r="L85" s="11">
        <v>46023</v>
      </c>
      <c r="M85" s="22">
        <v>0</v>
      </c>
      <c r="N85" s="33"/>
      <c r="O85" s="22"/>
      <c r="P85" s="85">
        <v>1078000</v>
      </c>
      <c r="Q85" s="12">
        <v>143</v>
      </c>
      <c r="R85" s="12">
        <v>154</v>
      </c>
      <c r="S85" s="12">
        <v>140</v>
      </c>
      <c r="T85" s="12">
        <v>50</v>
      </c>
      <c r="U85" s="12" t="s">
        <v>96</v>
      </c>
      <c r="V85" s="6">
        <v>1.6</v>
      </c>
      <c r="W85" s="6">
        <v>675</v>
      </c>
      <c r="X85" s="15">
        <v>1.08</v>
      </c>
      <c r="Y85" s="13"/>
      <c r="Z85" s="13"/>
      <c r="AA85" s="13"/>
      <c r="AB85" s="13"/>
    </row>
    <row r="86" spans="1:28" ht="17.100000000000001" customHeight="1">
      <c r="A86" t="s">
        <v>280</v>
      </c>
      <c r="B86" s="12">
        <v>5025232984961</v>
      </c>
      <c r="C86" s="12" t="s">
        <v>37</v>
      </c>
      <c r="D86" s="12" t="s">
        <v>6502</v>
      </c>
      <c r="E86" s="12" t="s">
        <v>39</v>
      </c>
      <c r="F86" s="12" t="s">
        <v>111</v>
      </c>
      <c r="G86" s="19" t="s">
        <v>4755</v>
      </c>
      <c r="H86" s="8" t="s">
        <v>6564</v>
      </c>
      <c r="I86" s="9"/>
      <c r="J86" s="9" t="s">
        <v>281</v>
      </c>
      <c r="K86" s="10" t="s">
        <v>55</v>
      </c>
      <c r="L86" s="11">
        <v>46023</v>
      </c>
      <c r="M86" s="22">
        <v>0</v>
      </c>
      <c r="N86" s="33"/>
      <c r="O86" s="22"/>
      <c r="P86" s="85">
        <v>1078000</v>
      </c>
      <c r="Q86" s="12">
        <v>143</v>
      </c>
      <c r="R86" s="12">
        <v>154</v>
      </c>
      <c r="S86" s="12">
        <v>140</v>
      </c>
      <c r="T86" s="12">
        <v>50</v>
      </c>
      <c r="U86" s="12" t="s">
        <v>96</v>
      </c>
      <c r="V86" s="6">
        <v>1.6</v>
      </c>
      <c r="W86" s="6">
        <v>675</v>
      </c>
      <c r="X86" s="15">
        <v>1.08</v>
      </c>
      <c r="Y86" s="13"/>
      <c r="Z86" s="13"/>
      <c r="AA86" s="13"/>
      <c r="AB86" s="13"/>
    </row>
    <row r="87" spans="1:28" ht="17.100000000000001" customHeight="1">
      <c r="A87" t="s">
        <v>282</v>
      </c>
      <c r="B87" s="12">
        <v>5025232984978</v>
      </c>
      <c r="C87" s="12" t="s">
        <v>37</v>
      </c>
      <c r="D87" s="12" t="s">
        <v>6502</v>
      </c>
      <c r="E87" s="12" t="s">
        <v>39</v>
      </c>
      <c r="F87" s="12" t="s">
        <v>111</v>
      </c>
      <c r="G87" s="19" t="s">
        <v>4756</v>
      </c>
      <c r="H87" s="8" t="s">
        <v>6565</v>
      </c>
      <c r="I87" s="9"/>
      <c r="J87" s="9" t="s">
        <v>283</v>
      </c>
      <c r="K87" s="10" t="s">
        <v>55</v>
      </c>
      <c r="L87" s="11">
        <v>46023</v>
      </c>
      <c r="M87" s="22">
        <v>0</v>
      </c>
      <c r="N87" s="33"/>
      <c r="O87" s="22"/>
      <c r="P87" s="85">
        <v>1078000</v>
      </c>
      <c r="Q87" s="12">
        <v>157</v>
      </c>
      <c r="R87" s="12">
        <v>154</v>
      </c>
      <c r="S87" s="12">
        <v>140</v>
      </c>
      <c r="T87" s="12">
        <v>50</v>
      </c>
      <c r="U87" s="12" t="s">
        <v>96</v>
      </c>
      <c r="V87" s="6">
        <v>1.6</v>
      </c>
      <c r="W87" s="6">
        <v>675</v>
      </c>
      <c r="X87" s="15">
        <v>1.08</v>
      </c>
      <c r="Y87" s="13"/>
      <c r="Z87" s="13"/>
      <c r="AA87" s="13"/>
      <c r="AB87" s="13"/>
    </row>
    <row r="88" spans="1:28" ht="17.100000000000001" customHeight="1">
      <c r="A88" t="s">
        <v>284</v>
      </c>
      <c r="B88" s="12" t="s">
        <v>285</v>
      </c>
      <c r="C88" s="12" t="s">
        <v>37</v>
      </c>
      <c r="D88" s="12" t="s">
        <v>6507</v>
      </c>
      <c r="E88" s="12" t="s">
        <v>52</v>
      </c>
      <c r="F88" s="12" t="s">
        <v>53</v>
      </c>
      <c r="G88" s="9" t="s">
        <v>4757</v>
      </c>
      <c r="H88" s="8" t="s">
        <v>286</v>
      </c>
      <c r="I88" s="9"/>
      <c r="J88" s="9"/>
      <c r="K88" s="10"/>
      <c r="L88" s="11"/>
      <c r="M88" s="22">
        <v>4655</v>
      </c>
      <c r="N88" s="33"/>
      <c r="O88" s="22"/>
      <c r="P88" s="85">
        <v>895068</v>
      </c>
      <c r="Q88" s="12">
        <v>107</v>
      </c>
      <c r="R88" s="12">
        <v>188</v>
      </c>
      <c r="S88" s="12">
        <v>69</v>
      </c>
      <c r="T88" s="12">
        <v>69</v>
      </c>
      <c r="U88" s="14" t="s">
        <v>56</v>
      </c>
      <c r="V88" s="14" t="s">
        <v>56</v>
      </c>
      <c r="W88" s="14" t="s">
        <v>56</v>
      </c>
      <c r="X88" s="16" t="s">
        <v>56</v>
      </c>
      <c r="Y88" s="13"/>
      <c r="Z88" s="13"/>
      <c r="AA88" s="13"/>
      <c r="AB88" s="13"/>
    </row>
    <row r="89" spans="1:28" ht="17.100000000000001" customHeight="1">
      <c r="A89" t="s">
        <v>287</v>
      </c>
      <c r="B89" s="12" t="s">
        <v>288</v>
      </c>
      <c r="C89" s="12" t="s">
        <v>37</v>
      </c>
      <c r="D89" s="12" t="s">
        <v>6507</v>
      </c>
      <c r="E89" s="12" t="s">
        <v>52</v>
      </c>
      <c r="F89" s="12" t="s">
        <v>66</v>
      </c>
      <c r="G89" s="9" t="s">
        <v>4758</v>
      </c>
      <c r="H89" s="8" t="s">
        <v>6566</v>
      </c>
      <c r="I89" s="9"/>
      <c r="J89" s="9"/>
      <c r="K89" s="10"/>
      <c r="L89" s="11"/>
      <c r="M89" s="22">
        <v>6052</v>
      </c>
      <c r="N89" s="33"/>
      <c r="O89" s="22"/>
      <c r="P89" s="85">
        <v>895068</v>
      </c>
      <c r="Q89" s="12">
        <v>107</v>
      </c>
      <c r="R89" s="12">
        <v>188</v>
      </c>
      <c r="S89" s="12">
        <v>69</v>
      </c>
      <c r="T89" s="12">
        <v>69</v>
      </c>
      <c r="U89" s="14" t="s">
        <v>56</v>
      </c>
      <c r="V89" s="14" t="s">
        <v>56</v>
      </c>
      <c r="W89" s="14" t="s">
        <v>56</v>
      </c>
      <c r="X89" s="16" t="s">
        <v>56</v>
      </c>
      <c r="Y89" s="13"/>
      <c r="Z89" s="13"/>
      <c r="AA89" s="13"/>
      <c r="AB89" s="13"/>
    </row>
    <row r="90" spans="1:28" ht="17.100000000000001" customHeight="1">
      <c r="A90" t="s">
        <v>290</v>
      </c>
      <c r="B90" s="12" t="s">
        <v>291</v>
      </c>
      <c r="C90" s="12" t="s">
        <v>37</v>
      </c>
      <c r="D90" s="12" t="s">
        <v>6507</v>
      </c>
      <c r="E90" s="12" t="s">
        <v>52</v>
      </c>
      <c r="F90" s="12" t="s">
        <v>62</v>
      </c>
      <c r="G90" s="9" t="s">
        <v>4759</v>
      </c>
      <c r="H90" s="8" t="s">
        <v>292</v>
      </c>
      <c r="I90" s="9"/>
      <c r="J90" s="9"/>
      <c r="K90" s="10"/>
      <c r="L90" s="11"/>
      <c r="M90" s="22">
        <v>5117</v>
      </c>
      <c r="N90" s="33"/>
      <c r="O90" s="22"/>
      <c r="P90" s="85">
        <v>895068</v>
      </c>
      <c r="Q90" s="12">
        <v>107</v>
      </c>
      <c r="R90" s="12">
        <v>188</v>
      </c>
      <c r="S90" s="12">
        <v>69</v>
      </c>
      <c r="T90" s="12">
        <v>69</v>
      </c>
      <c r="U90" s="14" t="s">
        <v>56</v>
      </c>
      <c r="V90" s="14" t="s">
        <v>56</v>
      </c>
      <c r="W90" s="14" t="s">
        <v>56</v>
      </c>
      <c r="X90" s="16" t="s">
        <v>56</v>
      </c>
      <c r="Y90" s="13"/>
      <c r="Z90" s="13"/>
      <c r="AA90" s="13"/>
      <c r="AB90" s="13"/>
    </row>
    <row r="91" spans="1:28" ht="17.100000000000001" customHeight="1">
      <c r="A91" t="s">
        <v>293</v>
      </c>
      <c r="B91" s="12" t="s">
        <v>294</v>
      </c>
      <c r="C91" s="12" t="s">
        <v>37</v>
      </c>
      <c r="D91" s="12" t="s">
        <v>6507</v>
      </c>
      <c r="E91" s="12" t="s">
        <v>52</v>
      </c>
      <c r="F91" s="12" t="s">
        <v>53</v>
      </c>
      <c r="G91" s="9" t="s">
        <v>4760</v>
      </c>
      <c r="H91" s="8" t="s">
        <v>286</v>
      </c>
      <c r="I91" s="9"/>
      <c r="J91" s="9"/>
      <c r="K91" s="10"/>
      <c r="L91" s="11"/>
      <c r="M91" s="22">
        <v>4702</v>
      </c>
      <c r="N91" s="33"/>
      <c r="O91" s="22"/>
      <c r="P91" s="85">
        <v>895068</v>
      </c>
      <c r="Q91" s="12">
        <v>107</v>
      </c>
      <c r="R91" s="12">
        <v>188</v>
      </c>
      <c r="S91" s="12">
        <v>69</v>
      </c>
      <c r="T91" s="12">
        <v>69</v>
      </c>
      <c r="U91" s="14" t="s">
        <v>56</v>
      </c>
      <c r="V91" s="14" t="s">
        <v>56</v>
      </c>
      <c r="W91" s="14" t="s">
        <v>56</v>
      </c>
      <c r="X91" s="16" t="s">
        <v>56</v>
      </c>
      <c r="Y91" s="13"/>
      <c r="Z91" s="13"/>
      <c r="AA91" s="13"/>
      <c r="AB91" s="13"/>
    </row>
    <row r="92" spans="1:28" ht="17.100000000000001" customHeight="1">
      <c r="A92" t="s">
        <v>295</v>
      </c>
      <c r="B92" s="12" t="s">
        <v>296</v>
      </c>
      <c r="C92" s="12" t="s">
        <v>37</v>
      </c>
      <c r="D92" s="12" t="s">
        <v>6507</v>
      </c>
      <c r="E92" s="12" t="s">
        <v>52</v>
      </c>
      <c r="F92" s="12" t="s">
        <v>62</v>
      </c>
      <c r="G92" s="9" t="s">
        <v>4761</v>
      </c>
      <c r="H92" s="8" t="s">
        <v>292</v>
      </c>
      <c r="I92" s="9"/>
      <c r="J92" s="9"/>
      <c r="K92" s="10"/>
      <c r="L92" s="11"/>
      <c r="M92" s="22">
        <v>5164</v>
      </c>
      <c r="N92" s="33"/>
      <c r="O92" s="22"/>
      <c r="P92" s="85">
        <v>895068</v>
      </c>
      <c r="Q92" s="12">
        <v>107</v>
      </c>
      <c r="R92" s="12">
        <v>188</v>
      </c>
      <c r="S92" s="12">
        <v>69</v>
      </c>
      <c r="T92" s="12">
        <v>69</v>
      </c>
      <c r="U92" s="14" t="s">
        <v>56</v>
      </c>
      <c r="V92" s="14" t="s">
        <v>56</v>
      </c>
      <c r="W92" s="14" t="s">
        <v>56</v>
      </c>
      <c r="X92" s="16" t="s">
        <v>56</v>
      </c>
      <c r="Y92" s="13"/>
      <c r="Z92" s="13"/>
      <c r="AA92" s="13"/>
      <c r="AB92" s="13"/>
    </row>
    <row r="93" spans="1:28" ht="17.100000000000001" customHeight="1">
      <c r="A93" t="s">
        <v>297</v>
      </c>
      <c r="B93" s="12" t="s">
        <v>298</v>
      </c>
      <c r="C93" s="12" t="s">
        <v>37</v>
      </c>
      <c r="D93" s="12" t="s">
        <v>6507</v>
      </c>
      <c r="E93" s="12" t="s">
        <v>52</v>
      </c>
      <c r="F93" s="12" t="s">
        <v>53</v>
      </c>
      <c r="G93" s="9" t="s">
        <v>4762</v>
      </c>
      <c r="H93" s="8" t="s">
        <v>286</v>
      </c>
      <c r="I93" s="9"/>
      <c r="J93" s="9"/>
      <c r="K93" s="10"/>
      <c r="L93" s="11"/>
      <c r="M93" s="22">
        <v>5680</v>
      </c>
      <c r="N93" s="33"/>
      <c r="O93" s="22"/>
      <c r="P93" s="85">
        <v>895068</v>
      </c>
      <c r="Q93" s="12">
        <v>108</v>
      </c>
      <c r="R93" s="12">
        <v>188</v>
      </c>
      <c r="S93" s="12">
        <v>69</v>
      </c>
      <c r="T93" s="12">
        <v>69</v>
      </c>
      <c r="U93" s="14" t="s">
        <v>56</v>
      </c>
      <c r="V93" s="14" t="s">
        <v>56</v>
      </c>
      <c r="W93" s="14" t="s">
        <v>56</v>
      </c>
      <c r="X93" s="16" t="s">
        <v>56</v>
      </c>
      <c r="Y93" s="13"/>
      <c r="Z93" s="13"/>
      <c r="AA93" s="13"/>
      <c r="AB93" s="13"/>
    </row>
    <row r="94" spans="1:28" ht="17.100000000000001" customHeight="1">
      <c r="A94" t="s">
        <v>299</v>
      </c>
      <c r="B94" s="12" t="s">
        <v>300</v>
      </c>
      <c r="C94" s="12" t="s">
        <v>37</v>
      </c>
      <c r="D94" s="12" t="s">
        <v>6507</v>
      </c>
      <c r="E94" s="12" t="s">
        <v>52</v>
      </c>
      <c r="F94" s="12" t="s">
        <v>62</v>
      </c>
      <c r="G94" s="9" t="s">
        <v>4763</v>
      </c>
      <c r="H94" s="8" t="s">
        <v>292</v>
      </c>
      <c r="I94" s="9"/>
      <c r="J94" s="9"/>
      <c r="K94" s="10"/>
      <c r="L94" s="11"/>
      <c r="M94" s="22">
        <v>6142</v>
      </c>
      <c r="N94" s="33"/>
      <c r="O94" s="22"/>
      <c r="P94" s="85">
        <v>895068</v>
      </c>
      <c r="Q94" s="12">
        <v>108</v>
      </c>
      <c r="R94" s="12">
        <v>188</v>
      </c>
      <c r="S94" s="12">
        <v>69</v>
      </c>
      <c r="T94" s="12">
        <v>69</v>
      </c>
      <c r="U94" s="14" t="s">
        <v>56</v>
      </c>
      <c r="V94" s="14" t="s">
        <v>56</v>
      </c>
      <c r="W94" s="14" t="s">
        <v>56</v>
      </c>
      <c r="X94" s="16" t="s">
        <v>56</v>
      </c>
      <c r="Y94" s="13"/>
      <c r="Z94" s="13"/>
      <c r="AA94" s="13"/>
      <c r="AB94" s="13"/>
    </row>
    <row r="95" spans="1:28" ht="17.100000000000001" customHeight="1">
      <c r="A95" t="s">
        <v>301</v>
      </c>
      <c r="B95" s="12">
        <v>5025232984879</v>
      </c>
      <c r="C95" s="12" t="s">
        <v>37</v>
      </c>
      <c r="D95" s="12" t="s">
        <v>6507</v>
      </c>
      <c r="E95" s="12" t="s">
        <v>52</v>
      </c>
      <c r="F95" s="12" t="s">
        <v>53</v>
      </c>
      <c r="G95" s="9" t="s">
        <v>4764</v>
      </c>
      <c r="H95" s="8" t="s">
        <v>286</v>
      </c>
      <c r="I95" s="9"/>
      <c r="J95" s="9"/>
      <c r="K95" s="10" t="s">
        <v>55</v>
      </c>
      <c r="L95" s="11">
        <v>45870</v>
      </c>
      <c r="M95" s="22">
        <v>6208</v>
      </c>
      <c r="N95" s="33"/>
      <c r="O95" s="22"/>
      <c r="P95" s="85">
        <v>895068</v>
      </c>
      <c r="Q95" s="12">
        <v>108</v>
      </c>
      <c r="R95" s="12">
        <v>188</v>
      </c>
      <c r="S95" s="12">
        <v>69</v>
      </c>
      <c r="T95" s="12">
        <v>69</v>
      </c>
      <c r="U95" s="14" t="s">
        <v>56</v>
      </c>
      <c r="V95" s="14" t="s">
        <v>56</v>
      </c>
      <c r="W95" s="14" t="s">
        <v>56</v>
      </c>
      <c r="X95" s="16" t="s">
        <v>56</v>
      </c>
      <c r="Y95" s="13"/>
      <c r="Z95" s="13"/>
      <c r="AA95" s="13"/>
      <c r="AB95" s="13"/>
    </row>
    <row r="96" spans="1:28" ht="17.100000000000001" customHeight="1">
      <c r="A96" t="s">
        <v>6567</v>
      </c>
      <c r="B96" s="12">
        <v>5025232984879</v>
      </c>
      <c r="C96" s="12" t="s">
        <v>37</v>
      </c>
      <c r="D96" s="12" t="s">
        <v>6507</v>
      </c>
      <c r="E96" s="12" t="s">
        <v>52</v>
      </c>
      <c r="F96" s="12" t="s">
        <v>6511</v>
      </c>
      <c r="G96" s="9" t="s">
        <v>4764</v>
      </c>
      <c r="H96" s="8" t="s">
        <v>286</v>
      </c>
      <c r="I96" s="9"/>
      <c r="J96" s="9"/>
      <c r="K96" s="10" t="s">
        <v>55</v>
      </c>
      <c r="L96" s="11">
        <v>45870</v>
      </c>
      <c r="M96" s="22">
        <v>0</v>
      </c>
      <c r="N96" s="33"/>
      <c r="O96" s="22"/>
      <c r="P96" s="85">
        <v>895068</v>
      </c>
      <c r="Q96" s="12">
        <v>107</v>
      </c>
      <c r="R96" s="12">
        <v>188</v>
      </c>
      <c r="S96" s="12">
        <v>69</v>
      </c>
      <c r="T96" s="12">
        <v>69</v>
      </c>
      <c r="U96" s="14" t="s">
        <v>56</v>
      </c>
      <c r="V96" s="14" t="s">
        <v>56</v>
      </c>
      <c r="W96" s="14" t="s">
        <v>56</v>
      </c>
      <c r="X96" s="16" t="s">
        <v>56</v>
      </c>
      <c r="Y96" s="13"/>
      <c r="Z96" s="13"/>
      <c r="AA96" s="13"/>
      <c r="AB96" s="13"/>
    </row>
    <row r="97" spans="1:28" ht="17.100000000000001" customHeight="1">
      <c r="A97" t="s">
        <v>302</v>
      </c>
      <c r="B97" s="12">
        <v>5025232984893</v>
      </c>
      <c r="C97" s="12" t="s">
        <v>37</v>
      </c>
      <c r="D97" s="12" t="s">
        <v>6507</v>
      </c>
      <c r="E97" s="12" t="s">
        <v>52</v>
      </c>
      <c r="F97" s="12" t="s">
        <v>62</v>
      </c>
      <c r="G97" s="9" t="s">
        <v>4765</v>
      </c>
      <c r="H97" s="8" t="s">
        <v>292</v>
      </c>
      <c r="I97" s="9"/>
      <c r="J97" s="9"/>
      <c r="K97" s="10" t="s">
        <v>55</v>
      </c>
      <c r="L97" s="11">
        <v>45870</v>
      </c>
      <c r="M97" s="22">
        <v>6670</v>
      </c>
      <c r="N97" s="33"/>
      <c r="O97" s="22"/>
      <c r="P97" s="85">
        <v>895068</v>
      </c>
      <c r="Q97" s="12">
        <v>108</v>
      </c>
      <c r="R97" s="12">
        <v>188</v>
      </c>
      <c r="S97" s="12">
        <v>69</v>
      </c>
      <c r="T97" s="12">
        <v>69</v>
      </c>
      <c r="U97" s="14" t="s">
        <v>56</v>
      </c>
      <c r="V97" s="14" t="s">
        <v>56</v>
      </c>
      <c r="W97" s="14" t="s">
        <v>56</v>
      </c>
      <c r="X97" s="16" t="s">
        <v>56</v>
      </c>
      <c r="Y97" s="13"/>
      <c r="Z97" s="13"/>
      <c r="AA97" s="13"/>
      <c r="AB97" s="13"/>
    </row>
    <row r="98" spans="1:28" ht="17.100000000000001" customHeight="1">
      <c r="A98" t="s">
        <v>303</v>
      </c>
      <c r="B98" s="12" t="s">
        <v>304</v>
      </c>
      <c r="C98" s="12" t="s">
        <v>37</v>
      </c>
      <c r="D98" s="12" t="s">
        <v>6507</v>
      </c>
      <c r="E98" s="12" t="s">
        <v>52</v>
      </c>
      <c r="F98" s="12" t="s">
        <v>130</v>
      </c>
      <c r="G98" s="9" t="s">
        <v>4766</v>
      </c>
      <c r="H98" s="8" t="s">
        <v>305</v>
      </c>
      <c r="I98" s="9"/>
      <c r="J98" s="9" t="s">
        <v>306</v>
      </c>
      <c r="K98" s="10"/>
      <c r="L98" s="11"/>
      <c r="M98" s="22">
        <v>6696</v>
      </c>
      <c r="N98" s="33"/>
      <c r="O98" s="22"/>
      <c r="P98" s="85">
        <v>1073088</v>
      </c>
      <c r="Q98" s="12">
        <v>109</v>
      </c>
      <c r="R98" s="12">
        <v>192</v>
      </c>
      <c r="S98" s="12">
        <v>81</v>
      </c>
      <c r="T98" s="12">
        <v>69</v>
      </c>
      <c r="U98" s="14" t="s">
        <v>56</v>
      </c>
      <c r="V98" s="14" t="s">
        <v>56</v>
      </c>
      <c r="W98" s="14" t="s">
        <v>56</v>
      </c>
      <c r="X98" s="16" t="s">
        <v>56</v>
      </c>
      <c r="Y98" s="13"/>
      <c r="Z98" s="13"/>
      <c r="AA98" s="13"/>
      <c r="AB98" s="13"/>
    </row>
    <row r="99" spans="1:28" ht="17.100000000000001" customHeight="1">
      <c r="A99" t="s">
        <v>307</v>
      </c>
      <c r="B99" s="12" t="s">
        <v>308</v>
      </c>
      <c r="C99" s="12" t="s">
        <v>37</v>
      </c>
      <c r="D99" s="12" t="s">
        <v>6507</v>
      </c>
      <c r="E99" s="12" t="s">
        <v>52</v>
      </c>
      <c r="F99" s="12" t="s">
        <v>144</v>
      </c>
      <c r="G99" s="9" t="s">
        <v>4767</v>
      </c>
      <c r="H99" s="8" t="s">
        <v>6568</v>
      </c>
      <c r="I99" s="9"/>
      <c r="J99" s="9"/>
      <c r="K99" s="10"/>
      <c r="L99" s="11"/>
      <c r="M99" s="22">
        <v>7366</v>
      </c>
      <c r="N99" s="33"/>
      <c r="O99" s="22"/>
      <c r="P99" s="85">
        <v>899829</v>
      </c>
      <c r="Q99" s="12">
        <v>109</v>
      </c>
      <c r="R99" s="12">
        <v>189</v>
      </c>
      <c r="S99" s="12">
        <v>69</v>
      </c>
      <c r="T99" s="12">
        <v>69</v>
      </c>
      <c r="U99" s="14" t="s">
        <v>56</v>
      </c>
      <c r="V99" s="14" t="s">
        <v>56</v>
      </c>
      <c r="W99" s="14" t="s">
        <v>56</v>
      </c>
      <c r="X99" s="16" t="s">
        <v>56</v>
      </c>
      <c r="Y99" s="13"/>
      <c r="Z99" s="13"/>
      <c r="AA99" s="13"/>
      <c r="AB99" s="13"/>
    </row>
    <row r="100" spans="1:28" ht="17.100000000000001" customHeight="1">
      <c r="A100" t="s">
        <v>310</v>
      </c>
      <c r="B100" s="12" t="s">
        <v>311</v>
      </c>
      <c r="C100" s="12" t="s">
        <v>37</v>
      </c>
      <c r="D100" s="12" t="s">
        <v>6507</v>
      </c>
      <c r="E100" s="12" t="s">
        <v>52</v>
      </c>
      <c r="F100" s="12" t="s">
        <v>130</v>
      </c>
      <c r="G100" s="9" t="s">
        <v>4768</v>
      </c>
      <c r="H100" s="8" t="s">
        <v>305</v>
      </c>
      <c r="I100" s="9"/>
      <c r="J100" s="9" t="s">
        <v>306</v>
      </c>
      <c r="K100" s="10"/>
      <c r="L100" s="11"/>
      <c r="M100" s="22">
        <v>7355</v>
      </c>
      <c r="N100" s="33"/>
      <c r="O100" s="22"/>
      <c r="P100" s="85">
        <v>933757.75</v>
      </c>
      <c r="Q100" s="12">
        <v>110</v>
      </c>
      <c r="R100" s="12">
        <v>199</v>
      </c>
      <c r="S100" s="12">
        <v>68.5</v>
      </c>
      <c r="T100" s="12">
        <v>68.5</v>
      </c>
      <c r="U100" s="14" t="s">
        <v>56</v>
      </c>
      <c r="V100" s="14" t="s">
        <v>56</v>
      </c>
      <c r="W100" s="14" t="s">
        <v>56</v>
      </c>
      <c r="X100" s="16" t="s">
        <v>56</v>
      </c>
      <c r="Y100" s="13"/>
      <c r="Z100" s="13"/>
      <c r="AA100" s="13"/>
      <c r="AB100" s="13"/>
    </row>
    <row r="101" spans="1:28" ht="17.100000000000001" customHeight="1">
      <c r="A101" t="s">
        <v>312</v>
      </c>
      <c r="B101" s="12" t="s">
        <v>313</v>
      </c>
      <c r="C101" s="12" t="s">
        <v>37</v>
      </c>
      <c r="D101" s="12" t="s">
        <v>6507</v>
      </c>
      <c r="E101" s="12" t="s">
        <v>52</v>
      </c>
      <c r="F101" s="12" t="s">
        <v>144</v>
      </c>
      <c r="G101" s="9" t="s">
        <v>4769</v>
      </c>
      <c r="H101" s="8" t="s">
        <v>6568</v>
      </c>
      <c r="I101" s="9"/>
      <c r="J101" s="9"/>
      <c r="K101" s="10"/>
      <c r="L101" s="11"/>
      <c r="M101" s="22">
        <v>7817</v>
      </c>
      <c r="N101" s="33"/>
      <c r="O101" s="22"/>
      <c r="P101" s="85">
        <v>890307</v>
      </c>
      <c r="Q101" s="12">
        <v>110</v>
      </c>
      <c r="R101" s="12">
        <v>187</v>
      </c>
      <c r="S101" s="12">
        <v>69</v>
      </c>
      <c r="T101" s="12">
        <v>69</v>
      </c>
      <c r="U101" s="14" t="s">
        <v>56</v>
      </c>
      <c r="V101" s="14" t="s">
        <v>56</v>
      </c>
      <c r="W101" s="14" t="s">
        <v>56</v>
      </c>
      <c r="X101" s="16" t="s">
        <v>56</v>
      </c>
      <c r="Y101" s="13"/>
      <c r="Z101" s="13"/>
      <c r="AA101" s="13"/>
      <c r="AB101" s="13"/>
    </row>
    <row r="102" spans="1:28" ht="17.100000000000001" customHeight="1">
      <c r="A102" t="s">
        <v>314</v>
      </c>
      <c r="B102" s="12" t="s">
        <v>315</v>
      </c>
      <c r="C102" s="12" t="s">
        <v>37</v>
      </c>
      <c r="D102" s="12" t="s">
        <v>6507</v>
      </c>
      <c r="E102" s="12" t="s">
        <v>52</v>
      </c>
      <c r="F102" s="12" t="s">
        <v>53</v>
      </c>
      <c r="G102" s="9" t="s">
        <v>4770</v>
      </c>
      <c r="H102" s="8" t="s">
        <v>6569</v>
      </c>
      <c r="I102" s="9"/>
      <c r="J102" s="9"/>
      <c r="K102" s="10"/>
      <c r="L102" s="150"/>
      <c r="M102" s="22">
        <v>5851</v>
      </c>
      <c r="N102" s="33"/>
      <c r="O102" s="22"/>
      <c r="P102" s="85">
        <v>1085507.9999999998</v>
      </c>
      <c r="Q102" s="12">
        <v>126</v>
      </c>
      <c r="R102" s="12">
        <v>227.99999999999997</v>
      </c>
      <c r="S102" s="12">
        <v>69</v>
      </c>
      <c r="T102" s="12">
        <v>69</v>
      </c>
      <c r="U102" s="14" t="s">
        <v>56</v>
      </c>
      <c r="V102" s="14" t="s">
        <v>56</v>
      </c>
      <c r="W102" s="14" t="s">
        <v>56</v>
      </c>
      <c r="X102" s="16" t="s">
        <v>56</v>
      </c>
      <c r="Y102" s="13"/>
      <c r="Z102" s="13"/>
      <c r="AA102" s="13"/>
      <c r="AB102" s="13"/>
    </row>
    <row r="103" spans="1:28" ht="17.100000000000001" customHeight="1">
      <c r="A103" t="s">
        <v>317</v>
      </c>
      <c r="B103" s="12" t="s">
        <v>318</v>
      </c>
      <c r="C103" s="12" t="s">
        <v>37</v>
      </c>
      <c r="D103" s="12" t="s">
        <v>6507</v>
      </c>
      <c r="E103" s="12" t="s">
        <v>52</v>
      </c>
      <c r="F103" s="12" t="s">
        <v>62</v>
      </c>
      <c r="G103" s="9" t="s">
        <v>4771</v>
      </c>
      <c r="H103" s="8" t="s">
        <v>319</v>
      </c>
      <c r="I103" s="9"/>
      <c r="J103" s="9"/>
      <c r="K103" s="10"/>
      <c r="L103" s="150"/>
      <c r="M103" s="22">
        <v>6313</v>
      </c>
      <c r="N103" s="33"/>
      <c r="O103" s="22"/>
      <c r="P103" s="85">
        <v>895068</v>
      </c>
      <c r="Q103" s="12">
        <v>126</v>
      </c>
      <c r="R103" s="12">
        <v>188</v>
      </c>
      <c r="S103" s="12">
        <v>69</v>
      </c>
      <c r="T103" s="12">
        <v>69</v>
      </c>
      <c r="U103" s="14" t="s">
        <v>56</v>
      </c>
      <c r="V103" s="14" t="s">
        <v>56</v>
      </c>
      <c r="W103" s="14" t="s">
        <v>56</v>
      </c>
      <c r="X103" s="16" t="s">
        <v>56</v>
      </c>
      <c r="Y103" s="13"/>
      <c r="Z103" s="13"/>
      <c r="AA103" s="13"/>
      <c r="AB103" s="13"/>
    </row>
    <row r="104" spans="1:28" ht="17.100000000000001" customHeight="1">
      <c r="A104" t="s">
        <v>320</v>
      </c>
      <c r="B104" s="12">
        <v>5025232984886</v>
      </c>
      <c r="C104" s="12" t="s">
        <v>37</v>
      </c>
      <c r="D104" s="12" t="s">
        <v>6507</v>
      </c>
      <c r="E104" s="12" t="s">
        <v>52</v>
      </c>
      <c r="F104" s="12" t="s">
        <v>53</v>
      </c>
      <c r="G104" s="9" t="s">
        <v>4772</v>
      </c>
      <c r="H104" s="8" t="s">
        <v>6569</v>
      </c>
      <c r="I104" s="9"/>
      <c r="J104" s="9"/>
      <c r="K104" s="10" t="s">
        <v>55</v>
      </c>
      <c r="L104" s="11">
        <v>45809</v>
      </c>
      <c r="M104" s="22">
        <v>6395</v>
      </c>
      <c r="N104" s="33"/>
      <c r="O104" s="22"/>
      <c r="P104" s="85">
        <v>1085507.9999999998</v>
      </c>
      <c r="Q104" s="12">
        <v>129</v>
      </c>
      <c r="R104" s="12">
        <v>227.99999999999997</v>
      </c>
      <c r="S104" s="12">
        <v>69</v>
      </c>
      <c r="T104" s="12">
        <v>69</v>
      </c>
      <c r="U104" s="14" t="s">
        <v>56</v>
      </c>
      <c r="V104" s="14" t="s">
        <v>56</v>
      </c>
      <c r="W104" s="14" t="s">
        <v>56</v>
      </c>
      <c r="X104" s="16" t="s">
        <v>56</v>
      </c>
      <c r="Y104" s="13"/>
      <c r="Z104" s="13"/>
      <c r="AA104" s="13"/>
      <c r="AB104" s="13"/>
    </row>
    <row r="105" spans="1:28" ht="17.100000000000001" customHeight="1">
      <c r="A105" t="s">
        <v>6570</v>
      </c>
      <c r="B105" s="12">
        <v>5025232984886</v>
      </c>
      <c r="C105" s="12" t="s">
        <v>37</v>
      </c>
      <c r="D105" s="12" t="s">
        <v>6507</v>
      </c>
      <c r="E105" s="12" t="s">
        <v>52</v>
      </c>
      <c r="F105" s="12" t="s">
        <v>6511</v>
      </c>
      <c r="G105" s="9" t="s">
        <v>4772</v>
      </c>
      <c r="H105" s="8" t="s">
        <v>6569</v>
      </c>
      <c r="I105" s="9"/>
      <c r="J105" s="9"/>
      <c r="K105" s="10" t="s">
        <v>55</v>
      </c>
      <c r="L105" s="11">
        <v>45809</v>
      </c>
      <c r="M105" s="22">
        <v>0</v>
      </c>
      <c r="N105" s="33"/>
      <c r="O105" s="22"/>
      <c r="P105" s="85">
        <v>895068</v>
      </c>
      <c r="Q105" s="12">
        <v>107</v>
      </c>
      <c r="R105" s="12">
        <v>188</v>
      </c>
      <c r="S105" s="12">
        <v>69</v>
      </c>
      <c r="T105" s="12">
        <v>69</v>
      </c>
      <c r="U105" s="14" t="s">
        <v>56</v>
      </c>
      <c r="V105" s="14" t="s">
        <v>56</v>
      </c>
      <c r="W105" s="14" t="s">
        <v>56</v>
      </c>
      <c r="X105" s="16" t="s">
        <v>56</v>
      </c>
      <c r="Y105" s="13"/>
      <c r="Z105" s="13"/>
      <c r="AA105" s="13"/>
      <c r="AB105" s="13"/>
    </row>
    <row r="106" spans="1:28" ht="17.100000000000001" customHeight="1">
      <c r="A106" t="s">
        <v>321</v>
      </c>
      <c r="B106" s="12">
        <v>5025232984909</v>
      </c>
      <c r="C106" s="12" t="s">
        <v>37</v>
      </c>
      <c r="D106" s="12" t="s">
        <v>6507</v>
      </c>
      <c r="E106" s="12" t="s">
        <v>52</v>
      </c>
      <c r="F106" s="12" t="s">
        <v>62</v>
      </c>
      <c r="G106" s="9" t="s">
        <v>4773</v>
      </c>
      <c r="H106" s="8" t="s">
        <v>319</v>
      </c>
      <c r="I106" s="9"/>
      <c r="J106" s="9"/>
      <c r="K106" s="10" t="s">
        <v>55</v>
      </c>
      <c r="L106" s="11">
        <v>45809</v>
      </c>
      <c r="M106" s="22">
        <v>6857</v>
      </c>
      <c r="N106" s="33"/>
      <c r="O106" s="22"/>
      <c r="P106" s="85">
        <v>895068</v>
      </c>
      <c r="Q106" s="12">
        <v>126</v>
      </c>
      <c r="R106" s="12">
        <v>188</v>
      </c>
      <c r="S106" s="12">
        <v>69</v>
      </c>
      <c r="T106" s="12">
        <v>69</v>
      </c>
      <c r="U106" s="14" t="s">
        <v>56</v>
      </c>
      <c r="V106" s="14" t="s">
        <v>56</v>
      </c>
      <c r="W106" s="14" t="s">
        <v>56</v>
      </c>
      <c r="X106" s="16" t="s">
        <v>56</v>
      </c>
      <c r="Y106" s="13"/>
      <c r="Z106" s="13"/>
      <c r="AA106" s="13"/>
      <c r="AB106" s="13"/>
    </row>
    <row r="107" spans="1:28" ht="17.100000000000001" customHeight="1">
      <c r="A107" t="s">
        <v>322</v>
      </c>
      <c r="B107" s="12" t="s">
        <v>323</v>
      </c>
      <c r="C107" s="12" t="s">
        <v>37</v>
      </c>
      <c r="D107" s="12" t="s">
        <v>6507</v>
      </c>
      <c r="E107" s="12" t="s">
        <v>52</v>
      </c>
      <c r="F107" s="12" t="s">
        <v>130</v>
      </c>
      <c r="G107" s="9" t="s">
        <v>4774</v>
      </c>
      <c r="H107" s="8" t="s">
        <v>6571</v>
      </c>
      <c r="I107" s="9"/>
      <c r="J107" s="9"/>
      <c r="K107" s="10"/>
      <c r="L107" s="150"/>
      <c r="M107" s="22">
        <v>8119</v>
      </c>
      <c r="N107" s="33"/>
      <c r="O107" s="22"/>
      <c r="P107" s="85">
        <v>1085507.9999999998</v>
      </c>
      <c r="Q107" s="12">
        <v>127</v>
      </c>
      <c r="R107" s="12">
        <v>227.99999999999997</v>
      </c>
      <c r="S107" s="12">
        <v>69</v>
      </c>
      <c r="T107" s="12">
        <v>69</v>
      </c>
      <c r="U107" s="14" t="s">
        <v>56</v>
      </c>
      <c r="V107" s="14" t="s">
        <v>56</v>
      </c>
      <c r="W107" s="14" t="s">
        <v>56</v>
      </c>
      <c r="X107" s="16" t="s">
        <v>56</v>
      </c>
      <c r="Y107" s="13"/>
      <c r="Z107" s="13"/>
      <c r="AA107" s="13"/>
      <c r="AB107" s="13"/>
    </row>
    <row r="108" spans="1:28" ht="17.100000000000001" customHeight="1">
      <c r="A108" t="s">
        <v>325</v>
      </c>
      <c r="B108" s="12" t="s">
        <v>326</v>
      </c>
      <c r="C108" s="12" t="s">
        <v>37</v>
      </c>
      <c r="D108" s="12" t="s">
        <v>6507</v>
      </c>
      <c r="E108" s="12" t="s">
        <v>52</v>
      </c>
      <c r="F108" s="12" t="s">
        <v>144</v>
      </c>
      <c r="G108" s="9" t="s">
        <v>4775</v>
      </c>
      <c r="H108" s="8" t="s">
        <v>6572</v>
      </c>
      <c r="I108" s="9"/>
      <c r="J108" s="9"/>
      <c r="K108" s="10"/>
      <c r="L108" s="150"/>
      <c r="M108" s="22">
        <v>8806</v>
      </c>
      <c r="N108" s="33"/>
      <c r="O108" s="22"/>
      <c r="P108" s="85">
        <v>1075985.9999999998</v>
      </c>
      <c r="Q108" s="12">
        <v>127</v>
      </c>
      <c r="R108" s="12">
        <v>225.99999999999997</v>
      </c>
      <c r="S108" s="12">
        <v>69</v>
      </c>
      <c r="T108" s="12">
        <v>69</v>
      </c>
      <c r="U108" s="14" t="s">
        <v>56</v>
      </c>
      <c r="V108" s="14" t="s">
        <v>56</v>
      </c>
      <c r="W108" s="14" t="s">
        <v>56</v>
      </c>
      <c r="X108" s="16" t="s">
        <v>56</v>
      </c>
      <c r="Y108" s="13"/>
      <c r="Z108" s="13"/>
      <c r="AA108" s="13"/>
      <c r="AB108" s="13"/>
    </row>
    <row r="109" spans="1:28" ht="17.100000000000001" customHeight="1">
      <c r="A109" t="s">
        <v>328</v>
      </c>
      <c r="B109" s="12" t="s">
        <v>329</v>
      </c>
      <c r="C109" s="12" t="s">
        <v>37</v>
      </c>
      <c r="D109" s="12" t="s">
        <v>6507</v>
      </c>
      <c r="E109" s="12" t="s">
        <v>52</v>
      </c>
      <c r="F109" s="12" t="s">
        <v>130</v>
      </c>
      <c r="G109" s="9" t="s">
        <v>4776</v>
      </c>
      <c r="H109" s="8" t="s">
        <v>6571</v>
      </c>
      <c r="I109" s="9"/>
      <c r="J109" s="9"/>
      <c r="K109" s="10"/>
      <c r="L109" s="150"/>
      <c r="M109" s="22">
        <v>7576</v>
      </c>
      <c r="N109" s="33"/>
      <c r="O109" s="22"/>
      <c r="P109" s="85">
        <v>1085507.9999999998</v>
      </c>
      <c r="Q109" s="12">
        <v>128</v>
      </c>
      <c r="R109" s="12">
        <v>227.99999999999997</v>
      </c>
      <c r="S109" s="12">
        <v>69</v>
      </c>
      <c r="T109" s="12">
        <v>69</v>
      </c>
      <c r="U109" s="14" t="s">
        <v>56</v>
      </c>
      <c r="V109" s="14" t="s">
        <v>56</v>
      </c>
      <c r="W109" s="14" t="s">
        <v>56</v>
      </c>
      <c r="X109" s="16" t="s">
        <v>56</v>
      </c>
      <c r="Y109" s="13"/>
      <c r="Z109" s="13"/>
      <c r="AA109" s="13"/>
      <c r="AB109" s="13"/>
    </row>
    <row r="110" spans="1:28" ht="17.100000000000001" customHeight="1">
      <c r="A110" t="s">
        <v>330</v>
      </c>
      <c r="B110" s="12" t="s">
        <v>331</v>
      </c>
      <c r="C110" s="12" t="s">
        <v>37</v>
      </c>
      <c r="D110" s="12" t="s">
        <v>6507</v>
      </c>
      <c r="E110" s="12" t="s">
        <v>52</v>
      </c>
      <c r="F110" s="12" t="s">
        <v>144</v>
      </c>
      <c r="G110" s="9" t="s">
        <v>4777</v>
      </c>
      <c r="H110" s="8" t="s">
        <v>6572</v>
      </c>
      <c r="I110" s="9"/>
      <c r="J110" s="9"/>
      <c r="K110" s="10"/>
      <c r="L110" s="150"/>
      <c r="M110" s="22">
        <v>8038</v>
      </c>
      <c r="N110" s="33"/>
      <c r="O110" s="22"/>
      <c r="P110" s="85">
        <v>1073088</v>
      </c>
      <c r="Q110" s="12">
        <v>128</v>
      </c>
      <c r="R110" s="12">
        <v>192</v>
      </c>
      <c r="S110" s="12">
        <v>81</v>
      </c>
      <c r="T110" s="12">
        <v>69</v>
      </c>
      <c r="U110" s="14" t="s">
        <v>56</v>
      </c>
      <c r="V110" s="14" t="s">
        <v>56</v>
      </c>
      <c r="W110" s="14" t="s">
        <v>56</v>
      </c>
      <c r="X110" s="16" t="s">
        <v>56</v>
      </c>
      <c r="Y110" s="13"/>
      <c r="Z110" s="13"/>
      <c r="AA110" s="13"/>
      <c r="AB110" s="13"/>
    </row>
    <row r="111" spans="1:28" ht="17.100000000000001" customHeight="1">
      <c r="A111" t="s">
        <v>332</v>
      </c>
      <c r="B111" s="12" t="s">
        <v>333</v>
      </c>
      <c r="C111" s="12" t="s">
        <v>37</v>
      </c>
      <c r="D111" s="12" t="s">
        <v>6507</v>
      </c>
      <c r="E111" s="12" t="s">
        <v>39</v>
      </c>
      <c r="F111" s="12" t="s">
        <v>40</v>
      </c>
      <c r="G111" s="9" t="s">
        <v>6573</v>
      </c>
      <c r="H111" s="8" t="s">
        <v>6574</v>
      </c>
      <c r="I111" s="9"/>
      <c r="J111" s="9"/>
      <c r="K111" s="10"/>
      <c r="L111" s="11"/>
      <c r="M111" s="22">
        <v>3335</v>
      </c>
      <c r="N111" s="33"/>
      <c r="O111" s="22"/>
      <c r="P111" s="85">
        <v>307188</v>
      </c>
      <c r="Q111" s="12">
        <v>48</v>
      </c>
      <c r="R111" s="12">
        <v>106</v>
      </c>
      <c r="S111" s="12">
        <v>63</v>
      </c>
      <c r="T111" s="12">
        <v>46</v>
      </c>
      <c r="U111" s="14" t="s">
        <v>56</v>
      </c>
      <c r="V111" s="14" t="s">
        <v>56</v>
      </c>
      <c r="W111" s="14" t="s">
        <v>56</v>
      </c>
      <c r="X111" s="16" t="s">
        <v>56</v>
      </c>
      <c r="Y111" s="13"/>
      <c r="Z111" s="13"/>
      <c r="AA111" s="13"/>
      <c r="AB111" s="13"/>
    </row>
    <row r="112" spans="1:28" ht="17.100000000000001" customHeight="1">
      <c r="A112" t="s">
        <v>335</v>
      </c>
      <c r="B112" s="12" t="s">
        <v>336</v>
      </c>
      <c r="C112" s="12" t="s">
        <v>37</v>
      </c>
      <c r="D112" s="12" t="s">
        <v>6507</v>
      </c>
      <c r="E112" s="12" t="s">
        <v>39</v>
      </c>
      <c r="F112" s="12" t="s">
        <v>40</v>
      </c>
      <c r="G112" s="9" t="s">
        <v>6575</v>
      </c>
      <c r="H112" s="8" t="s">
        <v>6574</v>
      </c>
      <c r="I112" s="9"/>
      <c r="J112" s="9"/>
      <c r="K112" s="10"/>
      <c r="L112" s="11"/>
      <c r="M112" s="22">
        <v>3369</v>
      </c>
      <c r="N112" s="33"/>
      <c r="O112" s="22"/>
      <c r="P112" s="85">
        <v>307188</v>
      </c>
      <c r="Q112" s="12">
        <v>48</v>
      </c>
      <c r="R112" s="12">
        <v>106</v>
      </c>
      <c r="S112" s="12">
        <v>63</v>
      </c>
      <c r="T112" s="12">
        <v>46</v>
      </c>
      <c r="U112" s="14" t="s">
        <v>56</v>
      </c>
      <c r="V112" s="14" t="s">
        <v>56</v>
      </c>
      <c r="W112" s="14" t="s">
        <v>56</v>
      </c>
      <c r="X112" s="16" t="s">
        <v>56</v>
      </c>
      <c r="Y112" s="13"/>
      <c r="Z112" s="13"/>
      <c r="AA112" s="13"/>
      <c r="AB112" s="13"/>
    </row>
    <row r="113" spans="1:28" ht="17.100000000000001" customHeight="1">
      <c r="A113" t="s">
        <v>337</v>
      </c>
      <c r="B113" s="12" t="s">
        <v>338</v>
      </c>
      <c r="C113" s="12" t="s">
        <v>37</v>
      </c>
      <c r="D113" s="12" t="s">
        <v>6507</v>
      </c>
      <c r="E113" s="12" t="s">
        <v>39</v>
      </c>
      <c r="F113" s="12" t="s">
        <v>40</v>
      </c>
      <c r="G113" s="9" t="s">
        <v>6576</v>
      </c>
      <c r="H113" s="8" t="s">
        <v>6574</v>
      </c>
      <c r="I113" s="9"/>
      <c r="J113" s="9" t="s">
        <v>339</v>
      </c>
      <c r="K113" s="10"/>
      <c r="L113" s="11"/>
      <c r="M113" s="22">
        <v>3980</v>
      </c>
      <c r="N113" s="33"/>
      <c r="O113" s="22"/>
      <c r="P113" s="85">
        <v>307188</v>
      </c>
      <c r="Q113" s="12">
        <v>45</v>
      </c>
      <c r="R113" s="12">
        <v>106</v>
      </c>
      <c r="S113" s="12">
        <v>63</v>
      </c>
      <c r="T113" s="12">
        <v>46</v>
      </c>
      <c r="U113" s="14" t="s">
        <v>56</v>
      </c>
      <c r="V113" s="14" t="s">
        <v>56</v>
      </c>
      <c r="W113" s="14" t="s">
        <v>56</v>
      </c>
      <c r="X113" s="16" t="s">
        <v>56</v>
      </c>
      <c r="Y113" s="13"/>
      <c r="Z113" s="13"/>
      <c r="AA113" s="13"/>
      <c r="AB113" s="13"/>
    </row>
    <row r="114" spans="1:28" ht="17.100000000000001" customHeight="1">
      <c r="A114" t="s">
        <v>340</v>
      </c>
      <c r="B114" s="12">
        <v>5025232984916</v>
      </c>
      <c r="C114" s="12" t="s">
        <v>37</v>
      </c>
      <c r="D114" s="12" t="s">
        <v>6507</v>
      </c>
      <c r="E114" s="12" t="s">
        <v>39</v>
      </c>
      <c r="F114" s="12" t="s">
        <v>40</v>
      </c>
      <c r="G114" s="9" t="s">
        <v>6577</v>
      </c>
      <c r="H114" s="8" t="s">
        <v>6574</v>
      </c>
      <c r="I114" s="9"/>
      <c r="J114" s="9" t="s">
        <v>341</v>
      </c>
      <c r="K114" s="10" t="s">
        <v>55</v>
      </c>
      <c r="L114" s="11">
        <v>45870</v>
      </c>
      <c r="M114" s="22">
        <v>4354</v>
      </c>
      <c r="N114" s="33"/>
      <c r="O114" s="22"/>
      <c r="P114" s="85">
        <v>307188</v>
      </c>
      <c r="Q114" s="12">
        <v>46</v>
      </c>
      <c r="R114" s="12">
        <v>106</v>
      </c>
      <c r="S114" s="12">
        <v>63</v>
      </c>
      <c r="T114" s="12">
        <v>46</v>
      </c>
      <c r="U114" s="14" t="s">
        <v>56</v>
      </c>
      <c r="V114" s="14" t="s">
        <v>56</v>
      </c>
      <c r="W114" s="14" t="s">
        <v>56</v>
      </c>
      <c r="X114" s="16" t="s">
        <v>56</v>
      </c>
      <c r="Y114" s="13"/>
      <c r="Z114" s="13"/>
      <c r="AA114" s="13"/>
      <c r="AB114" s="13"/>
    </row>
    <row r="115" spans="1:28" ht="17.100000000000001" customHeight="1">
      <c r="A115" t="s">
        <v>342</v>
      </c>
      <c r="B115" s="12" t="s">
        <v>343</v>
      </c>
      <c r="C115" s="12" t="s">
        <v>37</v>
      </c>
      <c r="D115" s="12" t="s">
        <v>6507</v>
      </c>
      <c r="E115" s="12" t="s">
        <v>39</v>
      </c>
      <c r="F115" s="12" t="s">
        <v>169</v>
      </c>
      <c r="G115" s="9" t="s">
        <v>6578</v>
      </c>
      <c r="H115" s="8" t="s">
        <v>6579</v>
      </c>
      <c r="I115" s="9"/>
      <c r="J115" s="9" t="s">
        <v>345</v>
      </c>
      <c r="K115" s="10"/>
      <c r="L115" s="11"/>
      <c r="M115" s="22">
        <v>3700</v>
      </c>
      <c r="N115" s="33"/>
      <c r="O115" s="22"/>
      <c r="P115" s="85">
        <v>307188</v>
      </c>
      <c r="Q115" s="12">
        <v>45</v>
      </c>
      <c r="R115" s="12">
        <v>106</v>
      </c>
      <c r="S115" s="12">
        <v>63</v>
      </c>
      <c r="T115" s="12">
        <v>46</v>
      </c>
      <c r="U115" s="14" t="s">
        <v>56</v>
      </c>
      <c r="V115" s="14" t="s">
        <v>56</v>
      </c>
      <c r="W115" s="14" t="s">
        <v>56</v>
      </c>
      <c r="X115" s="16" t="s">
        <v>56</v>
      </c>
      <c r="Y115" s="13"/>
      <c r="Z115" s="13"/>
      <c r="AA115" s="13"/>
      <c r="AB115" s="13"/>
    </row>
    <row r="116" spans="1:28" ht="17.100000000000001" customHeight="1">
      <c r="A116" t="s">
        <v>346</v>
      </c>
      <c r="B116" s="12" t="s">
        <v>347</v>
      </c>
      <c r="C116" s="12" t="s">
        <v>37</v>
      </c>
      <c r="D116" s="12" t="s">
        <v>6507</v>
      </c>
      <c r="E116" s="12" t="s">
        <v>39</v>
      </c>
      <c r="F116" s="12" t="s">
        <v>169</v>
      </c>
      <c r="G116" s="9" t="s">
        <v>6580</v>
      </c>
      <c r="H116" s="8" t="s">
        <v>6579</v>
      </c>
      <c r="I116" s="9"/>
      <c r="J116" s="9"/>
      <c r="K116" s="10"/>
      <c r="L116" s="11"/>
      <c r="M116" s="22">
        <v>3737</v>
      </c>
      <c r="N116" s="33"/>
      <c r="O116" s="22"/>
      <c r="P116" s="85">
        <v>307188</v>
      </c>
      <c r="Q116" s="12">
        <v>46</v>
      </c>
      <c r="R116" s="12">
        <v>106</v>
      </c>
      <c r="S116" s="12">
        <v>63</v>
      </c>
      <c r="T116" s="12">
        <v>46</v>
      </c>
      <c r="U116" s="14" t="s">
        <v>56</v>
      </c>
      <c r="V116" s="14" t="s">
        <v>56</v>
      </c>
      <c r="W116" s="14" t="s">
        <v>56</v>
      </c>
      <c r="X116" s="16" t="s">
        <v>56</v>
      </c>
      <c r="Y116" s="13"/>
      <c r="Z116" s="13"/>
      <c r="AA116" s="13"/>
      <c r="AB116" s="13"/>
    </row>
    <row r="117" spans="1:28" ht="17.100000000000001" customHeight="1">
      <c r="A117" t="s">
        <v>348</v>
      </c>
      <c r="B117" s="12" t="s">
        <v>349</v>
      </c>
      <c r="C117" s="12" t="s">
        <v>37</v>
      </c>
      <c r="D117" s="12" t="s">
        <v>6507</v>
      </c>
      <c r="E117" s="12" t="s">
        <v>39</v>
      </c>
      <c r="F117" s="12" t="s">
        <v>169</v>
      </c>
      <c r="G117" s="9" t="s">
        <v>6581</v>
      </c>
      <c r="H117" s="8" t="s">
        <v>6579</v>
      </c>
      <c r="I117" s="9"/>
      <c r="J117" s="9" t="s">
        <v>350</v>
      </c>
      <c r="K117" s="10"/>
      <c r="L117" s="11"/>
      <c r="M117" s="22">
        <v>4259</v>
      </c>
      <c r="N117" s="33"/>
      <c r="O117" s="22"/>
      <c r="P117" s="85">
        <v>307188</v>
      </c>
      <c r="Q117" s="12">
        <v>46</v>
      </c>
      <c r="R117" s="12">
        <v>106</v>
      </c>
      <c r="S117" s="12">
        <v>63</v>
      </c>
      <c r="T117" s="12">
        <v>46</v>
      </c>
      <c r="U117" s="14" t="s">
        <v>56</v>
      </c>
      <c r="V117" s="14" t="s">
        <v>56</v>
      </c>
      <c r="W117" s="14" t="s">
        <v>56</v>
      </c>
      <c r="X117" s="16" t="s">
        <v>56</v>
      </c>
      <c r="Y117" s="13"/>
      <c r="Z117" s="13"/>
      <c r="AA117" s="13"/>
      <c r="AB117" s="13"/>
    </row>
    <row r="118" spans="1:28" ht="17.100000000000001" customHeight="1">
      <c r="A118" t="s">
        <v>351</v>
      </c>
      <c r="B118" s="12" t="s">
        <v>352</v>
      </c>
      <c r="C118" s="12" t="s">
        <v>37</v>
      </c>
      <c r="D118" s="12" t="s">
        <v>6507</v>
      </c>
      <c r="E118" s="12" t="s">
        <v>39</v>
      </c>
      <c r="F118" s="12" t="s">
        <v>169</v>
      </c>
      <c r="G118" s="9" t="s">
        <v>6582</v>
      </c>
      <c r="H118" s="8" t="s">
        <v>6579</v>
      </c>
      <c r="I118" s="9"/>
      <c r="J118" s="9" t="s">
        <v>353</v>
      </c>
      <c r="K118" s="10"/>
      <c r="L118" s="11"/>
      <c r="M118" s="22">
        <v>4615</v>
      </c>
      <c r="N118" s="33"/>
      <c r="O118" s="22"/>
      <c r="P118" s="85">
        <v>290970</v>
      </c>
      <c r="Q118" s="12">
        <v>47</v>
      </c>
      <c r="R118" s="12">
        <v>106</v>
      </c>
      <c r="S118" s="12">
        <v>61</v>
      </c>
      <c r="T118" s="12">
        <v>45</v>
      </c>
      <c r="U118" s="14" t="s">
        <v>56</v>
      </c>
      <c r="V118" s="14" t="s">
        <v>56</v>
      </c>
      <c r="W118" s="14" t="s">
        <v>56</v>
      </c>
      <c r="X118" s="16" t="s">
        <v>56</v>
      </c>
      <c r="Y118" s="13"/>
      <c r="Z118" s="13"/>
      <c r="AA118" s="13"/>
      <c r="AB118" s="13"/>
    </row>
    <row r="119" spans="1:28" ht="17.100000000000001" customHeight="1">
      <c r="A119" t="s">
        <v>354</v>
      </c>
      <c r="B119" s="12" t="s">
        <v>355</v>
      </c>
      <c r="C119" s="12" t="s">
        <v>37</v>
      </c>
      <c r="D119" s="12" t="s">
        <v>6507</v>
      </c>
      <c r="E119" s="12" t="s">
        <v>39</v>
      </c>
      <c r="F119" s="12" t="s">
        <v>105</v>
      </c>
      <c r="G119" s="9" t="s">
        <v>6583</v>
      </c>
      <c r="H119" s="8" t="s">
        <v>6574</v>
      </c>
      <c r="I119" s="9"/>
      <c r="J119" s="9" t="s">
        <v>356</v>
      </c>
      <c r="K119" s="10"/>
      <c r="L119" s="11"/>
      <c r="M119" s="22">
        <v>3402</v>
      </c>
      <c r="N119" s="33"/>
      <c r="O119" s="22"/>
      <c r="P119" s="85">
        <v>293715</v>
      </c>
      <c r="Q119" s="12">
        <v>45</v>
      </c>
      <c r="R119" s="12">
        <v>107</v>
      </c>
      <c r="S119" s="12">
        <v>61</v>
      </c>
      <c r="T119" s="12">
        <v>45</v>
      </c>
      <c r="U119" s="14" t="s">
        <v>56</v>
      </c>
      <c r="V119" s="14" t="s">
        <v>56</v>
      </c>
      <c r="W119" s="14" t="s">
        <v>56</v>
      </c>
      <c r="X119" s="16" t="s">
        <v>56</v>
      </c>
      <c r="Y119" s="13"/>
      <c r="Z119" s="13"/>
      <c r="AA119" s="13"/>
      <c r="AB119" s="13"/>
    </row>
    <row r="120" spans="1:28" ht="17.100000000000001" customHeight="1">
      <c r="A120" t="s">
        <v>357</v>
      </c>
      <c r="B120" s="12" t="s">
        <v>358</v>
      </c>
      <c r="C120" s="12" t="s">
        <v>37</v>
      </c>
      <c r="D120" s="12" t="s">
        <v>6507</v>
      </c>
      <c r="E120" s="12" t="s">
        <v>39</v>
      </c>
      <c r="F120" s="12" t="s">
        <v>105</v>
      </c>
      <c r="G120" s="9" t="s">
        <v>6584</v>
      </c>
      <c r="H120" s="8" t="s">
        <v>6574</v>
      </c>
      <c r="I120" s="9"/>
      <c r="J120" s="9"/>
      <c r="K120" s="10"/>
      <c r="L120" s="11"/>
      <c r="M120" s="22">
        <v>3773</v>
      </c>
      <c r="N120" s="33"/>
      <c r="O120" s="22"/>
      <c r="P120" s="85">
        <v>307188</v>
      </c>
      <c r="Q120" s="12">
        <v>50</v>
      </c>
      <c r="R120" s="12">
        <v>106</v>
      </c>
      <c r="S120" s="12">
        <v>63</v>
      </c>
      <c r="T120" s="12">
        <v>46</v>
      </c>
      <c r="U120" s="14" t="s">
        <v>56</v>
      </c>
      <c r="V120" s="14" t="s">
        <v>56</v>
      </c>
      <c r="W120" s="14" t="s">
        <v>56</v>
      </c>
      <c r="X120" s="16" t="s">
        <v>56</v>
      </c>
      <c r="Y120" s="13"/>
      <c r="Z120" s="13"/>
      <c r="AA120" s="13"/>
      <c r="AB120" s="13"/>
    </row>
    <row r="121" spans="1:28" ht="17.100000000000001" customHeight="1">
      <c r="A121" t="s">
        <v>359</v>
      </c>
      <c r="B121" s="12" t="s">
        <v>360</v>
      </c>
      <c r="C121" s="12" t="s">
        <v>37</v>
      </c>
      <c r="D121" s="12" t="s">
        <v>6507</v>
      </c>
      <c r="E121" s="12" t="s">
        <v>39</v>
      </c>
      <c r="F121" s="12" t="s">
        <v>105</v>
      </c>
      <c r="G121" s="9" t="s">
        <v>6585</v>
      </c>
      <c r="H121" s="8" t="s">
        <v>6574</v>
      </c>
      <c r="I121" s="9"/>
      <c r="J121" s="9" t="s">
        <v>361</v>
      </c>
      <c r="K121" s="10"/>
      <c r="L121" s="11"/>
      <c r="M121" s="22">
        <v>4060</v>
      </c>
      <c r="N121" s="33"/>
      <c r="O121" s="22"/>
      <c r="P121" s="85">
        <v>307188</v>
      </c>
      <c r="Q121" s="12">
        <v>50</v>
      </c>
      <c r="R121" s="12">
        <v>106</v>
      </c>
      <c r="S121" s="12">
        <v>63</v>
      </c>
      <c r="T121" s="12">
        <v>46</v>
      </c>
      <c r="U121" s="14" t="s">
        <v>56</v>
      </c>
      <c r="V121" s="14" t="s">
        <v>56</v>
      </c>
      <c r="W121" s="14" t="s">
        <v>56</v>
      </c>
      <c r="X121" s="16" t="s">
        <v>56</v>
      </c>
      <c r="Y121" s="13"/>
      <c r="Z121" s="13"/>
      <c r="AA121" s="13"/>
      <c r="AB121" s="13"/>
    </row>
    <row r="122" spans="1:28" ht="17.100000000000001" customHeight="1">
      <c r="A122" t="s">
        <v>362</v>
      </c>
      <c r="B122" s="12" t="s">
        <v>363</v>
      </c>
      <c r="C122" s="12" t="s">
        <v>37</v>
      </c>
      <c r="D122" s="12" t="s">
        <v>6507</v>
      </c>
      <c r="E122" s="12" t="s">
        <v>39</v>
      </c>
      <c r="F122" s="12" t="s">
        <v>111</v>
      </c>
      <c r="G122" s="9" t="s">
        <v>6586</v>
      </c>
      <c r="H122" s="8" t="s">
        <v>6579</v>
      </c>
      <c r="I122" s="9"/>
      <c r="J122" s="9" t="s">
        <v>364</v>
      </c>
      <c r="K122" s="10"/>
      <c r="L122" s="11"/>
      <c r="M122" s="22">
        <v>3774</v>
      </c>
      <c r="N122" s="33"/>
      <c r="O122" s="22"/>
      <c r="P122" s="85">
        <v>307188</v>
      </c>
      <c r="Q122" s="12">
        <v>50</v>
      </c>
      <c r="R122" s="12">
        <v>106</v>
      </c>
      <c r="S122" s="12">
        <v>63</v>
      </c>
      <c r="T122" s="12">
        <v>46</v>
      </c>
      <c r="U122" s="14" t="s">
        <v>56</v>
      </c>
      <c r="V122" s="14" t="s">
        <v>56</v>
      </c>
      <c r="W122" s="14" t="s">
        <v>56</v>
      </c>
      <c r="X122" s="16" t="s">
        <v>56</v>
      </c>
      <c r="Y122" s="13"/>
      <c r="Z122" s="13"/>
      <c r="AA122" s="13"/>
      <c r="AB122" s="13"/>
    </row>
    <row r="123" spans="1:28" ht="17.100000000000001" customHeight="1">
      <c r="A123" t="s">
        <v>365</v>
      </c>
      <c r="B123" s="12" t="s">
        <v>366</v>
      </c>
      <c r="C123" s="12" t="s">
        <v>37</v>
      </c>
      <c r="D123" s="12" t="s">
        <v>6507</v>
      </c>
      <c r="E123" s="12" t="s">
        <v>39</v>
      </c>
      <c r="F123" s="12" t="s">
        <v>111</v>
      </c>
      <c r="G123" s="9" t="s">
        <v>6587</v>
      </c>
      <c r="H123" s="8" t="s">
        <v>6579</v>
      </c>
      <c r="I123" s="9"/>
      <c r="J123" s="9"/>
      <c r="K123" s="10"/>
      <c r="L123" s="11"/>
      <c r="M123" s="22">
        <v>4186</v>
      </c>
      <c r="N123" s="33"/>
      <c r="O123" s="22"/>
      <c r="P123" s="85">
        <v>307188</v>
      </c>
      <c r="Q123" s="12">
        <v>50</v>
      </c>
      <c r="R123" s="12">
        <v>106</v>
      </c>
      <c r="S123" s="12">
        <v>63</v>
      </c>
      <c r="T123" s="12">
        <v>46</v>
      </c>
      <c r="U123" s="14" t="s">
        <v>56</v>
      </c>
      <c r="V123" s="14" t="s">
        <v>56</v>
      </c>
      <c r="W123" s="14" t="s">
        <v>56</v>
      </c>
      <c r="X123" s="16" t="s">
        <v>56</v>
      </c>
      <c r="Y123" s="13"/>
      <c r="Z123" s="13"/>
      <c r="AA123" s="13"/>
      <c r="AB123" s="13"/>
    </row>
    <row r="124" spans="1:28" ht="17.100000000000001" customHeight="1">
      <c r="A124" t="s">
        <v>367</v>
      </c>
      <c r="B124" s="12" t="s">
        <v>368</v>
      </c>
      <c r="C124" s="12" t="s">
        <v>37</v>
      </c>
      <c r="D124" s="12" t="s">
        <v>6507</v>
      </c>
      <c r="E124" s="12" t="s">
        <v>39</v>
      </c>
      <c r="F124" s="12" t="s">
        <v>111</v>
      </c>
      <c r="G124" s="9" t="s">
        <v>6588</v>
      </c>
      <c r="H124" s="8" t="s">
        <v>6579</v>
      </c>
      <c r="I124" s="9"/>
      <c r="J124" s="9" t="s">
        <v>369</v>
      </c>
      <c r="K124" s="10"/>
      <c r="L124" s="11"/>
      <c r="M124" s="22">
        <v>4344</v>
      </c>
      <c r="N124" s="33"/>
      <c r="O124" s="22"/>
      <c r="P124" s="85">
        <v>307188</v>
      </c>
      <c r="Q124" s="12">
        <v>52</v>
      </c>
      <c r="R124" s="12">
        <v>106</v>
      </c>
      <c r="S124" s="12">
        <v>63</v>
      </c>
      <c r="T124" s="12">
        <v>46</v>
      </c>
      <c r="U124" s="14" t="s">
        <v>56</v>
      </c>
      <c r="V124" s="14" t="s">
        <v>56</v>
      </c>
      <c r="W124" s="14" t="s">
        <v>56</v>
      </c>
      <c r="X124" s="16" t="s">
        <v>56</v>
      </c>
      <c r="Y124" s="13"/>
      <c r="Z124" s="13"/>
      <c r="AA124" s="13"/>
      <c r="AB124" s="13"/>
    </row>
    <row r="125" spans="1:28" ht="17.100000000000001" customHeight="1">
      <c r="A125" t="s">
        <v>370</v>
      </c>
      <c r="B125" s="12" t="s">
        <v>371</v>
      </c>
      <c r="C125" s="12" t="s">
        <v>37</v>
      </c>
      <c r="D125" s="12" t="s">
        <v>6507</v>
      </c>
      <c r="E125" s="12" t="s">
        <v>39</v>
      </c>
      <c r="F125" s="12" t="s">
        <v>111</v>
      </c>
      <c r="G125" s="9" t="s">
        <v>6589</v>
      </c>
      <c r="H125" s="8" t="s">
        <v>6579</v>
      </c>
      <c r="I125" s="9"/>
      <c r="J125" s="9" t="s">
        <v>372</v>
      </c>
      <c r="K125" s="10"/>
      <c r="L125" s="11"/>
      <c r="M125" s="22">
        <v>4937</v>
      </c>
      <c r="N125" s="33"/>
      <c r="O125" s="22"/>
      <c r="P125" s="85">
        <v>307188</v>
      </c>
      <c r="Q125" s="12">
        <v>52</v>
      </c>
      <c r="R125" s="12">
        <v>106</v>
      </c>
      <c r="S125" s="12">
        <v>63</v>
      </c>
      <c r="T125" s="12">
        <v>46</v>
      </c>
      <c r="U125" s="14" t="s">
        <v>56</v>
      </c>
      <c r="V125" s="14" t="s">
        <v>56</v>
      </c>
      <c r="W125" s="14" t="s">
        <v>56</v>
      </c>
      <c r="X125" s="16" t="s">
        <v>56</v>
      </c>
      <c r="Y125" s="13"/>
      <c r="Z125" s="13"/>
      <c r="AA125" s="13"/>
      <c r="AB125" s="13"/>
    </row>
    <row r="126" spans="1:28" ht="17.100000000000001" customHeight="1">
      <c r="A126" t="s">
        <v>373</v>
      </c>
      <c r="B126" s="12" t="s">
        <v>374</v>
      </c>
      <c r="C126" s="12" t="s">
        <v>37</v>
      </c>
      <c r="D126" s="12" t="s">
        <v>173</v>
      </c>
      <c r="E126" s="12" t="s">
        <v>174</v>
      </c>
      <c r="F126" s="12" t="s">
        <v>185</v>
      </c>
      <c r="G126" s="9" t="s">
        <v>4793</v>
      </c>
      <c r="H126" s="8" t="s">
        <v>1505</v>
      </c>
      <c r="I126" s="9"/>
      <c r="J126" s="9"/>
      <c r="K126" s="10"/>
      <c r="L126" s="11"/>
      <c r="M126" s="22">
        <v>148</v>
      </c>
      <c r="N126" s="33"/>
      <c r="O126" s="22"/>
      <c r="P126" s="85">
        <v>3864</v>
      </c>
      <c r="Q126" s="12">
        <v>0.35</v>
      </c>
      <c r="R126" s="12">
        <v>8</v>
      </c>
      <c r="S126" s="12">
        <v>23</v>
      </c>
      <c r="T126" s="12">
        <v>21</v>
      </c>
      <c r="U126" s="14" t="s">
        <v>56</v>
      </c>
      <c r="V126" s="14" t="s">
        <v>56</v>
      </c>
      <c r="W126" s="14" t="s">
        <v>56</v>
      </c>
      <c r="X126" s="16" t="s">
        <v>56</v>
      </c>
      <c r="Y126" s="13"/>
      <c r="Z126" s="13"/>
      <c r="AA126" s="13"/>
      <c r="AB126" s="13"/>
    </row>
    <row r="127" spans="1:28" ht="17.100000000000001" customHeight="1">
      <c r="A127" t="s">
        <v>376</v>
      </c>
      <c r="B127" s="12" t="s">
        <v>377</v>
      </c>
      <c r="C127" s="12" t="s">
        <v>37</v>
      </c>
      <c r="D127" s="12" t="s">
        <v>173</v>
      </c>
      <c r="E127" s="12" t="s">
        <v>174</v>
      </c>
      <c r="F127" s="12" t="s">
        <v>175</v>
      </c>
      <c r="G127" s="9" t="s">
        <v>6590</v>
      </c>
      <c r="H127" s="8" t="s">
        <v>6591</v>
      </c>
      <c r="I127" s="9"/>
      <c r="J127" s="9"/>
      <c r="K127" s="10"/>
      <c r="L127" s="11"/>
      <c r="M127" s="22">
        <v>25</v>
      </c>
      <c r="N127" s="33"/>
      <c r="O127" s="22"/>
      <c r="P127" s="85">
        <v>465.50000000000011</v>
      </c>
      <c r="Q127" s="12">
        <v>0.1</v>
      </c>
      <c r="R127" s="12">
        <v>2.5</v>
      </c>
      <c r="S127" s="12">
        <v>14.000000000000002</v>
      </c>
      <c r="T127" s="12">
        <v>13.3</v>
      </c>
      <c r="U127" s="14" t="s">
        <v>56</v>
      </c>
      <c r="V127" s="14" t="s">
        <v>56</v>
      </c>
      <c r="W127" s="14" t="s">
        <v>56</v>
      </c>
      <c r="X127" s="16" t="s">
        <v>56</v>
      </c>
      <c r="Y127" s="13"/>
      <c r="Z127" s="13"/>
      <c r="AA127" s="13"/>
      <c r="AB127" s="13"/>
    </row>
    <row r="128" spans="1:28" ht="17.100000000000001" customHeight="1">
      <c r="A128" t="s">
        <v>379</v>
      </c>
      <c r="B128" s="12" t="s">
        <v>380</v>
      </c>
      <c r="C128" s="12" t="s">
        <v>37</v>
      </c>
      <c r="D128" s="12" t="s">
        <v>173</v>
      </c>
      <c r="E128" s="12" t="s">
        <v>174</v>
      </c>
      <c r="F128" s="12" t="s">
        <v>381</v>
      </c>
      <c r="G128" s="9" t="s">
        <v>4795</v>
      </c>
      <c r="H128" s="8" t="s">
        <v>6592</v>
      </c>
      <c r="I128" s="9"/>
      <c r="J128" s="9"/>
      <c r="K128" s="10" t="s">
        <v>55</v>
      </c>
      <c r="L128" s="11">
        <v>46113</v>
      </c>
      <c r="M128" s="22">
        <v>200</v>
      </c>
      <c r="N128" s="33"/>
      <c r="O128" s="22"/>
      <c r="P128" s="85">
        <v>43758</v>
      </c>
      <c r="Q128" s="12">
        <v>4.75</v>
      </c>
      <c r="R128" s="12">
        <v>17</v>
      </c>
      <c r="S128" s="12">
        <v>78</v>
      </c>
      <c r="T128" s="12">
        <v>33</v>
      </c>
      <c r="U128" s="14" t="s">
        <v>56</v>
      </c>
      <c r="V128" s="14" t="s">
        <v>56</v>
      </c>
      <c r="W128" s="14" t="s">
        <v>56</v>
      </c>
      <c r="X128" s="16" t="s">
        <v>56</v>
      </c>
      <c r="Y128" s="13"/>
      <c r="Z128" s="13"/>
      <c r="AA128" s="13"/>
      <c r="AB128" s="13"/>
    </row>
    <row r="129" spans="1:28" ht="17.100000000000001" customHeight="1">
      <c r="A129" t="s">
        <v>383</v>
      </c>
      <c r="B129" s="12" t="s">
        <v>384</v>
      </c>
      <c r="C129" s="12" t="s">
        <v>37</v>
      </c>
      <c r="D129" s="12" t="s">
        <v>173</v>
      </c>
      <c r="E129" s="12" t="s">
        <v>174</v>
      </c>
      <c r="F129" s="12" t="s">
        <v>385</v>
      </c>
      <c r="G129" s="9" t="s">
        <v>4796</v>
      </c>
      <c r="H129" s="8" t="s">
        <v>6593</v>
      </c>
      <c r="I129" s="9"/>
      <c r="J129" s="9"/>
      <c r="K129" s="10"/>
      <c r="L129" s="11"/>
      <c r="M129" s="22">
        <v>238</v>
      </c>
      <c r="N129" s="33"/>
      <c r="O129" s="22"/>
      <c r="P129" s="85">
        <v>3600</v>
      </c>
      <c r="Q129" s="12">
        <v>0.5</v>
      </c>
      <c r="R129" s="12">
        <v>6</v>
      </c>
      <c r="S129" s="12">
        <v>25</v>
      </c>
      <c r="T129" s="12">
        <v>24</v>
      </c>
      <c r="U129" s="14" t="s">
        <v>56</v>
      </c>
      <c r="V129" s="14" t="s">
        <v>56</v>
      </c>
      <c r="W129" s="14" t="s">
        <v>56</v>
      </c>
      <c r="X129" s="16" t="s">
        <v>56</v>
      </c>
      <c r="Y129" s="69"/>
      <c r="Z129" s="69"/>
      <c r="AA129" s="69"/>
      <c r="AB129" s="69"/>
    </row>
    <row r="130" spans="1:28" ht="17.100000000000001" customHeight="1">
      <c r="A130" t="s">
        <v>387</v>
      </c>
      <c r="B130" s="12" t="s">
        <v>388</v>
      </c>
      <c r="C130" s="12" t="s">
        <v>37</v>
      </c>
      <c r="D130" s="12" t="s">
        <v>173</v>
      </c>
      <c r="E130" s="12" t="s">
        <v>174</v>
      </c>
      <c r="F130" s="12" t="s">
        <v>385</v>
      </c>
      <c r="G130" s="9" t="s">
        <v>4797</v>
      </c>
      <c r="H130" s="8" t="s">
        <v>6593</v>
      </c>
      <c r="I130" s="9"/>
      <c r="J130" s="9"/>
      <c r="K130" s="10"/>
      <c r="L130" s="11"/>
      <c r="M130" s="22">
        <v>238</v>
      </c>
      <c r="N130" s="33"/>
      <c r="O130" s="22"/>
      <c r="P130" s="85">
        <v>3600</v>
      </c>
      <c r="Q130" s="12">
        <v>0.5</v>
      </c>
      <c r="R130" s="12">
        <v>6</v>
      </c>
      <c r="S130" s="12">
        <v>25</v>
      </c>
      <c r="T130" s="12">
        <v>24</v>
      </c>
      <c r="U130" s="14" t="s">
        <v>56</v>
      </c>
      <c r="V130" s="14" t="s">
        <v>56</v>
      </c>
      <c r="W130" s="14" t="s">
        <v>56</v>
      </c>
      <c r="X130" s="16" t="s">
        <v>56</v>
      </c>
      <c r="Y130" s="68"/>
      <c r="Z130" s="68"/>
      <c r="AA130" s="68"/>
      <c r="AB130" s="68"/>
    </row>
    <row r="131" spans="1:28" ht="17.100000000000001" customHeight="1">
      <c r="A131" t="s">
        <v>389</v>
      </c>
      <c r="B131" s="12" t="s">
        <v>390</v>
      </c>
      <c r="C131" s="12" t="s">
        <v>37</v>
      </c>
      <c r="D131" s="12" t="s">
        <v>173</v>
      </c>
      <c r="E131" s="12" t="s">
        <v>174</v>
      </c>
      <c r="F131" s="12" t="s">
        <v>385</v>
      </c>
      <c r="G131" s="9" t="s">
        <v>6594</v>
      </c>
      <c r="H131" s="8" t="s">
        <v>6593</v>
      </c>
      <c r="I131" s="9"/>
      <c r="J131" s="9"/>
      <c r="K131" s="10"/>
      <c r="L131" s="11"/>
      <c r="M131" s="22">
        <v>244</v>
      </c>
      <c r="N131" s="33"/>
      <c r="O131" s="22"/>
      <c r="P131" s="85">
        <v>3600</v>
      </c>
      <c r="Q131" s="12">
        <v>0.9</v>
      </c>
      <c r="R131" s="12">
        <v>6</v>
      </c>
      <c r="S131" s="12">
        <v>25</v>
      </c>
      <c r="T131" s="12">
        <v>24</v>
      </c>
      <c r="U131" s="14" t="s">
        <v>56</v>
      </c>
      <c r="V131" s="14" t="s">
        <v>56</v>
      </c>
      <c r="W131" s="14" t="s">
        <v>56</v>
      </c>
      <c r="X131" s="16" t="s">
        <v>56</v>
      </c>
      <c r="Y131" s="13"/>
      <c r="Z131" s="13"/>
      <c r="AA131" s="13"/>
      <c r="AB131" s="13"/>
    </row>
    <row r="132" spans="1:28" ht="17.100000000000001" customHeight="1">
      <c r="A132" t="s">
        <v>391</v>
      </c>
      <c r="B132" s="12" t="s">
        <v>392</v>
      </c>
      <c r="C132" s="12" t="s">
        <v>37</v>
      </c>
      <c r="D132" s="12" t="s">
        <v>173</v>
      </c>
      <c r="E132" s="12" t="s">
        <v>174</v>
      </c>
      <c r="F132" s="12" t="s">
        <v>385</v>
      </c>
      <c r="G132" s="9" t="s">
        <v>4799</v>
      </c>
      <c r="H132" s="8" t="s">
        <v>6593</v>
      </c>
      <c r="I132" s="9"/>
      <c r="J132" s="9"/>
      <c r="K132" s="10"/>
      <c r="L132" s="11"/>
      <c r="M132" s="22">
        <v>244</v>
      </c>
      <c r="N132" s="33"/>
      <c r="O132" s="22"/>
      <c r="P132" s="85">
        <v>2850</v>
      </c>
      <c r="Q132" s="12">
        <v>0.65</v>
      </c>
      <c r="R132" s="12">
        <v>6</v>
      </c>
      <c r="S132" s="12">
        <v>25</v>
      </c>
      <c r="T132" s="12">
        <v>19</v>
      </c>
      <c r="U132" s="14" t="s">
        <v>56</v>
      </c>
      <c r="V132" s="14" t="s">
        <v>56</v>
      </c>
      <c r="W132" s="14" t="s">
        <v>56</v>
      </c>
      <c r="X132" s="16" t="s">
        <v>56</v>
      </c>
      <c r="Y132" s="13"/>
      <c r="Z132" s="13"/>
      <c r="AA132" s="13"/>
      <c r="AB132" s="13"/>
    </row>
    <row r="133" spans="1:28" ht="17.100000000000001" customHeight="1">
      <c r="A133" t="s">
        <v>393</v>
      </c>
      <c r="B133" s="12" t="s">
        <v>394</v>
      </c>
      <c r="C133" s="12" t="s">
        <v>37</v>
      </c>
      <c r="D133" s="12" t="s">
        <v>173</v>
      </c>
      <c r="E133" s="12" t="s">
        <v>174</v>
      </c>
      <c r="F133" s="12" t="s">
        <v>395</v>
      </c>
      <c r="G133" s="9" t="s">
        <v>4800</v>
      </c>
      <c r="H133" s="8" t="s">
        <v>6595</v>
      </c>
      <c r="I133" s="9"/>
      <c r="J133" s="9"/>
      <c r="K133" s="10"/>
      <c r="L133" s="11"/>
      <c r="M133" s="22">
        <v>184</v>
      </c>
      <c r="N133" s="33"/>
      <c r="O133" s="22"/>
      <c r="P133" s="85">
        <v>3000</v>
      </c>
      <c r="Q133" s="12">
        <v>0.45</v>
      </c>
      <c r="R133" s="12">
        <v>5</v>
      </c>
      <c r="S133" s="12">
        <v>25</v>
      </c>
      <c r="T133" s="12">
        <v>24</v>
      </c>
      <c r="U133" s="14" t="s">
        <v>56</v>
      </c>
      <c r="V133" s="14" t="s">
        <v>56</v>
      </c>
      <c r="W133" s="14" t="s">
        <v>56</v>
      </c>
      <c r="X133" s="16" t="s">
        <v>56</v>
      </c>
      <c r="Y133" s="13"/>
      <c r="Z133" s="13"/>
      <c r="AA133" s="13"/>
      <c r="AB133" s="13"/>
    </row>
    <row r="134" spans="1:28" ht="17.100000000000001" customHeight="1">
      <c r="A134" t="s">
        <v>397</v>
      </c>
      <c r="B134" s="12" t="s">
        <v>398</v>
      </c>
      <c r="C134" s="12" t="s">
        <v>37</v>
      </c>
      <c r="D134" s="12" t="s">
        <v>173</v>
      </c>
      <c r="E134" s="12" t="s">
        <v>174</v>
      </c>
      <c r="F134" s="12" t="s">
        <v>395</v>
      </c>
      <c r="G134" s="9" t="s">
        <v>4801</v>
      </c>
      <c r="H134" s="8" t="s">
        <v>6595</v>
      </c>
      <c r="I134" s="9"/>
      <c r="J134" s="9"/>
      <c r="K134" s="10"/>
      <c r="L134" s="11"/>
      <c r="M134" s="22">
        <v>184</v>
      </c>
      <c r="N134" s="33"/>
      <c r="O134" s="22"/>
      <c r="P134" s="85">
        <v>3000</v>
      </c>
      <c r="Q134" s="12">
        <v>0.45</v>
      </c>
      <c r="R134" s="12">
        <v>5</v>
      </c>
      <c r="S134" s="12">
        <v>25</v>
      </c>
      <c r="T134" s="12">
        <v>24</v>
      </c>
      <c r="U134" s="14" t="s">
        <v>56</v>
      </c>
      <c r="V134" s="14" t="s">
        <v>56</v>
      </c>
      <c r="W134" s="14" t="s">
        <v>56</v>
      </c>
      <c r="X134" s="16" t="s">
        <v>56</v>
      </c>
      <c r="Y134" s="13"/>
      <c r="Z134" s="13"/>
      <c r="AA134" s="13"/>
      <c r="AB134" s="13"/>
    </row>
    <row r="135" spans="1:28" ht="17.100000000000001" customHeight="1">
      <c r="A135" t="s">
        <v>399</v>
      </c>
      <c r="B135" s="12" t="s">
        <v>400</v>
      </c>
      <c r="C135" s="12" t="s">
        <v>37</v>
      </c>
      <c r="D135" s="12" t="s">
        <v>173</v>
      </c>
      <c r="E135" s="12" t="s">
        <v>174</v>
      </c>
      <c r="F135" s="12" t="s">
        <v>395</v>
      </c>
      <c r="G135" s="9" t="s">
        <v>4802</v>
      </c>
      <c r="H135" s="8" t="s">
        <v>6595</v>
      </c>
      <c r="I135" s="9"/>
      <c r="J135" s="9"/>
      <c r="K135" s="10"/>
      <c r="L135" s="11"/>
      <c r="M135" s="22">
        <v>175</v>
      </c>
      <c r="N135" s="33"/>
      <c r="O135" s="22"/>
      <c r="P135" s="85">
        <v>3000</v>
      </c>
      <c r="Q135" s="12">
        <v>0.45</v>
      </c>
      <c r="R135" s="12">
        <v>5</v>
      </c>
      <c r="S135" s="12">
        <v>25</v>
      </c>
      <c r="T135" s="12">
        <v>24</v>
      </c>
      <c r="U135" s="14" t="s">
        <v>56</v>
      </c>
      <c r="V135" s="14" t="s">
        <v>56</v>
      </c>
      <c r="W135" s="14" t="s">
        <v>56</v>
      </c>
      <c r="X135" s="16" t="s">
        <v>56</v>
      </c>
      <c r="Y135" s="13"/>
      <c r="Z135" s="13"/>
      <c r="AA135" s="13"/>
      <c r="AB135" s="13"/>
    </row>
    <row r="136" spans="1:28" ht="17.100000000000001" customHeight="1">
      <c r="A136" t="s">
        <v>401</v>
      </c>
      <c r="B136" s="12" t="s">
        <v>402</v>
      </c>
      <c r="C136" s="12" t="s">
        <v>37</v>
      </c>
      <c r="D136" s="12" t="s">
        <v>173</v>
      </c>
      <c r="E136" s="12" t="s">
        <v>174</v>
      </c>
      <c r="F136" s="12" t="s">
        <v>395</v>
      </c>
      <c r="G136" s="9" t="s">
        <v>4803</v>
      </c>
      <c r="H136" s="8" t="s">
        <v>6595</v>
      </c>
      <c r="I136" s="9"/>
      <c r="J136" s="9"/>
      <c r="K136" s="151"/>
      <c r="L136" s="150"/>
      <c r="M136" s="22">
        <v>0</v>
      </c>
      <c r="N136" s="33"/>
      <c r="O136" s="22"/>
      <c r="P136" s="85">
        <v>3000</v>
      </c>
      <c r="Q136" s="12">
        <v>0.52</v>
      </c>
      <c r="R136" s="12">
        <v>5</v>
      </c>
      <c r="S136" s="12">
        <v>25</v>
      </c>
      <c r="T136" s="12">
        <v>24</v>
      </c>
      <c r="U136" s="14" t="s">
        <v>56</v>
      </c>
      <c r="V136" s="14" t="s">
        <v>56</v>
      </c>
      <c r="W136" s="14" t="s">
        <v>56</v>
      </c>
      <c r="X136" s="16" t="s">
        <v>56</v>
      </c>
      <c r="Y136" s="13"/>
      <c r="Z136" s="13"/>
      <c r="AA136" s="13"/>
      <c r="AB136" s="13"/>
    </row>
    <row r="137" spans="1:28" ht="17.100000000000001" customHeight="1">
      <c r="A137" t="s">
        <v>403</v>
      </c>
      <c r="B137" s="12" t="s">
        <v>404</v>
      </c>
      <c r="C137" s="12" t="s">
        <v>37</v>
      </c>
      <c r="D137" s="12" t="s">
        <v>173</v>
      </c>
      <c r="E137" s="12" t="s">
        <v>174</v>
      </c>
      <c r="F137" s="12" t="s">
        <v>405</v>
      </c>
      <c r="G137" s="9" t="s">
        <v>4804</v>
      </c>
      <c r="H137" s="8" t="s">
        <v>6596</v>
      </c>
      <c r="I137" s="9"/>
      <c r="J137" s="9"/>
      <c r="K137" s="10"/>
      <c r="L137" s="11"/>
      <c r="M137" s="22">
        <v>201</v>
      </c>
      <c r="N137" s="33"/>
      <c r="O137" s="22"/>
      <c r="P137" s="85">
        <v>80032</v>
      </c>
      <c r="Q137" s="12">
        <v>30</v>
      </c>
      <c r="R137" s="12">
        <v>32</v>
      </c>
      <c r="S137" s="12">
        <v>61</v>
      </c>
      <c r="T137" s="12">
        <v>41</v>
      </c>
      <c r="U137" s="14" t="s">
        <v>56</v>
      </c>
      <c r="V137" s="14" t="s">
        <v>56</v>
      </c>
      <c r="W137" s="14" t="s">
        <v>56</v>
      </c>
      <c r="X137" s="16" t="s">
        <v>56</v>
      </c>
      <c r="Y137" s="13"/>
      <c r="Z137" s="13"/>
      <c r="AA137" s="13"/>
      <c r="AB137" s="13"/>
    </row>
    <row r="138" spans="1:28" ht="17.100000000000001" customHeight="1">
      <c r="A138" t="s">
        <v>407</v>
      </c>
      <c r="B138" s="12" t="s">
        <v>408</v>
      </c>
      <c r="C138" s="12" t="s">
        <v>37</v>
      </c>
      <c r="D138" s="12" t="s">
        <v>173</v>
      </c>
      <c r="E138" s="12" t="s">
        <v>174</v>
      </c>
      <c r="F138" s="12" t="s">
        <v>405</v>
      </c>
      <c r="G138" s="9" t="s">
        <v>4805</v>
      </c>
      <c r="H138" s="8" t="s">
        <v>6597</v>
      </c>
      <c r="I138" s="9"/>
      <c r="J138" s="9"/>
      <c r="K138" s="10"/>
      <c r="L138" s="11"/>
      <c r="M138" s="22">
        <v>325</v>
      </c>
      <c r="N138" s="33"/>
      <c r="O138" s="22"/>
      <c r="P138" s="85">
        <v>68159</v>
      </c>
      <c r="Q138" s="12">
        <v>19.8</v>
      </c>
      <c r="R138" s="12">
        <v>13</v>
      </c>
      <c r="S138" s="12">
        <v>98</v>
      </c>
      <c r="T138" s="12">
        <v>53.5</v>
      </c>
      <c r="U138" s="14" t="s">
        <v>56</v>
      </c>
      <c r="V138" s="14" t="s">
        <v>56</v>
      </c>
      <c r="W138" s="14" t="s">
        <v>56</v>
      </c>
      <c r="X138" s="16" t="s">
        <v>56</v>
      </c>
      <c r="Y138" s="13"/>
      <c r="Z138" s="13"/>
      <c r="AA138" s="13"/>
      <c r="AB138" s="13"/>
    </row>
    <row r="139" spans="1:28" ht="17.100000000000001" customHeight="1">
      <c r="A139" t="s">
        <v>410</v>
      </c>
      <c r="B139" s="12" t="s">
        <v>411</v>
      </c>
      <c r="C139" s="12" t="s">
        <v>37</v>
      </c>
      <c r="D139" s="12" t="s">
        <v>173</v>
      </c>
      <c r="E139" s="12" t="s">
        <v>174</v>
      </c>
      <c r="F139" s="12" t="s">
        <v>405</v>
      </c>
      <c r="G139" s="9" t="s">
        <v>4806</v>
      </c>
      <c r="H139" s="8" t="s">
        <v>6597</v>
      </c>
      <c r="I139" s="9"/>
      <c r="J139" s="9"/>
      <c r="K139" s="10"/>
      <c r="L139" s="11"/>
      <c r="M139" s="22">
        <v>400</v>
      </c>
      <c r="N139" s="33"/>
      <c r="O139" s="22"/>
      <c r="P139" s="85">
        <v>82940</v>
      </c>
      <c r="Q139" s="12">
        <v>18.399999999999999</v>
      </c>
      <c r="R139" s="12">
        <v>13</v>
      </c>
      <c r="S139" s="12">
        <v>115.99999999999999</v>
      </c>
      <c r="T139" s="12">
        <v>55.000000000000007</v>
      </c>
      <c r="U139" s="14" t="s">
        <v>56</v>
      </c>
      <c r="V139" s="14" t="s">
        <v>56</v>
      </c>
      <c r="W139" s="14" t="s">
        <v>56</v>
      </c>
      <c r="X139" s="16" t="s">
        <v>56</v>
      </c>
      <c r="Y139" s="13"/>
      <c r="Z139" s="13"/>
      <c r="AA139" s="13"/>
      <c r="AB139" s="13"/>
    </row>
    <row r="140" spans="1:28" ht="17.100000000000001" customHeight="1">
      <c r="A140" t="s">
        <v>412</v>
      </c>
      <c r="B140" s="12" t="s">
        <v>413</v>
      </c>
      <c r="C140" s="12" t="s">
        <v>37</v>
      </c>
      <c r="D140" s="12" t="s">
        <v>173</v>
      </c>
      <c r="E140" s="12" t="s">
        <v>174</v>
      </c>
      <c r="F140" s="12" t="s">
        <v>405</v>
      </c>
      <c r="G140" s="9" t="s">
        <v>4807</v>
      </c>
      <c r="H140" s="8" t="s">
        <v>6598</v>
      </c>
      <c r="I140" s="9"/>
      <c r="J140" s="9"/>
      <c r="K140" s="10"/>
      <c r="L140" s="11"/>
      <c r="M140" s="22">
        <v>115</v>
      </c>
      <c r="N140" s="33"/>
      <c r="O140" s="22"/>
      <c r="P140" s="85">
        <v>36000</v>
      </c>
      <c r="Q140" s="12">
        <v>0.49</v>
      </c>
      <c r="R140" s="12">
        <v>10</v>
      </c>
      <c r="S140" s="12">
        <v>90</v>
      </c>
      <c r="T140" s="12">
        <v>40</v>
      </c>
      <c r="U140" s="14" t="s">
        <v>56</v>
      </c>
      <c r="V140" s="14" t="s">
        <v>56</v>
      </c>
      <c r="W140" s="14" t="s">
        <v>56</v>
      </c>
      <c r="X140" s="16" t="s">
        <v>56</v>
      </c>
      <c r="Y140" s="13"/>
      <c r="Z140" s="13"/>
      <c r="AA140" s="13"/>
      <c r="AB140" s="13"/>
    </row>
    <row r="141" spans="1:28" ht="17.100000000000001" customHeight="1">
      <c r="A141" t="s">
        <v>415</v>
      </c>
      <c r="B141" s="12" t="s">
        <v>416</v>
      </c>
      <c r="C141" s="12" t="s">
        <v>37</v>
      </c>
      <c r="D141" s="12" t="s">
        <v>173</v>
      </c>
      <c r="E141" s="12" t="s">
        <v>174</v>
      </c>
      <c r="F141" s="12" t="s">
        <v>405</v>
      </c>
      <c r="G141" s="9" t="s">
        <v>4808</v>
      </c>
      <c r="H141" s="8" t="s">
        <v>6598</v>
      </c>
      <c r="I141" s="9"/>
      <c r="J141" s="9"/>
      <c r="K141" s="10"/>
      <c r="L141" s="11"/>
      <c r="M141" s="22">
        <v>135</v>
      </c>
      <c r="N141" s="33"/>
      <c r="O141" s="22"/>
      <c r="P141" s="85">
        <v>87745.000000000015</v>
      </c>
      <c r="Q141" s="12">
        <v>9.4</v>
      </c>
      <c r="R141" s="12">
        <v>14.000000000000002</v>
      </c>
      <c r="S141" s="12">
        <v>114.99999999999999</v>
      </c>
      <c r="T141" s="12">
        <v>54.500000000000007</v>
      </c>
      <c r="U141" s="14" t="s">
        <v>56</v>
      </c>
      <c r="V141" s="14" t="s">
        <v>56</v>
      </c>
      <c r="W141" s="14" t="s">
        <v>56</v>
      </c>
      <c r="X141" s="16" t="s">
        <v>56</v>
      </c>
      <c r="Y141" s="13"/>
      <c r="Z141" s="13"/>
      <c r="AA141" s="13"/>
      <c r="AB141" s="13"/>
    </row>
    <row r="142" spans="1:28" ht="17.100000000000001" customHeight="1">
      <c r="A142" t="s">
        <v>419</v>
      </c>
      <c r="B142" s="12" t="s">
        <v>420</v>
      </c>
      <c r="C142" s="12" t="s">
        <v>37</v>
      </c>
      <c r="D142" s="12" t="s">
        <v>173</v>
      </c>
      <c r="E142" s="12" t="s">
        <v>174</v>
      </c>
      <c r="F142" s="12" t="s">
        <v>381</v>
      </c>
      <c r="G142" s="9" t="s">
        <v>4810</v>
      </c>
      <c r="H142" s="8" t="s">
        <v>6599</v>
      </c>
      <c r="I142" s="9"/>
      <c r="J142" s="9"/>
      <c r="K142" s="10"/>
      <c r="L142" s="11"/>
      <c r="M142" s="22">
        <v>417</v>
      </c>
      <c r="N142" s="33"/>
      <c r="O142" s="22"/>
      <c r="P142" s="85">
        <v>43758</v>
      </c>
      <c r="Q142" s="12">
        <v>4.75</v>
      </c>
      <c r="R142" s="12">
        <v>17</v>
      </c>
      <c r="S142" s="12">
        <v>78</v>
      </c>
      <c r="T142" s="12">
        <v>33</v>
      </c>
      <c r="U142" s="14" t="s">
        <v>56</v>
      </c>
      <c r="V142" s="14" t="s">
        <v>56</v>
      </c>
      <c r="W142" s="14" t="s">
        <v>56</v>
      </c>
      <c r="X142" s="16" t="s">
        <v>56</v>
      </c>
      <c r="Y142" s="13"/>
      <c r="Z142" s="13"/>
      <c r="AA142" s="13"/>
      <c r="AB142" s="13"/>
    </row>
    <row r="143" spans="1:28" ht="17.100000000000001" customHeight="1">
      <c r="A143" t="s">
        <v>422</v>
      </c>
      <c r="B143" s="12" t="s">
        <v>423</v>
      </c>
      <c r="C143" s="12" t="s">
        <v>37</v>
      </c>
      <c r="D143" s="12" t="s">
        <v>173</v>
      </c>
      <c r="E143" s="12" t="s">
        <v>174</v>
      </c>
      <c r="F143" s="12" t="s">
        <v>381</v>
      </c>
      <c r="G143" s="9" t="s">
        <v>4811</v>
      </c>
      <c r="H143" s="8" t="s">
        <v>6599</v>
      </c>
      <c r="I143" s="9"/>
      <c r="J143" s="9"/>
      <c r="K143" s="10"/>
      <c r="L143" s="11"/>
      <c r="M143" s="22">
        <v>417</v>
      </c>
      <c r="N143" s="33"/>
      <c r="O143" s="22"/>
      <c r="P143" s="85">
        <v>43758</v>
      </c>
      <c r="Q143" s="12">
        <v>4.75</v>
      </c>
      <c r="R143" s="12">
        <v>17</v>
      </c>
      <c r="S143" s="12">
        <v>78</v>
      </c>
      <c r="T143" s="12">
        <v>33</v>
      </c>
      <c r="U143" s="14" t="s">
        <v>56</v>
      </c>
      <c r="V143" s="14" t="s">
        <v>56</v>
      </c>
      <c r="W143" s="14" t="s">
        <v>56</v>
      </c>
      <c r="X143" s="16" t="s">
        <v>56</v>
      </c>
      <c r="Y143" s="13"/>
      <c r="Z143" s="13"/>
      <c r="AA143" s="13"/>
      <c r="AB143" s="13"/>
    </row>
    <row r="144" spans="1:28" ht="17.100000000000001" customHeight="1">
      <c r="A144" t="s">
        <v>424</v>
      </c>
      <c r="B144" s="12" t="s">
        <v>425</v>
      </c>
      <c r="C144" s="12" t="s">
        <v>37</v>
      </c>
      <c r="D144" s="12" t="s">
        <v>173</v>
      </c>
      <c r="E144" s="12" t="s">
        <v>174</v>
      </c>
      <c r="F144" s="12" t="s">
        <v>381</v>
      </c>
      <c r="G144" s="9" t="s">
        <v>4812</v>
      </c>
      <c r="H144" s="8" t="s">
        <v>6599</v>
      </c>
      <c r="I144" s="9"/>
      <c r="J144" s="9"/>
      <c r="K144" s="10"/>
      <c r="L144" s="11"/>
      <c r="M144" s="22">
        <v>442</v>
      </c>
      <c r="N144" s="33"/>
      <c r="O144" s="22"/>
      <c r="P144" s="85">
        <v>32400</v>
      </c>
      <c r="Q144" s="12">
        <v>2.7</v>
      </c>
      <c r="R144" s="12">
        <v>18</v>
      </c>
      <c r="S144" s="12">
        <v>60</v>
      </c>
      <c r="T144" s="12">
        <v>30</v>
      </c>
      <c r="U144" s="14" t="s">
        <v>56</v>
      </c>
      <c r="V144" s="14" t="s">
        <v>56</v>
      </c>
      <c r="W144" s="14" t="s">
        <v>56</v>
      </c>
      <c r="X144" s="16" t="s">
        <v>56</v>
      </c>
      <c r="Y144" s="13"/>
      <c r="Z144" s="13"/>
      <c r="AA144" s="13"/>
      <c r="AB144" s="13"/>
    </row>
    <row r="145" spans="1:28" ht="17.100000000000001" customHeight="1">
      <c r="A145" t="s">
        <v>426</v>
      </c>
      <c r="B145" s="12" t="s">
        <v>427</v>
      </c>
      <c r="C145" s="12" t="s">
        <v>37</v>
      </c>
      <c r="D145" s="12" t="s">
        <v>173</v>
      </c>
      <c r="E145" s="12" t="s">
        <v>174</v>
      </c>
      <c r="F145" s="12" t="s">
        <v>381</v>
      </c>
      <c r="G145" s="9" t="s">
        <v>4813</v>
      </c>
      <c r="H145" s="8" t="s">
        <v>6600</v>
      </c>
      <c r="I145" s="9"/>
      <c r="J145" s="9"/>
      <c r="K145" s="152" t="s">
        <v>55</v>
      </c>
      <c r="L145" s="153">
        <v>45962</v>
      </c>
      <c r="M145" s="22">
        <v>2249</v>
      </c>
      <c r="N145" s="33"/>
      <c r="O145" s="22"/>
      <c r="P145" s="85">
        <v>30078.37</v>
      </c>
      <c r="Q145" s="12">
        <v>10.43</v>
      </c>
      <c r="R145" s="12">
        <v>41.5</v>
      </c>
      <c r="S145" s="12">
        <v>43.4</v>
      </c>
      <c r="T145" s="12">
        <v>16.7</v>
      </c>
      <c r="U145" s="14" t="s">
        <v>56</v>
      </c>
      <c r="V145" s="14" t="s">
        <v>56</v>
      </c>
      <c r="W145" s="14" t="s">
        <v>56</v>
      </c>
      <c r="X145" s="16" t="s">
        <v>56</v>
      </c>
      <c r="Y145" s="13"/>
      <c r="Z145" s="13"/>
      <c r="AA145" s="13"/>
      <c r="AB145" s="13"/>
    </row>
    <row r="146" spans="1:28" ht="17.100000000000001" customHeight="1">
      <c r="A146" t="s">
        <v>429</v>
      </c>
      <c r="B146" s="12" t="s">
        <v>430</v>
      </c>
      <c r="C146" s="12" t="s">
        <v>37</v>
      </c>
      <c r="D146" s="12" t="s">
        <v>173</v>
      </c>
      <c r="E146" s="12" t="s">
        <v>174</v>
      </c>
      <c r="F146" s="12" t="s">
        <v>381</v>
      </c>
      <c r="G146" s="9" t="s">
        <v>4814</v>
      </c>
      <c r="H146" s="8" t="s">
        <v>6599</v>
      </c>
      <c r="I146" s="9"/>
      <c r="J146" s="9"/>
      <c r="K146" s="152" t="s">
        <v>55</v>
      </c>
      <c r="L146" s="153">
        <v>45962</v>
      </c>
      <c r="M146" s="22">
        <v>234</v>
      </c>
      <c r="N146" s="33"/>
      <c r="O146" s="22"/>
      <c r="P146" s="85">
        <v>1384.944</v>
      </c>
      <c r="Q146" s="12">
        <v>0.8</v>
      </c>
      <c r="R146" s="12">
        <v>12.2</v>
      </c>
      <c r="S146" s="12">
        <v>13.200000000000001</v>
      </c>
      <c r="T146" s="12">
        <v>8.6</v>
      </c>
      <c r="U146" s="14" t="s">
        <v>56</v>
      </c>
      <c r="V146" s="14" t="s">
        <v>56</v>
      </c>
      <c r="W146" s="14" t="s">
        <v>56</v>
      </c>
      <c r="X146" s="16" t="s">
        <v>56</v>
      </c>
      <c r="Y146" s="13"/>
      <c r="Z146" s="13"/>
      <c r="AA146" s="13"/>
      <c r="AB146" s="13"/>
    </row>
    <row r="147" spans="1:28" ht="17.100000000000001" customHeight="1">
      <c r="A147" t="s">
        <v>431</v>
      </c>
      <c r="B147" s="12" t="s">
        <v>432</v>
      </c>
      <c r="C147" s="12" t="s">
        <v>37</v>
      </c>
      <c r="D147" s="12" t="s">
        <v>173</v>
      </c>
      <c r="E147" s="12" t="s">
        <v>174</v>
      </c>
      <c r="F147" s="12" t="s">
        <v>381</v>
      </c>
      <c r="G147" s="9" t="s">
        <v>4815</v>
      </c>
      <c r="H147" s="8" t="s">
        <v>6599</v>
      </c>
      <c r="I147" s="9"/>
      <c r="J147" s="9"/>
      <c r="K147" s="152" t="s">
        <v>55</v>
      </c>
      <c r="L147" s="153">
        <v>45962</v>
      </c>
      <c r="M147" s="22">
        <v>344</v>
      </c>
      <c r="N147" s="33"/>
      <c r="O147" s="22"/>
      <c r="P147" s="85">
        <v>3586.8960000000002</v>
      </c>
      <c r="Q147" s="12">
        <v>1.47</v>
      </c>
      <c r="R147" s="12">
        <v>13.8</v>
      </c>
      <c r="S147" s="12">
        <v>17.100000000000001</v>
      </c>
      <c r="T147" s="12">
        <v>15.2</v>
      </c>
      <c r="U147" s="14" t="s">
        <v>56</v>
      </c>
      <c r="V147" s="14" t="s">
        <v>56</v>
      </c>
      <c r="W147" s="14" t="s">
        <v>56</v>
      </c>
      <c r="X147" s="16" t="s">
        <v>56</v>
      </c>
      <c r="Y147" s="13"/>
      <c r="Z147" s="13"/>
      <c r="AA147" s="13"/>
      <c r="AB147" s="13"/>
    </row>
    <row r="148" spans="1:28" ht="17.100000000000001" customHeight="1">
      <c r="A148" t="s">
        <v>433</v>
      </c>
      <c r="B148" s="12" t="s">
        <v>434</v>
      </c>
      <c r="C148" s="12" t="s">
        <v>37</v>
      </c>
      <c r="D148" s="12" t="s">
        <v>173</v>
      </c>
      <c r="E148" s="12" t="s">
        <v>174</v>
      </c>
      <c r="F148" s="12" t="s">
        <v>381</v>
      </c>
      <c r="G148" s="9" t="s">
        <v>4816</v>
      </c>
      <c r="H148" s="8" t="s">
        <v>6599</v>
      </c>
      <c r="I148" s="9"/>
      <c r="J148" s="9"/>
      <c r="K148" s="10"/>
      <c r="L148" s="11"/>
      <c r="M148" s="22">
        <v>206</v>
      </c>
      <c r="N148" s="33"/>
      <c r="O148" s="22"/>
      <c r="P148" s="85">
        <v>2125.5220000000008</v>
      </c>
      <c r="Q148" s="12">
        <v>0.93</v>
      </c>
      <c r="R148" s="12">
        <v>8.2000000000000011</v>
      </c>
      <c r="S148" s="12">
        <v>16.100000000000001</v>
      </c>
      <c r="T148" s="12">
        <v>16.100000000000001</v>
      </c>
      <c r="U148" s="14" t="s">
        <v>56</v>
      </c>
      <c r="V148" s="14" t="s">
        <v>56</v>
      </c>
      <c r="W148" s="14" t="s">
        <v>56</v>
      </c>
      <c r="X148" s="16" t="s">
        <v>56</v>
      </c>
      <c r="Y148" s="13"/>
      <c r="Z148" s="13"/>
      <c r="AA148" s="13"/>
      <c r="AB148" s="13"/>
    </row>
    <row r="149" spans="1:28" ht="17.100000000000001" customHeight="1">
      <c r="A149" t="s">
        <v>435</v>
      </c>
      <c r="B149" s="12" t="s">
        <v>436</v>
      </c>
      <c r="C149" s="12" t="s">
        <v>37</v>
      </c>
      <c r="D149" s="12" t="s">
        <v>173</v>
      </c>
      <c r="E149" s="12" t="s">
        <v>174</v>
      </c>
      <c r="F149" s="12" t="s">
        <v>381</v>
      </c>
      <c r="G149" s="9" t="s">
        <v>4817</v>
      </c>
      <c r="H149" s="8" t="s">
        <v>6601</v>
      </c>
      <c r="I149" s="9"/>
      <c r="J149" s="9" t="s">
        <v>438</v>
      </c>
      <c r="K149" s="10"/>
      <c r="L149" s="11"/>
      <c r="M149" s="22">
        <v>144</v>
      </c>
      <c r="N149" s="33"/>
      <c r="O149" s="22"/>
      <c r="P149" s="85">
        <v>445.44</v>
      </c>
      <c r="Q149" s="12">
        <v>0.45</v>
      </c>
      <c r="R149" s="12">
        <v>2.4</v>
      </c>
      <c r="S149" s="12">
        <v>28.999999999999996</v>
      </c>
      <c r="T149" s="12">
        <v>6.4</v>
      </c>
      <c r="U149" s="14" t="s">
        <v>56</v>
      </c>
      <c r="V149" s="14" t="s">
        <v>56</v>
      </c>
      <c r="W149" s="14" t="s">
        <v>56</v>
      </c>
      <c r="X149" s="16" t="s">
        <v>56</v>
      </c>
      <c r="Y149" s="13"/>
      <c r="Z149" s="13"/>
      <c r="AA149" s="13"/>
      <c r="AB149" s="13"/>
    </row>
    <row r="150" spans="1:28" ht="17.100000000000001" customHeight="1">
      <c r="A150" t="s">
        <v>439</v>
      </c>
      <c r="B150" s="12" t="s">
        <v>440</v>
      </c>
      <c r="C150" s="12" t="s">
        <v>37</v>
      </c>
      <c r="D150" s="12" t="s">
        <v>173</v>
      </c>
      <c r="E150" s="12" t="s">
        <v>174</v>
      </c>
      <c r="F150" s="12" t="s">
        <v>381</v>
      </c>
      <c r="G150" s="9" t="s">
        <v>4818</v>
      </c>
      <c r="H150" s="8" t="s">
        <v>6601</v>
      </c>
      <c r="I150" s="9"/>
      <c r="J150" s="9"/>
      <c r="K150" s="10"/>
      <c r="L150" s="11"/>
      <c r="M150" s="22">
        <v>170</v>
      </c>
      <c r="N150" s="33"/>
      <c r="O150" s="22"/>
      <c r="P150" s="85">
        <v>495</v>
      </c>
      <c r="Q150" s="12">
        <v>0.43</v>
      </c>
      <c r="R150" s="12">
        <v>5.5</v>
      </c>
      <c r="S150" s="12">
        <v>12</v>
      </c>
      <c r="T150" s="12">
        <v>7.5</v>
      </c>
      <c r="U150" s="14" t="s">
        <v>56</v>
      </c>
      <c r="V150" s="14" t="s">
        <v>56</v>
      </c>
      <c r="W150" s="14" t="s">
        <v>56</v>
      </c>
      <c r="X150" s="16" t="s">
        <v>56</v>
      </c>
      <c r="Y150" s="13"/>
      <c r="Z150" s="13"/>
      <c r="AA150" s="13"/>
      <c r="AB150" s="13"/>
    </row>
    <row r="151" spans="1:28" ht="17.100000000000001" customHeight="1">
      <c r="A151" t="s">
        <v>446</v>
      </c>
      <c r="B151" s="12" t="s">
        <v>447</v>
      </c>
      <c r="C151" s="12" t="s">
        <v>37</v>
      </c>
      <c r="D151" s="12" t="s">
        <v>173</v>
      </c>
      <c r="E151" s="12" t="s">
        <v>174</v>
      </c>
      <c r="F151" s="12" t="s">
        <v>443</v>
      </c>
      <c r="G151" s="9" t="s">
        <v>4820</v>
      </c>
      <c r="H151" s="8" t="s">
        <v>6602</v>
      </c>
      <c r="I151" s="9"/>
      <c r="J151" s="9"/>
      <c r="K151" s="10"/>
      <c r="L151" s="11"/>
      <c r="M151" s="22">
        <v>65</v>
      </c>
      <c r="N151" s="33"/>
      <c r="O151" s="22"/>
      <c r="P151" s="85">
        <v>3368.75</v>
      </c>
      <c r="Q151" s="12">
        <v>1.4999999999999999E-2</v>
      </c>
      <c r="R151" s="12">
        <v>5.5</v>
      </c>
      <c r="S151" s="12">
        <v>25</v>
      </c>
      <c r="T151" s="12">
        <v>24.5</v>
      </c>
      <c r="U151" s="14" t="s">
        <v>56</v>
      </c>
      <c r="V151" s="14" t="s">
        <v>56</v>
      </c>
      <c r="W151" s="14" t="s">
        <v>56</v>
      </c>
      <c r="X151" s="16" t="s">
        <v>56</v>
      </c>
      <c r="Y151" s="13"/>
      <c r="Z151" s="13"/>
      <c r="AA151" s="13"/>
      <c r="AB151" s="13"/>
    </row>
    <row r="152" spans="1:28" ht="17.100000000000001" customHeight="1">
      <c r="A152" t="s">
        <v>449</v>
      </c>
      <c r="B152" s="12" t="s">
        <v>450</v>
      </c>
      <c r="C152" s="12" t="s">
        <v>37</v>
      </c>
      <c r="D152" s="12" t="s">
        <v>173</v>
      </c>
      <c r="E152" s="12" t="s">
        <v>174</v>
      </c>
      <c r="F152" s="12" t="s">
        <v>185</v>
      </c>
      <c r="G152" s="9" t="s">
        <v>4821</v>
      </c>
      <c r="H152" s="8" t="s">
        <v>6603</v>
      </c>
      <c r="I152" s="9"/>
      <c r="J152" s="9"/>
      <c r="K152" s="10"/>
      <c r="L152" s="11"/>
      <c r="M152" s="22">
        <v>395</v>
      </c>
      <c r="N152" s="33"/>
      <c r="O152" s="22"/>
      <c r="P152" s="85">
        <v>1112.1439999999998</v>
      </c>
      <c r="Q152" s="12">
        <v>0.23</v>
      </c>
      <c r="R152" s="12">
        <v>4.3999999999999995</v>
      </c>
      <c r="S152" s="12">
        <v>17.8</v>
      </c>
      <c r="T152" s="12">
        <v>14.2</v>
      </c>
      <c r="U152" s="14" t="s">
        <v>56</v>
      </c>
      <c r="V152" s="14" t="s">
        <v>56</v>
      </c>
      <c r="W152" s="14" t="s">
        <v>56</v>
      </c>
      <c r="X152" s="16" t="s">
        <v>56</v>
      </c>
      <c r="Y152" s="13"/>
      <c r="Z152" s="13"/>
      <c r="AA152" s="13"/>
      <c r="AB152" s="13"/>
    </row>
    <row r="153" spans="1:28" ht="17.100000000000001" customHeight="1">
      <c r="A153" t="s">
        <v>452</v>
      </c>
      <c r="B153" s="12" t="s">
        <v>453</v>
      </c>
      <c r="C153" s="12" t="s">
        <v>37</v>
      </c>
      <c r="D153" s="12" t="s">
        <v>173</v>
      </c>
      <c r="E153" s="12" t="s">
        <v>174</v>
      </c>
      <c r="F153" s="12" t="s">
        <v>185</v>
      </c>
      <c r="G153" s="9" t="s">
        <v>4822</v>
      </c>
      <c r="H153" s="8" t="s">
        <v>1529</v>
      </c>
      <c r="I153" s="9"/>
      <c r="J153" s="9"/>
      <c r="K153" s="152" t="s">
        <v>55</v>
      </c>
      <c r="L153" s="153">
        <v>46113</v>
      </c>
      <c r="M153" s="22">
        <v>0</v>
      </c>
      <c r="N153" s="33"/>
      <c r="O153" s="22"/>
      <c r="P153" s="85">
        <v>880</v>
      </c>
      <c r="Q153" s="12">
        <v>0.378</v>
      </c>
      <c r="R153" s="12">
        <v>5</v>
      </c>
      <c r="S153" s="12">
        <v>16</v>
      </c>
      <c r="T153" s="12">
        <v>11</v>
      </c>
      <c r="U153" s="14" t="s">
        <v>56</v>
      </c>
      <c r="V153" s="14" t="s">
        <v>56</v>
      </c>
      <c r="W153" s="14" t="s">
        <v>56</v>
      </c>
      <c r="X153" s="16" t="s">
        <v>56</v>
      </c>
      <c r="Y153" s="13"/>
      <c r="Z153" s="13"/>
      <c r="AA153" s="13"/>
      <c r="AB153" s="13"/>
    </row>
    <row r="154" spans="1:28" ht="17.100000000000001" customHeight="1">
      <c r="A154" t="s">
        <v>455</v>
      </c>
      <c r="B154" s="12" t="s">
        <v>456</v>
      </c>
      <c r="C154" s="12" t="s">
        <v>37</v>
      </c>
      <c r="D154" s="12" t="s">
        <v>173</v>
      </c>
      <c r="E154" s="12" t="s">
        <v>174</v>
      </c>
      <c r="F154" s="12" t="s">
        <v>385</v>
      </c>
      <c r="G154" s="9" t="s">
        <v>4823</v>
      </c>
      <c r="H154" s="8" t="s">
        <v>1529</v>
      </c>
      <c r="I154" s="9"/>
      <c r="J154" s="9"/>
      <c r="K154" s="10"/>
      <c r="L154" s="150"/>
      <c r="M154" s="22">
        <v>374</v>
      </c>
      <c r="N154" s="33"/>
      <c r="O154" s="22"/>
      <c r="P154" s="85">
        <v>1072.5</v>
      </c>
      <c r="Q154" s="12">
        <v>0.22500000000000001</v>
      </c>
      <c r="R154" s="12">
        <v>5</v>
      </c>
      <c r="S154" s="12">
        <v>16.5</v>
      </c>
      <c r="T154" s="12">
        <v>13</v>
      </c>
      <c r="U154" s="14" t="s">
        <v>56</v>
      </c>
      <c r="V154" s="14" t="s">
        <v>56</v>
      </c>
      <c r="W154" s="14" t="s">
        <v>56</v>
      </c>
      <c r="X154" s="16" t="s">
        <v>56</v>
      </c>
      <c r="Y154" s="13"/>
      <c r="Z154" s="13"/>
      <c r="AA154" s="13"/>
      <c r="AB154" s="13"/>
    </row>
    <row r="155" spans="1:28" ht="17.100000000000001" customHeight="1">
      <c r="A155" t="s">
        <v>457</v>
      </c>
      <c r="B155" s="12" t="s">
        <v>458</v>
      </c>
      <c r="C155" s="12" t="s">
        <v>37</v>
      </c>
      <c r="D155" s="12" t="s">
        <v>173</v>
      </c>
      <c r="E155" s="12" t="s">
        <v>174</v>
      </c>
      <c r="F155" s="12" t="s">
        <v>185</v>
      </c>
      <c r="G155" s="9" t="s">
        <v>4824</v>
      </c>
      <c r="H155" s="8" t="s">
        <v>6604</v>
      </c>
      <c r="I155" s="9"/>
      <c r="J155" s="9"/>
      <c r="K155" s="152" t="s">
        <v>55</v>
      </c>
      <c r="L155" s="153">
        <v>45962</v>
      </c>
      <c r="M155" s="22">
        <v>0</v>
      </c>
      <c r="N155" s="33"/>
      <c r="O155" s="22"/>
      <c r="P155" s="85">
        <v>428.33999999999992</v>
      </c>
      <c r="Q155" s="12">
        <v>0.1</v>
      </c>
      <c r="R155" s="12">
        <v>2.1999999999999997</v>
      </c>
      <c r="S155" s="12">
        <v>16.5</v>
      </c>
      <c r="T155" s="12">
        <v>11.799999999999999</v>
      </c>
      <c r="U155" s="14" t="s">
        <v>56</v>
      </c>
      <c r="V155" s="14" t="s">
        <v>56</v>
      </c>
      <c r="W155" s="14" t="s">
        <v>56</v>
      </c>
      <c r="X155" s="16" t="s">
        <v>56</v>
      </c>
      <c r="Y155" s="13"/>
      <c r="Z155" s="13"/>
      <c r="AA155" s="13"/>
      <c r="AB155" s="13"/>
    </row>
    <row r="156" spans="1:28" ht="17.100000000000001" customHeight="1">
      <c r="A156" t="s">
        <v>460</v>
      </c>
      <c r="B156" s="12" t="s">
        <v>461</v>
      </c>
      <c r="C156" s="12" t="s">
        <v>37</v>
      </c>
      <c r="D156" s="12" t="s">
        <v>173</v>
      </c>
      <c r="E156" s="12" t="s">
        <v>174</v>
      </c>
      <c r="F156" s="12" t="s">
        <v>185</v>
      </c>
      <c r="G156" s="9" t="s">
        <v>4825</v>
      </c>
      <c r="H156" s="8" t="s">
        <v>1529</v>
      </c>
      <c r="I156" s="9"/>
      <c r="J156" s="9" t="s">
        <v>462</v>
      </c>
      <c r="K156" s="10"/>
      <c r="L156" s="150"/>
      <c r="M156" s="22">
        <v>452</v>
      </c>
      <c r="N156" s="33"/>
      <c r="O156" s="22"/>
      <c r="P156" s="85">
        <v>1071.0000000000002</v>
      </c>
      <c r="Q156" s="12">
        <v>0.28499999999999998</v>
      </c>
      <c r="R156" s="12">
        <v>4.5</v>
      </c>
      <c r="S156" s="12">
        <v>17</v>
      </c>
      <c r="T156" s="12">
        <v>14.000000000000002</v>
      </c>
      <c r="U156" s="14" t="s">
        <v>56</v>
      </c>
      <c r="V156" s="14" t="s">
        <v>56</v>
      </c>
      <c r="W156" s="14" t="s">
        <v>56</v>
      </c>
      <c r="X156" s="16" t="s">
        <v>56</v>
      </c>
      <c r="Y156" s="13"/>
      <c r="Z156" s="13"/>
      <c r="AA156" s="13"/>
      <c r="AB156" s="13"/>
    </row>
    <row r="157" spans="1:28" ht="17.100000000000001" customHeight="1">
      <c r="A157" t="s">
        <v>463</v>
      </c>
      <c r="B157" s="12" t="s">
        <v>464</v>
      </c>
      <c r="C157" s="12" t="s">
        <v>37</v>
      </c>
      <c r="D157" s="12" t="s">
        <v>173</v>
      </c>
      <c r="E157" s="12" t="s">
        <v>174</v>
      </c>
      <c r="F157" s="12" t="s">
        <v>185</v>
      </c>
      <c r="G157" s="9" t="s">
        <v>4826</v>
      </c>
      <c r="H157" s="8" t="s">
        <v>1529</v>
      </c>
      <c r="I157" s="9"/>
      <c r="J157" s="9" t="s">
        <v>465</v>
      </c>
      <c r="K157" s="10" t="s">
        <v>55</v>
      </c>
      <c r="L157" s="11">
        <v>45962</v>
      </c>
      <c r="M157" s="22">
        <v>0</v>
      </c>
      <c r="N157" s="33"/>
      <c r="O157" s="22"/>
      <c r="P157" s="85">
        <v>1270.75</v>
      </c>
      <c r="Q157" s="12">
        <v>0.2</v>
      </c>
      <c r="R157" s="12">
        <v>8.5</v>
      </c>
      <c r="S157" s="12">
        <v>13</v>
      </c>
      <c r="T157" s="12">
        <v>11.5</v>
      </c>
      <c r="U157" s="14" t="s">
        <v>56</v>
      </c>
      <c r="V157" s="14" t="s">
        <v>56</v>
      </c>
      <c r="W157" s="14" t="s">
        <v>56</v>
      </c>
      <c r="X157" s="16" t="s">
        <v>56</v>
      </c>
      <c r="Y157" s="13"/>
      <c r="Z157" s="13"/>
      <c r="AA157" s="13"/>
      <c r="AB157" s="13"/>
    </row>
    <row r="158" spans="1:28" ht="17.100000000000001" customHeight="1">
      <c r="A158" t="s">
        <v>466</v>
      </c>
      <c r="B158" s="12" t="s">
        <v>467</v>
      </c>
      <c r="C158" s="12" t="s">
        <v>37</v>
      </c>
      <c r="D158" s="12" t="s">
        <v>173</v>
      </c>
      <c r="E158" s="12" t="s">
        <v>174</v>
      </c>
      <c r="F158" s="12" t="s">
        <v>185</v>
      </c>
      <c r="G158" s="9" t="s">
        <v>4827</v>
      </c>
      <c r="H158" s="8" t="s">
        <v>1523</v>
      </c>
      <c r="I158" s="9"/>
      <c r="J158" s="9"/>
      <c r="K158" s="10" t="s">
        <v>55</v>
      </c>
      <c r="L158" s="11">
        <v>45962</v>
      </c>
      <c r="M158" s="22">
        <v>317</v>
      </c>
      <c r="N158" s="33"/>
      <c r="O158" s="22"/>
      <c r="P158" s="85">
        <v>853.2</v>
      </c>
      <c r="Q158" s="12">
        <v>0.107</v>
      </c>
      <c r="R158" s="12">
        <v>4</v>
      </c>
      <c r="S158" s="12">
        <v>15.8</v>
      </c>
      <c r="T158" s="12">
        <v>13.5</v>
      </c>
      <c r="U158" s="14" t="s">
        <v>56</v>
      </c>
      <c r="V158" s="14" t="s">
        <v>56</v>
      </c>
      <c r="W158" s="14" t="s">
        <v>56</v>
      </c>
      <c r="X158" s="16" t="s">
        <v>56</v>
      </c>
      <c r="Y158" s="13"/>
      <c r="Z158" s="13"/>
      <c r="AA158" s="13"/>
      <c r="AB158" s="13"/>
    </row>
    <row r="159" spans="1:28" ht="17.100000000000001" customHeight="1">
      <c r="A159" t="s">
        <v>469</v>
      </c>
      <c r="B159" s="12" t="s">
        <v>470</v>
      </c>
      <c r="C159" s="12" t="s">
        <v>37</v>
      </c>
      <c r="D159" s="12" t="s">
        <v>173</v>
      </c>
      <c r="E159" s="12" t="s">
        <v>174</v>
      </c>
      <c r="F159" s="12" t="s">
        <v>185</v>
      </c>
      <c r="G159" s="9" t="s">
        <v>4828</v>
      </c>
      <c r="H159" s="8" t="s">
        <v>1523</v>
      </c>
      <c r="I159" s="9"/>
      <c r="J159" s="9"/>
      <c r="K159" s="10"/>
      <c r="L159" s="11"/>
      <c r="M159" s="22">
        <v>452</v>
      </c>
      <c r="N159" s="33"/>
      <c r="O159" s="22"/>
      <c r="P159" s="85">
        <v>1270.75</v>
      </c>
      <c r="Q159" s="12">
        <v>0.13</v>
      </c>
      <c r="R159" s="12">
        <v>8.5</v>
      </c>
      <c r="S159" s="12">
        <v>13</v>
      </c>
      <c r="T159" s="12">
        <v>11.5</v>
      </c>
      <c r="U159" s="14" t="s">
        <v>56</v>
      </c>
      <c r="V159" s="14" t="s">
        <v>56</v>
      </c>
      <c r="W159" s="14" t="s">
        <v>56</v>
      </c>
      <c r="X159" s="16" t="s">
        <v>56</v>
      </c>
      <c r="Y159" s="13"/>
      <c r="Z159" s="13"/>
      <c r="AA159" s="13"/>
      <c r="AB159" s="13"/>
    </row>
    <row r="160" spans="1:28" ht="17.100000000000001" customHeight="1">
      <c r="A160" t="s">
        <v>471</v>
      </c>
      <c r="B160" s="12" t="s">
        <v>472</v>
      </c>
      <c r="C160" s="12" t="s">
        <v>37</v>
      </c>
      <c r="D160" s="12" t="s">
        <v>173</v>
      </c>
      <c r="E160" s="12" t="s">
        <v>174</v>
      </c>
      <c r="F160" s="12" t="s">
        <v>185</v>
      </c>
      <c r="G160" s="9" t="s">
        <v>4829</v>
      </c>
      <c r="H160" s="8" t="s">
        <v>6605</v>
      </c>
      <c r="I160" s="9"/>
      <c r="J160" s="9"/>
      <c r="K160" s="10" t="s">
        <v>55</v>
      </c>
      <c r="L160" s="11">
        <v>45992</v>
      </c>
      <c r="M160" s="22">
        <v>0</v>
      </c>
      <c r="N160" s="33"/>
      <c r="O160" s="22"/>
      <c r="P160" s="85">
        <v>952.00000000000011</v>
      </c>
      <c r="Q160" s="12">
        <v>0.107</v>
      </c>
      <c r="R160" s="12">
        <v>4</v>
      </c>
      <c r="S160" s="12">
        <v>17</v>
      </c>
      <c r="T160" s="12">
        <v>14.000000000000002</v>
      </c>
      <c r="U160" s="14" t="s">
        <v>56</v>
      </c>
      <c r="V160" s="14" t="s">
        <v>56</v>
      </c>
      <c r="W160" s="14" t="s">
        <v>56</v>
      </c>
      <c r="X160" s="16" t="s">
        <v>56</v>
      </c>
      <c r="Y160" s="13"/>
      <c r="Z160" s="13"/>
      <c r="AA160" s="13"/>
      <c r="AB160" s="13"/>
    </row>
    <row r="161" spans="1:28" ht="17.100000000000001" customHeight="1">
      <c r="A161" t="s">
        <v>474</v>
      </c>
      <c r="B161" s="12" t="s">
        <v>475</v>
      </c>
      <c r="C161" s="12" t="s">
        <v>37</v>
      </c>
      <c r="D161" s="12" t="s">
        <v>173</v>
      </c>
      <c r="E161" s="12" t="s">
        <v>174</v>
      </c>
      <c r="F161" s="12" t="s">
        <v>476</v>
      </c>
      <c r="G161" s="9" t="s">
        <v>4830</v>
      </c>
      <c r="H161" s="8" t="s">
        <v>6606</v>
      </c>
      <c r="I161" s="9"/>
      <c r="J161" s="9" t="s">
        <v>478</v>
      </c>
      <c r="K161" s="151"/>
      <c r="L161" s="150"/>
      <c r="M161" s="22">
        <v>2445</v>
      </c>
      <c r="N161" s="33"/>
      <c r="O161" s="22"/>
      <c r="P161" s="85">
        <v>14191.480000000001</v>
      </c>
      <c r="Q161" s="12">
        <v>2.84</v>
      </c>
      <c r="R161" s="12">
        <v>15.2</v>
      </c>
      <c r="S161" s="12">
        <v>35.5</v>
      </c>
      <c r="T161" s="12">
        <v>26.3</v>
      </c>
      <c r="U161" s="14" t="s">
        <v>56</v>
      </c>
      <c r="V161" s="14" t="s">
        <v>56</v>
      </c>
      <c r="W161" s="14" t="s">
        <v>56</v>
      </c>
      <c r="X161" s="16" t="s">
        <v>56</v>
      </c>
      <c r="Y161" s="13"/>
      <c r="Z161" s="13"/>
      <c r="AA161" s="13"/>
      <c r="AB161" s="13"/>
    </row>
    <row r="162" spans="1:28" ht="17.100000000000001" customHeight="1">
      <c r="A162" t="s">
        <v>479</v>
      </c>
      <c r="B162" s="12" t="s">
        <v>480</v>
      </c>
      <c r="C162" s="12" t="s">
        <v>37</v>
      </c>
      <c r="D162" s="12" t="s">
        <v>173</v>
      </c>
      <c r="E162" s="12" t="s">
        <v>174</v>
      </c>
      <c r="F162" s="12" t="s">
        <v>476</v>
      </c>
      <c r="G162" s="9" t="s">
        <v>4831</v>
      </c>
      <c r="H162" s="8" t="s">
        <v>481</v>
      </c>
      <c r="I162" s="9"/>
      <c r="J162" s="9"/>
      <c r="K162" s="151"/>
      <c r="L162" s="150"/>
      <c r="M162" s="22">
        <v>3872</v>
      </c>
      <c r="N162" s="33"/>
      <c r="O162" s="22"/>
      <c r="P162" s="85">
        <v>24804</v>
      </c>
      <c r="Q162" s="12">
        <v>2.25</v>
      </c>
      <c r="R162" s="12">
        <v>26.5</v>
      </c>
      <c r="S162" s="12">
        <v>36</v>
      </c>
      <c r="T162" s="12">
        <v>26</v>
      </c>
      <c r="U162" s="14" t="s">
        <v>56</v>
      </c>
      <c r="V162" s="14" t="s">
        <v>56</v>
      </c>
      <c r="W162" s="14" t="s">
        <v>56</v>
      </c>
      <c r="X162" s="16" t="s">
        <v>56</v>
      </c>
      <c r="Y162" s="13"/>
      <c r="Z162" s="13"/>
      <c r="AA162" s="13"/>
      <c r="AB162" s="13"/>
    </row>
    <row r="163" spans="1:28" ht="17.100000000000001" customHeight="1">
      <c r="A163" t="s">
        <v>482</v>
      </c>
      <c r="B163" s="12" t="s">
        <v>483</v>
      </c>
      <c r="C163" s="12" t="s">
        <v>37</v>
      </c>
      <c r="D163" s="12" t="s">
        <v>173</v>
      </c>
      <c r="E163" s="12" t="s">
        <v>174</v>
      </c>
      <c r="F163" s="12" t="s">
        <v>476</v>
      </c>
      <c r="G163" s="9" t="s">
        <v>4832</v>
      </c>
      <c r="H163" s="8" t="s">
        <v>484</v>
      </c>
      <c r="I163" s="9"/>
      <c r="J163" s="9"/>
      <c r="K163" s="151"/>
      <c r="L163" s="150"/>
      <c r="M163" s="22">
        <v>6287</v>
      </c>
      <c r="N163" s="33"/>
      <c r="O163" s="22"/>
      <c r="P163" s="85">
        <v>24804</v>
      </c>
      <c r="Q163" s="12">
        <v>2.25</v>
      </c>
      <c r="R163" s="12">
        <v>26.5</v>
      </c>
      <c r="S163" s="12">
        <v>36</v>
      </c>
      <c r="T163" s="12">
        <v>26</v>
      </c>
      <c r="U163" s="14" t="s">
        <v>56</v>
      </c>
      <c r="V163" s="14" t="s">
        <v>56</v>
      </c>
      <c r="W163" s="14" t="s">
        <v>56</v>
      </c>
      <c r="X163" s="16" t="s">
        <v>56</v>
      </c>
      <c r="Y163" s="13"/>
      <c r="Z163" s="13"/>
      <c r="AA163" s="13"/>
      <c r="AB163" s="13"/>
    </row>
    <row r="164" spans="1:28" ht="17.100000000000001" customHeight="1">
      <c r="A164" t="s">
        <v>485</v>
      </c>
      <c r="B164" s="12" t="s">
        <v>486</v>
      </c>
      <c r="C164" s="12" t="s">
        <v>37</v>
      </c>
      <c r="D164" s="12" t="s">
        <v>173</v>
      </c>
      <c r="E164" s="12" t="s">
        <v>174</v>
      </c>
      <c r="F164" s="12" t="s">
        <v>487</v>
      </c>
      <c r="G164" s="9" t="s">
        <v>4833</v>
      </c>
      <c r="H164" s="8" t="s">
        <v>488</v>
      </c>
      <c r="I164" s="9"/>
      <c r="J164" s="9"/>
      <c r="K164" s="10"/>
      <c r="L164" s="11"/>
      <c r="M164" s="22">
        <v>0</v>
      </c>
      <c r="N164" s="33"/>
      <c r="O164" s="22"/>
      <c r="P164" s="85">
        <v>0</v>
      </c>
      <c r="Q164" s="12">
        <v>0</v>
      </c>
      <c r="R164" s="12">
        <v>0</v>
      </c>
      <c r="S164" s="12">
        <v>0</v>
      </c>
      <c r="T164" s="12">
        <v>0</v>
      </c>
      <c r="U164" s="14" t="s">
        <v>56</v>
      </c>
      <c r="V164" s="14" t="s">
        <v>56</v>
      </c>
      <c r="W164" s="14" t="s">
        <v>56</v>
      </c>
      <c r="X164" s="16" t="s">
        <v>56</v>
      </c>
      <c r="Y164" s="13"/>
      <c r="Z164" s="13"/>
      <c r="AA164" s="13"/>
      <c r="AB164" s="13"/>
    </row>
    <row r="165" spans="1:28" ht="17.100000000000001" customHeight="1">
      <c r="A165" t="s">
        <v>489</v>
      </c>
      <c r="B165" s="12" t="s">
        <v>490</v>
      </c>
      <c r="C165" s="12" t="s">
        <v>37</v>
      </c>
      <c r="D165" s="12" t="s">
        <v>173</v>
      </c>
      <c r="E165" s="12" t="s">
        <v>174</v>
      </c>
      <c r="F165" s="12" t="s">
        <v>487</v>
      </c>
      <c r="G165" s="9" t="s">
        <v>4834</v>
      </c>
      <c r="H165" s="8" t="s">
        <v>491</v>
      </c>
      <c r="I165" s="9"/>
      <c r="J165" s="9"/>
      <c r="K165" s="10"/>
      <c r="L165" s="11"/>
      <c r="M165" s="22">
        <v>0</v>
      </c>
      <c r="N165" s="33"/>
      <c r="O165" s="22"/>
      <c r="P165" s="85">
        <v>0</v>
      </c>
      <c r="Q165" s="12">
        <v>0</v>
      </c>
      <c r="R165" s="12">
        <v>0</v>
      </c>
      <c r="S165" s="12">
        <v>0</v>
      </c>
      <c r="T165" s="12">
        <v>0</v>
      </c>
      <c r="U165" s="14" t="s">
        <v>56</v>
      </c>
      <c r="V165" s="14" t="s">
        <v>56</v>
      </c>
      <c r="W165" s="14" t="s">
        <v>56</v>
      </c>
      <c r="X165" s="16" t="s">
        <v>56</v>
      </c>
      <c r="Y165" s="13"/>
      <c r="Z165" s="13"/>
      <c r="AA165" s="13"/>
      <c r="AB165" s="13"/>
    </row>
    <row r="166" spans="1:28" ht="17.100000000000001" customHeight="1">
      <c r="A166" t="s">
        <v>492</v>
      </c>
      <c r="B166" s="12" t="s">
        <v>493</v>
      </c>
      <c r="C166" s="12" t="s">
        <v>37</v>
      </c>
      <c r="D166" s="12" t="s">
        <v>173</v>
      </c>
      <c r="E166" s="12" t="s">
        <v>174</v>
      </c>
      <c r="F166" s="12" t="s">
        <v>487</v>
      </c>
      <c r="G166" s="9" t="s">
        <v>4835</v>
      </c>
      <c r="H166" s="8" t="s">
        <v>494</v>
      </c>
      <c r="I166" s="9"/>
      <c r="J166" s="9"/>
      <c r="K166" s="10"/>
      <c r="L166" s="11"/>
      <c r="M166" s="22">
        <v>0</v>
      </c>
      <c r="N166" s="33"/>
      <c r="O166" s="22"/>
      <c r="P166" s="85">
        <v>0</v>
      </c>
      <c r="Q166" s="12">
        <v>0</v>
      </c>
      <c r="R166" s="12">
        <v>0</v>
      </c>
      <c r="S166" s="12">
        <v>0</v>
      </c>
      <c r="T166" s="12">
        <v>0</v>
      </c>
      <c r="U166" s="14" t="s">
        <v>56</v>
      </c>
      <c r="V166" s="14" t="s">
        <v>56</v>
      </c>
      <c r="W166" s="14" t="s">
        <v>56</v>
      </c>
      <c r="X166" s="16" t="s">
        <v>56</v>
      </c>
      <c r="Y166" s="13"/>
      <c r="Z166" s="13"/>
      <c r="AA166" s="13"/>
      <c r="AB166" s="13"/>
    </row>
    <row r="167" spans="1:28" ht="17.100000000000001" customHeight="1">
      <c r="A167" t="s">
        <v>495</v>
      </c>
      <c r="B167" s="12" t="s">
        <v>496</v>
      </c>
      <c r="C167" s="12" t="s">
        <v>37</v>
      </c>
      <c r="D167" s="12" t="s">
        <v>173</v>
      </c>
      <c r="E167" s="12" t="s">
        <v>174</v>
      </c>
      <c r="F167" s="12" t="s">
        <v>487</v>
      </c>
      <c r="G167" s="9" t="s">
        <v>4836</v>
      </c>
      <c r="H167" s="8" t="s">
        <v>497</v>
      </c>
      <c r="I167" s="9"/>
      <c r="J167" s="9"/>
      <c r="K167" s="10"/>
      <c r="L167" s="11"/>
      <c r="M167" s="22">
        <v>0</v>
      </c>
      <c r="N167" s="33"/>
      <c r="O167" s="22"/>
      <c r="P167" s="85">
        <v>0</v>
      </c>
      <c r="Q167" s="12">
        <v>0</v>
      </c>
      <c r="R167" s="12">
        <v>0</v>
      </c>
      <c r="S167" s="12">
        <v>0</v>
      </c>
      <c r="T167" s="12">
        <v>0</v>
      </c>
      <c r="U167" s="14" t="s">
        <v>56</v>
      </c>
      <c r="V167" s="14" t="s">
        <v>56</v>
      </c>
      <c r="W167" s="14" t="s">
        <v>56</v>
      </c>
      <c r="X167" s="16" t="s">
        <v>56</v>
      </c>
      <c r="Y167" s="13"/>
      <c r="Z167" s="13"/>
      <c r="AA167" s="13"/>
      <c r="AB167" s="13"/>
    </row>
    <row r="168" spans="1:28" ht="17.100000000000001" customHeight="1">
      <c r="A168" t="s">
        <v>498</v>
      </c>
      <c r="B168" s="12" t="s">
        <v>499</v>
      </c>
      <c r="C168" s="12" t="s">
        <v>37</v>
      </c>
      <c r="D168" s="12" t="s">
        <v>173</v>
      </c>
      <c r="E168" s="12" t="s">
        <v>174</v>
      </c>
      <c r="F168" s="12" t="s">
        <v>487</v>
      </c>
      <c r="G168" s="9" t="s">
        <v>4836</v>
      </c>
      <c r="H168" s="8" t="s">
        <v>497</v>
      </c>
      <c r="I168" s="9"/>
      <c r="J168" s="9"/>
      <c r="K168" s="10"/>
      <c r="L168" s="11"/>
      <c r="M168" s="22">
        <v>0</v>
      </c>
      <c r="N168" s="33"/>
      <c r="O168" s="22"/>
      <c r="P168" s="85">
        <v>0</v>
      </c>
      <c r="Q168" s="12">
        <v>0</v>
      </c>
      <c r="R168" s="12">
        <v>0</v>
      </c>
      <c r="S168" s="12">
        <v>0</v>
      </c>
      <c r="T168" s="12">
        <v>0</v>
      </c>
      <c r="U168" s="14" t="s">
        <v>56</v>
      </c>
      <c r="V168" s="14" t="s">
        <v>56</v>
      </c>
      <c r="W168" s="14" t="s">
        <v>56</v>
      </c>
      <c r="X168" s="16" t="s">
        <v>56</v>
      </c>
      <c r="Y168" s="13"/>
      <c r="Z168" s="13"/>
      <c r="AA168" s="13"/>
      <c r="AB168" s="13"/>
    </row>
    <row r="169" spans="1:28" ht="17.100000000000001" customHeight="1">
      <c r="A169" t="s">
        <v>500</v>
      </c>
      <c r="B169" s="12" t="s">
        <v>501</v>
      </c>
      <c r="C169" s="12" t="s">
        <v>37</v>
      </c>
      <c r="D169" s="12" t="s">
        <v>173</v>
      </c>
      <c r="E169" s="12" t="s">
        <v>174</v>
      </c>
      <c r="F169" s="12" t="s">
        <v>487</v>
      </c>
      <c r="G169" s="9" t="s">
        <v>4837</v>
      </c>
      <c r="H169" s="8" t="s">
        <v>6607</v>
      </c>
      <c r="I169" s="9"/>
      <c r="J169" s="9"/>
      <c r="K169" s="10"/>
      <c r="L169" s="11"/>
      <c r="M169" s="22">
        <v>206</v>
      </c>
      <c r="N169" s="33"/>
      <c r="O169" s="22"/>
      <c r="P169" s="85">
        <v>1979.64</v>
      </c>
      <c r="Q169" s="12">
        <v>0.56399999999999995</v>
      </c>
      <c r="R169" s="12">
        <v>14.099999999999998</v>
      </c>
      <c r="S169" s="12">
        <v>21.6</v>
      </c>
      <c r="T169" s="12">
        <v>6.5</v>
      </c>
      <c r="U169" s="14" t="s">
        <v>56</v>
      </c>
      <c r="V169" s="14" t="s">
        <v>56</v>
      </c>
      <c r="W169" s="14" t="s">
        <v>56</v>
      </c>
      <c r="X169" s="16" t="s">
        <v>56</v>
      </c>
      <c r="Y169" s="13"/>
      <c r="Z169" s="13"/>
      <c r="AA169" s="13"/>
      <c r="AB169" s="13"/>
    </row>
    <row r="170" spans="1:28" ht="17.100000000000001" customHeight="1">
      <c r="A170" t="s">
        <v>6608</v>
      </c>
      <c r="B170" s="12" t="s">
        <v>6609</v>
      </c>
      <c r="C170" s="12" t="s">
        <v>37</v>
      </c>
      <c r="D170" s="12" t="s">
        <v>173</v>
      </c>
      <c r="E170" s="12" t="s">
        <v>174</v>
      </c>
      <c r="F170" s="12" t="s">
        <v>487</v>
      </c>
      <c r="G170" s="9" t="s">
        <v>6610</v>
      </c>
      <c r="H170" s="8" t="s">
        <v>6611</v>
      </c>
      <c r="I170" s="9"/>
      <c r="J170" s="9"/>
      <c r="K170" s="10"/>
      <c r="L170" s="11"/>
      <c r="M170" s="22">
        <v>0</v>
      </c>
      <c r="N170" s="33"/>
      <c r="O170" s="22"/>
      <c r="P170" s="85">
        <v>1979.64</v>
      </c>
      <c r="Q170" s="12">
        <v>0.65200000000000002</v>
      </c>
      <c r="R170" s="12">
        <v>14.099999999999998</v>
      </c>
      <c r="S170" s="12">
        <v>21.6</v>
      </c>
      <c r="T170" s="12">
        <v>6.5</v>
      </c>
      <c r="U170" s="14" t="s">
        <v>56</v>
      </c>
      <c r="V170" s="14" t="s">
        <v>56</v>
      </c>
      <c r="W170" s="14" t="s">
        <v>56</v>
      </c>
      <c r="X170" s="16" t="s">
        <v>56</v>
      </c>
      <c r="Y170" s="13"/>
      <c r="Z170" s="13"/>
      <c r="AA170" s="13"/>
      <c r="AB170" s="13"/>
    </row>
    <row r="171" spans="1:28" ht="17.100000000000001" customHeight="1">
      <c r="A171" t="s">
        <v>503</v>
      </c>
      <c r="B171" s="12" t="s">
        <v>504</v>
      </c>
      <c r="C171" s="12" t="s">
        <v>37</v>
      </c>
      <c r="D171" s="12" t="s">
        <v>173</v>
      </c>
      <c r="E171" s="12" t="s">
        <v>174</v>
      </c>
      <c r="F171" s="12" t="s">
        <v>487</v>
      </c>
      <c r="G171" s="9" t="s">
        <v>4838</v>
      </c>
      <c r="H171" s="8" t="s">
        <v>6612</v>
      </c>
      <c r="I171" s="9"/>
      <c r="J171" s="9"/>
      <c r="K171" s="10" t="s">
        <v>55</v>
      </c>
      <c r="L171" s="11">
        <v>45931</v>
      </c>
      <c r="M171" s="22">
        <v>0</v>
      </c>
      <c r="N171" s="33"/>
      <c r="O171" s="22"/>
      <c r="P171" s="85">
        <v>2700</v>
      </c>
      <c r="Q171" s="12">
        <v>0.35</v>
      </c>
      <c r="R171" s="12">
        <v>3</v>
      </c>
      <c r="S171" s="12">
        <v>30</v>
      </c>
      <c r="T171" s="12">
        <v>30</v>
      </c>
      <c r="U171" s="14" t="s">
        <v>56</v>
      </c>
      <c r="V171" s="14" t="s">
        <v>56</v>
      </c>
      <c r="W171" s="14" t="s">
        <v>56</v>
      </c>
      <c r="X171" s="16" t="s">
        <v>56</v>
      </c>
      <c r="Y171" s="13"/>
      <c r="Z171" s="13"/>
      <c r="AA171" s="13"/>
      <c r="AB171" s="13"/>
    </row>
    <row r="172" spans="1:28" ht="17.100000000000001" customHeight="1">
      <c r="A172" t="s">
        <v>506</v>
      </c>
      <c r="B172" s="12" t="s">
        <v>507</v>
      </c>
      <c r="C172" s="12" t="s">
        <v>37</v>
      </c>
      <c r="D172" s="12" t="s">
        <v>173</v>
      </c>
      <c r="E172" s="12" t="s">
        <v>174</v>
      </c>
      <c r="F172" s="12" t="s">
        <v>487</v>
      </c>
      <c r="G172" s="9" t="s">
        <v>4839</v>
      </c>
      <c r="H172" s="8" t="s">
        <v>6613</v>
      </c>
      <c r="I172" s="9"/>
      <c r="J172" s="9"/>
      <c r="K172" s="10"/>
      <c r="L172" s="11"/>
      <c r="M172" s="22">
        <v>82</v>
      </c>
      <c r="N172" s="33"/>
      <c r="O172" s="22"/>
      <c r="P172" s="85">
        <v>576</v>
      </c>
      <c r="Q172" s="12">
        <v>0.25</v>
      </c>
      <c r="R172" s="12">
        <v>6</v>
      </c>
      <c r="S172" s="12">
        <v>12</v>
      </c>
      <c r="T172" s="12">
        <v>8</v>
      </c>
      <c r="U172" s="14" t="s">
        <v>56</v>
      </c>
      <c r="V172" s="14" t="s">
        <v>56</v>
      </c>
      <c r="W172" s="14" t="s">
        <v>56</v>
      </c>
      <c r="X172" s="16" t="s">
        <v>56</v>
      </c>
      <c r="Y172" s="13"/>
      <c r="Z172" s="13"/>
      <c r="AA172" s="13"/>
      <c r="AB172" s="13"/>
    </row>
    <row r="173" spans="1:28" ht="17.100000000000001" customHeight="1">
      <c r="A173" t="s">
        <v>509</v>
      </c>
      <c r="B173" s="12" t="s">
        <v>510</v>
      </c>
      <c r="C173" s="12" t="s">
        <v>37</v>
      </c>
      <c r="D173" s="12" t="s">
        <v>173</v>
      </c>
      <c r="E173" s="12" t="s">
        <v>174</v>
      </c>
      <c r="F173" s="12" t="s">
        <v>487</v>
      </c>
      <c r="G173" s="9" t="s">
        <v>4840</v>
      </c>
      <c r="H173" s="8" t="s">
        <v>6614</v>
      </c>
      <c r="I173" s="9"/>
      <c r="J173" s="9"/>
      <c r="K173" s="10"/>
      <c r="L173" s="11"/>
      <c r="M173" s="22">
        <v>132</v>
      </c>
      <c r="N173" s="33"/>
      <c r="O173" s="22"/>
      <c r="P173" s="85">
        <v>1250</v>
      </c>
      <c r="Q173" s="12">
        <v>0.45</v>
      </c>
      <c r="R173" s="12">
        <v>8</v>
      </c>
      <c r="S173" s="12">
        <v>12.5</v>
      </c>
      <c r="T173" s="12">
        <v>12.5</v>
      </c>
      <c r="U173" s="14" t="s">
        <v>56</v>
      </c>
      <c r="V173" s="14" t="s">
        <v>56</v>
      </c>
      <c r="W173" s="14" t="s">
        <v>56</v>
      </c>
      <c r="X173" s="16" t="s">
        <v>56</v>
      </c>
      <c r="Y173" s="13"/>
      <c r="Z173" s="13"/>
      <c r="AA173" s="13"/>
      <c r="AB173" s="13"/>
    </row>
    <row r="174" spans="1:28" ht="17.100000000000001" customHeight="1">
      <c r="A174" t="s">
        <v>512</v>
      </c>
      <c r="B174" s="12" t="s">
        <v>513</v>
      </c>
      <c r="C174" s="12" t="s">
        <v>37</v>
      </c>
      <c r="D174" s="12" t="s">
        <v>173</v>
      </c>
      <c r="E174" s="12" t="s">
        <v>174</v>
      </c>
      <c r="F174" s="12" t="s">
        <v>487</v>
      </c>
      <c r="G174" s="9" t="s">
        <v>4841</v>
      </c>
      <c r="H174" s="8" t="s">
        <v>6615</v>
      </c>
      <c r="I174" s="9"/>
      <c r="J174" s="9"/>
      <c r="K174" s="10"/>
      <c r="L174" s="11"/>
      <c r="M174" s="22">
        <v>302</v>
      </c>
      <c r="N174" s="33"/>
      <c r="O174" s="22"/>
      <c r="P174" s="85">
        <v>2362.0409999999997</v>
      </c>
      <c r="Q174" s="12">
        <v>1</v>
      </c>
      <c r="R174" s="12">
        <v>12.1</v>
      </c>
      <c r="S174" s="12">
        <v>24.099999999999998</v>
      </c>
      <c r="T174" s="12">
        <v>8.1</v>
      </c>
      <c r="U174" s="14" t="s">
        <v>56</v>
      </c>
      <c r="V174" s="14" t="s">
        <v>56</v>
      </c>
      <c r="W174" s="14" t="s">
        <v>56</v>
      </c>
      <c r="X174" s="16" t="s">
        <v>56</v>
      </c>
      <c r="Y174" s="13"/>
      <c r="Z174" s="13"/>
      <c r="AA174" s="13"/>
      <c r="AB174" s="13"/>
    </row>
    <row r="175" spans="1:28" ht="17.100000000000001" customHeight="1">
      <c r="A175" t="s">
        <v>515</v>
      </c>
      <c r="B175" s="12" t="s">
        <v>516</v>
      </c>
      <c r="C175" s="12" t="s">
        <v>37</v>
      </c>
      <c r="D175" s="12" t="s">
        <v>173</v>
      </c>
      <c r="E175" s="12" t="s">
        <v>174</v>
      </c>
      <c r="F175" s="12" t="s">
        <v>487</v>
      </c>
      <c r="G175" s="9" t="s">
        <v>4842</v>
      </c>
      <c r="H175" s="8" t="s">
        <v>6616</v>
      </c>
      <c r="I175" s="9"/>
      <c r="J175" s="9"/>
      <c r="K175" s="10"/>
      <c r="L175" s="11"/>
      <c r="M175" s="22">
        <v>110</v>
      </c>
      <c r="N175" s="33"/>
      <c r="O175" s="22"/>
      <c r="P175" s="85">
        <v>662.4</v>
      </c>
      <c r="Q175" s="12">
        <v>0.3</v>
      </c>
      <c r="R175" s="12">
        <v>4.5999999999999996</v>
      </c>
      <c r="S175" s="12">
        <v>12</v>
      </c>
      <c r="T175" s="12">
        <v>12</v>
      </c>
      <c r="U175" s="14" t="s">
        <v>56</v>
      </c>
      <c r="V175" s="14" t="s">
        <v>56</v>
      </c>
      <c r="W175" s="14" t="s">
        <v>56</v>
      </c>
      <c r="X175" s="16" t="s">
        <v>56</v>
      </c>
      <c r="Y175" s="13"/>
      <c r="Z175" s="13"/>
      <c r="AA175" s="13"/>
      <c r="AB175" s="13"/>
    </row>
    <row r="176" spans="1:28" ht="17.100000000000001" customHeight="1">
      <c r="A176" t="s">
        <v>522</v>
      </c>
      <c r="B176" s="12" t="s">
        <v>523</v>
      </c>
      <c r="C176" s="12" t="s">
        <v>37</v>
      </c>
      <c r="D176" s="12" t="s">
        <v>173</v>
      </c>
      <c r="E176" s="12" t="s">
        <v>174</v>
      </c>
      <c r="F176" s="12" t="s">
        <v>487</v>
      </c>
      <c r="G176" s="9" t="s">
        <v>4844</v>
      </c>
      <c r="H176" s="8" t="s">
        <v>6617</v>
      </c>
      <c r="I176" s="9"/>
      <c r="J176" s="9"/>
      <c r="K176" s="10"/>
      <c r="L176" s="11"/>
      <c r="M176" s="22">
        <v>163</v>
      </c>
      <c r="N176" s="33"/>
      <c r="O176" s="22"/>
      <c r="P176" s="85">
        <v>1650</v>
      </c>
      <c r="Q176" s="12">
        <v>0.5</v>
      </c>
      <c r="R176" s="12">
        <v>12.5</v>
      </c>
      <c r="S176" s="12">
        <v>12</v>
      </c>
      <c r="T176" s="12">
        <v>11</v>
      </c>
      <c r="U176" s="14" t="s">
        <v>56</v>
      </c>
      <c r="V176" s="14" t="s">
        <v>56</v>
      </c>
      <c r="W176" s="14" t="s">
        <v>56</v>
      </c>
      <c r="X176" s="16" t="s">
        <v>56</v>
      </c>
      <c r="Y176" s="13"/>
      <c r="Z176" s="13"/>
      <c r="AA176" s="13"/>
      <c r="AB176" s="13"/>
    </row>
    <row r="177" spans="1:28" ht="17.100000000000001" customHeight="1">
      <c r="A177" t="s">
        <v>525</v>
      </c>
      <c r="B177" s="12" t="s">
        <v>526</v>
      </c>
      <c r="C177" s="12" t="s">
        <v>37</v>
      </c>
      <c r="D177" s="12" t="s">
        <v>173</v>
      </c>
      <c r="E177" s="12" t="s">
        <v>174</v>
      </c>
      <c r="F177" s="12" t="s">
        <v>487</v>
      </c>
      <c r="G177" s="9" t="s">
        <v>4845</v>
      </c>
      <c r="H177" s="8" t="s">
        <v>6618</v>
      </c>
      <c r="I177" s="9"/>
      <c r="J177" s="9"/>
      <c r="K177" s="10"/>
      <c r="L177" s="11"/>
      <c r="M177" s="22">
        <v>83</v>
      </c>
      <c r="N177" s="33"/>
      <c r="O177" s="22"/>
      <c r="P177" s="85">
        <v>679.05199999999979</v>
      </c>
      <c r="Q177" s="12">
        <v>0.25</v>
      </c>
      <c r="R177" s="12">
        <v>12.1</v>
      </c>
      <c r="S177" s="12">
        <v>12.2</v>
      </c>
      <c r="T177" s="12">
        <v>4.5999999999999996</v>
      </c>
      <c r="U177" s="14" t="s">
        <v>56</v>
      </c>
      <c r="V177" s="14" t="s">
        <v>56</v>
      </c>
      <c r="W177" s="14" t="s">
        <v>56</v>
      </c>
      <c r="X177" s="16" t="s">
        <v>56</v>
      </c>
      <c r="Y177" s="13"/>
      <c r="Z177" s="13"/>
      <c r="AA177" s="13"/>
      <c r="AB177" s="13"/>
    </row>
    <row r="178" spans="1:28" ht="17.100000000000001" customHeight="1">
      <c r="A178" t="s">
        <v>528</v>
      </c>
      <c r="B178" s="12" t="s">
        <v>529</v>
      </c>
      <c r="C178" s="12" t="s">
        <v>37</v>
      </c>
      <c r="D178" s="12" t="s">
        <v>173</v>
      </c>
      <c r="E178" s="12" t="s">
        <v>174</v>
      </c>
      <c r="F178" s="12" t="s">
        <v>487</v>
      </c>
      <c r="G178" s="56" t="s">
        <v>4846</v>
      </c>
      <c r="H178" s="8" t="s">
        <v>6619</v>
      </c>
      <c r="I178" s="9"/>
      <c r="J178" s="9"/>
      <c r="K178" s="10"/>
      <c r="L178" s="11"/>
      <c r="M178" s="22">
        <v>286</v>
      </c>
      <c r="N178" s="33"/>
      <c r="O178" s="22"/>
      <c r="P178" s="85">
        <v>2968.75</v>
      </c>
      <c r="Q178" s="12">
        <v>0.95</v>
      </c>
      <c r="R178" s="12">
        <v>12.5</v>
      </c>
      <c r="S178" s="12">
        <v>19</v>
      </c>
      <c r="T178" s="12">
        <v>12.5</v>
      </c>
      <c r="U178" s="14" t="s">
        <v>56</v>
      </c>
      <c r="V178" s="14" t="s">
        <v>56</v>
      </c>
      <c r="W178" s="14" t="s">
        <v>56</v>
      </c>
      <c r="X178" s="16" t="s">
        <v>56</v>
      </c>
      <c r="Y178" s="13"/>
      <c r="Z178" s="13"/>
      <c r="AA178" s="13"/>
      <c r="AB178" s="13"/>
    </row>
    <row r="179" spans="1:28" ht="17.100000000000001" customHeight="1">
      <c r="A179" t="s">
        <v>531</v>
      </c>
      <c r="B179" s="12" t="s">
        <v>532</v>
      </c>
      <c r="C179" s="12" t="s">
        <v>37</v>
      </c>
      <c r="D179" s="12" t="s">
        <v>173</v>
      </c>
      <c r="E179" s="12" t="s">
        <v>174</v>
      </c>
      <c r="F179" s="12" t="s">
        <v>487</v>
      </c>
      <c r="G179" s="9" t="s">
        <v>4847</v>
      </c>
      <c r="H179" s="8" t="s">
        <v>6620</v>
      </c>
      <c r="I179" s="9"/>
      <c r="J179" s="9"/>
      <c r="K179" s="10"/>
      <c r="L179" s="11"/>
      <c r="M179" s="22">
        <v>58</v>
      </c>
      <c r="N179" s="33"/>
      <c r="O179" s="22"/>
      <c r="P179" s="85">
        <v>576</v>
      </c>
      <c r="Q179" s="12">
        <v>0.191</v>
      </c>
      <c r="R179" s="12">
        <v>6</v>
      </c>
      <c r="S179" s="12">
        <v>12</v>
      </c>
      <c r="T179" s="12">
        <v>8</v>
      </c>
      <c r="U179" s="14" t="s">
        <v>56</v>
      </c>
      <c r="V179" s="14" t="s">
        <v>56</v>
      </c>
      <c r="W179" s="14" t="s">
        <v>56</v>
      </c>
      <c r="X179" s="16" t="s">
        <v>56</v>
      </c>
      <c r="Y179" s="13"/>
      <c r="Z179" s="13"/>
      <c r="AA179" s="13"/>
      <c r="AB179" s="13"/>
    </row>
    <row r="180" spans="1:28" ht="17.100000000000001" customHeight="1">
      <c r="A180" t="s">
        <v>534</v>
      </c>
      <c r="B180" s="12" t="s">
        <v>535</v>
      </c>
      <c r="C180" s="12" t="s">
        <v>37</v>
      </c>
      <c r="D180" s="12" t="s">
        <v>173</v>
      </c>
      <c r="E180" s="12" t="s">
        <v>174</v>
      </c>
      <c r="F180" s="12" t="s">
        <v>185</v>
      </c>
      <c r="G180" s="9" t="s">
        <v>4848</v>
      </c>
      <c r="H180" s="8" t="s">
        <v>6621</v>
      </c>
      <c r="I180" s="9"/>
      <c r="J180" s="9"/>
      <c r="K180" s="10"/>
      <c r="L180" s="11"/>
      <c r="M180" s="22">
        <v>319</v>
      </c>
      <c r="N180" s="33"/>
      <c r="O180" s="22"/>
      <c r="P180" s="85">
        <v>1165.5000000000002</v>
      </c>
      <c r="Q180" s="12">
        <v>0.34599999999999997</v>
      </c>
      <c r="R180" s="12">
        <v>9</v>
      </c>
      <c r="S180" s="12">
        <v>18.5</v>
      </c>
      <c r="T180" s="12">
        <v>7.0000000000000009</v>
      </c>
      <c r="U180" s="14" t="s">
        <v>56</v>
      </c>
      <c r="V180" s="14" t="s">
        <v>56</v>
      </c>
      <c r="W180" s="14" t="s">
        <v>56</v>
      </c>
      <c r="X180" s="16" t="s">
        <v>56</v>
      </c>
      <c r="Y180" s="13"/>
      <c r="Z180" s="13"/>
      <c r="AA180" s="13"/>
      <c r="AB180" s="13"/>
    </row>
    <row r="181" spans="1:28" ht="17.100000000000001" customHeight="1">
      <c r="A181" t="s">
        <v>537</v>
      </c>
      <c r="B181" s="12" t="s">
        <v>538</v>
      </c>
      <c r="C181" s="12" t="s">
        <v>37</v>
      </c>
      <c r="D181" s="12" t="s">
        <v>173</v>
      </c>
      <c r="E181" s="12" t="s">
        <v>174</v>
      </c>
      <c r="F181" s="12" t="s">
        <v>185</v>
      </c>
      <c r="G181" s="9" t="s">
        <v>4849</v>
      </c>
      <c r="H181" s="8" t="s">
        <v>6622</v>
      </c>
      <c r="I181" s="9"/>
      <c r="J181" s="9"/>
      <c r="K181" s="10"/>
      <c r="L181" s="11"/>
      <c r="M181" s="22">
        <v>173</v>
      </c>
      <c r="N181" s="33"/>
      <c r="O181" s="22"/>
      <c r="P181" s="85">
        <v>859.95</v>
      </c>
      <c r="Q181" s="12">
        <v>0.35</v>
      </c>
      <c r="R181" s="12">
        <v>13.5</v>
      </c>
      <c r="S181" s="12">
        <v>9.8000000000000007</v>
      </c>
      <c r="T181" s="12">
        <v>6.5</v>
      </c>
      <c r="U181" s="14" t="s">
        <v>56</v>
      </c>
      <c r="V181" s="14" t="s">
        <v>56</v>
      </c>
      <c r="W181" s="14" t="s">
        <v>56</v>
      </c>
      <c r="X181" s="16" t="s">
        <v>56</v>
      </c>
      <c r="Y181" s="13"/>
      <c r="Z181" s="13"/>
      <c r="AA181" s="13"/>
      <c r="AB181" s="13"/>
    </row>
    <row r="182" spans="1:28" ht="17.100000000000001" customHeight="1">
      <c r="A182" t="s">
        <v>540</v>
      </c>
      <c r="B182" s="12" t="s">
        <v>541</v>
      </c>
      <c r="C182" s="12" t="s">
        <v>37</v>
      </c>
      <c r="D182" s="12" t="s">
        <v>173</v>
      </c>
      <c r="E182" s="12" t="s">
        <v>174</v>
      </c>
      <c r="F182" s="12" t="s">
        <v>542</v>
      </c>
      <c r="G182" s="9" t="s">
        <v>4850</v>
      </c>
      <c r="H182" s="8" t="s">
        <v>6623</v>
      </c>
      <c r="I182" s="9"/>
      <c r="J182" s="9"/>
      <c r="K182" s="10"/>
      <c r="L182" s="11"/>
      <c r="M182" s="22">
        <v>60</v>
      </c>
      <c r="N182" s="33"/>
      <c r="O182" s="22"/>
      <c r="P182" s="85">
        <v>831.04000000000019</v>
      </c>
      <c r="Q182" s="12">
        <v>0.16</v>
      </c>
      <c r="R182" s="12">
        <v>5.6000000000000005</v>
      </c>
      <c r="S182" s="12">
        <v>14.000000000000002</v>
      </c>
      <c r="T182" s="12">
        <v>10.6</v>
      </c>
      <c r="U182" s="14" t="s">
        <v>56</v>
      </c>
      <c r="V182" s="14" t="s">
        <v>56</v>
      </c>
      <c r="W182" s="14" t="s">
        <v>56</v>
      </c>
      <c r="X182" s="16" t="s">
        <v>56</v>
      </c>
      <c r="Y182" s="13"/>
      <c r="Z182" s="13"/>
      <c r="AA182" s="13"/>
      <c r="AB182" s="13"/>
    </row>
    <row r="183" spans="1:28" ht="17.100000000000001" customHeight="1">
      <c r="A183" t="s">
        <v>544</v>
      </c>
      <c r="B183" s="12" t="s">
        <v>545</v>
      </c>
      <c r="C183" s="12" t="s">
        <v>37</v>
      </c>
      <c r="D183" s="12" t="s">
        <v>173</v>
      </c>
      <c r="E183" s="12" t="s">
        <v>174</v>
      </c>
      <c r="F183" s="12" t="s">
        <v>542</v>
      </c>
      <c r="G183" s="9" t="s">
        <v>4851</v>
      </c>
      <c r="H183" s="8" t="s">
        <v>6624</v>
      </c>
      <c r="I183" s="9"/>
      <c r="J183" s="9"/>
      <c r="K183" s="10"/>
      <c r="L183" s="11"/>
      <c r="M183" s="22">
        <v>49</v>
      </c>
      <c r="N183" s="33"/>
      <c r="O183" s="22"/>
      <c r="P183" s="85">
        <v>57.6</v>
      </c>
      <c r="Q183" s="12">
        <v>4.4999999999999998E-2</v>
      </c>
      <c r="R183" s="12">
        <v>1.7999999999999998</v>
      </c>
      <c r="S183" s="12">
        <v>10</v>
      </c>
      <c r="T183" s="12">
        <v>3.2</v>
      </c>
      <c r="U183" s="14" t="s">
        <v>56</v>
      </c>
      <c r="V183" s="14" t="s">
        <v>56</v>
      </c>
      <c r="W183" s="14" t="s">
        <v>56</v>
      </c>
      <c r="X183" s="16" t="s">
        <v>56</v>
      </c>
      <c r="Y183" s="13"/>
      <c r="Z183" s="13"/>
      <c r="AA183" s="13"/>
      <c r="AB183" s="13"/>
    </row>
    <row r="184" spans="1:28" ht="17.100000000000001" customHeight="1">
      <c r="A184" t="s">
        <v>547</v>
      </c>
      <c r="B184" s="12" t="s">
        <v>548</v>
      </c>
      <c r="C184" s="12" t="s">
        <v>37</v>
      </c>
      <c r="D184" s="12" t="s">
        <v>173</v>
      </c>
      <c r="E184" s="12" t="s">
        <v>174</v>
      </c>
      <c r="F184" s="12" t="s">
        <v>542</v>
      </c>
      <c r="G184" s="9" t="s">
        <v>4852</v>
      </c>
      <c r="H184" s="8" t="s">
        <v>4852</v>
      </c>
      <c r="I184" s="9"/>
      <c r="J184" s="9"/>
      <c r="K184" s="10"/>
      <c r="L184" s="11"/>
      <c r="M184" s="22">
        <v>49</v>
      </c>
      <c r="N184" s="33"/>
      <c r="O184" s="22"/>
      <c r="P184" s="85">
        <v>57.6</v>
      </c>
      <c r="Q184" s="12">
        <v>4.8000000000000001E-2</v>
      </c>
      <c r="R184" s="12">
        <v>1.7999999999999998</v>
      </c>
      <c r="S184" s="12">
        <v>10</v>
      </c>
      <c r="T184" s="12">
        <v>3.2</v>
      </c>
      <c r="U184" s="14" t="s">
        <v>56</v>
      </c>
      <c r="V184" s="14" t="s">
        <v>56</v>
      </c>
      <c r="W184" s="14" t="s">
        <v>56</v>
      </c>
      <c r="X184" s="16" t="s">
        <v>56</v>
      </c>
      <c r="Y184" s="13"/>
      <c r="Z184" s="13"/>
      <c r="AA184" s="13"/>
      <c r="AB184" s="13"/>
    </row>
    <row r="185" spans="1:28" ht="17.100000000000001" customHeight="1">
      <c r="A185" t="s">
        <v>550</v>
      </c>
      <c r="B185" s="12" t="s">
        <v>551</v>
      </c>
      <c r="C185" s="12" t="s">
        <v>37</v>
      </c>
      <c r="D185" s="12" t="s">
        <v>173</v>
      </c>
      <c r="E185" s="12" t="s">
        <v>174</v>
      </c>
      <c r="F185" s="12" t="s">
        <v>542</v>
      </c>
      <c r="G185" s="9" t="s">
        <v>4853</v>
      </c>
      <c r="H185" s="8" t="s">
        <v>4853</v>
      </c>
      <c r="I185" s="9"/>
      <c r="J185" s="9"/>
      <c r="K185" s="10"/>
      <c r="L185" s="11"/>
      <c r="M185" s="22">
        <v>60</v>
      </c>
      <c r="N185" s="33"/>
      <c r="O185" s="22"/>
      <c r="P185" s="85">
        <v>369.59999999999997</v>
      </c>
      <c r="Q185" s="12">
        <v>7.4999999999999997E-2</v>
      </c>
      <c r="R185" s="12">
        <v>10</v>
      </c>
      <c r="S185" s="12">
        <v>7.7</v>
      </c>
      <c r="T185" s="12">
        <v>4.8</v>
      </c>
      <c r="U185" s="14" t="s">
        <v>56</v>
      </c>
      <c r="V185" s="14" t="s">
        <v>56</v>
      </c>
      <c r="W185" s="14" t="s">
        <v>56</v>
      </c>
      <c r="X185" s="16" t="s">
        <v>56</v>
      </c>
      <c r="Y185" s="13"/>
      <c r="Z185" s="13"/>
      <c r="AA185" s="13"/>
      <c r="AB185" s="13"/>
    </row>
    <row r="186" spans="1:28" ht="17.100000000000001" customHeight="1">
      <c r="A186" t="s">
        <v>553</v>
      </c>
      <c r="B186" s="12" t="s">
        <v>554</v>
      </c>
      <c r="C186" s="12" t="s">
        <v>37</v>
      </c>
      <c r="D186" s="12" t="s">
        <v>173</v>
      </c>
      <c r="E186" s="12" t="s">
        <v>174</v>
      </c>
      <c r="F186" s="12" t="s">
        <v>542</v>
      </c>
      <c r="G186" s="9" t="s">
        <v>4854</v>
      </c>
      <c r="H186" s="8" t="s">
        <v>4854</v>
      </c>
      <c r="I186" s="9"/>
      <c r="J186" s="9"/>
      <c r="K186" s="10"/>
      <c r="L186" s="11"/>
      <c r="M186" s="22">
        <v>60</v>
      </c>
      <c r="N186" s="33"/>
      <c r="O186" s="22"/>
      <c r="P186" s="85">
        <v>321.81600000000003</v>
      </c>
      <c r="Q186" s="12">
        <v>8.5000000000000006E-2</v>
      </c>
      <c r="R186" s="12">
        <v>10.6</v>
      </c>
      <c r="S186" s="12">
        <v>9.1999999999999993</v>
      </c>
      <c r="T186" s="12">
        <v>3.3000000000000003</v>
      </c>
      <c r="U186" s="14" t="s">
        <v>56</v>
      </c>
      <c r="V186" s="14" t="s">
        <v>56</v>
      </c>
      <c r="W186" s="14" t="s">
        <v>56</v>
      </c>
      <c r="X186" s="16" t="s">
        <v>56</v>
      </c>
      <c r="Y186" s="13"/>
      <c r="Z186" s="13"/>
      <c r="AA186" s="13"/>
      <c r="AB186" s="13"/>
    </row>
    <row r="187" spans="1:28" ht="17.100000000000001" customHeight="1">
      <c r="A187" t="s">
        <v>556</v>
      </c>
      <c r="B187" s="12" t="s">
        <v>557</v>
      </c>
      <c r="C187" s="12" t="s">
        <v>37</v>
      </c>
      <c r="D187" s="12" t="s">
        <v>173</v>
      </c>
      <c r="E187" s="12" t="s">
        <v>174</v>
      </c>
      <c r="F187" s="12" t="s">
        <v>542</v>
      </c>
      <c r="G187" s="9" t="s">
        <v>4855</v>
      </c>
      <c r="H187" s="8" t="s">
        <v>4855</v>
      </c>
      <c r="I187" s="9"/>
      <c r="J187" s="9"/>
      <c r="K187" s="10"/>
      <c r="L187" s="11"/>
      <c r="M187" s="22">
        <v>60</v>
      </c>
      <c r="N187" s="33"/>
      <c r="O187" s="22"/>
      <c r="P187" s="85">
        <v>362.20800000000003</v>
      </c>
      <c r="Q187" s="12">
        <v>9.0999999999999998E-2</v>
      </c>
      <c r="R187" s="12">
        <v>9.8000000000000007</v>
      </c>
      <c r="S187" s="12">
        <v>7.7</v>
      </c>
      <c r="T187" s="12">
        <v>4.8</v>
      </c>
      <c r="U187" s="14" t="s">
        <v>56</v>
      </c>
      <c r="V187" s="14" t="s">
        <v>56</v>
      </c>
      <c r="W187" s="14" t="s">
        <v>56</v>
      </c>
      <c r="X187" s="16" t="s">
        <v>56</v>
      </c>
      <c r="Y187" s="13"/>
      <c r="Z187" s="13"/>
      <c r="AA187" s="13"/>
      <c r="AB187" s="13"/>
    </row>
    <row r="188" spans="1:28" ht="17.100000000000001" customHeight="1">
      <c r="A188" t="s">
        <v>559</v>
      </c>
      <c r="B188" s="12" t="s">
        <v>560</v>
      </c>
      <c r="C188" s="12" t="s">
        <v>37</v>
      </c>
      <c r="D188" s="12" t="s">
        <v>173</v>
      </c>
      <c r="E188" s="12" t="s">
        <v>174</v>
      </c>
      <c r="F188" s="12" t="s">
        <v>381</v>
      </c>
      <c r="G188" s="9" t="s">
        <v>4856</v>
      </c>
      <c r="H188" s="8" t="s">
        <v>6625</v>
      </c>
      <c r="I188" s="9"/>
      <c r="J188" s="9"/>
      <c r="K188" s="10"/>
      <c r="L188" s="11"/>
      <c r="M188" s="22">
        <v>106</v>
      </c>
      <c r="N188" s="33"/>
      <c r="O188" s="22"/>
      <c r="P188" s="85">
        <v>294.00000000000011</v>
      </c>
      <c r="Q188" s="12">
        <v>7.0000000000000007E-2</v>
      </c>
      <c r="R188" s="12">
        <v>6</v>
      </c>
      <c r="S188" s="12">
        <v>7.0000000000000009</v>
      </c>
      <c r="T188" s="12">
        <v>7.0000000000000009</v>
      </c>
      <c r="U188" s="14" t="s">
        <v>56</v>
      </c>
      <c r="V188" s="14" t="s">
        <v>56</v>
      </c>
      <c r="W188" s="14" t="s">
        <v>56</v>
      </c>
      <c r="X188" s="16" t="s">
        <v>56</v>
      </c>
      <c r="Y188" s="13"/>
      <c r="Z188" s="13"/>
      <c r="AA188" s="13"/>
      <c r="AB188" s="13"/>
    </row>
    <row r="189" spans="1:28" ht="17.100000000000001" customHeight="1">
      <c r="A189" t="s">
        <v>562</v>
      </c>
      <c r="B189" s="12" t="s">
        <v>563</v>
      </c>
      <c r="C189" s="12" t="s">
        <v>37</v>
      </c>
      <c r="D189" s="12" t="s">
        <v>173</v>
      </c>
      <c r="E189" s="12" t="s">
        <v>564</v>
      </c>
      <c r="F189" s="12" t="s">
        <v>565</v>
      </c>
      <c r="G189" s="56" t="s">
        <v>4857</v>
      </c>
      <c r="H189" s="8" t="s">
        <v>6626</v>
      </c>
      <c r="I189" s="9"/>
      <c r="J189" s="9"/>
      <c r="K189" s="10"/>
      <c r="L189" s="11"/>
      <c r="M189" s="22">
        <v>1198</v>
      </c>
      <c r="N189" s="33"/>
      <c r="O189" s="22"/>
      <c r="P189" s="85">
        <v>118818</v>
      </c>
      <c r="Q189" s="12">
        <v>18</v>
      </c>
      <c r="R189" s="12">
        <v>69</v>
      </c>
      <c r="S189" s="12">
        <v>82</v>
      </c>
      <c r="T189" s="12">
        <v>21</v>
      </c>
      <c r="U189" s="14" t="s">
        <v>56</v>
      </c>
      <c r="V189" s="14" t="s">
        <v>56</v>
      </c>
      <c r="W189" s="14" t="s">
        <v>56</v>
      </c>
      <c r="X189" s="16" t="s">
        <v>56</v>
      </c>
      <c r="Y189" s="13"/>
      <c r="Z189" s="13"/>
      <c r="AA189" s="13"/>
      <c r="AB189" s="13"/>
    </row>
    <row r="190" spans="1:28" ht="17.100000000000001" customHeight="1">
      <c r="A190" t="s">
        <v>567</v>
      </c>
      <c r="B190" s="12" t="s">
        <v>568</v>
      </c>
      <c r="C190" s="12" t="s">
        <v>37</v>
      </c>
      <c r="D190" s="12" t="s">
        <v>173</v>
      </c>
      <c r="E190" s="12" t="s">
        <v>564</v>
      </c>
      <c r="F190" s="12" t="s">
        <v>565</v>
      </c>
      <c r="G190" s="56" t="s">
        <v>4858</v>
      </c>
      <c r="H190" s="8" t="s">
        <v>6626</v>
      </c>
      <c r="I190" s="9"/>
      <c r="J190" s="9"/>
      <c r="K190" s="10"/>
      <c r="L190" s="11"/>
      <c r="M190" s="22">
        <v>1137</v>
      </c>
      <c r="N190" s="33"/>
      <c r="O190" s="22"/>
      <c r="P190" s="85">
        <v>119395.5</v>
      </c>
      <c r="Q190" s="12">
        <v>18</v>
      </c>
      <c r="R190" s="12">
        <v>68.5</v>
      </c>
      <c r="S190" s="12">
        <v>83</v>
      </c>
      <c r="T190" s="12">
        <v>21</v>
      </c>
      <c r="U190" s="14" t="s">
        <v>56</v>
      </c>
      <c r="V190" s="14" t="s">
        <v>56</v>
      </c>
      <c r="W190" s="14" t="s">
        <v>56</v>
      </c>
      <c r="X190" s="16" t="s">
        <v>56</v>
      </c>
      <c r="Y190" s="13"/>
      <c r="Z190" s="13"/>
      <c r="AA190" s="13"/>
      <c r="AB190" s="13"/>
    </row>
    <row r="191" spans="1:28" ht="17.100000000000001" customHeight="1">
      <c r="A191" t="s">
        <v>569</v>
      </c>
      <c r="B191" s="12" t="s">
        <v>570</v>
      </c>
      <c r="C191" s="12" t="s">
        <v>37</v>
      </c>
      <c r="D191" s="12" t="s">
        <v>173</v>
      </c>
      <c r="E191" s="12" t="s">
        <v>564</v>
      </c>
      <c r="F191" s="12" t="s">
        <v>565</v>
      </c>
      <c r="G191" s="56" t="s">
        <v>4857</v>
      </c>
      <c r="H191" s="8" t="s">
        <v>6626</v>
      </c>
      <c r="I191" s="9"/>
      <c r="J191" s="9"/>
      <c r="K191" s="10"/>
      <c r="L191" s="11"/>
      <c r="M191" s="22">
        <v>1262</v>
      </c>
      <c r="N191" s="33"/>
      <c r="O191" s="22"/>
      <c r="P191" s="85">
        <v>150696</v>
      </c>
      <c r="Q191" s="12">
        <v>21</v>
      </c>
      <c r="R191" s="12">
        <v>69</v>
      </c>
      <c r="S191" s="12">
        <v>104</v>
      </c>
      <c r="T191" s="12">
        <v>21</v>
      </c>
      <c r="U191" s="14" t="s">
        <v>56</v>
      </c>
      <c r="V191" s="14" t="s">
        <v>56</v>
      </c>
      <c r="W191" s="14" t="s">
        <v>56</v>
      </c>
      <c r="X191" s="16" t="s">
        <v>56</v>
      </c>
      <c r="Y191" s="13"/>
      <c r="Z191" s="13"/>
      <c r="AA191" s="13"/>
      <c r="AB191" s="13"/>
    </row>
    <row r="192" spans="1:28" ht="17.100000000000001" customHeight="1">
      <c r="A192" t="s">
        <v>571</v>
      </c>
      <c r="B192" s="12" t="s">
        <v>572</v>
      </c>
      <c r="C192" s="12" t="s">
        <v>37</v>
      </c>
      <c r="D192" s="12" t="s">
        <v>173</v>
      </c>
      <c r="E192" s="12" t="s">
        <v>564</v>
      </c>
      <c r="F192" s="12" t="s">
        <v>565</v>
      </c>
      <c r="G192" s="56" t="s">
        <v>4858</v>
      </c>
      <c r="H192" s="8" t="s">
        <v>6626</v>
      </c>
      <c r="I192" s="9"/>
      <c r="J192" s="9"/>
      <c r="K192" s="10"/>
      <c r="L192" s="11"/>
      <c r="M192" s="22">
        <v>1198</v>
      </c>
      <c r="N192" s="33"/>
      <c r="O192" s="22"/>
      <c r="P192" s="85">
        <v>149971.49999999997</v>
      </c>
      <c r="Q192" s="12">
        <v>21</v>
      </c>
      <c r="R192" s="12">
        <v>69</v>
      </c>
      <c r="S192" s="12">
        <v>103.49999999999999</v>
      </c>
      <c r="T192" s="12">
        <v>21</v>
      </c>
      <c r="U192" s="14" t="s">
        <v>56</v>
      </c>
      <c r="V192" s="14" t="s">
        <v>56</v>
      </c>
      <c r="W192" s="14" t="s">
        <v>56</v>
      </c>
      <c r="X192" s="16" t="s">
        <v>56</v>
      </c>
      <c r="Y192" s="13"/>
      <c r="Z192" s="13"/>
      <c r="AA192" s="13"/>
      <c r="AB192" s="13"/>
    </row>
    <row r="193" spans="1:28" ht="17.100000000000001" customHeight="1">
      <c r="A193" t="s">
        <v>573</v>
      </c>
      <c r="B193" s="12" t="s">
        <v>574</v>
      </c>
      <c r="C193" s="12" t="s">
        <v>37</v>
      </c>
      <c r="D193" s="12" t="s">
        <v>173</v>
      </c>
      <c r="E193" s="12" t="s">
        <v>564</v>
      </c>
      <c r="F193" s="12" t="s">
        <v>565</v>
      </c>
      <c r="G193" s="56" t="s">
        <v>4857</v>
      </c>
      <c r="H193" s="8" t="s">
        <v>6626</v>
      </c>
      <c r="I193" s="9"/>
      <c r="J193" s="9"/>
      <c r="K193" s="10"/>
      <c r="L193" s="11"/>
      <c r="M193" s="22">
        <v>1389</v>
      </c>
      <c r="N193" s="33"/>
      <c r="O193" s="22"/>
      <c r="P193" s="85">
        <v>178227</v>
      </c>
      <c r="Q193" s="12">
        <v>24</v>
      </c>
      <c r="R193" s="12">
        <v>69</v>
      </c>
      <c r="S193" s="12">
        <v>123</v>
      </c>
      <c r="T193" s="12">
        <v>21</v>
      </c>
      <c r="U193" s="14" t="s">
        <v>56</v>
      </c>
      <c r="V193" s="14" t="s">
        <v>56</v>
      </c>
      <c r="W193" s="14" t="s">
        <v>56</v>
      </c>
      <c r="X193" s="16" t="s">
        <v>56</v>
      </c>
      <c r="Y193" s="13"/>
      <c r="Z193" s="13"/>
      <c r="AA193" s="13"/>
      <c r="AB193" s="13"/>
    </row>
    <row r="194" spans="1:28" ht="17.100000000000001" customHeight="1">
      <c r="A194" t="s">
        <v>575</v>
      </c>
      <c r="B194" s="12" t="s">
        <v>576</v>
      </c>
      <c r="C194" s="12" t="s">
        <v>37</v>
      </c>
      <c r="D194" s="12" t="s">
        <v>173</v>
      </c>
      <c r="E194" s="12" t="s">
        <v>564</v>
      </c>
      <c r="F194" s="12" t="s">
        <v>565</v>
      </c>
      <c r="G194" s="56" t="s">
        <v>4858</v>
      </c>
      <c r="H194" s="8" t="s">
        <v>6626</v>
      </c>
      <c r="I194" s="9"/>
      <c r="J194" s="9"/>
      <c r="K194" s="10"/>
      <c r="L194" s="11"/>
      <c r="M194" s="22">
        <v>1325</v>
      </c>
      <c r="N194" s="33"/>
      <c r="O194" s="22"/>
      <c r="P194" s="85">
        <v>178227</v>
      </c>
      <c r="Q194" s="12">
        <v>24</v>
      </c>
      <c r="R194" s="12">
        <v>69</v>
      </c>
      <c r="S194" s="12">
        <v>123</v>
      </c>
      <c r="T194" s="12">
        <v>21</v>
      </c>
      <c r="U194" s="14" t="s">
        <v>56</v>
      </c>
      <c r="V194" s="14" t="s">
        <v>56</v>
      </c>
      <c r="W194" s="14" t="s">
        <v>56</v>
      </c>
      <c r="X194" s="16" t="s">
        <v>56</v>
      </c>
      <c r="Y194" s="13"/>
      <c r="Z194" s="13"/>
      <c r="AA194" s="13"/>
      <c r="AB194" s="13"/>
    </row>
    <row r="195" spans="1:28" ht="17.100000000000001" customHeight="1">
      <c r="A195" t="s">
        <v>577</v>
      </c>
      <c r="B195" s="12" t="s">
        <v>578</v>
      </c>
      <c r="C195" s="12" t="s">
        <v>37</v>
      </c>
      <c r="D195" s="12" t="s">
        <v>173</v>
      </c>
      <c r="E195" s="12" t="s">
        <v>564</v>
      </c>
      <c r="F195" s="12" t="s">
        <v>565</v>
      </c>
      <c r="G195" s="56" t="s">
        <v>4857</v>
      </c>
      <c r="H195" s="8" t="s">
        <v>6626</v>
      </c>
      <c r="I195" s="9"/>
      <c r="J195" s="9"/>
      <c r="K195" s="10"/>
      <c r="L195" s="11"/>
      <c r="M195" s="22">
        <v>1553</v>
      </c>
      <c r="N195" s="33"/>
      <c r="O195" s="22"/>
      <c r="P195" s="85">
        <v>203739.25</v>
      </c>
      <c r="Q195" s="12">
        <v>27</v>
      </c>
      <c r="R195" s="12">
        <v>69.5</v>
      </c>
      <c r="S195" s="12">
        <v>143</v>
      </c>
      <c r="T195" s="12">
        <v>20.5</v>
      </c>
      <c r="U195" s="14" t="s">
        <v>56</v>
      </c>
      <c r="V195" s="14" t="s">
        <v>56</v>
      </c>
      <c r="W195" s="14" t="s">
        <v>56</v>
      </c>
      <c r="X195" s="16" t="s">
        <v>56</v>
      </c>
      <c r="Y195" s="13"/>
      <c r="Z195" s="13"/>
      <c r="AA195" s="13"/>
      <c r="AB195" s="13"/>
    </row>
    <row r="196" spans="1:28" ht="17.100000000000001" customHeight="1">
      <c r="A196" t="s">
        <v>579</v>
      </c>
      <c r="B196" s="12" t="s">
        <v>580</v>
      </c>
      <c r="C196" s="12" t="s">
        <v>37</v>
      </c>
      <c r="D196" s="12" t="s">
        <v>173</v>
      </c>
      <c r="E196" s="12" t="s">
        <v>564</v>
      </c>
      <c r="F196" s="12" t="s">
        <v>565</v>
      </c>
      <c r="G196" s="56" t="s">
        <v>4858</v>
      </c>
      <c r="H196" s="8" t="s">
        <v>6626</v>
      </c>
      <c r="I196" s="9"/>
      <c r="J196" s="9"/>
      <c r="K196" s="10"/>
      <c r="L196" s="11"/>
      <c r="M196" s="22">
        <v>1489</v>
      </c>
      <c r="N196" s="33"/>
      <c r="O196" s="22"/>
      <c r="P196" s="85">
        <v>207207</v>
      </c>
      <c r="Q196" s="12">
        <v>27</v>
      </c>
      <c r="R196" s="12">
        <v>69</v>
      </c>
      <c r="S196" s="12">
        <v>143</v>
      </c>
      <c r="T196" s="12">
        <v>21</v>
      </c>
      <c r="U196" s="14" t="s">
        <v>56</v>
      </c>
      <c r="V196" s="14" t="s">
        <v>56</v>
      </c>
      <c r="W196" s="14" t="s">
        <v>56</v>
      </c>
      <c r="X196" s="16" t="s">
        <v>56</v>
      </c>
      <c r="Y196" s="13"/>
      <c r="Z196" s="13"/>
      <c r="AA196" s="13"/>
      <c r="AB196" s="13"/>
    </row>
    <row r="197" spans="1:28" ht="17.100000000000001" customHeight="1">
      <c r="A197" t="s">
        <v>581</v>
      </c>
      <c r="B197" s="12" t="s">
        <v>582</v>
      </c>
      <c r="C197" s="12" t="s">
        <v>37</v>
      </c>
      <c r="D197" s="12" t="s">
        <v>173</v>
      </c>
      <c r="E197" s="12" t="s">
        <v>564</v>
      </c>
      <c r="F197" s="12" t="s">
        <v>565</v>
      </c>
      <c r="G197" s="56" t="s">
        <v>4857</v>
      </c>
      <c r="H197" s="8" t="s">
        <v>6626</v>
      </c>
      <c r="I197" s="9"/>
      <c r="J197" s="9"/>
      <c r="K197" s="10"/>
      <c r="L197" s="11"/>
      <c r="M197" s="22">
        <v>1681</v>
      </c>
      <c r="N197" s="33"/>
      <c r="O197" s="22"/>
      <c r="P197" s="85">
        <v>239610</v>
      </c>
      <c r="Q197" s="12">
        <v>30</v>
      </c>
      <c r="R197" s="12">
        <v>70</v>
      </c>
      <c r="S197" s="12">
        <v>163</v>
      </c>
      <c r="T197" s="12">
        <v>21</v>
      </c>
      <c r="U197" s="14" t="s">
        <v>56</v>
      </c>
      <c r="V197" s="14" t="s">
        <v>56</v>
      </c>
      <c r="W197" s="14" t="s">
        <v>56</v>
      </c>
      <c r="X197" s="16" t="s">
        <v>56</v>
      </c>
      <c r="Y197" s="13"/>
      <c r="Z197" s="13"/>
      <c r="AA197" s="13"/>
      <c r="AB197" s="13"/>
    </row>
    <row r="198" spans="1:28" ht="17.100000000000001" customHeight="1">
      <c r="A198" t="s">
        <v>583</v>
      </c>
      <c r="B198" s="12" t="s">
        <v>584</v>
      </c>
      <c r="C198" s="12" t="s">
        <v>37</v>
      </c>
      <c r="D198" s="12" t="s">
        <v>173</v>
      </c>
      <c r="E198" s="12" t="s">
        <v>564</v>
      </c>
      <c r="F198" s="12" t="s">
        <v>565</v>
      </c>
      <c r="G198" s="56" t="s">
        <v>4858</v>
      </c>
      <c r="H198" s="8" t="s">
        <v>6626</v>
      </c>
      <c r="I198" s="9"/>
      <c r="J198" s="9"/>
      <c r="K198" s="10"/>
      <c r="L198" s="11"/>
      <c r="M198" s="22">
        <v>1617</v>
      </c>
      <c r="N198" s="33"/>
      <c r="O198" s="22"/>
      <c r="P198" s="85">
        <v>236187</v>
      </c>
      <c r="Q198" s="12">
        <v>30</v>
      </c>
      <c r="R198" s="12">
        <v>69</v>
      </c>
      <c r="S198" s="12">
        <v>163</v>
      </c>
      <c r="T198" s="12">
        <v>21</v>
      </c>
      <c r="U198" s="14" t="s">
        <v>56</v>
      </c>
      <c r="V198" s="14" t="s">
        <v>56</v>
      </c>
      <c r="W198" s="14" t="s">
        <v>56</v>
      </c>
      <c r="X198" s="16" t="s">
        <v>56</v>
      </c>
      <c r="Y198" s="13"/>
      <c r="Z198" s="13"/>
      <c r="AA198" s="13"/>
      <c r="AB198" s="13"/>
    </row>
    <row r="199" spans="1:28" ht="17.100000000000001" customHeight="1">
      <c r="A199" t="s">
        <v>585</v>
      </c>
      <c r="B199" s="12" t="s">
        <v>586</v>
      </c>
      <c r="C199" s="12" t="s">
        <v>37</v>
      </c>
      <c r="D199" s="12" t="s">
        <v>173</v>
      </c>
      <c r="E199" s="12" t="s">
        <v>564</v>
      </c>
      <c r="F199" s="12" t="s">
        <v>565</v>
      </c>
      <c r="G199" s="56" t="s">
        <v>4859</v>
      </c>
      <c r="H199" s="8" t="s">
        <v>6626</v>
      </c>
      <c r="I199" s="9"/>
      <c r="J199" s="9"/>
      <c r="K199" s="10"/>
      <c r="L199" s="11"/>
      <c r="M199" s="22">
        <v>678</v>
      </c>
      <c r="N199" s="33"/>
      <c r="O199" s="22"/>
      <c r="P199" s="85">
        <v>121716</v>
      </c>
      <c r="Q199" s="12">
        <v>18</v>
      </c>
      <c r="R199" s="12">
        <v>69</v>
      </c>
      <c r="S199" s="12">
        <v>84</v>
      </c>
      <c r="T199" s="12">
        <v>21</v>
      </c>
      <c r="U199" s="14" t="s">
        <v>56</v>
      </c>
      <c r="V199" s="14" t="s">
        <v>56</v>
      </c>
      <c r="W199" s="14" t="s">
        <v>56</v>
      </c>
      <c r="X199" s="16" t="s">
        <v>56</v>
      </c>
      <c r="Y199" s="13"/>
      <c r="Z199" s="13"/>
      <c r="AA199" s="13"/>
      <c r="AB199" s="13"/>
    </row>
    <row r="200" spans="1:28" ht="17.100000000000001" customHeight="1">
      <c r="A200" t="s">
        <v>587</v>
      </c>
      <c r="B200" s="12" t="s">
        <v>588</v>
      </c>
      <c r="C200" s="12" t="s">
        <v>37</v>
      </c>
      <c r="D200" s="12" t="s">
        <v>173</v>
      </c>
      <c r="E200" s="12" t="s">
        <v>564</v>
      </c>
      <c r="F200" s="12" t="s">
        <v>565</v>
      </c>
      <c r="G200" s="56" t="s">
        <v>4860</v>
      </c>
      <c r="H200" s="8" t="s">
        <v>6626</v>
      </c>
      <c r="I200" s="9"/>
      <c r="J200" s="9"/>
      <c r="K200" s="10"/>
      <c r="L200" s="11"/>
      <c r="M200" s="22">
        <v>725</v>
      </c>
      <c r="N200" s="33"/>
      <c r="O200" s="22"/>
      <c r="P200" s="85">
        <v>122010</v>
      </c>
      <c r="Q200" s="12">
        <v>18</v>
      </c>
      <c r="R200" s="12">
        <v>70</v>
      </c>
      <c r="S200" s="12">
        <v>83</v>
      </c>
      <c r="T200" s="12">
        <v>21</v>
      </c>
      <c r="U200" s="14" t="s">
        <v>56</v>
      </c>
      <c r="V200" s="14" t="s">
        <v>56</v>
      </c>
      <c r="W200" s="14" t="s">
        <v>56</v>
      </c>
      <c r="X200" s="16" t="s">
        <v>56</v>
      </c>
      <c r="Y200" s="13"/>
      <c r="Z200" s="13"/>
      <c r="AA200" s="13"/>
      <c r="AB200" s="13"/>
    </row>
    <row r="201" spans="1:28" ht="17.100000000000001" customHeight="1">
      <c r="A201" t="s">
        <v>589</v>
      </c>
      <c r="B201" s="12" t="s">
        <v>590</v>
      </c>
      <c r="C201" s="12" t="s">
        <v>37</v>
      </c>
      <c r="D201" s="12" t="s">
        <v>173</v>
      </c>
      <c r="E201" s="12" t="s">
        <v>564</v>
      </c>
      <c r="F201" s="12" t="s">
        <v>565</v>
      </c>
      <c r="G201" s="56" t="s">
        <v>4859</v>
      </c>
      <c r="H201" s="8" t="s">
        <v>6626</v>
      </c>
      <c r="I201" s="9"/>
      <c r="J201" s="9"/>
      <c r="K201" s="10"/>
      <c r="L201" s="11"/>
      <c r="M201" s="22">
        <v>742</v>
      </c>
      <c r="N201" s="33"/>
      <c r="O201" s="22"/>
      <c r="P201" s="85">
        <v>149247</v>
      </c>
      <c r="Q201" s="12">
        <v>21</v>
      </c>
      <c r="R201" s="12">
        <v>69</v>
      </c>
      <c r="S201" s="12">
        <v>103</v>
      </c>
      <c r="T201" s="12">
        <v>21</v>
      </c>
      <c r="U201" s="14" t="s">
        <v>56</v>
      </c>
      <c r="V201" s="14" t="s">
        <v>56</v>
      </c>
      <c r="W201" s="14" t="s">
        <v>56</v>
      </c>
      <c r="X201" s="16" t="s">
        <v>56</v>
      </c>
      <c r="Y201" s="13"/>
      <c r="Z201" s="13"/>
      <c r="AA201" s="13"/>
      <c r="AB201" s="13"/>
    </row>
    <row r="202" spans="1:28" ht="17.100000000000001" customHeight="1">
      <c r="A202" t="s">
        <v>591</v>
      </c>
      <c r="B202" s="12" t="s">
        <v>592</v>
      </c>
      <c r="C202" s="12" t="s">
        <v>37</v>
      </c>
      <c r="D202" s="12" t="s">
        <v>173</v>
      </c>
      <c r="E202" s="12" t="s">
        <v>564</v>
      </c>
      <c r="F202" s="12" t="s">
        <v>565</v>
      </c>
      <c r="G202" s="56" t="s">
        <v>4860</v>
      </c>
      <c r="H202" s="8" t="s">
        <v>6626</v>
      </c>
      <c r="I202" s="9"/>
      <c r="J202" s="9"/>
      <c r="K202" s="10"/>
      <c r="L202" s="11"/>
      <c r="M202" s="22">
        <v>789</v>
      </c>
      <c r="N202" s="33"/>
      <c r="O202" s="22"/>
      <c r="P202" s="85">
        <v>152880</v>
      </c>
      <c r="Q202" s="12">
        <v>21</v>
      </c>
      <c r="R202" s="12">
        <v>70</v>
      </c>
      <c r="S202" s="12">
        <v>104</v>
      </c>
      <c r="T202" s="12">
        <v>21</v>
      </c>
      <c r="U202" s="14" t="s">
        <v>56</v>
      </c>
      <c r="V202" s="14" t="s">
        <v>56</v>
      </c>
      <c r="W202" s="14" t="s">
        <v>56</v>
      </c>
      <c r="X202" s="16" t="s">
        <v>56</v>
      </c>
      <c r="Y202" s="13"/>
      <c r="Z202" s="13"/>
      <c r="AA202" s="13"/>
      <c r="AB202" s="13"/>
    </row>
    <row r="203" spans="1:28" ht="17.100000000000001" customHeight="1">
      <c r="A203" t="s">
        <v>593</v>
      </c>
      <c r="B203" s="12" t="s">
        <v>594</v>
      </c>
      <c r="C203" s="12" t="s">
        <v>37</v>
      </c>
      <c r="D203" s="12" t="s">
        <v>173</v>
      </c>
      <c r="E203" s="12" t="s">
        <v>564</v>
      </c>
      <c r="F203" s="12" t="s">
        <v>565</v>
      </c>
      <c r="G203" s="56" t="s">
        <v>4859</v>
      </c>
      <c r="H203" s="8" t="s">
        <v>6626</v>
      </c>
      <c r="I203" s="9"/>
      <c r="J203" s="9"/>
      <c r="K203" s="10"/>
      <c r="L203" s="11"/>
      <c r="M203" s="22">
        <v>870</v>
      </c>
      <c r="N203" s="33"/>
      <c r="O203" s="22"/>
      <c r="P203" s="85">
        <v>178227</v>
      </c>
      <c r="Q203" s="12">
        <v>24</v>
      </c>
      <c r="R203" s="12">
        <v>69</v>
      </c>
      <c r="S203" s="12">
        <v>123</v>
      </c>
      <c r="T203" s="12">
        <v>21</v>
      </c>
      <c r="U203" s="14" t="s">
        <v>56</v>
      </c>
      <c r="V203" s="14" t="s">
        <v>56</v>
      </c>
      <c r="W203" s="14" t="s">
        <v>56</v>
      </c>
      <c r="X203" s="16" t="s">
        <v>56</v>
      </c>
      <c r="Y203" s="13"/>
      <c r="Z203" s="13"/>
      <c r="AA203" s="13"/>
      <c r="AB203" s="13"/>
    </row>
    <row r="204" spans="1:28" ht="17.100000000000001" customHeight="1">
      <c r="A204" t="s">
        <v>595</v>
      </c>
      <c r="B204" s="12" t="s">
        <v>596</v>
      </c>
      <c r="C204" s="12" t="s">
        <v>37</v>
      </c>
      <c r="D204" s="12" t="s">
        <v>173</v>
      </c>
      <c r="E204" s="12" t="s">
        <v>564</v>
      </c>
      <c r="F204" s="12" t="s">
        <v>565</v>
      </c>
      <c r="G204" s="56" t="s">
        <v>4860</v>
      </c>
      <c r="H204" s="8" t="s">
        <v>6626</v>
      </c>
      <c r="I204" s="9"/>
      <c r="J204" s="9"/>
      <c r="K204" s="10"/>
      <c r="L204" s="11"/>
      <c r="M204" s="22">
        <v>914</v>
      </c>
      <c r="N204" s="33"/>
      <c r="O204" s="22"/>
      <c r="P204" s="85">
        <v>169740</v>
      </c>
      <c r="Q204" s="12">
        <v>24</v>
      </c>
      <c r="R204" s="12">
        <v>69</v>
      </c>
      <c r="S204" s="12">
        <v>123</v>
      </c>
      <c r="T204" s="12">
        <v>20</v>
      </c>
      <c r="U204" s="14" t="s">
        <v>56</v>
      </c>
      <c r="V204" s="14" t="s">
        <v>56</v>
      </c>
      <c r="W204" s="14" t="s">
        <v>56</v>
      </c>
      <c r="X204" s="16" t="s">
        <v>56</v>
      </c>
      <c r="Y204" s="13"/>
      <c r="Z204" s="13"/>
      <c r="AA204" s="13"/>
      <c r="AB204" s="13"/>
    </row>
    <row r="205" spans="1:28" ht="17.100000000000001" customHeight="1">
      <c r="A205" t="s">
        <v>597</v>
      </c>
      <c r="B205" s="12" t="s">
        <v>598</v>
      </c>
      <c r="C205" s="12" t="s">
        <v>37</v>
      </c>
      <c r="D205" s="12" t="s">
        <v>173</v>
      </c>
      <c r="E205" s="12" t="s">
        <v>564</v>
      </c>
      <c r="F205" s="12" t="s">
        <v>565</v>
      </c>
      <c r="G205" s="56" t="s">
        <v>4859</v>
      </c>
      <c r="H205" s="8" t="s">
        <v>6626</v>
      </c>
      <c r="I205" s="9"/>
      <c r="J205" s="9"/>
      <c r="K205" s="10"/>
      <c r="L205" s="11"/>
      <c r="M205" s="22">
        <v>1034</v>
      </c>
      <c r="N205" s="33"/>
      <c r="O205" s="22"/>
      <c r="P205" s="85">
        <v>210210</v>
      </c>
      <c r="Q205" s="12">
        <v>27</v>
      </c>
      <c r="R205" s="12">
        <v>70</v>
      </c>
      <c r="S205" s="12">
        <v>143</v>
      </c>
      <c r="T205" s="12">
        <v>21</v>
      </c>
      <c r="U205" s="14" t="s">
        <v>56</v>
      </c>
      <c r="V205" s="14" t="s">
        <v>56</v>
      </c>
      <c r="W205" s="14" t="s">
        <v>56</v>
      </c>
      <c r="X205" s="16" t="s">
        <v>56</v>
      </c>
      <c r="Y205" s="13"/>
      <c r="Z205" s="13"/>
      <c r="AA205" s="13"/>
      <c r="AB205" s="13"/>
    </row>
    <row r="206" spans="1:28" ht="17.100000000000001" customHeight="1">
      <c r="A206" t="s">
        <v>599</v>
      </c>
      <c r="B206" s="12" t="s">
        <v>600</v>
      </c>
      <c r="C206" s="12" t="s">
        <v>37</v>
      </c>
      <c r="D206" s="12" t="s">
        <v>173</v>
      </c>
      <c r="E206" s="12" t="s">
        <v>564</v>
      </c>
      <c r="F206" s="12" t="s">
        <v>565</v>
      </c>
      <c r="G206" s="56" t="s">
        <v>4860</v>
      </c>
      <c r="H206" s="8" t="s">
        <v>6626</v>
      </c>
      <c r="I206" s="9"/>
      <c r="J206" s="9"/>
      <c r="K206" s="10"/>
      <c r="L206" s="11"/>
      <c r="M206" s="22">
        <v>1078</v>
      </c>
      <c r="N206" s="33"/>
      <c r="O206" s="22"/>
      <c r="P206" s="85">
        <v>201600</v>
      </c>
      <c r="Q206" s="12">
        <v>27</v>
      </c>
      <c r="R206" s="12">
        <v>70</v>
      </c>
      <c r="S206" s="12">
        <v>144</v>
      </c>
      <c r="T206" s="12">
        <v>20</v>
      </c>
      <c r="U206" s="14" t="s">
        <v>56</v>
      </c>
      <c r="V206" s="14" t="s">
        <v>56</v>
      </c>
      <c r="W206" s="14" t="s">
        <v>56</v>
      </c>
      <c r="X206" s="16" t="s">
        <v>56</v>
      </c>
      <c r="Y206" s="13"/>
      <c r="Z206" s="13"/>
      <c r="AA206" s="13"/>
      <c r="AB206" s="13"/>
    </row>
    <row r="207" spans="1:28" ht="17.100000000000001" customHeight="1">
      <c r="A207" t="s">
        <v>601</v>
      </c>
      <c r="B207" s="12" t="s">
        <v>602</v>
      </c>
      <c r="C207" s="12" t="s">
        <v>37</v>
      </c>
      <c r="D207" s="12" t="s">
        <v>173</v>
      </c>
      <c r="E207" s="12" t="s">
        <v>564</v>
      </c>
      <c r="F207" s="12" t="s">
        <v>565</v>
      </c>
      <c r="G207" s="56" t="s">
        <v>4859</v>
      </c>
      <c r="H207" s="8" t="s">
        <v>6626</v>
      </c>
      <c r="I207" s="9"/>
      <c r="J207" s="9"/>
      <c r="K207" s="10"/>
      <c r="L207" s="11"/>
      <c r="M207" s="22">
        <v>1162</v>
      </c>
      <c r="N207" s="33"/>
      <c r="O207" s="22"/>
      <c r="P207" s="85">
        <v>236187</v>
      </c>
      <c r="Q207" s="12">
        <v>30</v>
      </c>
      <c r="R207" s="12">
        <v>69</v>
      </c>
      <c r="S207" s="12">
        <v>163</v>
      </c>
      <c r="T207" s="12">
        <v>21</v>
      </c>
      <c r="U207" s="14" t="s">
        <v>56</v>
      </c>
      <c r="V207" s="14" t="s">
        <v>56</v>
      </c>
      <c r="W207" s="14" t="s">
        <v>56</v>
      </c>
      <c r="X207" s="16" t="s">
        <v>56</v>
      </c>
      <c r="Y207" s="13"/>
      <c r="Z207" s="13"/>
      <c r="AA207" s="13"/>
      <c r="AB207" s="13"/>
    </row>
    <row r="208" spans="1:28" ht="17.100000000000001" customHeight="1">
      <c r="A208" t="s">
        <v>603</v>
      </c>
      <c r="B208" s="12" t="s">
        <v>604</v>
      </c>
      <c r="C208" s="12" t="s">
        <v>37</v>
      </c>
      <c r="D208" s="12" t="s">
        <v>173</v>
      </c>
      <c r="E208" s="12" t="s">
        <v>564</v>
      </c>
      <c r="F208" s="12" t="s">
        <v>565</v>
      </c>
      <c r="G208" s="56" t="s">
        <v>4860</v>
      </c>
      <c r="H208" s="8" t="s">
        <v>6626</v>
      </c>
      <c r="I208" s="9"/>
      <c r="J208" s="9"/>
      <c r="K208" s="10"/>
      <c r="L208" s="11"/>
      <c r="M208" s="22">
        <v>1206</v>
      </c>
      <c r="N208" s="33"/>
      <c r="O208" s="22"/>
      <c r="P208" s="85">
        <v>237636</v>
      </c>
      <c r="Q208" s="12">
        <v>30</v>
      </c>
      <c r="R208" s="12">
        <v>69</v>
      </c>
      <c r="S208" s="12">
        <v>164</v>
      </c>
      <c r="T208" s="12">
        <v>21</v>
      </c>
      <c r="U208" s="14" t="s">
        <v>56</v>
      </c>
      <c r="V208" s="14" t="s">
        <v>56</v>
      </c>
      <c r="W208" s="14" t="s">
        <v>56</v>
      </c>
      <c r="X208" s="16" t="s">
        <v>56</v>
      </c>
      <c r="Y208" s="13"/>
      <c r="Z208" s="13"/>
      <c r="AA208" s="13"/>
      <c r="AB208" s="13"/>
    </row>
    <row r="209" spans="1:28" ht="17.100000000000001" customHeight="1">
      <c r="A209" t="s">
        <v>605</v>
      </c>
      <c r="B209" s="12" t="s">
        <v>606</v>
      </c>
      <c r="C209" s="12" t="s">
        <v>37</v>
      </c>
      <c r="D209" s="12" t="s">
        <v>173</v>
      </c>
      <c r="E209" s="12" t="s">
        <v>564</v>
      </c>
      <c r="F209" s="12" t="s">
        <v>607</v>
      </c>
      <c r="G209" s="56" t="s">
        <v>4861</v>
      </c>
      <c r="H209" s="8" t="s">
        <v>6627</v>
      </c>
      <c r="I209" s="9"/>
      <c r="J209" s="9"/>
      <c r="K209" s="10"/>
      <c r="L209" s="11"/>
      <c r="M209" s="22">
        <v>1275</v>
      </c>
      <c r="N209" s="33"/>
      <c r="O209" s="22"/>
      <c r="P209" s="85">
        <v>34947.200000000004</v>
      </c>
      <c r="Q209" s="12">
        <v>15</v>
      </c>
      <c r="R209" s="12">
        <v>33.5</v>
      </c>
      <c r="S209" s="12">
        <v>81.5</v>
      </c>
      <c r="T209" s="12">
        <v>12.8</v>
      </c>
      <c r="U209" s="14" t="s">
        <v>56</v>
      </c>
      <c r="V209" s="14" t="s">
        <v>56</v>
      </c>
      <c r="W209" s="14" t="s">
        <v>56</v>
      </c>
      <c r="X209" s="16" t="s">
        <v>56</v>
      </c>
      <c r="Y209" s="13"/>
      <c r="Z209" s="13"/>
      <c r="AA209" s="13"/>
      <c r="AB209" s="13"/>
    </row>
    <row r="210" spans="1:28" ht="17.100000000000001" customHeight="1">
      <c r="A210" t="s">
        <v>609</v>
      </c>
      <c r="B210" s="12" t="s">
        <v>610</v>
      </c>
      <c r="C210" s="12" t="s">
        <v>37</v>
      </c>
      <c r="D210" s="12" t="s">
        <v>173</v>
      </c>
      <c r="E210" s="12" t="s">
        <v>564</v>
      </c>
      <c r="F210" s="12" t="s">
        <v>607</v>
      </c>
      <c r="G210" s="56" t="s">
        <v>4861</v>
      </c>
      <c r="H210" s="8" t="s">
        <v>6627</v>
      </c>
      <c r="I210" s="9"/>
      <c r="J210" s="9"/>
      <c r="K210" s="10"/>
      <c r="L210" s="11"/>
      <c r="M210" s="22">
        <v>1375</v>
      </c>
      <c r="N210" s="33"/>
      <c r="O210" s="22"/>
      <c r="P210" s="85">
        <v>43523.199999999997</v>
      </c>
      <c r="Q210" s="12">
        <v>17</v>
      </c>
      <c r="R210" s="12">
        <v>33.5</v>
      </c>
      <c r="S210" s="12">
        <v>101.49999999999999</v>
      </c>
      <c r="T210" s="12">
        <v>12.8</v>
      </c>
      <c r="U210" s="14" t="s">
        <v>56</v>
      </c>
      <c r="V210" s="14" t="s">
        <v>56</v>
      </c>
      <c r="W210" s="14" t="s">
        <v>56</v>
      </c>
      <c r="X210" s="16" t="s">
        <v>56</v>
      </c>
      <c r="Y210" s="13"/>
      <c r="Z210" s="13"/>
      <c r="AA210" s="13"/>
      <c r="AB210" s="13"/>
    </row>
    <row r="211" spans="1:28" ht="17.100000000000001" customHeight="1">
      <c r="A211" t="s">
        <v>611</v>
      </c>
      <c r="B211" s="12" t="s">
        <v>612</v>
      </c>
      <c r="C211" s="12" t="s">
        <v>37</v>
      </c>
      <c r="D211" s="12" t="s">
        <v>173</v>
      </c>
      <c r="E211" s="12" t="s">
        <v>564</v>
      </c>
      <c r="F211" s="12" t="s">
        <v>607</v>
      </c>
      <c r="G211" s="56" t="s">
        <v>4861</v>
      </c>
      <c r="H211" s="8" t="s">
        <v>6627</v>
      </c>
      <c r="I211" s="9"/>
      <c r="J211" s="9"/>
      <c r="K211" s="10"/>
      <c r="L211" s="11"/>
      <c r="M211" s="22">
        <v>1489</v>
      </c>
      <c r="N211" s="33"/>
      <c r="O211" s="22"/>
      <c r="P211" s="85">
        <v>121044</v>
      </c>
      <c r="Q211" s="12">
        <v>20</v>
      </c>
      <c r="R211" s="12">
        <v>44</v>
      </c>
      <c r="S211" s="12">
        <v>131</v>
      </c>
      <c r="T211" s="12">
        <v>21</v>
      </c>
      <c r="U211" s="14" t="s">
        <v>56</v>
      </c>
      <c r="V211" s="14" t="s">
        <v>56</v>
      </c>
      <c r="W211" s="14" t="s">
        <v>56</v>
      </c>
      <c r="X211" s="16" t="s">
        <v>56</v>
      </c>
      <c r="Y211" s="13"/>
      <c r="Z211" s="13"/>
      <c r="AA211" s="13"/>
      <c r="AB211" s="13"/>
    </row>
    <row r="212" spans="1:28" ht="17.100000000000001" customHeight="1">
      <c r="A212" t="s">
        <v>613</v>
      </c>
      <c r="B212" s="12" t="s">
        <v>614</v>
      </c>
      <c r="C212" s="12" t="s">
        <v>37</v>
      </c>
      <c r="D212" s="12" t="s">
        <v>173</v>
      </c>
      <c r="E212" s="12" t="s">
        <v>564</v>
      </c>
      <c r="F212" s="12" t="s">
        <v>607</v>
      </c>
      <c r="G212" s="56" t="s">
        <v>4862</v>
      </c>
      <c r="H212" s="8" t="s">
        <v>6627</v>
      </c>
      <c r="I212" s="9"/>
      <c r="J212" s="9"/>
      <c r="K212" s="10"/>
      <c r="L212" s="11"/>
      <c r="M212" s="22">
        <v>1250</v>
      </c>
      <c r="N212" s="33"/>
      <c r="O212" s="22"/>
      <c r="P212" s="85">
        <v>34947.200000000004</v>
      </c>
      <c r="Q212" s="12">
        <v>15</v>
      </c>
      <c r="R212" s="12">
        <v>33.5</v>
      </c>
      <c r="S212" s="12">
        <v>81.5</v>
      </c>
      <c r="T212" s="12">
        <v>12.8</v>
      </c>
      <c r="U212" s="14" t="s">
        <v>56</v>
      </c>
      <c r="V212" s="14" t="s">
        <v>56</v>
      </c>
      <c r="W212" s="14" t="s">
        <v>56</v>
      </c>
      <c r="X212" s="16" t="s">
        <v>56</v>
      </c>
      <c r="Y212" s="13"/>
      <c r="Z212" s="13"/>
      <c r="AA212" s="13"/>
      <c r="AB212" s="13"/>
    </row>
    <row r="213" spans="1:28" ht="17.100000000000001" customHeight="1">
      <c r="A213" t="s">
        <v>615</v>
      </c>
      <c r="B213" s="12" t="s">
        <v>616</v>
      </c>
      <c r="C213" s="12" t="s">
        <v>37</v>
      </c>
      <c r="D213" s="12" t="s">
        <v>173</v>
      </c>
      <c r="E213" s="12" t="s">
        <v>564</v>
      </c>
      <c r="F213" s="12" t="s">
        <v>607</v>
      </c>
      <c r="G213" s="56" t="s">
        <v>4862</v>
      </c>
      <c r="H213" s="8" t="s">
        <v>6627</v>
      </c>
      <c r="I213" s="9"/>
      <c r="J213" s="9"/>
      <c r="K213" s="10"/>
      <c r="L213" s="11"/>
      <c r="M213" s="22">
        <v>1350</v>
      </c>
      <c r="N213" s="33"/>
      <c r="O213" s="22"/>
      <c r="P213" s="85">
        <v>43523.199999999997</v>
      </c>
      <c r="Q213" s="12">
        <v>17</v>
      </c>
      <c r="R213" s="12">
        <v>33.5</v>
      </c>
      <c r="S213" s="12">
        <v>101.49999999999999</v>
      </c>
      <c r="T213" s="12">
        <v>12.8</v>
      </c>
      <c r="U213" s="14" t="s">
        <v>56</v>
      </c>
      <c r="V213" s="14" t="s">
        <v>56</v>
      </c>
      <c r="W213" s="14" t="s">
        <v>56</v>
      </c>
      <c r="X213" s="16" t="s">
        <v>56</v>
      </c>
      <c r="Y213" s="13"/>
      <c r="Z213" s="13"/>
      <c r="AA213" s="13"/>
      <c r="AB213" s="13"/>
    </row>
    <row r="214" spans="1:28" ht="17.100000000000001" customHeight="1">
      <c r="A214" t="s">
        <v>617</v>
      </c>
      <c r="B214" s="12" t="s">
        <v>618</v>
      </c>
      <c r="C214" s="12" t="s">
        <v>37</v>
      </c>
      <c r="D214" s="12" t="s">
        <v>173</v>
      </c>
      <c r="E214" s="12" t="s">
        <v>564</v>
      </c>
      <c r="F214" s="12" t="s">
        <v>607</v>
      </c>
      <c r="G214" s="56" t="s">
        <v>4862</v>
      </c>
      <c r="H214" s="8" t="s">
        <v>6627</v>
      </c>
      <c r="I214" s="9"/>
      <c r="J214" s="9"/>
      <c r="K214" s="10"/>
      <c r="L214" s="11"/>
      <c r="M214" s="22">
        <v>1464</v>
      </c>
      <c r="N214" s="33"/>
      <c r="O214" s="22"/>
      <c r="P214" s="85">
        <v>123795</v>
      </c>
      <c r="Q214" s="12">
        <v>19.600000000000001</v>
      </c>
      <c r="R214" s="12">
        <v>45</v>
      </c>
      <c r="S214" s="12">
        <v>131</v>
      </c>
      <c r="T214" s="12">
        <v>21</v>
      </c>
      <c r="U214" s="14" t="s">
        <v>56</v>
      </c>
      <c r="V214" s="14" t="s">
        <v>56</v>
      </c>
      <c r="W214" s="14" t="s">
        <v>56</v>
      </c>
      <c r="X214" s="16" t="s">
        <v>56</v>
      </c>
      <c r="Y214" s="13"/>
      <c r="Z214" s="13"/>
      <c r="AA214" s="13"/>
      <c r="AB214" s="13"/>
    </row>
    <row r="215" spans="1:28" ht="17.100000000000001" customHeight="1">
      <c r="A215" t="s">
        <v>619</v>
      </c>
      <c r="B215" s="12" t="s">
        <v>620</v>
      </c>
      <c r="C215" s="12" t="s">
        <v>37</v>
      </c>
      <c r="D215" s="12" t="s">
        <v>173</v>
      </c>
      <c r="E215" s="12" t="s">
        <v>564</v>
      </c>
      <c r="F215" s="12" t="s">
        <v>607</v>
      </c>
      <c r="G215" s="56" t="s">
        <v>4863</v>
      </c>
      <c r="H215" s="8" t="s">
        <v>6627</v>
      </c>
      <c r="I215" s="9"/>
      <c r="J215" s="9"/>
      <c r="K215" s="10"/>
      <c r="L215" s="11"/>
      <c r="M215" s="22">
        <v>1014</v>
      </c>
      <c r="N215" s="33"/>
      <c r="O215" s="22"/>
      <c r="P215" s="85">
        <v>88182</v>
      </c>
      <c r="Q215" s="12">
        <v>13.6</v>
      </c>
      <c r="R215" s="12">
        <v>45</v>
      </c>
      <c r="S215" s="12">
        <v>92</v>
      </c>
      <c r="T215" s="12">
        <v>21.3</v>
      </c>
      <c r="U215" s="14" t="s">
        <v>56</v>
      </c>
      <c r="V215" s="14" t="s">
        <v>56</v>
      </c>
      <c r="W215" s="14" t="s">
        <v>56</v>
      </c>
      <c r="X215" s="16" t="s">
        <v>56</v>
      </c>
      <c r="Y215" s="13"/>
      <c r="Z215" s="13"/>
      <c r="AA215" s="13"/>
      <c r="AB215" s="13"/>
    </row>
    <row r="216" spans="1:28" ht="17.100000000000001" customHeight="1">
      <c r="A216" t="s">
        <v>621</v>
      </c>
      <c r="B216" s="12" t="s">
        <v>622</v>
      </c>
      <c r="C216" s="12" t="s">
        <v>37</v>
      </c>
      <c r="D216" s="12" t="s">
        <v>173</v>
      </c>
      <c r="E216" s="12" t="s">
        <v>564</v>
      </c>
      <c r="F216" s="12" t="s">
        <v>607</v>
      </c>
      <c r="G216" s="56" t="s">
        <v>4863</v>
      </c>
      <c r="H216" s="8" t="s">
        <v>6627</v>
      </c>
      <c r="I216" s="9"/>
      <c r="J216" s="9"/>
      <c r="K216" s="10"/>
      <c r="L216" s="11"/>
      <c r="M216" s="22">
        <v>1117</v>
      </c>
      <c r="N216" s="33"/>
      <c r="O216" s="22"/>
      <c r="P216" s="85">
        <v>105840.00000000001</v>
      </c>
      <c r="Q216" s="12">
        <v>17</v>
      </c>
      <c r="R216" s="12">
        <v>45</v>
      </c>
      <c r="S216" s="12">
        <v>112.00000000000001</v>
      </c>
      <c r="T216" s="12">
        <v>21</v>
      </c>
      <c r="U216" s="14" t="s">
        <v>56</v>
      </c>
      <c r="V216" s="14" t="s">
        <v>56</v>
      </c>
      <c r="W216" s="14" t="s">
        <v>56</v>
      </c>
      <c r="X216" s="16" t="s">
        <v>56</v>
      </c>
      <c r="Y216" s="13"/>
      <c r="Z216" s="13"/>
      <c r="AA216" s="13"/>
      <c r="AB216" s="13"/>
    </row>
    <row r="217" spans="1:28" ht="17.100000000000001" customHeight="1">
      <c r="A217" t="s">
        <v>623</v>
      </c>
      <c r="B217" s="12" t="s">
        <v>624</v>
      </c>
      <c r="C217" s="12" t="s">
        <v>37</v>
      </c>
      <c r="D217" s="12" t="s">
        <v>173</v>
      </c>
      <c r="E217" s="12" t="s">
        <v>564</v>
      </c>
      <c r="F217" s="12" t="s">
        <v>607</v>
      </c>
      <c r="G217" s="56" t="s">
        <v>4863</v>
      </c>
      <c r="H217" s="8" t="s">
        <v>6627</v>
      </c>
      <c r="I217" s="9"/>
      <c r="J217" s="9"/>
      <c r="K217" s="10"/>
      <c r="L217" s="11"/>
      <c r="M217" s="22">
        <v>1231</v>
      </c>
      <c r="N217" s="33"/>
      <c r="O217" s="22"/>
      <c r="P217" s="85">
        <v>52099.200000000012</v>
      </c>
      <c r="Q217" s="12">
        <v>20</v>
      </c>
      <c r="R217" s="12">
        <v>33.5</v>
      </c>
      <c r="S217" s="12">
        <v>121.50000000000001</v>
      </c>
      <c r="T217" s="12">
        <v>12.8</v>
      </c>
      <c r="U217" s="14" t="s">
        <v>56</v>
      </c>
      <c r="V217" s="14" t="s">
        <v>56</v>
      </c>
      <c r="W217" s="14" t="s">
        <v>56</v>
      </c>
      <c r="X217" s="16" t="s">
        <v>56</v>
      </c>
      <c r="Y217" s="13"/>
      <c r="Z217" s="13"/>
      <c r="AA217" s="13"/>
      <c r="AB217" s="13"/>
    </row>
    <row r="218" spans="1:28" ht="17.100000000000001" customHeight="1">
      <c r="A218" t="s">
        <v>625</v>
      </c>
      <c r="B218" s="12" t="s">
        <v>626</v>
      </c>
      <c r="C218" s="12" t="s">
        <v>37</v>
      </c>
      <c r="D218" s="12" t="s">
        <v>173</v>
      </c>
      <c r="E218" s="12" t="s">
        <v>564</v>
      </c>
      <c r="F218" s="12" t="s">
        <v>607</v>
      </c>
      <c r="G218" s="56" t="s">
        <v>4864</v>
      </c>
      <c r="H218" s="8" t="s">
        <v>6627</v>
      </c>
      <c r="I218" s="9"/>
      <c r="J218" s="9"/>
      <c r="K218" s="10"/>
      <c r="L218" s="11"/>
      <c r="M218" s="22">
        <v>989</v>
      </c>
      <c r="N218" s="33"/>
      <c r="O218" s="22"/>
      <c r="P218" s="85">
        <v>34947.200000000004</v>
      </c>
      <c r="Q218" s="12">
        <v>15</v>
      </c>
      <c r="R218" s="12">
        <v>33.5</v>
      </c>
      <c r="S218" s="12">
        <v>81.5</v>
      </c>
      <c r="T218" s="12">
        <v>12.8</v>
      </c>
      <c r="U218" s="14" t="s">
        <v>56</v>
      </c>
      <c r="V218" s="14" t="s">
        <v>56</v>
      </c>
      <c r="W218" s="14" t="s">
        <v>56</v>
      </c>
      <c r="X218" s="16" t="s">
        <v>56</v>
      </c>
      <c r="Y218" s="13"/>
      <c r="Z218" s="13"/>
      <c r="AA218" s="13"/>
      <c r="AB218" s="13"/>
    </row>
    <row r="219" spans="1:28" ht="17.100000000000001" customHeight="1">
      <c r="A219" t="s">
        <v>627</v>
      </c>
      <c r="B219" s="12" t="s">
        <v>628</v>
      </c>
      <c r="C219" s="12" t="s">
        <v>37</v>
      </c>
      <c r="D219" s="12" t="s">
        <v>173</v>
      </c>
      <c r="E219" s="12" t="s">
        <v>564</v>
      </c>
      <c r="F219" s="12" t="s">
        <v>607</v>
      </c>
      <c r="G219" s="56" t="s">
        <v>4864</v>
      </c>
      <c r="H219" s="8" t="s">
        <v>6627</v>
      </c>
      <c r="I219" s="9"/>
      <c r="J219" s="9"/>
      <c r="K219" s="10"/>
      <c r="L219" s="11"/>
      <c r="M219" s="22">
        <v>1092</v>
      </c>
      <c r="N219" s="33"/>
      <c r="O219" s="22"/>
      <c r="P219" s="85">
        <v>43523.199999999997</v>
      </c>
      <c r="Q219" s="12">
        <v>17</v>
      </c>
      <c r="R219" s="12">
        <v>33.5</v>
      </c>
      <c r="S219" s="12">
        <v>101.49999999999999</v>
      </c>
      <c r="T219" s="12">
        <v>12.8</v>
      </c>
      <c r="U219" s="14" t="s">
        <v>56</v>
      </c>
      <c r="V219" s="14" t="s">
        <v>56</v>
      </c>
      <c r="W219" s="14" t="s">
        <v>56</v>
      </c>
      <c r="X219" s="16" t="s">
        <v>56</v>
      </c>
      <c r="Y219" s="13"/>
      <c r="Z219" s="13"/>
      <c r="AA219" s="13"/>
      <c r="AB219" s="13"/>
    </row>
    <row r="220" spans="1:28" ht="17.100000000000001" customHeight="1">
      <c r="A220" t="s">
        <v>629</v>
      </c>
      <c r="B220" s="12" t="s">
        <v>630</v>
      </c>
      <c r="C220" s="12" t="s">
        <v>37</v>
      </c>
      <c r="D220" s="12" t="s">
        <v>173</v>
      </c>
      <c r="E220" s="12" t="s">
        <v>564</v>
      </c>
      <c r="F220" s="12" t="s">
        <v>607</v>
      </c>
      <c r="G220" s="56" t="s">
        <v>4864</v>
      </c>
      <c r="H220" s="8" t="s">
        <v>6627</v>
      </c>
      <c r="I220" s="9"/>
      <c r="J220" s="9"/>
      <c r="K220" s="10"/>
      <c r="L220" s="11"/>
      <c r="M220" s="22">
        <v>1206</v>
      </c>
      <c r="N220" s="33"/>
      <c r="O220" s="22"/>
      <c r="P220" s="85">
        <v>126522</v>
      </c>
      <c r="Q220" s="12">
        <v>18.399999999999999</v>
      </c>
      <c r="R220" s="12">
        <v>45</v>
      </c>
      <c r="S220" s="12">
        <v>132</v>
      </c>
      <c r="T220" s="12">
        <v>21.3</v>
      </c>
      <c r="U220" s="14" t="s">
        <v>56</v>
      </c>
      <c r="V220" s="14" t="s">
        <v>56</v>
      </c>
      <c r="W220" s="14" t="s">
        <v>56</v>
      </c>
      <c r="X220" s="16" t="s">
        <v>56</v>
      </c>
      <c r="Y220" s="13"/>
      <c r="Z220" s="13"/>
      <c r="AA220" s="13"/>
      <c r="AB220" s="13"/>
    </row>
    <row r="221" spans="1:28" ht="17.100000000000001" customHeight="1">
      <c r="A221" t="s">
        <v>631</v>
      </c>
      <c r="B221" s="12" t="s">
        <v>632</v>
      </c>
      <c r="C221" s="12" t="s">
        <v>37</v>
      </c>
      <c r="D221" s="12" t="s">
        <v>173</v>
      </c>
      <c r="E221" s="12" t="s">
        <v>564</v>
      </c>
      <c r="F221" s="12" t="s">
        <v>607</v>
      </c>
      <c r="G221" s="56" t="s">
        <v>4865</v>
      </c>
      <c r="H221" s="8" t="s">
        <v>6627</v>
      </c>
      <c r="I221" s="9"/>
      <c r="J221" s="9"/>
      <c r="K221" s="10"/>
      <c r="L221" s="11"/>
      <c r="M221" s="22">
        <v>989</v>
      </c>
      <c r="N221" s="33"/>
      <c r="O221" s="22"/>
      <c r="P221" s="85">
        <v>34947.200000000004</v>
      </c>
      <c r="Q221" s="12">
        <v>15</v>
      </c>
      <c r="R221" s="12">
        <v>33.5</v>
      </c>
      <c r="S221" s="12">
        <v>81.5</v>
      </c>
      <c r="T221" s="12">
        <v>12.8</v>
      </c>
      <c r="U221" s="14" t="s">
        <v>56</v>
      </c>
      <c r="V221" s="14" t="s">
        <v>56</v>
      </c>
      <c r="W221" s="14" t="s">
        <v>56</v>
      </c>
      <c r="X221" s="16" t="s">
        <v>56</v>
      </c>
      <c r="Y221" s="13"/>
      <c r="Z221" s="13"/>
      <c r="AA221" s="13"/>
      <c r="AB221" s="13"/>
    </row>
    <row r="222" spans="1:28" ht="17.100000000000001" customHeight="1">
      <c r="A222" t="s">
        <v>633</v>
      </c>
      <c r="B222" s="12" t="s">
        <v>634</v>
      </c>
      <c r="C222" s="12" t="s">
        <v>37</v>
      </c>
      <c r="D222" s="12" t="s">
        <v>173</v>
      </c>
      <c r="E222" s="12" t="s">
        <v>564</v>
      </c>
      <c r="F222" s="12" t="s">
        <v>607</v>
      </c>
      <c r="G222" s="56" t="s">
        <v>4865</v>
      </c>
      <c r="H222" s="8" t="s">
        <v>6627</v>
      </c>
      <c r="I222" s="9"/>
      <c r="J222" s="9"/>
      <c r="K222" s="10"/>
      <c r="L222" s="11"/>
      <c r="M222" s="22">
        <v>1092</v>
      </c>
      <c r="N222" s="33"/>
      <c r="O222" s="22"/>
      <c r="P222" s="85">
        <v>109157.99999999999</v>
      </c>
      <c r="Q222" s="12">
        <v>17</v>
      </c>
      <c r="R222" s="12">
        <v>46</v>
      </c>
      <c r="S222" s="12">
        <v>112.99999999999999</v>
      </c>
      <c r="T222" s="12">
        <v>21</v>
      </c>
      <c r="U222" s="14" t="s">
        <v>56</v>
      </c>
      <c r="V222" s="14" t="s">
        <v>56</v>
      </c>
      <c r="W222" s="14" t="s">
        <v>56</v>
      </c>
      <c r="X222" s="16" t="s">
        <v>56</v>
      </c>
      <c r="Y222" s="13"/>
      <c r="Z222" s="13"/>
      <c r="AA222" s="13"/>
      <c r="AB222" s="13"/>
    </row>
    <row r="223" spans="1:28" ht="17.100000000000001" customHeight="1">
      <c r="A223" t="s">
        <v>635</v>
      </c>
      <c r="B223" s="12" t="s">
        <v>636</v>
      </c>
      <c r="C223" s="12" t="s">
        <v>37</v>
      </c>
      <c r="D223" s="12" t="s">
        <v>173</v>
      </c>
      <c r="E223" s="12" t="s">
        <v>564</v>
      </c>
      <c r="F223" s="12" t="s">
        <v>607</v>
      </c>
      <c r="G223" s="56" t="s">
        <v>4865</v>
      </c>
      <c r="H223" s="8" t="s">
        <v>6627</v>
      </c>
      <c r="I223" s="9"/>
      <c r="J223" s="9"/>
      <c r="K223" s="10"/>
      <c r="L223" s="11"/>
      <c r="M223" s="22">
        <v>1206</v>
      </c>
      <c r="N223" s="33"/>
      <c r="O223" s="22"/>
      <c r="P223" s="85">
        <v>52099.200000000012</v>
      </c>
      <c r="Q223" s="12">
        <v>20</v>
      </c>
      <c r="R223" s="12">
        <v>33.5</v>
      </c>
      <c r="S223" s="12">
        <v>121.50000000000001</v>
      </c>
      <c r="T223" s="12">
        <v>12.8</v>
      </c>
      <c r="U223" s="14" t="s">
        <v>56</v>
      </c>
      <c r="V223" s="14" t="s">
        <v>56</v>
      </c>
      <c r="W223" s="14" t="s">
        <v>56</v>
      </c>
      <c r="X223" s="16" t="s">
        <v>56</v>
      </c>
      <c r="Y223" s="13"/>
      <c r="Z223" s="13"/>
      <c r="AA223" s="13"/>
      <c r="AB223" s="13"/>
    </row>
    <row r="224" spans="1:28" ht="17.100000000000001" customHeight="1">
      <c r="A224" t="s">
        <v>637</v>
      </c>
      <c r="B224" s="12" t="s">
        <v>638</v>
      </c>
      <c r="C224" s="12" t="s">
        <v>37</v>
      </c>
      <c r="D224" s="12" t="s">
        <v>173</v>
      </c>
      <c r="E224" s="12" t="s">
        <v>564</v>
      </c>
      <c r="F224" s="12" t="s">
        <v>607</v>
      </c>
      <c r="G224" s="56" t="s">
        <v>4866</v>
      </c>
      <c r="H224" s="8" t="s">
        <v>6627</v>
      </c>
      <c r="I224" s="9"/>
      <c r="J224" s="9"/>
      <c r="K224" s="10"/>
      <c r="L224" s="11"/>
      <c r="M224" s="22">
        <v>1062</v>
      </c>
      <c r="N224" s="33"/>
      <c r="O224" s="22"/>
      <c r="P224" s="85">
        <v>34947.200000000004</v>
      </c>
      <c r="Q224" s="12">
        <v>15</v>
      </c>
      <c r="R224" s="12">
        <v>33.5</v>
      </c>
      <c r="S224" s="12">
        <v>81.5</v>
      </c>
      <c r="T224" s="12">
        <v>12.8</v>
      </c>
      <c r="U224" s="14" t="s">
        <v>56</v>
      </c>
      <c r="V224" s="14" t="s">
        <v>56</v>
      </c>
      <c r="W224" s="14" t="s">
        <v>56</v>
      </c>
      <c r="X224" s="16" t="s">
        <v>56</v>
      </c>
      <c r="Y224" s="13"/>
      <c r="Z224" s="13"/>
      <c r="AA224" s="13"/>
      <c r="AB224" s="13"/>
    </row>
    <row r="225" spans="1:28" ht="17.100000000000001" customHeight="1">
      <c r="A225" t="s">
        <v>639</v>
      </c>
      <c r="B225" s="12" t="s">
        <v>640</v>
      </c>
      <c r="C225" s="12" t="s">
        <v>37</v>
      </c>
      <c r="D225" s="12" t="s">
        <v>173</v>
      </c>
      <c r="E225" s="12" t="s">
        <v>564</v>
      </c>
      <c r="F225" s="12" t="s">
        <v>607</v>
      </c>
      <c r="G225" s="56" t="s">
        <v>4866</v>
      </c>
      <c r="H225" s="8" t="s">
        <v>6627</v>
      </c>
      <c r="I225" s="9"/>
      <c r="J225" s="9"/>
      <c r="K225" s="10"/>
      <c r="L225" s="11"/>
      <c r="M225" s="22">
        <v>1162</v>
      </c>
      <c r="N225" s="33"/>
      <c r="O225" s="22"/>
      <c r="P225" s="85">
        <v>43523.199999999997</v>
      </c>
      <c r="Q225" s="12">
        <v>17</v>
      </c>
      <c r="R225" s="12">
        <v>33.5</v>
      </c>
      <c r="S225" s="12">
        <v>101.49999999999999</v>
      </c>
      <c r="T225" s="12">
        <v>12.8</v>
      </c>
      <c r="U225" s="14" t="s">
        <v>56</v>
      </c>
      <c r="V225" s="14" t="s">
        <v>56</v>
      </c>
      <c r="W225" s="14" t="s">
        <v>56</v>
      </c>
      <c r="X225" s="16" t="s">
        <v>56</v>
      </c>
      <c r="Y225" s="13"/>
      <c r="Z225" s="13"/>
      <c r="AA225" s="13"/>
      <c r="AB225" s="13"/>
    </row>
    <row r="226" spans="1:28" ht="17.100000000000001" customHeight="1">
      <c r="A226" t="s">
        <v>641</v>
      </c>
      <c r="B226" s="12" t="s">
        <v>642</v>
      </c>
      <c r="C226" s="12" t="s">
        <v>37</v>
      </c>
      <c r="D226" s="12" t="s">
        <v>173</v>
      </c>
      <c r="E226" s="12" t="s">
        <v>564</v>
      </c>
      <c r="F226" s="12" t="s">
        <v>607</v>
      </c>
      <c r="G226" s="56" t="s">
        <v>4866</v>
      </c>
      <c r="H226" s="8" t="s">
        <v>6627</v>
      </c>
      <c r="I226" s="9"/>
      <c r="J226" s="9"/>
      <c r="K226" s="10"/>
      <c r="L226" s="11"/>
      <c r="M226" s="22">
        <v>1275</v>
      </c>
      <c r="N226" s="33"/>
      <c r="O226" s="22"/>
      <c r="P226" s="85">
        <v>121044</v>
      </c>
      <c r="Q226" s="12">
        <v>20</v>
      </c>
      <c r="R226" s="12">
        <v>44</v>
      </c>
      <c r="S226" s="12">
        <v>131</v>
      </c>
      <c r="T226" s="12">
        <v>21</v>
      </c>
      <c r="U226" s="14" t="s">
        <v>56</v>
      </c>
      <c r="V226" s="14" t="s">
        <v>56</v>
      </c>
      <c r="W226" s="14" t="s">
        <v>56</v>
      </c>
      <c r="X226" s="16" t="s">
        <v>56</v>
      </c>
      <c r="Y226" s="13"/>
      <c r="Z226" s="13"/>
      <c r="AA226" s="13"/>
      <c r="AB226" s="13"/>
    </row>
    <row r="227" spans="1:28" ht="17.100000000000001" customHeight="1">
      <c r="A227" t="s">
        <v>643</v>
      </c>
      <c r="B227" s="12" t="s">
        <v>644</v>
      </c>
      <c r="C227" s="12" t="s">
        <v>37</v>
      </c>
      <c r="D227" s="12" t="s">
        <v>173</v>
      </c>
      <c r="E227" s="12" t="s">
        <v>564</v>
      </c>
      <c r="F227" s="12" t="s">
        <v>607</v>
      </c>
      <c r="G227" s="56" t="s">
        <v>4867</v>
      </c>
      <c r="H227" s="8" t="s">
        <v>6627</v>
      </c>
      <c r="I227" s="9"/>
      <c r="J227" s="9"/>
      <c r="K227" s="10"/>
      <c r="L227" s="11"/>
      <c r="M227" s="22">
        <v>1034</v>
      </c>
      <c r="N227" s="33"/>
      <c r="O227" s="22"/>
      <c r="P227" s="85">
        <v>34947.200000000004</v>
      </c>
      <c r="Q227" s="12">
        <v>15</v>
      </c>
      <c r="R227" s="12">
        <v>33.5</v>
      </c>
      <c r="S227" s="12">
        <v>81.5</v>
      </c>
      <c r="T227" s="12">
        <v>12.8</v>
      </c>
      <c r="U227" s="14" t="s">
        <v>56</v>
      </c>
      <c r="V227" s="14" t="s">
        <v>56</v>
      </c>
      <c r="W227" s="14" t="s">
        <v>56</v>
      </c>
      <c r="X227" s="16" t="s">
        <v>56</v>
      </c>
      <c r="Y227" s="13"/>
      <c r="Z227" s="13"/>
      <c r="AA227" s="13"/>
      <c r="AB227" s="13"/>
    </row>
    <row r="228" spans="1:28" ht="17.100000000000001" customHeight="1">
      <c r="A228" t="s">
        <v>645</v>
      </c>
      <c r="B228" s="12" t="s">
        <v>646</v>
      </c>
      <c r="C228" s="12" t="s">
        <v>37</v>
      </c>
      <c r="D228" s="12" t="s">
        <v>173</v>
      </c>
      <c r="E228" s="12" t="s">
        <v>564</v>
      </c>
      <c r="F228" s="12" t="s">
        <v>607</v>
      </c>
      <c r="G228" s="56" t="s">
        <v>4867</v>
      </c>
      <c r="H228" s="8" t="s">
        <v>6627</v>
      </c>
      <c r="I228" s="9"/>
      <c r="J228" s="9"/>
      <c r="K228" s="10"/>
      <c r="L228" s="11"/>
      <c r="M228" s="22">
        <v>1137</v>
      </c>
      <c r="N228" s="33"/>
      <c r="O228" s="22"/>
      <c r="P228" s="85">
        <v>43523.199999999997</v>
      </c>
      <c r="Q228" s="12">
        <v>17</v>
      </c>
      <c r="R228" s="12">
        <v>33.5</v>
      </c>
      <c r="S228" s="12">
        <v>101.49999999999999</v>
      </c>
      <c r="T228" s="12">
        <v>12.8</v>
      </c>
      <c r="U228" s="14" t="s">
        <v>56</v>
      </c>
      <c r="V228" s="14" t="s">
        <v>56</v>
      </c>
      <c r="W228" s="14" t="s">
        <v>56</v>
      </c>
      <c r="X228" s="16" t="s">
        <v>56</v>
      </c>
      <c r="Y228" s="13"/>
      <c r="Z228" s="13"/>
      <c r="AA228" s="13"/>
      <c r="AB228" s="13"/>
    </row>
    <row r="229" spans="1:28" ht="17.100000000000001" customHeight="1">
      <c r="A229" t="s">
        <v>647</v>
      </c>
      <c r="B229" s="12" t="s">
        <v>648</v>
      </c>
      <c r="C229" s="12" t="s">
        <v>37</v>
      </c>
      <c r="D229" s="12" t="s">
        <v>173</v>
      </c>
      <c r="E229" s="12" t="s">
        <v>564</v>
      </c>
      <c r="F229" s="12" t="s">
        <v>607</v>
      </c>
      <c r="G229" s="56" t="s">
        <v>4867</v>
      </c>
      <c r="H229" s="8" t="s">
        <v>6627</v>
      </c>
      <c r="I229" s="9"/>
      <c r="J229" s="9"/>
      <c r="K229" s="10"/>
      <c r="L229" s="11"/>
      <c r="M229" s="22">
        <v>1250</v>
      </c>
      <c r="N229" s="33"/>
      <c r="O229" s="22"/>
      <c r="P229" s="85">
        <v>121044</v>
      </c>
      <c r="Q229" s="12">
        <v>20</v>
      </c>
      <c r="R229" s="12">
        <v>44</v>
      </c>
      <c r="S229" s="12">
        <v>131</v>
      </c>
      <c r="T229" s="12">
        <v>21</v>
      </c>
      <c r="U229" s="14" t="s">
        <v>56</v>
      </c>
      <c r="V229" s="14" t="s">
        <v>56</v>
      </c>
      <c r="W229" s="14" t="s">
        <v>56</v>
      </c>
      <c r="X229" s="16" t="s">
        <v>56</v>
      </c>
      <c r="Y229" s="13"/>
      <c r="Z229" s="13"/>
      <c r="AA229" s="13"/>
      <c r="AB229" s="13"/>
    </row>
    <row r="230" spans="1:28" ht="17.100000000000001" customHeight="1">
      <c r="A230" t="s">
        <v>649</v>
      </c>
      <c r="B230" s="12" t="s">
        <v>650</v>
      </c>
      <c r="C230" s="12" t="s">
        <v>37</v>
      </c>
      <c r="D230" s="12" t="s">
        <v>173</v>
      </c>
      <c r="E230" s="12" t="s">
        <v>564</v>
      </c>
      <c r="F230" s="12" t="s">
        <v>607</v>
      </c>
      <c r="G230" s="56" t="s">
        <v>4868</v>
      </c>
      <c r="H230" s="8" t="s">
        <v>6627</v>
      </c>
      <c r="I230" s="9"/>
      <c r="J230" s="9"/>
      <c r="K230" s="10"/>
      <c r="L230" s="11"/>
      <c r="M230" s="22">
        <v>1034</v>
      </c>
      <c r="N230" s="33"/>
      <c r="O230" s="22"/>
      <c r="P230" s="85">
        <v>88182</v>
      </c>
      <c r="Q230" s="12">
        <v>15</v>
      </c>
      <c r="R230" s="12">
        <v>45</v>
      </c>
      <c r="S230" s="12">
        <v>92</v>
      </c>
      <c r="T230" s="12">
        <v>21.3</v>
      </c>
      <c r="U230" s="14" t="s">
        <v>56</v>
      </c>
      <c r="V230" s="14" t="s">
        <v>56</v>
      </c>
      <c r="W230" s="14" t="s">
        <v>56</v>
      </c>
      <c r="X230" s="16" t="s">
        <v>56</v>
      </c>
      <c r="Y230" s="13"/>
      <c r="Z230" s="13"/>
      <c r="AA230" s="13"/>
      <c r="AB230" s="13"/>
    </row>
    <row r="231" spans="1:28" ht="17.100000000000001" customHeight="1">
      <c r="A231" t="s">
        <v>651</v>
      </c>
      <c r="B231" s="12" t="s">
        <v>652</v>
      </c>
      <c r="C231" s="12" t="s">
        <v>37</v>
      </c>
      <c r="D231" s="12" t="s">
        <v>173</v>
      </c>
      <c r="E231" s="12" t="s">
        <v>564</v>
      </c>
      <c r="F231" s="12" t="s">
        <v>607</v>
      </c>
      <c r="G231" s="56" t="s">
        <v>4868</v>
      </c>
      <c r="H231" s="8" t="s">
        <v>6627</v>
      </c>
      <c r="I231" s="9"/>
      <c r="J231" s="9"/>
      <c r="K231" s="10"/>
      <c r="L231" s="11"/>
      <c r="M231" s="22">
        <v>1137</v>
      </c>
      <c r="N231" s="33"/>
      <c r="O231" s="22"/>
      <c r="P231" s="85">
        <v>103040.00000000001</v>
      </c>
      <c r="Q231" s="12">
        <v>17</v>
      </c>
      <c r="R231" s="12">
        <v>46</v>
      </c>
      <c r="S231" s="12">
        <v>112.00000000000001</v>
      </c>
      <c r="T231" s="12">
        <v>20</v>
      </c>
      <c r="U231" s="14" t="s">
        <v>56</v>
      </c>
      <c r="V231" s="14" t="s">
        <v>56</v>
      </c>
      <c r="W231" s="14" t="s">
        <v>56</v>
      </c>
      <c r="X231" s="16" t="s">
        <v>56</v>
      </c>
      <c r="Y231" s="13"/>
      <c r="Z231" s="13"/>
      <c r="AA231" s="13"/>
      <c r="AB231" s="13"/>
    </row>
    <row r="232" spans="1:28" ht="17.100000000000001" customHeight="1">
      <c r="A232" t="s">
        <v>653</v>
      </c>
      <c r="B232" s="12" t="s">
        <v>654</v>
      </c>
      <c r="C232" s="12" t="s">
        <v>37</v>
      </c>
      <c r="D232" s="12" t="s">
        <v>173</v>
      </c>
      <c r="E232" s="12" t="s">
        <v>564</v>
      </c>
      <c r="F232" s="12" t="s">
        <v>607</v>
      </c>
      <c r="G232" s="56" t="s">
        <v>4868</v>
      </c>
      <c r="H232" s="8" t="s">
        <v>6627</v>
      </c>
      <c r="I232" s="9"/>
      <c r="J232" s="9"/>
      <c r="K232" s="10"/>
      <c r="L232" s="11"/>
      <c r="M232" s="22">
        <v>1250</v>
      </c>
      <c r="N232" s="33"/>
      <c r="O232" s="22"/>
      <c r="P232" s="85">
        <v>126720</v>
      </c>
      <c r="Q232" s="12">
        <v>20</v>
      </c>
      <c r="R232" s="12">
        <v>48</v>
      </c>
      <c r="S232" s="12">
        <v>132</v>
      </c>
      <c r="T232" s="12">
        <v>20</v>
      </c>
      <c r="U232" s="14" t="s">
        <v>56</v>
      </c>
      <c r="V232" s="14" t="s">
        <v>56</v>
      </c>
      <c r="W232" s="14" t="s">
        <v>56</v>
      </c>
      <c r="X232" s="16" t="s">
        <v>56</v>
      </c>
      <c r="Y232" s="13"/>
      <c r="Z232" s="13"/>
      <c r="AA232" s="13"/>
      <c r="AB232" s="13"/>
    </row>
    <row r="233" spans="1:28" ht="17.100000000000001" customHeight="1">
      <c r="A233" t="s">
        <v>655</v>
      </c>
      <c r="B233" s="12" t="s">
        <v>656</v>
      </c>
      <c r="C233" s="12" t="s">
        <v>37</v>
      </c>
      <c r="D233" s="12" t="s">
        <v>173</v>
      </c>
      <c r="E233" s="12" t="s">
        <v>564</v>
      </c>
      <c r="F233" s="12" t="s">
        <v>607</v>
      </c>
      <c r="G233" s="56" t="s">
        <v>4861</v>
      </c>
      <c r="H233" s="8" t="s">
        <v>6627</v>
      </c>
      <c r="I233" s="9"/>
      <c r="J233" s="9"/>
      <c r="K233" s="10"/>
      <c r="L233" s="11"/>
      <c r="M233" s="22">
        <v>1750</v>
      </c>
      <c r="N233" s="33"/>
      <c r="O233" s="22"/>
      <c r="P233" s="85">
        <v>190960</v>
      </c>
      <c r="Q233" s="12">
        <v>20</v>
      </c>
      <c r="R233" s="12">
        <v>44</v>
      </c>
      <c r="S233" s="12">
        <v>140</v>
      </c>
      <c r="T233" s="12">
        <v>31</v>
      </c>
      <c r="U233" s="14" t="s">
        <v>56</v>
      </c>
      <c r="V233" s="14" t="s">
        <v>56</v>
      </c>
      <c r="W233" s="14" t="s">
        <v>56</v>
      </c>
      <c r="X233" s="16" t="s">
        <v>56</v>
      </c>
      <c r="Y233" s="13"/>
      <c r="Z233" s="13"/>
      <c r="AA233" s="13"/>
      <c r="AB233" s="13"/>
    </row>
    <row r="234" spans="1:28" ht="17.100000000000001" customHeight="1">
      <c r="A234" t="s">
        <v>657</v>
      </c>
      <c r="B234" s="12" t="s">
        <v>658</v>
      </c>
      <c r="C234" s="12" t="s">
        <v>37</v>
      </c>
      <c r="D234" s="12" t="s">
        <v>173</v>
      </c>
      <c r="E234" s="12" t="s">
        <v>564</v>
      </c>
      <c r="F234" s="12" t="s">
        <v>607</v>
      </c>
      <c r="G234" s="56" t="s">
        <v>4862</v>
      </c>
      <c r="H234" s="8" t="s">
        <v>6627</v>
      </c>
      <c r="I234" s="9"/>
      <c r="J234" s="9"/>
      <c r="K234" s="10"/>
      <c r="L234" s="11"/>
      <c r="M234" s="22">
        <v>1623</v>
      </c>
      <c r="N234" s="33"/>
      <c r="O234" s="22"/>
      <c r="P234" s="85">
        <v>187922</v>
      </c>
      <c r="Q234" s="12">
        <v>20</v>
      </c>
      <c r="R234" s="12">
        <v>43.3</v>
      </c>
      <c r="S234" s="12">
        <v>140</v>
      </c>
      <c r="T234" s="12">
        <v>31</v>
      </c>
      <c r="U234" s="14" t="s">
        <v>56</v>
      </c>
      <c r="V234" s="14" t="s">
        <v>56</v>
      </c>
      <c r="W234" s="14" t="s">
        <v>56</v>
      </c>
      <c r="X234" s="16" t="s">
        <v>56</v>
      </c>
      <c r="Y234" s="13"/>
      <c r="Z234" s="13"/>
      <c r="AA234" s="13"/>
      <c r="AB234" s="13"/>
    </row>
    <row r="235" spans="1:28" ht="17.100000000000001" customHeight="1">
      <c r="A235" t="s">
        <v>659</v>
      </c>
      <c r="B235" s="12" t="s">
        <v>660</v>
      </c>
      <c r="C235" s="12" t="s">
        <v>37</v>
      </c>
      <c r="D235" s="12" t="s">
        <v>173</v>
      </c>
      <c r="E235" s="12" t="s">
        <v>564</v>
      </c>
      <c r="F235" s="12" t="s">
        <v>607</v>
      </c>
      <c r="G235" s="56" t="s">
        <v>4863</v>
      </c>
      <c r="H235" s="8" t="s">
        <v>6627</v>
      </c>
      <c r="I235" s="9"/>
      <c r="J235" s="9"/>
      <c r="K235" s="10"/>
      <c r="L235" s="11"/>
      <c r="M235" s="22">
        <v>1523</v>
      </c>
      <c r="N235" s="33"/>
      <c r="O235" s="22"/>
      <c r="P235" s="85">
        <v>195300</v>
      </c>
      <c r="Q235" s="12">
        <v>20</v>
      </c>
      <c r="R235" s="12">
        <v>45</v>
      </c>
      <c r="S235" s="12">
        <v>140</v>
      </c>
      <c r="T235" s="12">
        <v>31</v>
      </c>
      <c r="U235" s="14" t="s">
        <v>56</v>
      </c>
      <c r="V235" s="14" t="s">
        <v>56</v>
      </c>
      <c r="W235" s="14" t="s">
        <v>56</v>
      </c>
      <c r="X235" s="16" t="s">
        <v>56</v>
      </c>
      <c r="Y235" s="13"/>
      <c r="Z235" s="13"/>
      <c r="AA235" s="13"/>
      <c r="AB235" s="13"/>
    </row>
    <row r="236" spans="1:28" ht="17.100000000000001" customHeight="1">
      <c r="A236" t="s">
        <v>661</v>
      </c>
      <c r="B236" s="12" t="s">
        <v>662</v>
      </c>
      <c r="C236" s="12" t="s">
        <v>37</v>
      </c>
      <c r="D236" s="12" t="s">
        <v>173</v>
      </c>
      <c r="E236" s="12" t="s">
        <v>564</v>
      </c>
      <c r="F236" s="12" t="s">
        <v>607</v>
      </c>
      <c r="G236" s="56" t="s">
        <v>4864</v>
      </c>
      <c r="H236" s="8" t="s">
        <v>6627</v>
      </c>
      <c r="I236" s="9"/>
      <c r="J236" s="9"/>
      <c r="K236" s="10"/>
      <c r="L236" s="11"/>
      <c r="M236" s="22">
        <v>1395</v>
      </c>
      <c r="N236" s="33"/>
      <c r="O236" s="22"/>
      <c r="P236" s="85">
        <v>192520.125</v>
      </c>
      <c r="Q236" s="12">
        <v>20</v>
      </c>
      <c r="R236" s="12">
        <v>43.5</v>
      </c>
      <c r="S236" s="12">
        <v>140.5</v>
      </c>
      <c r="T236" s="12">
        <v>31.5</v>
      </c>
      <c r="U236" s="14" t="s">
        <v>56</v>
      </c>
      <c r="V236" s="14" t="s">
        <v>56</v>
      </c>
      <c r="W236" s="14" t="s">
        <v>56</v>
      </c>
      <c r="X236" s="16" t="s">
        <v>56</v>
      </c>
      <c r="Y236" s="13"/>
      <c r="Z236" s="13"/>
      <c r="AA236" s="13"/>
      <c r="AB236" s="13"/>
    </row>
    <row r="237" spans="1:28" ht="17.100000000000001" customHeight="1">
      <c r="A237" t="s">
        <v>663</v>
      </c>
      <c r="B237" s="12" t="s">
        <v>664</v>
      </c>
      <c r="C237" s="12" t="s">
        <v>37</v>
      </c>
      <c r="D237" s="12" t="s">
        <v>173</v>
      </c>
      <c r="E237" s="12" t="s">
        <v>564</v>
      </c>
      <c r="F237" s="12" t="s">
        <v>607</v>
      </c>
      <c r="G237" s="56" t="s">
        <v>4865</v>
      </c>
      <c r="H237" s="8" t="s">
        <v>6627</v>
      </c>
      <c r="I237" s="9"/>
      <c r="J237" s="9"/>
      <c r="K237" s="10"/>
      <c r="L237" s="11"/>
      <c r="M237" s="22">
        <v>1395</v>
      </c>
      <c r="N237" s="33"/>
      <c r="O237" s="22"/>
      <c r="P237" s="85">
        <v>89671.125000000015</v>
      </c>
      <c r="Q237" s="12">
        <v>25</v>
      </c>
      <c r="R237" s="12">
        <v>33.5</v>
      </c>
      <c r="S237" s="12">
        <v>124.50000000000001</v>
      </c>
      <c r="T237" s="12">
        <v>21.5</v>
      </c>
      <c r="U237" s="14" t="s">
        <v>56</v>
      </c>
      <c r="V237" s="14" t="s">
        <v>56</v>
      </c>
      <c r="W237" s="14" t="s">
        <v>56</v>
      </c>
      <c r="X237" s="16" t="s">
        <v>56</v>
      </c>
      <c r="Y237" s="13"/>
      <c r="Z237" s="13"/>
      <c r="AA237" s="13"/>
      <c r="AB237" s="13"/>
    </row>
    <row r="238" spans="1:28" ht="17.100000000000001" customHeight="1">
      <c r="A238" t="s">
        <v>665</v>
      </c>
      <c r="B238" s="12" t="s">
        <v>666</v>
      </c>
      <c r="C238" s="12" t="s">
        <v>37</v>
      </c>
      <c r="D238" s="12" t="s">
        <v>173</v>
      </c>
      <c r="E238" s="12" t="s">
        <v>564</v>
      </c>
      <c r="F238" s="12" t="s">
        <v>667</v>
      </c>
      <c r="G238" s="56" t="s">
        <v>4869</v>
      </c>
      <c r="H238" s="8" t="s">
        <v>6628</v>
      </c>
      <c r="I238" s="9"/>
      <c r="J238" s="9"/>
      <c r="K238" s="10"/>
      <c r="L238" s="11"/>
      <c r="M238" s="22">
        <v>1206</v>
      </c>
      <c r="N238" s="33"/>
      <c r="O238" s="22"/>
      <c r="P238" s="85">
        <v>192974.25</v>
      </c>
      <c r="Q238" s="12">
        <v>20.6</v>
      </c>
      <c r="R238" s="12">
        <v>29.5</v>
      </c>
      <c r="S238" s="12">
        <v>89</v>
      </c>
      <c r="T238" s="12">
        <v>73.5</v>
      </c>
      <c r="U238" s="14" t="s">
        <v>56</v>
      </c>
      <c r="V238" s="14" t="s">
        <v>56</v>
      </c>
      <c r="W238" s="14" t="s">
        <v>56</v>
      </c>
      <c r="X238" s="16" t="s">
        <v>56</v>
      </c>
      <c r="Y238" s="13"/>
      <c r="Z238" s="13"/>
      <c r="AA238" s="13"/>
      <c r="AB238" s="13"/>
    </row>
    <row r="239" spans="1:28" ht="17.100000000000001" customHeight="1">
      <c r="A239" t="s">
        <v>669</v>
      </c>
      <c r="B239" s="12" t="s">
        <v>670</v>
      </c>
      <c r="C239" s="12" t="s">
        <v>37</v>
      </c>
      <c r="D239" s="12" t="s">
        <v>173</v>
      </c>
      <c r="E239" s="12" t="s">
        <v>564</v>
      </c>
      <c r="F239" s="12" t="s">
        <v>667</v>
      </c>
      <c r="G239" s="56" t="s">
        <v>4869</v>
      </c>
      <c r="H239" s="8" t="s">
        <v>6628</v>
      </c>
      <c r="I239" s="9"/>
      <c r="J239" s="9"/>
      <c r="K239" s="10"/>
      <c r="L239" s="11"/>
      <c r="M239" s="22">
        <v>1356</v>
      </c>
      <c r="N239" s="33"/>
      <c r="O239" s="22"/>
      <c r="P239" s="85">
        <v>234569.24999999997</v>
      </c>
      <c r="Q239" s="12">
        <v>24.4</v>
      </c>
      <c r="R239" s="12">
        <v>28.499999999999996</v>
      </c>
      <c r="S239" s="12">
        <v>93</v>
      </c>
      <c r="T239" s="12">
        <v>88.5</v>
      </c>
      <c r="U239" s="14" t="s">
        <v>56</v>
      </c>
      <c r="V239" s="14" t="s">
        <v>56</v>
      </c>
      <c r="W239" s="14" t="s">
        <v>56</v>
      </c>
      <c r="X239" s="16" t="s">
        <v>56</v>
      </c>
      <c r="Y239" s="13"/>
      <c r="Z239" s="13"/>
      <c r="AA239" s="13"/>
      <c r="AB239" s="13"/>
    </row>
    <row r="240" spans="1:28" ht="17.100000000000001" customHeight="1">
      <c r="A240" t="s">
        <v>671</v>
      </c>
      <c r="B240" s="12" t="s">
        <v>672</v>
      </c>
      <c r="C240" s="12" t="s">
        <v>37</v>
      </c>
      <c r="D240" s="12" t="s">
        <v>173</v>
      </c>
      <c r="E240" s="12" t="s">
        <v>564</v>
      </c>
      <c r="F240" s="12" t="s">
        <v>667</v>
      </c>
      <c r="G240" s="56" t="s">
        <v>4869</v>
      </c>
      <c r="H240" s="8" t="s">
        <v>6628</v>
      </c>
      <c r="I240" s="9"/>
      <c r="J240" s="9"/>
      <c r="K240" s="10"/>
      <c r="L240" s="11"/>
      <c r="M240" s="22">
        <v>1750</v>
      </c>
      <c r="N240" s="33"/>
      <c r="O240" s="22"/>
      <c r="P240" s="85">
        <v>301709.99999999994</v>
      </c>
      <c r="Q240" s="12">
        <v>35.6</v>
      </c>
      <c r="R240" s="12">
        <v>30</v>
      </c>
      <c r="S240" s="12">
        <v>112.99999999999999</v>
      </c>
      <c r="T240" s="12">
        <v>89</v>
      </c>
      <c r="U240" s="14" t="s">
        <v>56</v>
      </c>
      <c r="V240" s="14" t="s">
        <v>56</v>
      </c>
      <c r="W240" s="14" t="s">
        <v>56</v>
      </c>
      <c r="X240" s="16" t="s">
        <v>56</v>
      </c>
      <c r="Y240" s="13"/>
      <c r="Z240" s="13"/>
      <c r="AA240" s="13"/>
      <c r="AB240" s="13"/>
    </row>
    <row r="241" spans="1:28" ht="17.100000000000001" customHeight="1">
      <c r="A241" t="s">
        <v>673</v>
      </c>
      <c r="B241" s="12" t="s">
        <v>674</v>
      </c>
      <c r="C241" s="12" t="s">
        <v>37</v>
      </c>
      <c r="D241" s="12" t="s">
        <v>173</v>
      </c>
      <c r="E241" s="12" t="s">
        <v>564</v>
      </c>
      <c r="F241" s="12" t="s">
        <v>667</v>
      </c>
      <c r="G241" s="56" t="s">
        <v>4869</v>
      </c>
      <c r="H241" s="8" t="s">
        <v>6628</v>
      </c>
      <c r="I241" s="9"/>
      <c r="J241" s="9"/>
      <c r="K241" s="10"/>
      <c r="L241" s="11"/>
      <c r="M241" s="22">
        <v>1875</v>
      </c>
      <c r="N241" s="33"/>
      <c r="O241" s="22"/>
      <c r="P241" s="85">
        <v>362385.75</v>
      </c>
      <c r="Q241" s="12">
        <v>35.6</v>
      </c>
      <c r="R241" s="12">
        <v>30.5</v>
      </c>
      <c r="S241" s="12">
        <v>133.5</v>
      </c>
      <c r="T241" s="12">
        <v>89</v>
      </c>
      <c r="U241" s="14" t="s">
        <v>56</v>
      </c>
      <c r="V241" s="14" t="s">
        <v>56</v>
      </c>
      <c r="W241" s="14" t="s">
        <v>56</v>
      </c>
      <c r="X241" s="16" t="s">
        <v>56</v>
      </c>
      <c r="Y241" s="13"/>
      <c r="Z241" s="13"/>
      <c r="AA241" s="13"/>
      <c r="AB241" s="13"/>
    </row>
    <row r="242" spans="1:28" ht="17.100000000000001" customHeight="1">
      <c r="A242" t="s">
        <v>675</v>
      </c>
      <c r="B242" s="12" t="s">
        <v>676</v>
      </c>
      <c r="C242" s="12" t="s">
        <v>37</v>
      </c>
      <c r="D242" s="12" t="s">
        <v>173</v>
      </c>
      <c r="E242" s="12" t="s">
        <v>564</v>
      </c>
      <c r="F242" s="12" t="s">
        <v>667</v>
      </c>
      <c r="G242" s="56" t="s">
        <v>4869</v>
      </c>
      <c r="H242" s="8" t="s">
        <v>6628</v>
      </c>
      <c r="I242" s="9"/>
      <c r="J242" s="9"/>
      <c r="K242" s="10"/>
      <c r="L242" s="11"/>
      <c r="M242" s="22">
        <v>2409</v>
      </c>
      <c r="N242" s="33"/>
      <c r="O242" s="22"/>
      <c r="P242" s="85">
        <v>380305.99999999994</v>
      </c>
      <c r="Q242" s="12">
        <v>46</v>
      </c>
      <c r="R242" s="12">
        <v>28.999999999999996</v>
      </c>
      <c r="S242" s="12">
        <v>166</v>
      </c>
      <c r="T242" s="12">
        <v>79</v>
      </c>
      <c r="U242" s="14" t="s">
        <v>56</v>
      </c>
      <c r="V242" s="14" t="s">
        <v>56</v>
      </c>
      <c r="W242" s="14" t="s">
        <v>56</v>
      </c>
      <c r="X242" s="16" t="s">
        <v>56</v>
      </c>
      <c r="Y242" s="13"/>
      <c r="Z242" s="13"/>
      <c r="AA242" s="13"/>
      <c r="AB242" s="13"/>
    </row>
    <row r="243" spans="1:28" ht="17.100000000000001" customHeight="1">
      <c r="A243" t="s">
        <v>677</v>
      </c>
      <c r="B243" s="12" t="s">
        <v>678</v>
      </c>
      <c r="C243" s="12" t="s">
        <v>37</v>
      </c>
      <c r="D243" s="12" t="s">
        <v>173</v>
      </c>
      <c r="E243" s="12" t="s">
        <v>564</v>
      </c>
      <c r="F243" s="12" t="s">
        <v>667</v>
      </c>
      <c r="G243" s="56" t="s">
        <v>4870</v>
      </c>
      <c r="H243" s="8" t="s">
        <v>6628</v>
      </c>
      <c r="I243" s="9"/>
      <c r="J243" s="9"/>
      <c r="K243" s="10"/>
      <c r="L243" s="11"/>
      <c r="M243" s="22">
        <v>1103</v>
      </c>
      <c r="N243" s="33"/>
      <c r="O243" s="22"/>
      <c r="P243" s="85">
        <v>190993.99999999997</v>
      </c>
      <c r="Q243" s="12">
        <v>24</v>
      </c>
      <c r="R243" s="12">
        <v>28.999999999999996</v>
      </c>
      <c r="S243" s="12">
        <v>89</v>
      </c>
      <c r="T243" s="12">
        <v>74</v>
      </c>
      <c r="U243" s="14" t="s">
        <v>56</v>
      </c>
      <c r="V243" s="14" t="s">
        <v>56</v>
      </c>
      <c r="W243" s="14" t="s">
        <v>56</v>
      </c>
      <c r="X243" s="16" t="s">
        <v>56</v>
      </c>
      <c r="Y243" s="13"/>
      <c r="Z243" s="13"/>
      <c r="AA243" s="13"/>
      <c r="AB243" s="13"/>
    </row>
    <row r="244" spans="1:28" ht="17.100000000000001" customHeight="1">
      <c r="A244" t="s">
        <v>679</v>
      </c>
      <c r="B244" s="12" t="s">
        <v>680</v>
      </c>
      <c r="C244" s="12" t="s">
        <v>37</v>
      </c>
      <c r="D244" s="12" t="s">
        <v>173</v>
      </c>
      <c r="E244" s="12" t="s">
        <v>564</v>
      </c>
      <c r="F244" s="12" t="s">
        <v>667</v>
      </c>
      <c r="G244" s="56" t="s">
        <v>4870</v>
      </c>
      <c r="H244" s="8" t="s">
        <v>6628</v>
      </c>
      <c r="I244" s="9"/>
      <c r="J244" s="9"/>
      <c r="K244" s="10"/>
      <c r="L244" s="11"/>
      <c r="M244" s="22">
        <v>1242</v>
      </c>
      <c r="N244" s="33"/>
      <c r="O244" s="22"/>
      <c r="P244" s="85">
        <v>242613.99999999997</v>
      </c>
      <c r="Q244" s="12">
        <v>29</v>
      </c>
      <c r="R244" s="12">
        <v>28.999999999999996</v>
      </c>
      <c r="S244" s="12">
        <v>94</v>
      </c>
      <c r="T244" s="12">
        <v>89</v>
      </c>
      <c r="U244" s="14" t="s">
        <v>56</v>
      </c>
      <c r="V244" s="14" t="s">
        <v>56</v>
      </c>
      <c r="W244" s="14" t="s">
        <v>56</v>
      </c>
      <c r="X244" s="16" t="s">
        <v>56</v>
      </c>
      <c r="Y244" s="13"/>
      <c r="Z244" s="13"/>
      <c r="AA244" s="13"/>
      <c r="AB244" s="13"/>
    </row>
    <row r="245" spans="1:28" ht="17.100000000000001" customHeight="1">
      <c r="A245" t="s">
        <v>681</v>
      </c>
      <c r="B245" s="12" t="s">
        <v>682</v>
      </c>
      <c r="C245" s="12" t="s">
        <v>37</v>
      </c>
      <c r="D245" s="12" t="s">
        <v>173</v>
      </c>
      <c r="E245" s="12" t="s">
        <v>564</v>
      </c>
      <c r="F245" s="12" t="s">
        <v>667</v>
      </c>
      <c r="G245" s="56" t="s">
        <v>4870</v>
      </c>
      <c r="H245" s="8" t="s">
        <v>6628</v>
      </c>
      <c r="I245" s="9"/>
      <c r="J245" s="9"/>
      <c r="K245" s="10"/>
      <c r="L245" s="11"/>
      <c r="M245" s="22">
        <v>1673</v>
      </c>
      <c r="N245" s="33"/>
      <c r="O245" s="22"/>
      <c r="P245" s="85">
        <v>302400.00000000006</v>
      </c>
      <c r="Q245" s="12">
        <v>34</v>
      </c>
      <c r="R245" s="12">
        <v>30</v>
      </c>
      <c r="S245" s="12">
        <v>112.00000000000001</v>
      </c>
      <c r="T245" s="12">
        <v>90</v>
      </c>
      <c r="U245" s="14" t="s">
        <v>56</v>
      </c>
      <c r="V245" s="14" t="s">
        <v>56</v>
      </c>
      <c r="W245" s="14" t="s">
        <v>56</v>
      </c>
      <c r="X245" s="16" t="s">
        <v>56</v>
      </c>
      <c r="Y245" s="13"/>
      <c r="Z245" s="13"/>
      <c r="AA245" s="13"/>
      <c r="AB245" s="13"/>
    </row>
    <row r="246" spans="1:28" ht="17.100000000000001" customHeight="1">
      <c r="A246" t="s">
        <v>683</v>
      </c>
      <c r="B246" s="12" t="s">
        <v>684</v>
      </c>
      <c r="C246" s="12" t="s">
        <v>37</v>
      </c>
      <c r="D246" s="12" t="s">
        <v>173</v>
      </c>
      <c r="E246" s="12" t="s">
        <v>564</v>
      </c>
      <c r="F246" s="12" t="s">
        <v>667</v>
      </c>
      <c r="G246" s="56" t="s">
        <v>4870</v>
      </c>
      <c r="H246" s="8" t="s">
        <v>6628</v>
      </c>
      <c r="I246" s="9"/>
      <c r="J246" s="9"/>
      <c r="K246" s="10"/>
      <c r="L246" s="11"/>
      <c r="M246" s="22">
        <v>1825</v>
      </c>
      <c r="N246" s="33"/>
      <c r="O246" s="22"/>
      <c r="P246" s="85">
        <v>126586.24999999999</v>
      </c>
      <c r="Q246" s="12">
        <v>54</v>
      </c>
      <c r="R246" s="12">
        <v>57.499999999999993</v>
      </c>
      <c r="S246" s="12">
        <v>119</v>
      </c>
      <c r="T246" s="12">
        <v>18.5</v>
      </c>
      <c r="U246" s="14" t="s">
        <v>56</v>
      </c>
      <c r="V246" s="14" t="s">
        <v>56</v>
      </c>
      <c r="W246" s="14" t="s">
        <v>56</v>
      </c>
      <c r="X246" s="16" t="s">
        <v>56</v>
      </c>
      <c r="Y246" s="13"/>
      <c r="Z246" s="13"/>
      <c r="AA246" s="13"/>
      <c r="AB246" s="13"/>
    </row>
    <row r="247" spans="1:28" ht="17.100000000000001" customHeight="1">
      <c r="A247" t="s">
        <v>685</v>
      </c>
      <c r="B247" s="12" t="s">
        <v>686</v>
      </c>
      <c r="C247" s="12" t="s">
        <v>37</v>
      </c>
      <c r="D247" s="12" t="s">
        <v>173</v>
      </c>
      <c r="E247" s="12" t="s">
        <v>564</v>
      </c>
      <c r="F247" s="12" t="s">
        <v>667</v>
      </c>
      <c r="G247" s="56" t="s">
        <v>4870</v>
      </c>
      <c r="H247" s="8" t="s">
        <v>6628</v>
      </c>
      <c r="I247" s="9"/>
      <c r="J247" s="9"/>
      <c r="K247" s="10"/>
      <c r="L247" s="11"/>
      <c r="M247" s="22">
        <v>2356</v>
      </c>
      <c r="N247" s="33"/>
      <c r="O247" s="22"/>
      <c r="P247" s="85">
        <v>393600</v>
      </c>
      <c r="Q247" s="12">
        <v>46</v>
      </c>
      <c r="R247" s="12">
        <v>30</v>
      </c>
      <c r="S247" s="12">
        <v>164</v>
      </c>
      <c r="T247" s="12">
        <v>80</v>
      </c>
      <c r="U247" s="14" t="s">
        <v>56</v>
      </c>
      <c r="V247" s="14" t="s">
        <v>56</v>
      </c>
      <c r="W247" s="14" t="s">
        <v>56</v>
      </c>
      <c r="X247" s="16" t="s">
        <v>56</v>
      </c>
      <c r="Y247" s="13"/>
      <c r="Z247" s="13"/>
      <c r="AA247" s="13"/>
      <c r="AB247" s="13"/>
    </row>
    <row r="248" spans="1:28" ht="17.100000000000001" customHeight="1">
      <c r="A248" t="s">
        <v>687</v>
      </c>
      <c r="B248" s="12" t="s">
        <v>688</v>
      </c>
      <c r="C248" s="12" t="s">
        <v>37</v>
      </c>
      <c r="D248" s="12" t="s">
        <v>173</v>
      </c>
      <c r="E248" s="12" t="s">
        <v>564</v>
      </c>
      <c r="F248" s="12" t="s">
        <v>667</v>
      </c>
      <c r="G248" s="56" t="s">
        <v>4871</v>
      </c>
      <c r="H248" s="8" t="s">
        <v>6628</v>
      </c>
      <c r="I248" s="9"/>
      <c r="J248" s="9"/>
      <c r="K248" s="10"/>
      <c r="L248" s="11"/>
      <c r="M248" s="22">
        <v>1250</v>
      </c>
      <c r="N248" s="33"/>
      <c r="O248" s="22"/>
      <c r="P248" s="85">
        <v>191890.125</v>
      </c>
      <c r="Q248" s="12">
        <v>20.6</v>
      </c>
      <c r="R248" s="12">
        <v>29.5</v>
      </c>
      <c r="S248" s="12">
        <v>88.5</v>
      </c>
      <c r="T248" s="12">
        <v>73.5</v>
      </c>
      <c r="U248" s="14" t="s">
        <v>56</v>
      </c>
      <c r="V248" s="14" t="s">
        <v>56</v>
      </c>
      <c r="W248" s="14" t="s">
        <v>56</v>
      </c>
      <c r="X248" s="16" t="s">
        <v>56</v>
      </c>
      <c r="Y248" s="13"/>
      <c r="Z248" s="13"/>
      <c r="AA248" s="13"/>
      <c r="AB248" s="13"/>
    </row>
    <row r="249" spans="1:28" ht="17.100000000000001" customHeight="1">
      <c r="A249" t="s">
        <v>689</v>
      </c>
      <c r="B249" s="12" t="s">
        <v>690</v>
      </c>
      <c r="C249" s="12" t="s">
        <v>37</v>
      </c>
      <c r="D249" s="12" t="s">
        <v>173</v>
      </c>
      <c r="E249" s="12" t="s">
        <v>564</v>
      </c>
      <c r="F249" s="12" t="s">
        <v>667</v>
      </c>
      <c r="G249" s="56" t="s">
        <v>4871</v>
      </c>
      <c r="H249" s="8" t="s">
        <v>6628</v>
      </c>
      <c r="I249" s="9"/>
      <c r="J249" s="9"/>
      <c r="K249" s="10"/>
      <c r="L249" s="11"/>
      <c r="M249" s="22">
        <v>1403</v>
      </c>
      <c r="N249" s="33"/>
      <c r="O249" s="22"/>
      <c r="P249" s="85">
        <v>235751.99999999997</v>
      </c>
      <c r="Q249" s="12">
        <v>24.2</v>
      </c>
      <c r="R249" s="12">
        <v>28.499999999999996</v>
      </c>
      <c r="S249" s="12">
        <v>94</v>
      </c>
      <c r="T249" s="12">
        <v>88</v>
      </c>
      <c r="U249" s="14" t="s">
        <v>56</v>
      </c>
      <c r="V249" s="14" t="s">
        <v>56</v>
      </c>
      <c r="W249" s="14" t="s">
        <v>56</v>
      </c>
      <c r="X249" s="16" t="s">
        <v>56</v>
      </c>
      <c r="Y249" s="13"/>
      <c r="Z249" s="13"/>
      <c r="AA249" s="13"/>
      <c r="AB249" s="13"/>
    </row>
    <row r="250" spans="1:28" ht="17.100000000000001" customHeight="1">
      <c r="A250" t="s">
        <v>691</v>
      </c>
      <c r="B250" s="12" t="s">
        <v>692</v>
      </c>
      <c r="C250" s="12" t="s">
        <v>37</v>
      </c>
      <c r="D250" s="12" t="s">
        <v>173</v>
      </c>
      <c r="E250" s="12" t="s">
        <v>564</v>
      </c>
      <c r="F250" s="12" t="s">
        <v>667</v>
      </c>
      <c r="G250" s="56" t="s">
        <v>4871</v>
      </c>
      <c r="H250" s="8" t="s">
        <v>6628</v>
      </c>
      <c r="I250" s="9"/>
      <c r="J250" s="9"/>
      <c r="K250" s="10"/>
      <c r="L250" s="11"/>
      <c r="M250" s="22">
        <v>1795</v>
      </c>
      <c r="N250" s="33"/>
      <c r="O250" s="22"/>
      <c r="P250" s="85">
        <v>291652.99999999994</v>
      </c>
      <c r="Q250" s="12">
        <v>30.8</v>
      </c>
      <c r="R250" s="12">
        <v>28.999999999999996</v>
      </c>
      <c r="S250" s="12">
        <v>112.99999999999999</v>
      </c>
      <c r="T250" s="12">
        <v>89</v>
      </c>
      <c r="U250" s="14" t="s">
        <v>56</v>
      </c>
      <c r="V250" s="14" t="s">
        <v>56</v>
      </c>
      <c r="W250" s="14" t="s">
        <v>56</v>
      </c>
      <c r="X250" s="16" t="s">
        <v>56</v>
      </c>
      <c r="Y250" s="13"/>
      <c r="Z250" s="13"/>
      <c r="AA250" s="13"/>
      <c r="AB250" s="13"/>
    </row>
    <row r="251" spans="1:28" ht="17.100000000000001" customHeight="1">
      <c r="A251" t="s">
        <v>693</v>
      </c>
      <c r="B251" s="12" t="s">
        <v>694</v>
      </c>
      <c r="C251" s="12" t="s">
        <v>37</v>
      </c>
      <c r="D251" s="12" t="s">
        <v>695</v>
      </c>
      <c r="E251" s="12" t="s">
        <v>564</v>
      </c>
      <c r="F251" s="12" t="s">
        <v>667</v>
      </c>
      <c r="G251" s="56" t="s">
        <v>4871</v>
      </c>
      <c r="H251" s="8" t="s">
        <v>6628</v>
      </c>
      <c r="I251" s="9"/>
      <c r="J251" s="9"/>
      <c r="K251" s="10"/>
      <c r="L251" s="11"/>
      <c r="M251" s="22">
        <v>1923</v>
      </c>
      <c r="N251" s="33"/>
      <c r="O251" s="22"/>
      <c r="P251" s="85">
        <v>345853.99999999994</v>
      </c>
      <c r="Q251" s="12">
        <v>35.6</v>
      </c>
      <c r="R251" s="12">
        <v>28.999999999999996</v>
      </c>
      <c r="S251" s="12">
        <v>134</v>
      </c>
      <c r="T251" s="12">
        <v>89</v>
      </c>
      <c r="U251" s="14" t="s">
        <v>56</v>
      </c>
      <c r="V251" s="14" t="s">
        <v>56</v>
      </c>
      <c r="W251" s="14" t="s">
        <v>56</v>
      </c>
      <c r="X251" s="16" t="s">
        <v>56</v>
      </c>
      <c r="Y251" s="13"/>
      <c r="Z251" s="13"/>
      <c r="AA251" s="13"/>
      <c r="AB251" s="13"/>
    </row>
    <row r="252" spans="1:28" ht="17.100000000000001" customHeight="1">
      <c r="A252" t="s">
        <v>696</v>
      </c>
      <c r="B252" s="12" t="s">
        <v>697</v>
      </c>
      <c r="C252" s="12" t="s">
        <v>37</v>
      </c>
      <c r="D252" s="12" t="s">
        <v>695</v>
      </c>
      <c r="E252" s="12" t="s">
        <v>564</v>
      </c>
      <c r="F252" s="12" t="s">
        <v>667</v>
      </c>
      <c r="G252" s="56" t="s">
        <v>4871</v>
      </c>
      <c r="H252" s="8" t="s">
        <v>6628</v>
      </c>
      <c r="I252" s="9"/>
      <c r="J252" s="9"/>
      <c r="K252" s="10"/>
      <c r="L252" s="11"/>
      <c r="M252" s="22">
        <v>2453</v>
      </c>
      <c r="N252" s="33"/>
      <c r="O252" s="22"/>
      <c r="P252" s="85">
        <v>385119.99999999994</v>
      </c>
      <c r="Q252" s="12">
        <v>45</v>
      </c>
      <c r="R252" s="12">
        <v>28.999999999999996</v>
      </c>
      <c r="S252" s="12">
        <v>166</v>
      </c>
      <c r="T252" s="12">
        <v>80</v>
      </c>
      <c r="U252" s="14" t="s">
        <v>56</v>
      </c>
      <c r="V252" s="14" t="s">
        <v>56</v>
      </c>
      <c r="W252" s="14" t="s">
        <v>56</v>
      </c>
      <c r="X252" s="16" t="s">
        <v>56</v>
      </c>
      <c r="Y252" s="13"/>
      <c r="Z252" s="13"/>
      <c r="AA252" s="13"/>
      <c r="AB252" s="13"/>
    </row>
    <row r="253" spans="1:28" ht="17.100000000000001" customHeight="1">
      <c r="A253" t="s">
        <v>698</v>
      </c>
      <c r="B253" s="12" t="s">
        <v>699</v>
      </c>
      <c r="C253" s="12" t="s">
        <v>37</v>
      </c>
      <c r="D253" s="12" t="s">
        <v>695</v>
      </c>
      <c r="E253" s="12" t="s">
        <v>564</v>
      </c>
      <c r="F253" s="12" t="s">
        <v>667</v>
      </c>
      <c r="G253" s="56" t="s">
        <v>4872</v>
      </c>
      <c r="H253" s="8" t="s">
        <v>6628</v>
      </c>
      <c r="I253" s="9"/>
      <c r="J253" s="9"/>
      <c r="K253" s="10"/>
      <c r="L253" s="11"/>
      <c r="M253" s="22">
        <v>1150</v>
      </c>
      <c r="N253" s="33"/>
      <c r="O253" s="22"/>
      <c r="P253" s="85">
        <v>197580</v>
      </c>
      <c r="Q253" s="12">
        <v>24</v>
      </c>
      <c r="R253" s="12">
        <v>30</v>
      </c>
      <c r="S253" s="12">
        <v>89</v>
      </c>
      <c r="T253" s="12">
        <v>74</v>
      </c>
      <c r="U253" s="14" t="s">
        <v>56</v>
      </c>
      <c r="V253" s="14" t="s">
        <v>56</v>
      </c>
      <c r="W253" s="14" t="s">
        <v>56</v>
      </c>
      <c r="X253" s="16" t="s">
        <v>56</v>
      </c>
      <c r="Y253" s="13"/>
      <c r="Z253" s="13"/>
      <c r="AA253" s="13"/>
      <c r="AB253" s="13"/>
    </row>
    <row r="254" spans="1:28" ht="17.100000000000001" customHeight="1">
      <c r="A254" t="s">
        <v>700</v>
      </c>
      <c r="B254" s="12" t="s">
        <v>701</v>
      </c>
      <c r="C254" s="12" t="s">
        <v>37</v>
      </c>
      <c r="D254" s="12" t="s">
        <v>695</v>
      </c>
      <c r="E254" s="12" t="s">
        <v>564</v>
      </c>
      <c r="F254" s="12" t="s">
        <v>667</v>
      </c>
      <c r="G254" s="56" t="s">
        <v>4872</v>
      </c>
      <c r="H254" s="8" t="s">
        <v>6628</v>
      </c>
      <c r="I254" s="9"/>
      <c r="J254" s="9"/>
      <c r="K254" s="10"/>
      <c r="L254" s="11"/>
      <c r="M254" s="22">
        <v>1289</v>
      </c>
      <c r="N254" s="33"/>
      <c r="O254" s="22"/>
      <c r="P254" s="85">
        <v>253800</v>
      </c>
      <c r="Q254" s="12">
        <v>29</v>
      </c>
      <c r="R254" s="12">
        <v>30</v>
      </c>
      <c r="S254" s="12">
        <v>94</v>
      </c>
      <c r="T254" s="12">
        <v>90</v>
      </c>
      <c r="U254" s="14" t="s">
        <v>56</v>
      </c>
      <c r="V254" s="14" t="s">
        <v>56</v>
      </c>
      <c r="W254" s="14" t="s">
        <v>56</v>
      </c>
      <c r="X254" s="16" t="s">
        <v>56</v>
      </c>
      <c r="Y254" s="13"/>
      <c r="Z254" s="13"/>
      <c r="AA254" s="13"/>
      <c r="AB254" s="13"/>
    </row>
    <row r="255" spans="1:28" ht="17.100000000000001" customHeight="1">
      <c r="A255" t="s">
        <v>702</v>
      </c>
      <c r="B255" s="12" t="s">
        <v>703</v>
      </c>
      <c r="C255" s="12" t="s">
        <v>37</v>
      </c>
      <c r="D255" s="12" t="s">
        <v>695</v>
      </c>
      <c r="E255" s="12" t="s">
        <v>564</v>
      </c>
      <c r="F255" s="12" t="s">
        <v>667</v>
      </c>
      <c r="G255" s="56" t="s">
        <v>4872</v>
      </c>
      <c r="H255" s="8" t="s">
        <v>6628</v>
      </c>
      <c r="I255" s="9"/>
      <c r="J255" s="9"/>
      <c r="K255" s="10"/>
      <c r="L255" s="11"/>
      <c r="M255" s="22">
        <v>1720</v>
      </c>
      <c r="N255" s="33"/>
      <c r="O255" s="22"/>
      <c r="P255" s="85">
        <v>305099.99999999994</v>
      </c>
      <c r="Q255" s="12">
        <v>34</v>
      </c>
      <c r="R255" s="12">
        <v>30</v>
      </c>
      <c r="S255" s="12">
        <v>112.99999999999999</v>
      </c>
      <c r="T255" s="12">
        <v>90</v>
      </c>
      <c r="U255" s="14" t="s">
        <v>56</v>
      </c>
      <c r="V255" s="14" t="s">
        <v>56</v>
      </c>
      <c r="W255" s="14" t="s">
        <v>56</v>
      </c>
      <c r="X255" s="16" t="s">
        <v>56</v>
      </c>
      <c r="Y255" s="13"/>
      <c r="Z255" s="13"/>
      <c r="AA255" s="13"/>
      <c r="AB255" s="13"/>
    </row>
    <row r="256" spans="1:28" ht="17.100000000000001" customHeight="1">
      <c r="A256" t="s">
        <v>704</v>
      </c>
      <c r="B256" s="12" t="s">
        <v>705</v>
      </c>
      <c r="C256" s="12" t="s">
        <v>37</v>
      </c>
      <c r="D256" s="12" t="s">
        <v>695</v>
      </c>
      <c r="E256" s="12" t="s">
        <v>564</v>
      </c>
      <c r="F256" s="12" t="s">
        <v>667</v>
      </c>
      <c r="G256" s="56" t="s">
        <v>4872</v>
      </c>
      <c r="H256" s="8" t="s">
        <v>6628</v>
      </c>
      <c r="I256" s="9"/>
      <c r="J256" s="9"/>
      <c r="K256" s="10"/>
      <c r="L256" s="11"/>
      <c r="M256" s="22">
        <v>1870</v>
      </c>
      <c r="N256" s="33"/>
      <c r="O256" s="22"/>
      <c r="P256" s="85">
        <v>126586.24999999999</v>
      </c>
      <c r="Q256" s="12">
        <v>54</v>
      </c>
      <c r="R256" s="12">
        <v>57.499999999999993</v>
      </c>
      <c r="S256" s="12">
        <v>119</v>
      </c>
      <c r="T256" s="12">
        <v>18.5</v>
      </c>
      <c r="U256" s="14" t="s">
        <v>56</v>
      </c>
      <c r="V256" s="14" t="s">
        <v>56</v>
      </c>
      <c r="W256" s="14" t="s">
        <v>56</v>
      </c>
      <c r="X256" s="16" t="s">
        <v>56</v>
      </c>
      <c r="Y256" s="13"/>
      <c r="Z256" s="13"/>
      <c r="AA256" s="13"/>
      <c r="AB256" s="13"/>
    </row>
    <row r="257" spans="1:28" ht="17.100000000000001" customHeight="1">
      <c r="A257" t="s">
        <v>706</v>
      </c>
      <c r="B257" s="12" t="s">
        <v>707</v>
      </c>
      <c r="C257" s="12" t="s">
        <v>37</v>
      </c>
      <c r="D257" s="12" t="s">
        <v>695</v>
      </c>
      <c r="E257" s="12" t="s">
        <v>564</v>
      </c>
      <c r="F257" s="12" t="s">
        <v>667</v>
      </c>
      <c r="G257" s="56" t="s">
        <v>4872</v>
      </c>
      <c r="H257" s="8" t="s">
        <v>6628</v>
      </c>
      <c r="I257" s="9"/>
      <c r="J257" s="9"/>
      <c r="K257" s="10"/>
      <c r="L257" s="11"/>
      <c r="M257" s="22">
        <v>2403</v>
      </c>
      <c r="N257" s="33"/>
      <c r="O257" s="22"/>
      <c r="P257" s="85">
        <v>153179.99999999997</v>
      </c>
      <c r="Q257" s="12">
        <v>65</v>
      </c>
      <c r="R257" s="12">
        <v>57.499999999999993</v>
      </c>
      <c r="S257" s="12">
        <v>144</v>
      </c>
      <c r="T257" s="12">
        <v>18.5</v>
      </c>
      <c r="U257" s="14" t="s">
        <v>56</v>
      </c>
      <c r="V257" s="14" t="s">
        <v>56</v>
      </c>
      <c r="W257" s="14" t="s">
        <v>56</v>
      </c>
      <c r="X257" s="16" t="s">
        <v>56</v>
      </c>
      <c r="Y257" s="13"/>
      <c r="Z257" s="13"/>
      <c r="AA257" s="13"/>
      <c r="AB257" s="13"/>
    </row>
    <row r="258" spans="1:28" ht="17.100000000000001" customHeight="1">
      <c r="A258" t="s">
        <v>708</v>
      </c>
      <c r="B258" s="12" t="s">
        <v>709</v>
      </c>
      <c r="C258" s="12" t="s">
        <v>37</v>
      </c>
      <c r="D258" s="12" t="s">
        <v>695</v>
      </c>
      <c r="E258" s="12" t="s">
        <v>564</v>
      </c>
      <c r="F258" s="12" t="s">
        <v>667</v>
      </c>
      <c r="G258" s="56" t="s">
        <v>4873</v>
      </c>
      <c r="H258" s="8" t="s">
        <v>6629</v>
      </c>
      <c r="I258" s="9"/>
      <c r="J258" s="9"/>
      <c r="K258" s="151"/>
      <c r="L258" s="150"/>
      <c r="M258" s="22">
        <v>0</v>
      </c>
      <c r="N258" s="33"/>
      <c r="O258" s="22"/>
      <c r="P258" s="85">
        <v>186432.74999999997</v>
      </c>
      <c r="Q258" s="12">
        <v>23</v>
      </c>
      <c r="R258" s="12">
        <v>28.499999999999996</v>
      </c>
      <c r="S258" s="12">
        <v>89</v>
      </c>
      <c r="T258" s="12">
        <v>73.5</v>
      </c>
      <c r="U258" s="14" t="s">
        <v>56</v>
      </c>
      <c r="V258" s="14" t="s">
        <v>56</v>
      </c>
      <c r="W258" s="14" t="s">
        <v>56</v>
      </c>
      <c r="X258" s="16" t="s">
        <v>56</v>
      </c>
      <c r="Y258" s="13"/>
      <c r="Z258" s="13"/>
      <c r="AA258" s="13"/>
      <c r="AB258" s="13"/>
    </row>
    <row r="259" spans="1:28" ht="17.100000000000001" customHeight="1">
      <c r="A259" t="s">
        <v>711</v>
      </c>
      <c r="B259" s="12" t="s">
        <v>712</v>
      </c>
      <c r="C259" s="12" t="s">
        <v>37</v>
      </c>
      <c r="D259" s="12" t="s">
        <v>695</v>
      </c>
      <c r="E259" s="12" t="s">
        <v>564</v>
      </c>
      <c r="F259" s="12" t="s">
        <v>667</v>
      </c>
      <c r="G259" s="56" t="s">
        <v>4873</v>
      </c>
      <c r="H259" s="8" t="s">
        <v>6629</v>
      </c>
      <c r="I259" s="9"/>
      <c r="J259" s="9"/>
      <c r="K259" s="151"/>
      <c r="L259" s="150"/>
      <c r="M259" s="22">
        <v>0</v>
      </c>
      <c r="N259" s="33"/>
      <c r="O259" s="22"/>
      <c r="P259" s="85">
        <v>237162.74999999997</v>
      </c>
      <c r="Q259" s="12">
        <v>27</v>
      </c>
      <c r="R259" s="12">
        <v>28.499999999999996</v>
      </c>
      <c r="S259" s="12">
        <v>93.5</v>
      </c>
      <c r="T259" s="12">
        <v>89</v>
      </c>
      <c r="U259" s="14" t="s">
        <v>56</v>
      </c>
      <c r="V259" s="14" t="s">
        <v>56</v>
      </c>
      <c r="W259" s="14" t="s">
        <v>56</v>
      </c>
      <c r="X259" s="16" t="s">
        <v>56</v>
      </c>
      <c r="Y259" s="13"/>
      <c r="Z259" s="13"/>
      <c r="AA259" s="13"/>
      <c r="AB259" s="13"/>
    </row>
    <row r="260" spans="1:28" ht="17.100000000000001" customHeight="1">
      <c r="A260" t="s">
        <v>713</v>
      </c>
      <c r="B260" s="12" t="s">
        <v>714</v>
      </c>
      <c r="C260" s="12" t="s">
        <v>37</v>
      </c>
      <c r="D260" s="12" t="s">
        <v>695</v>
      </c>
      <c r="E260" s="12" t="s">
        <v>564</v>
      </c>
      <c r="F260" s="12" t="s">
        <v>667</v>
      </c>
      <c r="G260" s="56" t="s">
        <v>4873</v>
      </c>
      <c r="H260" s="8" t="s">
        <v>6629</v>
      </c>
      <c r="I260" s="9"/>
      <c r="J260" s="9"/>
      <c r="K260" s="151"/>
      <c r="L260" s="150"/>
      <c r="M260" s="22">
        <v>0</v>
      </c>
      <c r="N260" s="33"/>
      <c r="O260" s="22"/>
      <c r="P260" s="85">
        <v>287892.74999999994</v>
      </c>
      <c r="Q260" s="12">
        <v>35</v>
      </c>
      <c r="R260" s="12">
        <v>28.499999999999996</v>
      </c>
      <c r="S260" s="12">
        <v>113.5</v>
      </c>
      <c r="T260" s="12">
        <v>89</v>
      </c>
      <c r="U260" s="14" t="s">
        <v>56</v>
      </c>
      <c r="V260" s="14" t="s">
        <v>56</v>
      </c>
      <c r="W260" s="14" t="s">
        <v>56</v>
      </c>
      <c r="X260" s="16" t="s">
        <v>56</v>
      </c>
      <c r="Y260" s="13"/>
      <c r="Z260" s="13"/>
      <c r="AA260" s="13"/>
      <c r="AB260" s="13"/>
    </row>
    <row r="261" spans="1:28" ht="17.100000000000001" customHeight="1">
      <c r="A261" t="s">
        <v>715</v>
      </c>
      <c r="B261" s="12" t="s">
        <v>716</v>
      </c>
      <c r="C261" s="12" t="s">
        <v>37</v>
      </c>
      <c r="D261" s="12" t="s">
        <v>695</v>
      </c>
      <c r="E261" s="12" t="s">
        <v>564</v>
      </c>
      <c r="F261" s="12" t="s">
        <v>667</v>
      </c>
      <c r="G261" s="56" t="s">
        <v>4873</v>
      </c>
      <c r="H261" s="8" t="s">
        <v>6629</v>
      </c>
      <c r="I261" s="9"/>
      <c r="J261" s="9"/>
      <c r="K261" s="151"/>
      <c r="L261" s="150"/>
      <c r="M261" s="22">
        <v>0</v>
      </c>
      <c r="N261" s="33"/>
      <c r="O261" s="22"/>
      <c r="P261" s="85">
        <v>338622.74999999994</v>
      </c>
      <c r="Q261" s="12">
        <v>39</v>
      </c>
      <c r="R261" s="12">
        <v>28.499999999999996</v>
      </c>
      <c r="S261" s="12">
        <v>133.5</v>
      </c>
      <c r="T261" s="12">
        <v>89</v>
      </c>
      <c r="U261" s="14" t="s">
        <v>56</v>
      </c>
      <c r="V261" s="14" t="s">
        <v>56</v>
      </c>
      <c r="W261" s="14" t="s">
        <v>56</v>
      </c>
      <c r="X261" s="16" t="s">
        <v>56</v>
      </c>
      <c r="Y261" s="13"/>
      <c r="Z261" s="13"/>
      <c r="AA261" s="13"/>
      <c r="AB261" s="13"/>
    </row>
    <row r="262" spans="1:28" ht="17.100000000000001" customHeight="1">
      <c r="A262" t="s">
        <v>717</v>
      </c>
      <c r="B262" s="12" t="s">
        <v>718</v>
      </c>
      <c r="C262" s="12" t="s">
        <v>37</v>
      </c>
      <c r="D262" s="12" t="s">
        <v>695</v>
      </c>
      <c r="E262" s="12" t="s">
        <v>564</v>
      </c>
      <c r="F262" s="12" t="s">
        <v>667</v>
      </c>
      <c r="G262" s="56" t="s">
        <v>4873</v>
      </c>
      <c r="H262" s="8" t="s">
        <v>6629</v>
      </c>
      <c r="I262" s="9"/>
      <c r="J262" s="9"/>
      <c r="K262" s="10"/>
      <c r="L262" s="11"/>
      <c r="M262" s="22">
        <v>2470</v>
      </c>
      <c r="N262" s="33"/>
      <c r="O262" s="22"/>
      <c r="P262" s="85">
        <v>391760</v>
      </c>
      <c r="Q262" s="12">
        <v>49</v>
      </c>
      <c r="R262" s="12">
        <v>29.5</v>
      </c>
      <c r="S262" s="12">
        <v>166</v>
      </c>
      <c r="T262" s="12">
        <v>80</v>
      </c>
      <c r="U262" s="14" t="s">
        <v>56</v>
      </c>
      <c r="V262" s="14" t="s">
        <v>56</v>
      </c>
      <c r="W262" s="14" t="s">
        <v>56</v>
      </c>
      <c r="X262" s="16" t="s">
        <v>56</v>
      </c>
      <c r="Y262" s="13"/>
      <c r="Z262" s="13"/>
      <c r="AA262" s="13"/>
      <c r="AB262" s="13"/>
    </row>
    <row r="263" spans="1:28" ht="17.100000000000001" customHeight="1">
      <c r="A263" t="s">
        <v>719</v>
      </c>
      <c r="B263" s="12" t="s">
        <v>720</v>
      </c>
      <c r="C263" s="12" t="s">
        <v>37</v>
      </c>
      <c r="D263" s="12" t="s">
        <v>695</v>
      </c>
      <c r="E263" s="12" t="s">
        <v>564</v>
      </c>
      <c r="F263" s="12" t="s">
        <v>667</v>
      </c>
      <c r="G263" s="56" t="s">
        <v>4874</v>
      </c>
      <c r="H263" s="8" t="s">
        <v>6629</v>
      </c>
      <c r="I263" s="9"/>
      <c r="J263" s="9"/>
      <c r="K263" s="151"/>
      <c r="L263" s="150"/>
      <c r="M263" s="22">
        <v>0</v>
      </c>
      <c r="N263" s="33"/>
      <c r="O263" s="22"/>
      <c r="P263" s="85">
        <v>186432.74999999997</v>
      </c>
      <c r="Q263" s="12">
        <v>23</v>
      </c>
      <c r="R263" s="12">
        <v>28.499999999999996</v>
      </c>
      <c r="S263" s="12">
        <v>89</v>
      </c>
      <c r="T263" s="12">
        <v>73.5</v>
      </c>
      <c r="U263" s="14" t="s">
        <v>56</v>
      </c>
      <c r="V263" s="14" t="s">
        <v>56</v>
      </c>
      <c r="W263" s="14" t="s">
        <v>56</v>
      </c>
      <c r="X263" s="16" t="s">
        <v>56</v>
      </c>
      <c r="Y263" s="13"/>
      <c r="Z263" s="13"/>
      <c r="AA263" s="13"/>
      <c r="AB263" s="13"/>
    </row>
    <row r="264" spans="1:28" ht="17.100000000000001" customHeight="1">
      <c r="A264" t="s">
        <v>721</v>
      </c>
      <c r="B264" s="12" t="s">
        <v>722</v>
      </c>
      <c r="C264" s="12" t="s">
        <v>37</v>
      </c>
      <c r="D264" s="12" t="s">
        <v>695</v>
      </c>
      <c r="E264" s="12" t="s">
        <v>564</v>
      </c>
      <c r="F264" s="12" t="s">
        <v>667</v>
      </c>
      <c r="G264" s="56" t="s">
        <v>4874</v>
      </c>
      <c r="H264" s="8" t="s">
        <v>6629</v>
      </c>
      <c r="I264" s="9"/>
      <c r="J264" s="9"/>
      <c r="K264" s="151"/>
      <c r="L264" s="150"/>
      <c r="M264" s="22">
        <v>0</v>
      </c>
      <c r="N264" s="33"/>
      <c r="O264" s="22"/>
      <c r="P264" s="85">
        <v>237162.74999999997</v>
      </c>
      <c r="Q264" s="12">
        <v>27</v>
      </c>
      <c r="R264" s="12">
        <v>28.499999999999996</v>
      </c>
      <c r="S264" s="12">
        <v>93.5</v>
      </c>
      <c r="T264" s="12">
        <v>89</v>
      </c>
      <c r="U264" s="14" t="s">
        <v>56</v>
      </c>
      <c r="V264" s="14" t="s">
        <v>56</v>
      </c>
      <c r="W264" s="14" t="s">
        <v>56</v>
      </c>
      <c r="X264" s="16" t="s">
        <v>56</v>
      </c>
      <c r="Y264" s="13"/>
      <c r="Z264" s="13"/>
      <c r="AA264" s="13"/>
      <c r="AB264" s="13"/>
    </row>
    <row r="265" spans="1:28" ht="17.100000000000001" customHeight="1">
      <c r="A265" t="s">
        <v>723</v>
      </c>
      <c r="B265" s="12" t="s">
        <v>724</v>
      </c>
      <c r="C265" s="12" t="s">
        <v>37</v>
      </c>
      <c r="D265" s="12" t="s">
        <v>695</v>
      </c>
      <c r="E265" s="12" t="s">
        <v>564</v>
      </c>
      <c r="F265" s="12" t="s">
        <v>667</v>
      </c>
      <c r="G265" s="56" t="s">
        <v>4874</v>
      </c>
      <c r="H265" s="8" t="s">
        <v>6629</v>
      </c>
      <c r="I265" s="9"/>
      <c r="J265" s="9"/>
      <c r="K265" s="151"/>
      <c r="L265" s="150"/>
      <c r="M265" s="22">
        <v>0</v>
      </c>
      <c r="N265" s="33"/>
      <c r="O265" s="22"/>
      <c r="P265" s="85">
        <v>287892.74999999994</v>
      </c>
      <c r="Q265" s="12">
        <v>35</v>
      </c>
      <c r="R265" s="12">
        <v>28.499999999999996</v>
      </c>
      <c r="S265" s="12">
        <v>113.5</v>
      </c>
      <c r="T265" s="12">
        <v>89</v>
      </c>
      <c r="U265" s="14" t="s">
        <v>56</v>
      </c>
      <c r="V265" s="14" t="s">
        <v>56</v>
      </c>
      <c r="W265" s="14" t="s">
        <v>56</v>
      </c>
      <c r="X265" s="16" t="s">
        <v>56</v>
      </c>
      <c r="Y265" s="13"/>
      <c r="Z265" s="13"/>
      <c r="AA265" s="13"/>
      <c r="AB265" s="13"/>
    </row>
    <row r="266" spans="1:28" ht="17.100000000000001" customHeight="1">
      <c r="A266" t="s">
        <v>725</v>
      </c>
      <c r="B266" s="12" t="s">
        <v>726</v>
      </c>
      <c r="C266" s="12" t="s">
        <v>37</v>
      </c>
      <c r="D266" s="12" t="s">
        <v>695</v>
      </c>
      <c r="E266" s="12" t="s">
        <v>564</v>
      </c>
      <c r="F266" s="12" t="s">
        <v>667</v>
      </c>
      <c r="G266" s="56" t="s">
        <v>4874</v>
      </c>
      <c r="H266" s="8" t="s">
        <v>6629</v>
      </c>
      <c r="I266" s="9"/>
      <c r="J266" s="9"/>
      <c r="K266" s="151"/>
      <c r="L266" s="150"/>
      <c r="M266" s="22">
        <v>0</v>
      </c>
      <c r="N266" s="33"/>
      <c r="O266" s="22"/>
      <c r="P266" s="85">
        <v>338622.74999999994</v>
      </c>
      <c r="Q266" s="12">
        <v>39</v>
      </c>
      <c r="R266" s="12">
        <v>28.499999999999996</v>
      </c>
      <c r="S266" s="12">
        <v>133.5</v>
      </c>
      <c r="T266" s="12">
        <v>89</v>
      </c>
      <c r="U266" s="14" t="s">
        <v>56</v>
      </c>
      <c r="V266" s="14" t="s">
        <v>56</v>
      </c>
      <c r="W266" s="14" t="s">
        <v>56</v>
      </c>
      <c r="X266" s="16" t="s">
        <v>56</v>
      </c>
      <c r="Y266" s="13"/>
      <c r="Z266" s="13"/>
      <c r="AA266" s="13"/>
      <c r="AB266" s="13"/>
    </row>
    <row r="267" spans="1:28" ht="17.100000000000001" customHeight="1">
      <c r="A267" t="s">
        <v>727</v>
      </c>
      <c r="B267" s="12" t="s">
        <v>728</v>
      </c>
      <c r="C267" s="12" t="s">
        <v>37</v>
      </c>
      <c r="D267" s="12" t="s">
        <v>695</v>
      </c>
      <c r="E267" s="12" t="s">
        <v>564</v>
      </c>
      <c r="F267" s="12" t="s">
        <v>667</v>
      </c>
      <c r="G267" s="56" t="s">
        <v>4874</v>
      </c>
      <c r="H267" s="8" t="s">
        <v>6629</v>
      </c>
      <c r="I267" s="9"/>
      <c r="J267" s="9"/>
      <c r="K267" s="10"/>
      <c r="L267" s="11"/>
      <c r="M267" s="22">
        <v>2370</v>
      </c>
      <c r="N267" s="33"/>
      <c r="O267" s="22"/>
      <c r="P267" s="85">
        <v>382799.99999999994</v>
      </c>
      <c r="Q267" s="12">
        <v>49</v>
      </c>
      <c r="R267" s="12">
        <v>80</v>
      </c>
      <c r="S267" s="12">
        <v>165</v>
      </c>
      <c r="T267" s="12">
        <v>28.999999999999996</v>
      </c>
      <c r="U267" s="14" t="s">
        <v>56</v>
      </c>
      <c r="V267" s="14" t="s">
        <v>56</v>
      </c>
      <c r="W267" s="14" t="s">
        <v>56</v>
      </c>
      <c r="X267" s="16" t="s">
        <v>56</v>
      </c>
      <c r="Y267" s="13"/>
      <c r="Z267" s="13"/>
      <c r="AA267" s="13"/>
      <c r="AB267" s="13"/>
    </row>
    <row r="268" spans="1:28" ht="17.100000000000001" customHeight="1">
      <c r="A268" t="s">
        <v>729</v>
      </c>
      <c r="B268" s="12" t="s">
        <v>730</v>
      </c>
      <c r="C268" s="12" t="s">
        <v>37</v>
      </c>
      <c r="D268" s="12" t="s">
        <v>695</v>
      </c>
      <c r="E268" s="12" t="s">
        <v>564</v>
      </c>
      <c r="F268" s="12" t="s">
        <v>667</v>
      </c>
      <c r="G268" s="56" t="s">
        <v>4875</v>
      </c>
      <c r="H268" s="8" t="s">
        <v>6629</v>
      </c>
      <c r="I268" s="9"/>
      <c r="J268" s="9"/>
      <c r="K268" s="151"/>
      <c r="L268" s="150"/>
      <c r="M268" s="22">
        <v>0</v>
      </c>
      <c r="N268" s="33"/>
      <c r="O268" s="22"/>
      <c r="P268" s="85">
        <v>186432.74999999997</v>
      </c>
      <c r="Q268" s="12">
        <v>23</v>
      </c>
      <c r="R268" s="12">
        <v>28.499999999999996</v>
      </c>
      <c r="S268" s="12">
        <v>89</v>
      </c>
      <c r="T268" s="12">
        <v>73.5</v>
      </c>
      <c r="U268" s="14" t="s">
        <v>56</v>
      </c>
      <c r="V268" s="14" t="s">
        <v>56</v>
      </c>
      <c r="W268" s="14" t="s">
        <v>56</v>
      </c>
      <c r="X268" s="16" t="s">
        <v>56</v>
      </c>
      <c r="Y268" s="13"/>
      <c r="Z268" s="13"/>
      <c r="AA268" s="13"/>
      <c r="AB268" s="13"/>
    </row>
    <row r="269" spans="1:28" ht="17.100000000000001" customHeight="1">
      <c r="A269" t="s">
        <v>731</v>
      </c>
      <c r="B269" s="12" t="s">
        <v>732</v>
      </c>
      <c r="C269" s="12" t="s">
        <v>37</v>
      </c>
      <c r="D269" s="12" t="s">
        <v>695</v>
      </c>
      <c r="E269" s="12" t="s">
        <v>564</v>
      </c>
      <c r="F269" s="12" t="s">
        <v>667</v>
      </c>
      <c r="G269" s="56" t="s">
        <v>4875</v>
      </c>
      <c r="H269" s="8" t="s">
        <v>6629</v>
      </c>
      <c r="I269" s="9"/>
      <c r="J269" s="9"/>
      <c r="K269" s="151"/>
      <c r="L269" s="150"/>
      <c r="M269" s="22">
        <v>0</v>
      </c>
      <c r="N269" s="33"/>
      <c r="O269" s="22"/>
      <c r="P269" s="85">
        <v>237162.74999999997</v>
      </c>
      <c r="Q269" s="12">
        <v>27</v>
      </c>
      <c r="R269" s="12">
        <v>28.499999999999996</v>
      </c>
      <c r="S269" s="12">
        <v>93.5</v>
      </c>
      <c r="T269" s="12">
        <v>89</v>
      </c>
      <c r="U269" s="14" t="s">
        <v>56</v>
      </c>
      <c r="V269" s="14" t="s">
        <v>56</v>
      </c>
      <c r="W269" s="14" t="s">
        <v>56</v>
      </c>
      <c r="X269" s="16" t="s">
        <v>56</v>
      </c>
      <c r="Y269" s="13"/>
      <c r="Z269" s="13"/>
      <c r="AA269" s="13"/>
      <c r="AB269" s="13"/>
    </row>
    <row r="270" spans="1:28" ht="17.100000000000001" customHeight="1">
      <c r="A270" t="s">
        <v>733</v>
      </c>
      <c r="B270" s="12" t="s">
        <v>734</v>
      </c>
      <c r="C270" s="12" t="s">
        <v>37</v>
      </c>
      <c r="D270" s="12" t="s">
        <v>695</v>
      </c>
      <c r="E270" s="12" t="s">
        <v>564</v>
      </c>
      <c r="F270" s="12" t="s">
        <v>667</v>
      </c>
      <c r="G270" s="56" t="s">
        <v>4875</v>
      </c>
      <c r="H270" s="8" t="s">
        <v>6629</v>
      </c>
      <c r="I270" s="9"/>
      <c r="J270" s="9"/>
      <c r="K270" s="151"/>
      <c r="L270" s="150"/>
      <c r="M270" s="22">
        <v>0</v>
      </c>
      <c r="N270" s="33"/>
      <c r="O270" s="22"/>
      <c r="P270" s="85">
        <v>287892.74999999994</v>
      </c>
      <c r="Q270" s="12">
        <v>35</v>
      </c>
      <c r="R270" s="12">
        <v>28.499999999999996</v>
      </c>
      <c r="S270" s="12">
        <v>113.5</v>
      </c>
      <c r="T270" s="12">
        <v>89</v>
      </c>
      <c r="U270" s="14" t="s">
        <v>56</v>
      </c>
      <c r="V270" s="14" t="s">
        <v>56</v>
      </c>
      <c r="W270" s="14" t="s">
        <v>56</v>
      </c>
      <c r="X270" s="16" t="s">
        <v>56</v>
      </c>
      <c r="Y270" s="13"/>
      <c r="Z270" s="13"/>
      <c r="AA270" s="13"/>
      <c r="AB270" s="13"/>
    </row>
    <row r="271" spans="1:28" ht="17.100000000000001" customHeight="1">
      <c r="A271" t="s">
        <v>735</v>
      </c>
      <c r="B271" s="12" t="s">
        <v>736</v>
      </c>
      <c r="C271" s="12" t="s">
        <v>37</v>
      </c>
      <c r="D271" s="12" t="s">
        <v>695</v>
      </c>
      <c r="E271" s="12" t="s">
        <v>564</v>
      </c>
      <c r="F271" s="12" t="s">
        <v>667</v>
      </c>
      <c r="G271" s="56" t="s">
        <v>4875</v>
      </c>
      <c r="H271" s="8" t="s">
        <v>6629</v>
      </c>
      <c r="I271" s="9"/>
      <c r="J271" s="9"/>
      <c r="K271" s="151"/>
      <c r="L271" s="150"/>
      <c r="M271" s="22">
        <v>0</v>
      </c>
      <c r="N271" s="33"/>
      <c r="O271" s="22"/>
      <c r="P271" s="85">
        <v>338622.74999999994</v>
      </c>
      <c r="Q271" s="12">
        <v>39</v>
      </c>
      <c r="R271" s="12">
        <v>28.499999999999996</v>
      </c>
      <c r="S271" s="12">
        <v>133.5</v>
      </c>
      <c r="T271" s="12">
        <v>89</v>
      </c>
      <c r="U271" s="14" t="s">
        <v>56</v>
      </c>
      <c r="V271" s="14" t="s">
        <v>56</v>
      </c>
      <c r="W271" s="14" t="s">
        <v>56</v>
      </c>
      <c r="X271" s="16" t="s">
        <v>56</v>
      </c>
      <c r="Y271" s="13"/>
      <c r="Z271" s="13"/>
      <c r="AA271" s="13"/>
      <c r="AB271" s="13"/>
    </row>
    <row r="272" spans="1:28" ht="17.100000000000001" customHeight="1">
      <c r="A272" t="s">
        <v>737</v>
      </c>
      <c r="B272" s="12" t="s">
        <v>738</v>
      </c>
      <c r="C272" s="12" t="s">
        <v>37</v>
      </c>
      <c r="D272" s="12" t="s">
        <v>695</v>
      </c>
      <c r="E272" s="12" t="s">
        <v>564</v>
      </c>
      <c r="F272" s="12" t="s">
        <v>667</v>
      </c>
      <c r="G272" s="56" t="s">
        <v>4875</v>
      </c>
      <c r="H272" s="8" t="s">
        <v>6629</v>
      </c>
      <c r="I272" s="9"/>
      <c r="J272" s="9"/>
      <c r="K272" s="10"/>
      <c r="L272" s="11"/>
      <c r="M272" s="22">
        <v>2517</v>
      </c>
      <c r="N272" s="33"/>
      <c r="O272" s="22"/>
      <c r="P272" s="85">
        <v>240192</v>
      </c>
      <c r="Q272" s="12">
        <v>67</v>
      </c>
      <c r="R272" s="12">
        <v>69.5</v>
      </c>
      <c r="S272" s="12">
        <v>144</v>
      </c>
      <c r="T272" s="12">
        <v>24</v>
      </c>
      <c r="U272" s="14" t="s">
        <v>56</v>
      </c>
      <c r="V272" s="14" t="s">
        <v>56</v>
      </c>
      <c r="W272" s="14" t="s">
        <v>56</v>
      </c>
      <c r="X272" s="16" t="s">
        <v>56</v>
      </c>
      <c r="Y272" s="13"/>
      <c r="Z272" s="13"/>
      <c r="AA272" s="13"/>
      <c r="AB272" s="13"/>
    </row>
    <row r="273" spans="1:28" ht="17.100000000000001" customHeight="1">
      <c r="A273" t="s">
        <v>739</v>
      </c>
      <c r="B273" s="12" t="s">
        <v>740</v>
      </c>
      <c r="C273" s="12" t="s">
        <v>37</v>
      </c>
      <c r="D273" s="12" t="s">
        <v>695</v>
      </c>
      <c r="E273" s="12" t="s">
        <v>564</v>
      </c>
      <c r="F273" s="12" t="s">
        <v>667</v>
      </c>
      <c r="G273" s="56" t="s">
        <v>4876</v>
      </c>
      <c r="H273" s="8" t="s">
        <v>6629</v>
      </c>
      <c r="I273" s="9"/>
      <c r="J273" s="9"/>
      <c r="K273" s="151"/>
      <c r="L273" s="150"/>
      <c r="M273" s="22">
        <v>0</v>
      </c>
      <c r="N273" s="33"/>
      <c r="O273" s="22"/>
      <c r="P273" s="85">
        <v>186432.74999999997</v>
      </c>
      <c r="Q273" s="12">
        <v>23</v>
      </c>
      <c r="R273" s="12">
        <v>28.499999999999996</v>
      </c>
      <c r="S273" s="12">
        <v>89</v>
      </c>
      <c r="T273" s="12">
        <v>73.5</v>
      </c>
      <c r="U273" s="14" t="s">
        <v>56</v>
      </c>
      <c r="V273" s="14" t="s">
        <v>56</v>
      </c>
      <c r="W273" s="14" t="s">
        <v>56</v>
      </c>
      <c r="X273" s="16" t="s">
        <v>56</v>
      </c>
      <c r="Y273" s="13"/>
      <c r="Z273" s="13"/>
      <c r="AA273" s="13"/>
      <c r="AB273" s="13"/>
    </row>
    <row r="274" spans="1:28" ht="17.100000000000001" customHeight="1">
      <c r="A274" t="s">
        <v>741</v>
      </c>
      <c r="B274" s="12" t="s">
        <v>742</v>
      </c>
      <c r="C274" s="12" t="s">
        <v>37</v>
      </c>
      <c r="D274" s="12" t="s">
        <v>695</v>
      </c>
      <c r="E274" s="12" t="s">
        <v>564</v>
      </c>
      <c r="F274" s="12" t="s">
        <v>667</v>
      </c>
      <c r="G274" s="56" t="s">
        <v>4876</v>
      </c>
      <c r="H274" s="8" t="s">
        <v>6629</v>
      </c>
      <c r="I274" s="9"/>
      <c r="J274" s="9"/>
      <c r="K274" s="151"/>
      <c r="L274" s="150"/>
      <c r="M274" s="22">
        <v>0</v>
      </c>
      <c r="N274" s="33"/>
      <c r="O274" s="22"/>
      <c r="P274" s="85">
        <v>237162.74999999997</v>
      </c>
      <c r="Q274" s="12">
        <v>27</v>
      </c>
      <c r="R274" s="12">
        <v>28.499999999999996</v>
      </c>
      <c r="S274" s="12">
        <v>93.5</v>
      </c>
      <c r="T274" s="12">
        <v>89</v>
      </c>
      <c r="U274" s="14" t="s">
        <v>56</v>
      </c>
      <c r="V274" s="14" t="s">
        <v>56</v>
      </c>
      <c r="W274" s="14" t="s">
        <v>56</v>
      </c>
      <c r="X274" s="16" t="s">
        <v>56</v>
      </c>
      <c r="Y274" s="13"/>
      <c r="Z274" s="13"/>
      <c r="AA274" s="13"/>
      <c r="AB274" s="13"/>
    </row>
    <row r="275" spans="1:28" ht="17.100000000000001" customHeight="1">
      <c r="A275" t="s">
        <v>743</v>
      </c>
      <c r="B275" s="12" t="s">
        <v>744</v>
      </c>
      <c r="C275" s="12" t="s">
        <v>37</v>
      </c>
      <c r="D275" s="12" t="s">
        <v>695</v>
      </c>
      <c r="E275" s="12" t="s">
        <v>564</v>
      </c>
      <c r="F275" s="12" t="s">
        <v>667</v>
      </c>
      <c r="G275" s="56" t="s">
        <v>4876</v>
      </c>
      <c r="H275" s="8" t="s">
        <v>6629</v>
      </c>
      <c r="I275" s="9"/>
      <c r="J275" s="9"/>
      <c r="K275" s="151"/>
      <c r="L275" s="150"/>
      <c r="M275" s="22">
        <v>0</v>
      </c>
      <c r="N275" s="33"/>
      <c r="O275" s="22"/>
      <c r="P275" s="85">
        <v>287892.74999999994</v>
      </c>
      <c r="Q275" s="12">
        <v>35</v>
      </c>
      <c r="R275" s="12">
        <v>28.499999999999996</v>
      </c>
      <c r="S275" s="12">
        <v>113.5</v>
      </c>
      <c r="T275" s="12">
        <v>89</v>
      </c>
      <c r="U275" s="14" t="s">
        <v>56</v>
      </c>
      <c r="V275" s="14" t="s">
        <v>56</v>
      </c>
      <c r="W275" s="14" t="s">
        <v>56</v>
      </c>
      <c r="X275" s="16" t="s">
        <v>56</v>
      </c>
      <c r="Y275" s="13"/>
      <c r="Z275" s="13"/>
      <c r="AA275" s="13"/>
      <c r="AB275" s="13"/>
    </row>
    <row r="276" spans="1:28" ht="17.100000000000001" customHeight="1">
      <c r="A276" t="s">
        <v>745</v>
      </c>
      <c r="B276" s="12" t="s">
        <v>746</v>
      </c>
      <c r="C276" s="12" t="s">
        <v>37</v>
      </c>
      <c r="D276" s="12" t="s">
        <v>695</v>
      </c>
      <c r="E276" s="12" t="s">
        <v>564</v>
      </c>
      <c r="F276" s="12" t="s">
        <v>667</v>
      </c>
      <c r="G276" s="56" t="s">
        <v>4876</v>
      </c>
      <c r="H276" s="8" t="s">
        <v>6629</v>
      </c>
      <c r="I276" s="9"/>
      <c r="J276" s="9"/>
      <c r="K276" s="151"/>
      <c r="L276" s="150"/>
      <c r="M276" s="22">
        <v>0</v>
      </c>
      <c r="N276" s="33"/>
      <c r="O276" s="22"/>
      <c r="P276" s="85">
        <v>338622.74999999994</v>
      </c>
      <c r="Q276" s="12">
        <v>39</v>
      </c>
      <c r="R276" s="12">
        <v>28.499999999999996</v>
      </c>
      <c r="S276" s="12">
        <v>133.5</v>
      </c>
      <c r="T276" s="12">
        <v>89</v>
      </c>
      <c r="U276" s="14" t="s">
        <v>56</v>
      </c>
      <c r="V276" s="14" t="s">
        <v>56</v>
      </c>
      <c r="W276" s="14" t="s">
        <v>56</v>
      </c>
      <c r="X276" s="16" t="s">
        <v>56</v>
      </c>
      <c r="Y276" s="13"/>
      <c r="Z276" s="13"/>
      <c r="AA276" s="13"/>
      <c r="AB276" s="13"/>
    </row>
    <row r="277" spans="1:28" ht="17.100000000000001" customHeight="1">
      <c r="A277" t="s">
        <v>747</v>
      </c>
      <c r="B277" s="12" t="s">
        <v>748</v>
      </c>
      <c r="C277" s="12" t="s">
        <v>37</v>
      </c>
      <c r="D277" s="12" t="s">
        <v>695</v>
      </c>
      <c r="E277" s="12" t="s">
        <v>564</v>
      </c>
      <c r="F277" s="12" t="s">
        <v>667</v>
      </c>
      <c r="G277" s="56" t="s">
        <v>4876</v>
      </c>
      <c r="H277" s="8" t="s">
        <v>6629</v>
      </c>
      <c r="I277" s="9"/>
      <c r="J277" s="9"/>
      <c r="K277" s="10"/>
      <c r="L277" s="11"/>
      <c r="M277" s="22">
        <v>2414</v>
      </c>
      <c r="N277" s="33"/>
      <c r="O277" s="22"/>
      <c r="P277" s="85">
        <v>396000</v>
      </c>
      <c r="Q277" s="12">
        <v>49</v>
      </c>
      <c r="R277" s="12">
        <v>30</v>
      </c>
      <c r="S277" s="12">
        <v>165</v>
      </c>
      <c r="T277" s="12">
        <v>80</v>
      </c>
      <c r="U277" s="14" t="s">
        <v>56</v>
      </c>
      <c r="V277" s="14" t="s">
        <v>56</v>
      </c>
      <c r="W277" s="14" t="s">
        <v>56</v>
      </c>
      <c r="X277" s="16" t="s">
        <v>56</v>
      </c>
      <c r="Y277" s="13"/>
      <c r="Z277" s="13"/>
      <c r="AA277" s="13"/>
      <c r="AB277" s="13"/>
    </row>
    <row r="278" spans="1:28" ht="17.100000000000001" customHeight="1">
      <c r="A278" t="s">
        <v>749</v>
      </c>
      <c r="B278" s="12" t="s">
        <v>750</v>
      </c>
      <c r="C278" s="12" t="s">
        <v>37</v>
      </c>
      <c r="D278" s="12" t="s">
        <v>695</v>
      </c>
      <c r="E278" s="12" t="s">
        <v>564</v>
      </c>
      <c r="F278" s="12" t="s">
        <v>667</v>
      </c>
      <c r="G278" s="56" t="s">
        <v>4877</v>
      </c>
      <c r="H278" s="8" t="s">
        <v>6630</v>
      </c>
      <c r="I278" s="9"/>
      <c r="J278" s="9"/>
      <c r="K278" s="10"/>
      <c r="L278" s="11"/>
      <c r="M278" s="22">
        <v>1989</v>
      </c>
      <c r="N278" s="33"/>
      <c r="O278" s="22"/>
      <c r="P278" s="85">
        <v>242613.99999999997</v>
      </c>
      <c r="Q278" s="12">
        <v>31</v>
      </c>
      <c r="R278" s="12">
        <v>28.999999999999996</v>
      </c>
      <c r="S278" s="12">
        <v>94</v>
      </c>
      <c r="T278" s="12">
        <v>89</v>
      </c>
      <c r="U278" s="14" t="s">
        <v>56</v>
      </c>
      <c r="V278" s="14" t="s">
        <v>56</v>
      </c>
      <c r="W278" s="14" t="s">
        <v>56</v>
      </c>
      <c r="X278" s="16" t="s">
        <v>56</v>
      </c>
      <c r="Y278" s="13"/>
      <c r="Z278" s="13"/>
      <c r="AA278" s="13"/>
      <c r="AB278" s="13"/>
    </row>
    <row r="279" spans="1:28" ht="17.100000000000001" customHeight="1">
      <c r="A279" t="s">
        <v>752</v>
      </c>
      <c r="B279" s="12" t="s">
        <v>753</v>
      </c>
      <c r="C279" s="12" t="s">
        <v>37</v>
      </c>
      <c r="D279" s="12" t="s">
        <v>695</v>
      </c>
      <c r="E279" s="12" t="s">
        <v>564</v>
      </c>
      <c r="F279" s="12" t="s">
        <v>667</v>
      </c>
      <c r="G279" s="56" t="s">
        <v>4877</v>
      </c>
      <c r="H279" s="8" t="s">
        <v>6630</v>
      </c>
      <c r="I279" s="9"/>
      <c r="J279" s="9"/>
      <c r="K279" s="10"/>
      <c r="L279" s="11"/>
      <c r="M279" s="22">
        <v>2989</v>
      </c>
      <c r="N279" s="33"/>
      <c r="O279" s="22"/>
      <c r="P279" s="85">
        <v>291652.99999999994</v>
      </c>
      <c r="Q279" s="12">
        <v>42</v>
      </c>
      <c r="R279" s="12">
        <v>28.999999999999996</v>
      </c>
      <c r="S279" s="12">
        <v>112.99999999999999</v>
      </c>
      <c r="T279" s="12">
        <v>89</v>
      </c>
      <c r="U279" s="14" t="s">
        <v>56</v>
      </c>
      <c r="V279" s="14" t="s">
        <v>56</v>
      </c>
      <c r="W279" s="14" t="s">
        <v>56</v>
      </c>
      <c r="X279" s="16" t="s">
        <v>56</v>
      </c>
      <c r="Y279" s="13"/>
      <c r="Z279" s="13"/>
      <c r="AA279" s="13"/>
      <c r="AB279" s="13"/>
    </row>
    <row r="280" spans="1:28" ht="17.100000000000001" customHeight="1">
      <c r="A280" t="s">
        <v>754</v>
      </c>
      <c r="B280" s="12" t="s">
        <v>755</v>
      </c>
      <c r="C280" s="12" t="s">
        <v>37</v>
      </c>
      <c r="D280" s="12" t="s">
        <v>695</v>
      </c>
      <c r="E280" s="12" t="s">
        <v>564</v>
      </c>
      <c r="F280" s="12" t="s">
        <v>667</v>
      </c>
      <c r="G280" s="56" t="s">
        <v>4877</v>
      </c>
      <c r="H280" s="8" t="s">
        <v>6630</v>
      </c>
      <c r="I280" s="9"/>
      <c r="J280" s="9"/>
      <c r="K280" s="10"/>
      <c r="L280" s="11"/>
      <c r="M280" s="22">
        <v>3359</v>
      </c>
      <c r="N280" s="33"/>
      <c r="O280" s="22"/>
      <c r="P280" s="85">
        <v>198492</v>
      </c>
      <c r="Q280" s="12">
        <v>56</v>
      </c>
      <c r="R280" s="12">
        <v>69.5</v>
      </c>
      <c r="S280" s="12">
        <v>119</v>
      </c>
      <c r="T280" s="12">
        <v>24</v>
      </c>
      <c r="U280" s="14" t="s">
        <v>56</v>
      </c>
      <c r="V280" s="14" t="s">
        <v>56</v>
      </c>
      <c r="W280" s="14" t="s">
        <v>56</v>
      </c>
      <c r="X280" s="16" t="s">
        <v>56</v>
      </c>
      <c r="Y280" s="13"/>
      <c r="Z280" s="13"/>
      <c r="AA280" s="13"/>
      <c r="AB280" s="13"/>
    </row>
    <row r="281" spans="1:28" ht="17.100000000000001" customHeight="1">
      <c r="A281" t="s">
        <v>756</v>
      </c>
      <c r="B281" s="12" t="s">
        <v>757</v>
      </c>
      <c r="C281" s="12" t="s">
        <v>37</v>
      </c>
      <c r="D281" s="12" t="s">
        <v>695</v>
      </c>
      <c r="E281" s="12" t="s">
        <v>564</v>
      </c>
      <c r="F281" s="12" t="s">
        <v>667</v>
      </c>
      <c r="G281" s="56" t="s">
        <v>4877</v>
      </c>
      <c r="H281" s="8" t="s">
        <v>6630</v>
      </c>
      <c r="I281" s="9"/>
      <c r="J281" s="9"/>
      <c r="K281" s="10"/>
      <c r="L281" s="11"/>
      <c r="M281" s="22">
        <v>4637</v>
      </c>
      <c r="N281" s="33"/>
      <c r="O281" s="22"/>
      <c r="P281" s="85">
        <v>382799.99999999994</v>
      </c>
      <c r="Q281" s="12">
        <v>61</v>
      </c>
      <c r="R281" s="12">
        <v>28.999999999999996</v>
      </c>
      <c r="S281" s="12">
        <v>165</v>
      </c>
      <c r="T281" s="12">
        <v>80</v>
      </c>
      <c r="U281" s="14" t="s">
        <v>56</v>
      </c>
      <c r="V281" s="14" t="s">
        <v>56</v>
      </c>
      <c r="W281" s="14" t="s">
        <v>56</v>
      </c>
      <c r="X281" s="16" t="s">
        <v>56</v>
      </c>
      <c r="Y281" s="13"/>
      <c r="Z281" s="13"/>
      <c r="AA281" s="13"/>
      <c r="AB281" s="13"/>
    </row>
    <row r="282" spans="1:28" ht="17.100000000000001" customHeight="1">
      <c r="A282" t="s">
        <v>758</v>
      </c>
      <c r="B282" s="12" t="s">
        <v>759</v>
      </c>
      <c r="C282" s="12" t="s">
        <v>37</v>
      </c>
      <c r="D282" s="12" t="s">
        <v>695</v>
      </c>
      <c r="E282" s="12" t="s">
        <v>564</v>
      </c>
      <c r="F282" s="12" t="s">
        <v>667</v>
      </c>
      <c r="G282" s="56" t="s">
        <v>4878</v>
      </c>
      <c r="H282" s="8" t="s">
        <v>6630</v>
      </c>
      <c r="I282" s="9"/>
      <c r="J282" s="9"/>
      <c r="K282" s="10"/>
      <c r="L282" s="11"/>
      <c r="M282" s="22">
        <v>1698</v>
      </c>
      <c r="N282" s="33"/>
      <c r="O282" s="22"/>
      <c r="P282" s="85">
        <v>131772</v>
      </c>
      <c r="Q282" s="12">
        <v>43</v>
      </c>
      <c r="R282" s="12">
        <v>69.5</v>
      </c>
      <c r="S282" s="12">
        <v>79</v>
      </c>
      <c r="T282" s="12">
        <v>24</v>
      </c>
      <c r="U282" s="14" t="s">
        <v>56</v>
      </c>
      <c r="V282" s="14" t="s">
        <v>56</v>
      </c>
      <c r="W282" s="14" t="s">
        <v>56</v>
      </c>
      <c r="X282" s="16" t="s">
        <v>56</v>
      </c>
      <c r="Y282" s="13"/>
      <c r="Z282" s="13"/>
      <c r="AA282" s="13"/>
      <c r="AB282" s="13"/>
    </row>
    <row r="283" spans="1:28" ht="17.100000000000001" customHeight="1">
      <c r="A283" t="s">
        <v>760</v>
      </c>
      <c r="B283" s="12" t="s">
        <v>761</v>
      </c>
      <c r="C283" s="12" t="s">
        <v>37</v>
      </c>
      <c r="D283" s="12" t="s">
        <v>695</v>
      </c>
      <c r="E283" s="12" t="s">
        <v>564</v>
      </c>
      <c r="F283" s="12" t="s">
        <v>667</v>
      </c>
      <c r="G283" s="56" t="s">
        <v>4878</v>
      </c>
      <c r="H283" s="8" t="s">
        <v>6630</v>
      </c>
      <c r="I283" s="9"/>
      <c r="J283" s="9"/>
      <c r="K283" s="10"/>
      <c r="L283" s="11"/>
      <c r="M283" s="22">
        <v>2534</v>
      </c>
      <c r="N283" s="33"/>
      <c r="O283" s="22"/>
      <c r="P283" s="85">
        <v>165132</v>
      </c>
      <c r="Q283" s="12">
        <v>47</v>
      </c>
      <c r="R283" s="12">
        <v>69.5</v>
      </c>
      <c r="S283" s="12">
        <v>99</v>
      </c>
      <c r="T283" s="12">
        <v>24</v>
      </c>
      <c r="U283" s="14" t="s">
        <v>56</v>
      </c>
      <c r="V283" s="14" t="s">
        <v>56</v>
      </c>
      <c r="W283" s="14" t="s">
        <v>56</v>
      </c>
      <c r="X283" s="16" t="s">
        <v>56</v>
      </c>
      <c r="Y283" s="13"/>
      <c r="Z283" s="13"/>
      <c r="AA283" s="13"/>
      <c r="AB283" s="13"/>
    </row>
    <row r="284" spans="1:28" ht="17.100000000000001" customHeight="1">
      <c r="A284" t="s">
        <v>762</v>
      </c>
      <c r="B284" s="12" t="s">
        <v>763</v>
      </c>
      <c r="C284" s="12" t="s">
        <v>37</v>
      </c>
      <c r="D284" s="12" t="s">
        <v>695</v>
      </c>
      <c r="E284" s="12" t="s">
        <v>564</v>
      </c>
      <c r="F284" s="12" t="s">
        <v>667</v>
      </c>
      <c r="G284" s="56" t="s">
        <v>4878</v>
      </c>
      <c r="H284" s="8" t="s">
        <v>6630</v>
      </c>
      <c r="I284" s="9"/>
      <c r="J284" s="9"/>
      <c r="K284" s="10"/>
      <c r="L284" s="11"/>
      <c r="M284" s="22">
        <v>2814</v>
      </c>
      <c r="N284" s="33"/>
      <c r="O284" s="22"/>
      <c r="P284" s="85">
        <v>198492</v>
      </c>
      <c r="Q284" s="12">
        <v>56</v>
      </c>
      <c r="R284" s="12">
        <v>69.5</v>
      </c>
      <c r="S284" s="12">
        <v>119</v>
      </c>
      <c r="T284" s="12">
        <v>24</v>
      </c>
      <c r="U284" s="14" t="s">
        <v>56</v>
      </c>
      <c r="V284" s="14" t="s">
        <v>56</v>
      </c>
      <c r="W284" s="14" t="s">
        <v>56</v>
      </c>
      <c r="X284" s="16" t="s">
        <v>56</v>
      </c>
      <c r="Y284" s="13"/>
      <c r="Z284" s="13"/>
      <c r="AA284" s="13"/>
      <c r="AB284" s="13"/>
    </row>
    <row r="285" spans="1:28" ht="17.100000000000001" customHeight="1">
      <c r="A285" t="s">
        <v>764</v>
      </c>
      <c r="B285" s="12" t="s">
        <v>765</v>
      </c>
      <c r="C285" s="12" t="s">
        <v>37</v>
      </c>
      <c r="D285" s="12" t="s">
        <v>695</v>
      </c>
      <c r="E285" s="12" t="s">
        <v>564</v>
      </c>
      <c r="F285" s="12" t="s">
        <v>667</v>
      </c>
      <c r="G285" s="56" t="s">
        <v>4878</v>
      </c>
      <c r="H285" s="8" t="s">
        <v>6630</v>
      </c>
      <c r="I285" s="9"/>
      <c r="J285" s="9"/>
      <c r="K285" s="10"/>
      <c r="L285" s="11"/>
      <c r="M285" s="22">
        <v>3989</v>
      </c>
      <c r="N285" s="33"/>
      <c r="O285" s="22"/>
      <c r="P285" s="85">
        <v>240192</v>
      </c>
      <c r="Q285" s="12">
        <v>67</v>
      </c>
      <c r="R285" s="12">
        <v>69.5</v>
      </c>
      <c r="S285" s="12">
        <v>144</v>
      </c>
      <c r="T285" s="12">
        <v>24</v>
      </c>
      <c r="U285" s="14" t="s">
        <v>56</v>
      </c>
      <c r="V285" s="14" t="s">
        <v>56</v>
      </c>
      <c r="W285" s="14" t="s">
        <v>56</v>
      </c>
      <c r="X285" s="16" t="s">
        <v>56</v>
      </c>
      <c r="Y285" s="13"/>
      <c r="Z285" s="13"/>
      <c r="AA285" s="13"/>
      <c r="AB285" s="13"/>
    </row>
    <row r="286" spans="1:28" ht="17.100000000000001" customHeight="1">
      <c r="A286" t="s">
        <v>766</v>
      </c>
      <c r="B286" s="12" t="s">
        <v>767</v>
      </c>
      <c r="C286" s="12" t="s">
        <v>37</v>
      </c>
      <c r="D286" s="12" t="s">
        <v>695</v>
      </c>
      <c r="E286" s="12" t="s">
        <v>564</v>
      </c>
      <c r="F286" s="12" t="s">
        <v>667</v>
      </c>
      <c r="G286" s="56" t="s">
        <v>4879</v>
      </c>
      <c r="H286" s="8" t="s">
        <v>6630</v>
      </c>
      <c r="I286" s="9"/>
      <c r="J286" s="9"/>
      <c r="K286" s="10"/>
      <c r="L286" s="11"/>
      <c r="M286" s="22">
        <v>1925</v>
      </c>
      <c r="N286" s="33"/>
      <c r="O286" s="22"/>
      <c r="P286" s="85">
        <v>253800</v>
      </c>
      <c r="Q286" s="12">
        <v>28</v>
      </c>
      <c r="R286" s="12">
        <v>30</v>
      </c>
      <c r="S286" s="12">
        <v>94</v>
      </c>
      <c r="T286" s="12">
        <v>90</v>
      </c>
      <c r="U286" s="14" t="s">
        <v>56</v>
      </c>
      <c r="V286" s="14" t="s">
        <v>56</v>
      </c>
      <c r="W286" s="14" t="s">
        <v>56</v>
      </c>
      <c r="X286" s="16" t="s">
        <v>56</v>
      </c>
      <c r="Y286" s="13"/>
      <c r="Z286" s="13"/>
      <c r="AA286" s="13"/>
      <c r="AB286" s="13"/>
    </row>
    <row r="287" spans="1:28" ht="17.100000000000001" customHeight="1">
      <c r="A287" t="s">
        <v>768</v>
      </c>
      <c r="B287" s="12" t="s">
        <v>769</v>
      </c>
      <c r="C287" s="12" t="s">
        <v>37</v>
      </c>
      <c r="D287" s="12" t="s">
        <v>695</v>
      </c>
      <c r="E287" s="12" t="s">
        <v>564</v>
      </c>
      <c r="F287" s="12" t="s">
        <v>667</v>
      </c>
      <c r="G287" s="56" t="s">
        <v>4879</v>
      </c>
      <c r="H287" s="8" t="s">
        <v>6630</v>
      </c>
      <c r="I287" s="9"/>
      <c r="J287" s="9"/>
      <c r="K287" s="10"/>
      <c r="L287" s="11"/>
      <c r="M287" s="22">
        <v>2928</v>
      </c>
      <c r="N287" s="33"/>
      <c r="O287" s="22"/>
      <c r="P287" s="85">
        <v>291652.99999999994</v>
      </c>
      <c r="Q287" s="12">
        <v>36</v>
      </c>
      <c r="R287" s="12">
        <v>28.999999999999996</v>
      </c>
      <c r="S287" s="12">
        <v>112.99999999999999</v>
      </c>
      <c r="T287" s="12">
        <v>89</v>
      </c>
      <c r="U287" s="14" t="s">
        <v>56</v>
      </c>
      <c r="V287" s="14" t="s">
        <v>56</v>
      </c>
      <c r="W287" s="14" t="s">
        <v>56</v>
      </c>
      <c r="X287" s="16" t="s">
        <v>56</v>
      </c>
      <c r="Y287" s="13"/>
      <c r="Z287" s="13"/>
      <c r="AA287" s="13"/>
      <c r="AB287" s="13"/>
    </row>
    <row r="288" spans="1:28" ht="17.100000000000001" customHeight="1">
      <c r="A288" t="s">
        <v>770</v>
      </c>
      <c r="B288" s="12" t="s">
        <v>771</v>
      </c>
      <c r="C288" s="12" t="s">
        <v>37</v>
      </c>
      <c r="D288" s="12" t="s">
        <v>695</v>
      </c>
      <c r="E288" s="12" t="s">
        <v>564</v>
      </c>
      <c r="F288" s="12" t="s">
        <v>667</v>
      </c>
      <c r="G288" s="56" t="s">
        <v>4879</v>
      </c>
      <c r="H288" s="8" t="s">
        <v>6630</v>
      </c>
      <c r="I288" s="9"/>
      <c r="J288" s="9"/>
      <c r="K288" s="10"/>
      <c r="L288" s="11"/>
      <c r="M288" s="22">
        <v>3295</v>
      </c>
      <c r="N288" s="33"/>
      <c r="O288" s="22"/>
      <c r="P288" s="85">
        <v>343272.99999999994</v>
      </c>
      <c r="Q288" s="12">
        <v>44</v>
      </c>
      <c r="R288" s="12">
        <v>28.999999999999996</v>
      </c>
      <c r="S288" s="12">
        <v>133</v>
      </c>
      <c r="T288" s="12">
        <v>89</v>
      </c>
      <c r="U288" s="14" t="s">
        <v>56</v>
      </c>
      <c r="V288" s="14" t="s">
        <v>56</v>
      </c>
      <c r="W288" s="14" t="s">
        <v>56</v>
      </c>
      <c r="X288" s="16" t="s">
        <v>56</v>
      </c>
      <c r="Y288" s="13"/>
      <c r="Z288" s="13"/>
      <c r="AA288" s="13"/>
      <c r="AB288" s="13"/>
    </row>
    <row r="289" spans="1:28" ht="17.100000000000001" customHeight="1">
      <c r="A289" t="s">
        <v>772</v>
      </c>
      <c r="B289" s="12" t="s">
        <v>773</v>
      </c>
      <c r="C289" s="12" t="s">
        <v>37</v>
      </c>
      <c r="D289" s="12" t="s">
        <v>695</v>
      </c>
      <c r="E289" s="12" t="s">
        <v>564</v>
      </c>
      <c r="F289" s="12" t="s">
        <v>667</v>
      </c>
      <c r="G289" s="56" t="s">
        <v>4879</v>
      </c>
      <c r="H289" s="8" t="s">
        <v>6630</v>
      </c>
      <c r="I289" s="9"/>
      <c r="J289" s="9"/>
      <c r="K289" s="10"/>
      <c r="L289" s="11"/>
      <c r="M289" s="22">
        <v>4562</v>
      </c>
      <c r="N289" s="33"/>
      <c r="O289" s="22"/>
      <c r="P289" s="85">
        <v>380305.99999999994</v>
      </c>
      <c r="Q289" s="12">
        <v>52</v>
      </c>
      <c r="R289" s="12">
        <v>28.999999999999996</v>
      </c>
      <c r="S289" s="12">
        <v>166</v>
      </c>
      <c r="T289" s="12">
        <v>79</v>
      </c>
      <c r="U289" s="14" t="s">
        <v>56</v>
      </c>
      <c r="V289" s="14" t="s">
        <v>56</v>
      </c>
      <c r="W289" s="14" t="s">
        <v>56</v>
      </c>
      <c r="X289" s="16" t="s">
        <v>56</v>
      </c>
      <c r="Y289" s="13"/>
      <c r="Z289" s="13"/>
      <c r="AA289" s="13"/>
      <c r="AB289" s="13"/>
    </row>
    <row r="290" spans="1:28" ht="17.100000000000001" customHeight="1">
      <c r="A290" t="s">
        <v>774</v>
      </c>
      <c r="B290" s="12" t="s">
        <v>775</v>
      </c>
      <c r="C290" s="12" t="s">
        <v>37</v>
      </c>
      <c r="D290" s="12" t="s">
        <v>695</v>
      </c>
      <c r="E290" s="12" t="s">
        <v>564</v>
      </c>
      <c r="F290" s="12" t="s">
        <v>667</v>
      </c>
      <c r="G290" s="56" t="s">
        <v>4880</v>
      </c>
      <c r="H290" s="8" t="s">
        <v>6630</v>
      </c>
      <c r="I290" s="9"/>
      <c r="J290" s="9"/>
      <c r="K290" s="10"/>
      <c r="L290" s="11"/>
      <c r="M290" s="22">
        <v>1637</v>
      </c>
      <c r="N290" s="33"/>
      <c r="O290" s="22"/>
      <c r="P290" s="85">
        <v>245339.99999999997</v>
      </c>
      <c r="Q290" s="12">
        <v>29</v>
      </c>
      <c r="R290" s="12">
        <v>28.999999999999996</v>
      </c>
      <c r="S290" s="12">
        <v>94</v>
      </c>
      <c r="T290" s="12">
        <v>90</v>
      </c>
      <c r="U290" s="14" t="s">
        <v>56</v>
      </c>
      <c r="V290" s="14" t="s">
        <v>56</v>
      </c>
      <c r="W290" s="14" t="s">
        <v>56</v>
      </c>
      <c r="X290" s="16" t="s">
        <v>56</v>
      </c>
      <c r="Y290" s="13"/>
      <c r="Z290" s="13"/>
      <c r="AA290" s="13"/>
      <c r="AB290" s="13"/>
    </row>
    <row r="291" spans="1:28" ht="17.100000000000001" customHeight="1">
      <c r="A291" t="s">
        <v>776</v>
      </c>
      <c r="B291" s="12" t="s">
        <v>777</v>
      </c>
      <c r="C291" s="12" t="s">
        <v>37</v>
      </c>
      <c r="D291" s="12" t="s">
        <v>695</v>
      </c>
      <c r="E291" s="12" t="s">
        <v>564</v>
      </c>
      <c r="F291" s="12" t="s">
        <v>667</v>
      </c>
      <c r="G291" s="56" t="s">
        <v>4880</v>
      </c>
      <c r="H291" s="8" t="s">
        <v>6630</v>
      </c>
      <c r="I291" s="9"/>
      <c r="J291" s="9"/>
      <c r="K291" s="10"/>
      <c r="L291" s="11"/>
      <c r="M291" s="22">
        <v>2470</v>
      </c>
      <c r="N291" s="33"/>
      <c r="O291" s="22"/>
      <c r="P291" s="85">
        <v>388752.00000000006</v>
      </c>
      <c r="Q291" s="12">
        <v>39</v>
      </c>
      <c r="R291" s="12">
        <v>39</v>
      </c>
      <c r="S291" s="12">
        <v>112.00000000000001</v>
      </c>
      <c r="T291" s="12">
        <v>89</v>
      </c>
      <c r="U291" s="14" t="s">
        <v>56</v>
      </c>
      <c r="V291" s="14" t="s">
        <v>56</v>
      </c>
      <c r="W291" s="14" t="s">
        <v>56</v>
      </c>
      <c r="X291" s="16" t="s">
        <v>56</v>
      </c>
      <c r="Y291" s="13"/>
      <c r="Z291" s="13"/>
      <c r="AA291" s="13"/>
      <c r="AB291" s="13"/>
    </row>
    <row r="292" spans="1:28" ht="17.100000000000001" customHeight="1">
      <c r="A292" t="s">
        <v>778</v>
      </c>
      <c r="B292" s="12" t="s">
        <v>779</v>
      </c>
      <c r="C292" s="12" t="s">
        <v>37</v>
      </c>
      <c r="D292" s="12" t="s">
        <v>695</v>
      </c>
      <c r="E292" s="12" t="s">
        <v>564</v>
      </c>
      <c r="F292" s="12" t="s">
        <v>667</v>
      </c>
      <c r="G292" s="56" t="s">
        <v>4880</v>
      </c>
      <c r="H292" s="8" t="s">
        <v>6630</v>
      </c>
      <c r="I292" s="9"/>
      <c r="J292" s="9"/>
      <c r="K292" s="10"/>
      <c r="L292" s="11"/>
      <c r="M292" s="22">
        <v>2750</v>
      </c>
      <c r="N292" s="33"/>
      <c r="O292" s="22"/>
      <c r="P292" s="85">
        <v>343272.99999999994</v>
      </c>
      <c r="Q292" s="12">
        <v>44</v>
      </c>
      <c r="R292" s="12">
        <v>28.999999999999996</v>
      </c>
      <c r="S292" s="12">
        <v>133</v>
      </c>
      <c r="T292" s="12">
        <v>89</v>
      </c>
      <c r="U292" s="14" t="s">
        <v>56</v>
      </c>
      <c r="V292" s="14" t="s">
        <v>56</v>
      </c>
      <c r="W292" s="14" t="s">
        <v>56</v>
      </c>
      <c r="X292" s="16" t="s">
        <v>56</v>
      </c>
      <c r="Y292" s="13"/>
      <c r="Z292" s="13"/>
      <c r="AA292" s="13"/>
      <c r="AB292" s="13"/>
    </row>
    <row r="293" spans="1:28" ht="17.100000000000001" customHeight="1">
      <c r="A293" t="s">
        <v>780</v>
      </c>
      <c r="B293" s="12" t="s">
        <v>781</v>
      </c>
      <c r="C293" s="12" t="s">
        <v>37</v>
      </c>
      <c r="D293" s="12" t="s">
        <v>695</v>
      </c>
      <c r="E293" s="12" t="s">
        <v>564</v>
      </c>
      <c r="F293" s="12" t="s">
        <v>667</v>
      </c>
      <c r="G293" s="56" t="s">
        <v>4880</v>
      </c>
      <c r="H293" s="8" t="s">
        <v>6630</v>
      </c>
      <c r="I293" s="9"/>
      <c r="J293" s="9"/>
      <c r="K293" s="10"/>
      <c r="L293" s="11"/>
      <c r="M293" s="22">
        <v>3928</v>
      </c>
      <c r="N293" s="33"/>
      <c r="O293" s="22"/>
      <c r="P293" s="85">
        <v>382799.99999999994</v>
      </c>
      <c r="Q293" s="12">
        <v>52</v>
      </c>
      <c r="R293" s="12">
        <v>28.999999999999996</v>
      </c>
      <c r="S293" s="12">
        <v>165</v>
      </c>
      <c r="T293" s="12">
        <v>80</v>
      </c>
      <c r="U293" s="14" t="s">
        <v>56</v>
      </c>
      <c r="V293" s="14" t="s">
        <v>56</v>
      </c>
      <c r="W293" s="14" t="s">
        <v>56</v>
      </c>
      <c r="X293" s="16" t="s">
        <v>56</v>
      </c>
      <c r="Y293" s="13"/>
      <c r="Z293" s="13"/>
      <c r="AA293" s="13"/>
      <c r="AB293" s="13"/>
    </row>
    <row r="294" spans="1:28" ht="17.100000000000001" customHeight="1">
      <c r="A294" t="s">
        <v>782</v>
      </c>
      <c r="B294" s="12" t="s">
        <v>783</v>
      </c>
      <c r="C294" s="12" t="s">
        <v>37</v>
      </c>
      <c r="D294" s="12" t="s">
        <v>695</v>
      </c>
      <c r="E294" s="12" t="s">
        <v>564</v>
      </c>
      <c r="F294" s="12" t="s">
        <v>667</v>
      </c>
      <c r="G294" s="56" t="s">
        <v>4881</v>
      </c>
      <c r="H294" s="8" t="s">
        <v>6630</v>
      </c>
      <c r="I294" s="9"/>
      <c r="J294" s="9"/>
      <c r="K294" s="10"/>
      <c r="L294" s="11"/>
      <c r="M294" s="22">
        <v>2037</v>
      </c>
      <c r="N294" s="33"/>
      <c r="O294" s="22"/>
      <c r="P294" s="85">
        <v>236740.00000000003</v>
      </c>
      <c r="Q294" s="12">
        <v>31</v>
      </c>
      <c r="R294" s="12">
        <v>28.000000000000004</v>
      </c>
      <c r="S294" s="12">
        <v>95</v>
      </c>
      <c r="T294" s="12">
        <v>89</v>
      </c>
      <c r="U294" s="14" t="s">
        <v>56</v>
      </c>
      <c r="V294" s="14" t="s">
        <v>56</v>
      </c>
      <c r="W294" s="14" t="s">
        <v>56</v>
      </c>
      <c r="X294" s="16" t="s">
        <v>56</v>
      </c>
      <c r="Y294" s="13"/>
      <c r="Z294" s="13"/>
      <c r="AA294" s="13"/>
      <c r="AB294" s="13"/>
    </row>
    <row r="295" spans="1:28" ht="17.100000000000001" customHeight="1">
      <c r="A295" t="s">
        <v>784</v>
      </c>
      <c r="B295" s="12" t="s">
        <v>785</v>
      </c>
      <c r="C295" s="12" t="s">
        <v>37</v>
      </c>
      <c r="D295" s="12" t="s">
        <v>695</v>
      </c>
      <c r="E295" s="12" t="s">
        <v>564</v>
      </c>
      <c r="F295" s="12" t="s">
        <v>667</v>
      </c>
      <c r="G295" s="56" t="s">
        <v>4881</v>
      </c>
      <c r="H295" s="8" t="s">
        <v>6630</v>
      </c>
      <c r="I295" s="9"/>
      <c r="J295" s="9"/>
      <c r="K295" s="10"/>
      <c r="L295" s="11"/>
      <c r="M295" s="22">
        <v>3037</v>
      </c>
      <c r="N295" s="33"/>
      <c r="O295" s="22"/>
      <c r="P295" s="85">
        <v>291652.99999999994</v>
      </c>
      <c r="Q295" s="12">
        <v>42</v>
      </c>
      <c r="R295" s="12">
        <v>28.999999999999996</v>
      </c>
      <c r="S295" s="12">
        <v>112.99999999999999</v>
      </c>
      <c r="T295" s="12">
        <v>89</v>
      </c>
      <c r="U295" s="14" t="s">
        <v>56</v>
      </c>
      <c r="V295" s="14" t="s">
        <v>56</v>
      </c>
      <c r="W295" s="14" t="s">
        <v>56</v>
      </c>
      <c r="X295" s="16" t="s">
        <v>56</v>
      </c>
      <c r="Y295" s="13"/>
      <c r="Z295" s="13"/>
      <c r="AA295" s="13"/>
      <c r="AB295" s="13"/>
    </row>
    <row r="296" spans="1:28" ht="17.100000000000001" customHeight="1">
      <c r="A296" t="s">
        <v>786</v>
      </c>
      <c r="B296" s="12" t="s">
        <v>787</v>
      </c>
      <c r="C296" s="12" t="s">
        <v>37</v>
      </c>
      <c r="D296" s="12" t="s">
        <v>695</v>
      </c>
      <c r="E296" s="12" t="s">
        <v>564</v>
      </c>
      <c r="F296" s="12" t="s">
        <v>667</v>
      </c>
      <c r="G296" s="56" t="s">
        <v>4881</v>
      </c>
      <c r="H296" s="8" t="s">
        <v>6630</v>
      </c>
      <c r="I296" s="9"/>
      <c r="J296" s="9"/>
      <c r="K296" s="10"/>
      <c r="L296" s="11"/>
      <c r="M296" s="22">
        <v>3403</v>
      </c>
      <c r="N296" s="33"/>
      <c r="O296" s="22"/>
      <c r="P296" s="85">
        <v>357780</v>
      </c>
      <c r="Q296" s="12">
        <v>51</v>
      </c>
      <c r="R296" s="12">
        <v>30</v>
      </c>
      <c r="S296" s="12">
        <v>134</v>
      </c>
      <c r="T296" s="12">
        <v>89</v>
      </c>
      <c r="U296" s="14" t="s">
        <v>56</v>
      </c>
      <c r="V296" s="14" t="s">
        <v>56</v>
      </c>
      <c r="W296" s="14" t="s">
        <v>56</v>
      </c>
      <c r="X296" s="16" t="s">
        <v>56</v>
      </c>
      <c r="Y296" s="13"/>
      <c r="Z296" s="13"/>
      <c r="AA296" s="13"/>
      <c r="AB296" s="13"/>
    </row>
    <row r="297" spans="1:28" ht="17.100000000000001" customHeight="1">
      <c r="A297" t="s">
        <v>788</v>
      </c>
      <c r="B297" s="12" t="s">
        <v>789</v>
      </c>
      <c r="C297" s="12" t="s">
        <v>37</v>
      </c>
      <c r="D297" s="12" t="s">
        <v>695</v>
      </c>
      <c r="E297" s="12" t="s">
        <v>564</v>
      </c>
      <c r="F297" s="12" t="s">
        <v>667</v>
      </c>
      <c r="G297" s="56" t="s">
        <v>4881</v>
      </c>
      <c r="H297" s="8" t="s">
        <v>6630</v>
      </c>
      <c r="I297" s="9"/>
      <c r="J297" s="9"/>
      <c r="K297" s="10"/>
      <c r="L297" s="11"/>
      <c r="M297" s="22">
        <v>4681</v>
      </c>
      <c r="N297" s="33"/>
      <c r="O297" s="22"/>
      <c r="P297" s="85">
        <v>382799.99999999994</v>
      </c>
      <c r="Q297" s="12">
        <v>61</v>
      </c>
      <c r="R297" s="12">
        <v>28.999999999999996</v>
      </c>
      <c r="S297" s="12">
        <v>165</v>
      </c>
      <c r="T297" s="12">
        <v>80</v>
      </c>
      <c r="U297" s="14" t="s">
        <v>56</v>
      </c>
      <c r="V297" s="14" t="s">
        <v>56</v>
      </c>
      <c r="W297" s="14" t="s">
        <v>56</v>
      </c>
      <c r="X297" s="16" t="s">
        <v>56</v>
      </c>
      <c r="Y297" s="13"/>
      <c r="Z297" s="13"/>
      <c r="AA297" s="13"/>
      <c r="AB297" s="13"/>
    </row>
    <row r="298" spans="1:28" ht="17.100000000000001" customHeight="1">
      <c r="A298" t="s">
        <v>790</v>
      </c>
      <c r="B298" s="12" t="s">
        <v>791</v>
      </c>
      <c r="C298" s="12" t="s">
        <v>37</v>
      </c>
      <c r="D298" s="12" t="s">
        <v>695</v>
      </c>
      <c r="E298" s="12" t="s">
        <v>564</v>
      </c>
      <c r="F298" s="12" t="s">
        <v>667</v>
      </c>
      <c r="G298" s="56" t="s">
        <v>4882</v>
      </c>
      <c r="H298" s="8" t="s">
        <v>6630</v>
      </c>
      <c r="I298" s="9"/>
      <c r="J298" s="9"/>
      <c r="K298" s="10"/>
      <c r="L298" s="11"/>
      <c r="M298" s="22">
        <v>1745</v>
      </c>
      <c r="N298" s="33"/>
      <c r="O298" s="22"/>
      <c r="P298" s="85">
        <v>245640</v>
      </c>
      <c r="Q298" s="12">
        <v>31</v>
      </c>
      <c r="R298" s="12">
        <v>30</v>
      </c>
      <c r="S298" s="12">
        <v>92</v>
      </c>
      <c r="T298" s="12">
        <v>89</v>
      </c>
      <c r="U298" s="14" t="s">
        <v>56</v>
      </c>
      <c r="V298" s="14" t="s">
        <v>56</v>
      </c>
      <c r="W298" s="14" t="s">
        <v>56</v>
      </c>
      <c r="X298" s="16" t="s">
        <v>56</v>
      </c>
      <c r="Y298" s="13"/>
      <c r="Z298" s="13"/>
      <c r="AA298" s="13"/>
      <c r="AB298" s="13"/>
    </row>
    <row r="299" spans="1:28" ht="17.100000000000001" customHeight="1">
      <c r="A299" t="s">
        <v>792</v>
      </c>
      <c r="B299" s="12" t="s">
        <v>793</v>
      </c>
      <c r="C299" s="12" t="s">
        <v>37</v>
      </c>
      <c r="D299" s="12" t="s">
        <v>695</v>
      </c>
      <c r="E299" s="12" t="s">
        <v>564</v>
      </c>
      <c r="F299" s="12" t="s">
        <v>667</v>
      </c>
      <c r="G299" s="56" t="s">
        <v>4882</v>
      </c>
      <c r="H299" s="8" t="s">
        <v>6630</v>
      </c>
      <c r="I299" s="9"/>
      <c r="J299" s="9"/>
      <c r="K299" s="10"/>
      <c r="L299" s="11"/>
      <c r="M299" s="22">
        <v>2581</v>
      </c>
      <c r="N299" s="33"/>
      <c r="O299" s="22"/>
      <c r="P299" s="85">
        <v>300959.99999999994</v>
      </c>
      <c r="Q299" s="12">
        <v>42</v>
      </c>
      <c r="R299" s="12">
        <v>30</v>
      </c>
      <c r="S299" s="12">
        <v>113.99999999999999</v>
      </c>
      <c r="T299" s="12">
        <v>88</v>
      </c>
      <c r="U299" s="14" t="s">
        <v>56</v>
      </c>
      <c r="V299" s="14" t="s">
        <v>56</v>
      </c>
      <c r="W299" s="14" t="s">
        <v>56</v>
      </c>
      <c r="X299" s="16" t="s">
        <v>56</v>
      </c>
      <c r="Y299" s="13"/>
      <c r="Z299" s="13"/>
      <c r="AA299" s="13"/>
      <c r="AB299" s="13"/>
    </row>
    <row r="300" spans="1:28" ht="17.100000000000001" customHeight="1">
      <c r="A300" t="s">
        <v>794</v>
      </c>
      <c r="B300" s="12" t="s">
        <v>795</v>
      </c>
      <c r="C300" s="12" t="s">
        <v>37</v>
      </c>
      <c r="D300" s="12" t="s">
        <v>695</v>
      </c>
      <c r="E300" s="12" t="s">
        <v>564</v>
      </c>
      <c r="F300" s="12" t="s">
        <v>667</v>
      </c>
      <c r="G300" s="56" t="s">
        <v>4882</v>
      </c>
      <c r="H300" s="8" t="s">
        <v>6630</v>
      </c>
      <c r="I300" s="9"/>
      <c r="J300" s="9"/>
      <c r="K300" s="10"/>
      <c r="L300" s="11"/>
      <c r="M300" s="22">
        <v>2859</v>
      </c>
      <c r="N300" s="33"/>
      <c r="O300" s="22"/>
      <c r="P300" s="85">
        <v>347129.99999999994</v>
      </c>
      <c r="Q300" s="12">
        <v>51</v>
      </c>
      <c r="R300" s="12">
        <v>28.999999999999996</v>
      </c>
      <c r="S300" s="12">
        <v>133</v>
      </c>
      <c r="T300" s="12">
        <v>90</v>
      </c>
      <c r="U300" s="14" t="s">
        <v>56</v>
      </c>
      <c r="V300" s="14" t="s">
        <v>56</v>
      </c>
      <c r="W300" s="14" t="s">
        <v>56</v>
      </c>
      <c r="X300" s="16" t="s">
        <v>56</v>
      </c>
      <c r="Y300" s="13"/>
      <c r="Z300" s="13"/>
      <c r="AA300" s="13"/>
      <c r="AB300" s="13"/>
    </row>
    <row r="301" spans="1:28" ht="17.100000000000001" customHeight="1">
      <c r="A301" t="s">
        <v>796</v>
      </c>
      <c r="B301" s="12" t="s">
        <v>797</v>
      </c>
      <c r="C301" s="12" t="s">
        <v>37</v>
      </c>
      <c r="D301" s="12" t="s">
        <v>695</v>
      </c>
      <c r="E301" s="12" t="s">
        <v>564</v>
      </c>
      <c r="F301" s="12" t="s">
        <v>667</v>
      </c>
      <c r="G301" s="56" t="s">
        <v>4882</v>
      </c>
      <c r="H301" s="8" t="s">
        <v>6630</v>
      </c>
      <c r="I301" s="9"/>
      <c r="J301" s="9"/>
      <c r="K301" s="10"/>
      <c r="L301" s="11"/>
      <c r="M301" s="22">
        <v>4037</v>
      </c>
      <c r="N301" s="33"/>
      <c r="O301" s="22"/>
      <c r="P301" s="85">
        <v>404085</v>
      </c>
      <c r="Q301" s="12">
        <v>61</v>
      </c>
      <c r="R301" s="12">
        <v>31</v>
      </c>
      <c r="S301" s="12">
        <v>165</v>
      </c>
      <c r="T301" s="12">
        <v>79</v>
      </c>
      <c r="U301" s="14" t="s">
        <v>56</v>
      </c>
      <c r="V301" s="14" t="s">
        <v>56</v>
      </c>
      <c r="W301" s="14" t="s">
        <v>56</v>
      </c>
      <c r="X301" s="16" t="s">
        <v>56</v>
      </c>
      <c r="Y301" s="13"/>
      <c r="Z301" s="13"/>
      <c r="AA301" s="13"/>
      <c r="AB301" s="13"/>
    </row>
    <row r="302" spans="1:28" ht="17.100000000000001" customHeight="1">
      <c r="A302" t="s">
        <v>798</v>
      </c>
      <c r="B302" s="12" t="s">
        <v>799</v>
      </c>
      <c r="C302" s="12" t="s">
        <v>37</v>
      </c>
      <c r="D302" s="12" t="s">
        <v>695</v>
      </c>
      <c r="E302" s="12" t="s">
        <v>564</v>
      </c>
      <c r="F302" s="12" t="s">
        <v>667</v>
      </c>
      <c r="G302" s="56" t="s">
        <v>4883</v>
      </c>
      <c r="H302" s="8" t="s">
        <v>6630</v>
      </c>
      <c r="I302" s="9"/>
      <c r="J302" s="9"/>
      <c r="K302" s="10"/>
      <c r="L302" s="11"/>
      <c r="M302" s="22">
        <v>1973</v>
      </c>
      <c r="N302" s="33"/>
      <c r="O302" s="22"/>
      <c r="P302" s="85">
        <v>253800</v>
      </c>
      <c r="Q302" s="12">
        <v>28</v>
      </c>
      <c r="R302" s="12">
        <v>30</v>
      </c>
      <c r="S302" s="12">
        <v>94</v>
      </c>
      <c r="T302" s="12">
        <v>90</v>
      </c>
      <c r="U302" s="14" t="s">
        <v>56</v>
      </c>
      <c r="V302" s="14" t="s">
        <v>56</v>
      </c>
      <c r="W302" s="14" t="s">
        <v>56</v>
      </c>
      <c r="X302" s="16" t="s">
        <v>56</v>
      </c>
      <c r="Y302" s="13"/>
      <c r="Z302" s="13"/>
      <c r="AA302" s="13"/>
      <c r="AB302" s="13"/>
    </row>
    <row r="303" spans="1:28" ht="17.100000000000001" customHeight="1">
      <c r="A303" t="s">
        <v>800</v>
      </c>
      <c r="B303" s="12" t="s">
        <v>801</v>
      </c>
      <c r="C303" s="12" t="s">
        <v>37</v>
      </c>
      <c r="D303" s="12" t="s">
        <v>695</v>
      </c>
      <c r="E303" s="12" t="s">
        <v>564</v>
      </c>
      <c r="F303" s="12" t="s">
        <v>667</v>
      </c>
      <c r="G303" s="56" t="s">
        <v>4883</v>
      </c>
      <c r="H303" s="8" t="s">
        <v>6630</v>
      </c>
      <c r="I303" s="9"/>
      <c r="J303" s="9"/>
      <c r="K303" s="10"/>
      <c r="L303" s="11"/>
      <c r="M303" s="22">
        <v>2973</v>
      </c>
      <c r="N303" s="33"/>
      <c r="O303" s="22"/>
      <c r="P303" s="85">
        <v>291652.99999999994</v>
      </c>
      <c r="Q303" s="12">
        <v>36</v>
      </c>
      <c r="R303" s="12">
        <v>28.999999999999996</v>
      </c>
      <c r="S303" s="12">
        <v>112.99999999999999</v>
      </c>
      <c r="T303" s="12">
        <v>89</v>
      </c>
      <c r="U303" s="14" t="s">
        <v>56</v>
      </c>
      <c r="V303" s="14" t="s">
        <v>56</v>
      </c>
      <c r="W303" s="14" t="s">
        <v>56</v>
      </c>
      <c r="X303" s="16" t="s">
        <v>56</v>
      </c>
      <c r="Y303" s="13"/>
      <c r="Z303" s="13"/>
      <c r="AA303" s="13"/>
      <c r="AB303" s="13"/>
    </row>
    <row r="304" spans="1:28" ht="17.100000000000001" customHeight="1">
      <c r="A304" t="s">
        <v>802</v>
      </c>
      <c r="B304" s="12" t="s">
        <v>803</v>
      </c>
      <c r="C304" s="12" t="s">
        <v>37</v>
      </c>
      <c r="D304" s="12" t="s">
        <v>695</v>
      </c>
      <c r="E304" s="12" t="s">
        <v>564</v>
      </c>
      <c r="F304" s="12" t="s">
        <v>667</v>
      </c>
      <c r="G304" s="56" t="s">
        <v>4883</v>
      </c>
      <c r="H304" s="8" t="s">
        <v>6630</v>
      </c>
      <c r="I304" s="9"/>
      <c r="J304" s="9"/>
      <c r="K304" s="10"/>
      <c r="L304" s="11"/>
      <c r="M304" s="22">
        <v>3339</v>
      </c>
      <c r="N304" s="33"/>
      <c r="O304" s="22"/>
      <c r="P304" s="85">
        <v>345853.99999999994</v>
      </c>
      <c r="Q304" s="12">
        <v>44</v>
      </c>
      <c r="R304" s="12">
        <v>28.999999999999996</v>
      </c>
      <c r="S304" s="12">
        <v>134</v>
      </c>
      <c r="T304" s="12">
        <v>89</v>
      </c>
      <c r="U304" s="14" t="s">
        <v>56</v>
      </c>
      <c r="V304" s="14" t="s">
        <v>56</v>
      </c>
      <c r="W304" s="14" t="s">
        <v>56</v>
      </c>
      <c r="X304" s="16" t="s">
        <v>56</v>
      </c>
      <c r="Y304" s="13"/>
      <c r="Z304" s="13"/>
      <c r="AA304" s="13"/>
      <c r="AB304" s="13"/>
    </row>
    <row r="305" spans="1:28" ht="17.100000000000001" customHeight="1">
      <c r="A305" t="s">
        <v>804</v>
      </c>
      <c r="B305" s="12" t="s">
        <v>805</v>
      </c>
      <c r="C305" s="12" t="s">
        <v>37</v>
      </c>
      <c r="D305" s="12" t="s">
        <v>695</v>
      </c>
      <c r="E305" s="12" t="s">
        <v>564</v>
      </c>
      <c r="F305" s="12" t="s">
        <v>667</v>
      </c>
      <c r="G305" s="56" t="s">
        <v>4883</v>
      </c>
      <c r="H305" s="8" t="s">
        <v>6630</v>
      </c>
      <c r="I305" s="9"/>
      <c r="J305" s="9"/>
      <c r="K305" s="10"/>
      <c r="L305" s="11"/>
      <c r="M305" s="22">
        <v>4606</v>
      </c>
      <c r="N305" s="33"/>
      <c r="O305" s="22"/>
      <c r="P305" s="85">
        <v>396000</v>
      </c>
      <c r="Q305" s="12">
        <v>53.2</v>
      </c>
      <c r="R305" s="12">
        <v>30</v>
      </c>
      <c r="S305" s="12">
        <v>165</v>
      </c>
      <c r="T305" s="12">
        <v>80</v>
      </c>
      <c r="U305" s="14" t="s">
        <v>56</v>
      </c>
      <c r="V305" s="14" t="s">
        <v>56</v>
      </c>
      <c r="W305" s="14" t="s">
        <v>56</v>
      </c>
      <c r="X305" s="16" t="s">
        <v>56</v>
      </c>
      <c r="Y305" s="13"/>
      <c r="Z305" s="13"/>
      <c r="AA305" s="13"/>
      <c r="AB305" s="13"/>
    </row>
    <row r="306" spans="1:28" ht="17.100000000000001" customHeight="1">
      <c r="A306" t="s">
        <v>806</v>
      </c>
      <c r="B306" s="12" t="s">
        <v>807</v>
      </c>
      <c r="C306" s="12" t="s">
        <v>37</v>
      </c>
      <c r="D306" s="12" t="s">
        <v>695</v>
      </c>
      <c r="E306" s="12" t="s">
        <v>564</v>
      </c>
      <c r="F306" s="12" t="s">
        <v>667</v>
      </c>
      <c r="G306" s="56" t="s">
        <v>4884</v>
      </c>
      <c r="H306" s="8" t="s">
        <v>6630</v>
      </c>
      <c r="I306" s="9"/>
      <c r="J306" s="9"/>
      <c r="K306" s="10"/>
      <c r="L306" s="11"/>
      <c r="M306" s="22">
        <v>1681</v>
      </c>
      <c r="N306" s="33"/>
      <c r="O306" s="22"/>
      <c r="P306" s="85">
        <v>84036.249999999985</v>
      </c>
      <c r="Q306" s="12">
        <v>41</v>
      </c>
      <c r="R306" s="12">
        <v>57.499999999999993</v>
      </c>
      <c r="S306" s="12">
        <v>79</v>
      </c>
      <c r="T306" s="12">
        <v>18.5</v>
      </c>
      <c r="U306" s="14" t="s">
        <v>56</v>
      </c>
      <c r="V306" s="14" t="s">
        <v>56</v>
      </c>
      <c r="W306" s="14" t="s">
        <v>56</v>
      </c>
      <c r="X306" s="16" t="s">
        <v>56</v>
      </c>
      <c r="Y306" s="13"/>
      <c r="Z306" s="13"/>
      <c r="AA306" s="13"/>
      <c r="AB306" s="13"/>
    </row>
    <row r="307" spans="1:28" ht="17.100000000000001" customHeight="1">
      <c r="A307" t="s">
        <v>808</v>
      </c>
      <c r="B307" s="12" t="s">
        <v>809</v>
      </c>
      <c r="C307" s="12" t="s">
        <v>37</v>
      </c>
      <c r="D307" s="12" t="s">
        <v>695</v>
      </c>
      <c r="E307" s="12" t="s">
        <v>564</v>
      </c>
      <c r="F307" s="12" t="s">
        <v>667</v>
      </c>
      <c r="G307" s="56" t="s">
        <v>4884</v>
      </c>
      <c r="H307" s="8" t="s">
        <v>6630</v>
      </c>
      <c r="I307" s="9"/>
      <c r="J307" s="9"/>
      <c r="K307" s="10"/>
      <c r="L307" s="11"/>
      <c r="M307" s="22">
        <v>2517</v>
      </c>
      <c r="N307" s="33"/>
      <c r="O307" s="22"/>
      <c r="P307" s="85">
        <v>301709.99999999994</v>
      </c>
      <c r="Q307" s="12">
        <v>36</v>
      </c>
      <c r="R307" s="12">
        <v>30</v>
      </c>
      <c r="S307" s="12">
        <v>112.99999999999999</v>
      </c>
      <c r="T307" s="12">
        <v>89</v>
      </c>
      <c r="U307" s="14" t="s">
        <v>56</v>
      </c>
      <c r="V307" s="14" t="s">
        <v>56</v>
      </c>
      <c r="W307" s="14" t="s">
        <v>56</v>
      </c>
      <c r="X307" s="16" t="s">
        <v>56</v>
      </c>
      <c r="Y307" s="13"/>
      <c r="Z307" s="13"/>
      <c r="AA307" s="13"/>
      <c r="AB307" s="13"/>
    </row>
    <row r="308" spans="1:28" ht="17.100000000000001" customHeight="1">
      <c r="A308" t="s">
        <v>810</v>
      </c>
      <c r="B308" s="12" t="s">
        <v>811</v>
      </c>
      <c r="C308" s="12" t="s">
        <v>37</v>
      </c>
      <c r="D308" s="12" t="s">
        <v>695</v>
      </c>
      <c r="E308" s="12" t="s">
        <v>564</v>
      </c>
      <c r="F308" s="12" t="s">
        <v>667</v>
      </c>
      <c r="G308" s="56" t="s">
        <v>4884</v>
      </c>
      <c r="H308" s="8" t="s">
        <v>6630</v>
      </c>
      <c r="I308" s="9"/>
      <c r="J308" s="9"/>
      <c r="K308" s="10"/>
      <c r="L308" s="11"/>
      <c r="M308" s="22">
        <v>2795</v>
      </c>
      <c r="N308" s="33"/>
      <c r="O308" s="22"/>
      <c r="P308" s="85">
        <v>343272.99999999994</v>
      </c>
      <c r="Q308" s="12">
        <v>44</v>
      </c>
      <c r="R308" s="12">
        <v>28.999999999999996</v>
      </c>
      <c r="S308" s="12">
        <v>133</v>
      </c>
      <c r="T308" s="12">
        <v>89</v>
      </c>
      <c r="U308" s="14" t="s">
        <v>56</v>
      </c>
      <c r="V308" s="14" t="s">
        <v>56</v>
      </c>
      <c r="W308" s="14" t="s">
        <v>56</v>
      </c>
      <c r="X308" s="16" t="s">
        <v>56</v>
      </c>
      <c r="Y308" s="13"/>
      <c r="Z308" s="13"/>
      <c r="AA308" s="13"/>
      <c r="AB308" s="13"/>
    </row>
    <row r="309" spans="1:28" ht="17.100000000000001" customHeight="1">
      <c r="A309" t="s">
        <v>812</v>
      </c>
      <c r="B309" s="12" t="s">
        <v>813</v>
      </c>
      <c r="C309" s="12" t="s">
        <v>37</v>
      </c>
      <c r="D309" s="12" t="s">
        <v>695</v>
      </c>
      <c r="E309" s="12" t="s">
        <v>564</v>
      </c>
      <c r="F309" s="12" t="s">
        <v>667</v>
      </c>
      <c r="G309" s="56" t="s">
        <v>4884</v>
      </c>
      <c r="H309" s="8" t="s">
        <v>6630</v>
      </c>
      <c r="I309" s="9"/>
      <c r="J309" s="9"/>
      <c r="K309" s="10"/>
      <c r="L309" s="11"/>
      <c r="M309" s="22">
        <v>3973</v>
      </c>
      <c r="N309" s="33"/>
      <c r="O309" s="22"/>
      <c r="P309" s="85">
        <v>153179.99999999997</v>
      </c>
      <c r="Q309" s="12">
        <v>56</v>
      </c>
      <c r="R309" s="12">
        <v>57.499999999999993</v>
      </c>
      <c r="S309" s="12">
        <v>144</v>
      </c>
      <c r="T309" s="12">
        <v>18.5</v>
      </c>
      <c r="U309" s="14" t="s">
        <v>56</v>
      </c>
      <c r="V309" s="14" t="s">
        <v>56</v>
      </c>
      <c r="W309" s="14" t="s">
        <v>56</v>
      </c>
      <c r="X309" s="16" t="s">
        <v>56</v>
      </c>
      <c r="Y309" s="13"/>
      <c r="Z309" s="13"/>
      <c r="AA309" s="13"/>
      <c r="AB309" s="13"/>
    </row>
    <row r="310" spans="1:28" ht="17.100000000000001" customHeight="1">
      <c r="A310" t="s">
        <v>814</v>
      </c>
      <c r="B310" s="12" t="s">
        <v>815</v>
      </c>
      <c r="C310" s="12" t="s">
        <v>37</v>
      </c>
      <c r="D310" s="12" t="s">
        <v>173</v>
      </c>
      <c r="E310" s="12" t="s">
        <v>174</v>
      </c>
      <c r="F310" s="12" t="s">
        <v>816</v>
      </c>
      <c r="G310" s="56" t="s">
        <v>4885</v>
      </c>
      <c r="H310" s="8" t="s">
        <v>6631</v>
      </c>
      <c r="I310" s="9"/>
      <c r="J310" s="9"/>
      <c r="K310" s="10" t="s">
        <v>55</v>
      </c>
      <c r="L310" s="11">
        <v>45992</v>
      </c>
      <c r="M310" s="22">
        <v>1005</v>
      </c>
      <c r="N310" s="33"/>
      <c r="O310" s="22"/>
      <c r="P310" s="85">
        <v>3375</v>
      </c>
      <c r="Q310" s="12">
        <v>10</v>
      </c>
      <c r="R310" s="12">
        <v>15</v>
      </c>
      <c r="S310" s="12">
        <v>15</v>
      </c>
      <c r="T310" s="12">
        <v>15</v>
      </c>
      <c r="U310" s="14" t="s">
        <v>56</v>
      </c>
      <c r="V310" s="14" t="s">
        <v>56</v>
      </c>
      <c r="W310" s="14" t="s">
        <v>56</v>
      </c>
      <c r="X310" s="16" t="s">
        <v>56</v>
      </c>
      <c r="Y310" s="13"/>
      <c r="Z310" s="13"/>
      <c r="AA310" s="13"/>
      <c r="AB310" s="13"/>
    </row>
    <row r="311" spans="1:28" ht="17.100000000000001" customHeight="1">
      <c r="A311" t="s">
        <v>818</v>
      </c>
      <c r="B311" s="12" t="s">
        <v>819</v>
      </c>
      <c r="C311" s="12" t="s">
        <v>37</v>
      </c>
      <c r="D311" s="12" t="s">
        <v>173</v>
      </c>
      <c r="E311" s="12" t="s">
        <v>564</v>
      </c>
      <c r="F311" s="12" t="s">
        <v>175</v>
      </c>
      <c r="G311" s="56" t="s">
        <v>6632</v>
      </c>
      <c r="H311" s="8" t="s">
        <v>6633</v>
      </c>
      <c r="I311" s="9"/>
      <c r="J311" s="9"/>
      <c r="K311" s="10"/>
      <c r="L311" s="11"/>
      <c r="M311" s="22">
        <v>212</v>
      </c>
      <c r="N311" s="33"/>
      <c r="O311" s="22"/>
      <c r="P311" s="85">
        <v>4042.5</v>
      </c>
      <c r="Q311" s="12">
        <v>0.35</v>
      </c>
      <c r="R311" s="12">
        <v>10</v>
      </c>
      <c r="S311" s="12">
        <v>24.5</v>
      </c>
      <c r="T311" s="12">
        <v>16.5</v>
      </c>
      <c r="U311" s="14" t="s">
        <v>56</v>
      </c>
      <c r="V311" s="14" t="s">
        <v>56</v>
      </c>
      <c r="W311" s="14" t="s">
        <v>56</v>
      </c>
      <c r="X311" s="16" t="s">
        <v>56</v>
      </c>
      <c r="Y311" s="13"/>
      <c r="Z311" s="13"/>
      <c r="AA311" s="13"/>
      <c r="AB311" s="13"/>
    </row>
    <row r="312" spans="1:28" ht="17.100000000000001" customHeight="1">
      <c r="A312" t="s">
        <v>821</v>
      </c>
      <c r="B312" s="12" t="s">
        <v>822</v>
      </c>
      <c r="C312" s="12" t="s">
        <v>37</v>
      </c>
      <c r="D312" s="12" t="s">
        <v>173</v>
      </c>
      <c r="E312" s="12" t="s">
        <v>564</v>
      </c>
      <c r="F312" s="12" t="s">
        <v>175</v>
      </c>
      <c r="G312" s="56" t="s">
        <v>6634</v>
      </c>
      <c r="H312" s="8" t="s">
        <v>6633</v>
      </c>
      <c r="I312" s="9"/>
      <c r="J312" s="9"/>
      <c r="K312" s="10"/>
      <c r="L312" s="11"/>
      <c r="M312" s="22">
        <v>256</v>
      </c>
      <c r="N312" s="33"/>
      <c r="O312" s="22"/>
      <c r="P312" s="85">
        <v>4042.5</v>
      </c>
      <c r="Q312" s="12">
        <v>0.35</v>
      </c>
      <c r="R312" s="12">
        <v>10</v>
      </c>
      <c r="S312" s="12">
        <v>24.5</v>
      </c>
      <c r="T312" s="12">
        <v>16.5</v>
      </c>
      <c r="U312" s="14" t="s">
        <v>56</v>
      </c>
      <c r="V312" s="14" t="s">
        <v>56</v>
      </c>
      <c r="W312" s="14" t="s">
        <v>56</v>
      </c>
      <c r="X312" s="16" t="s">
        <v>56</v>
      </c>
      <c r="Y312" s="13"/>
      <c r="Z312" s="13"/>
      <c r="AA312" s="13"/>
      <c r="AB312" s="13"/>
    </row>
    <row r="313" spans="1:28" ht="17.100000000000001" customHeight="1">
      <c r="A313" t="s">
        <v>823</v>
      </c>
      <c r="B313" s="12" t="s">
        <v>824</v>
      </c>
      <c r="C313" s="12" t="s">
        <v>37</v>
      </c>
      <c r="D313" s="12" t="s">
        <v>173</v>
      </c>
      <c r="E313" s="12" t="s">
        <v>564</v>
      </c>
      <c r="F313" s="12" t="s">
        <v>175</v>
      </c>
      <c r="G313" s="56" t="s">
        <v>4888</v>
      </c>
      <c r="H313" s="8" t="s">
        <v>6635</v>
      </c>
      <c r="I313" s="9"/>
      <c r="J313" s="9"/>
      <c r="K313" s="10" t="s">
        <v>55</v>
      </c>
      <c r="L313" s="11">
        <v>45931</v>
      </c>
      <c r="M313" s="22">
        <v>101</v>
      </c>
      <c r="N313" s="33"/>
      <c r="O313" s="22"/>
      <c r="P313" s="85">
        <v>3833.76</v>
      </c>
      <c r="Q313" s="12">
        <v>0.8</v>
      </c>
      <c r="R313" s="12">
        <v>9.8000000000000007</v>
      </c>
      <c r="S313" s="12">
        <v>24</v>
      </c>
      <c r="T313" s="12">
        <v>16.3</v>
      </c>
      <c r="U313" s="14" t="s">
        <v>56</v>
      </c>
      <c r="V313" s="14" t="s">
        <v>56</v>
      </c>
      <c r="W313" s="14" t="s">
        <v>56</v>
      </c>
      <c r="X313" s="16" t="s">
        <v>56</v>
      </c>
      <c r="Y313" s="13"/>
      <c r="Z313" s="13"/>
      <c r="AA313" s="13"/>
      <c r="AB313" s="13"/>
    </row>
    <row r="314" spans="1:28" ht="17.100000000000001" customHeight="1">
      <c r="A314" t="s">
        <v>826</v>
      </c>
      <c r="B314" s="12" t="s">
        <v>827</v>
      </c>
      <c r="C314" s="12" t="s">
        <v>37</v>
      </c>
      <c r="D314" s="12" t="s">
        <v>173</v>
      </c>
      <c r="E314" s="12" t="s">
        <v>564</v>
      </c>
      <c r="F314" s="12" t="s">
        <v>175</v>
      </c>
      <c r="G314" s="9" t="s">
        <v>4889</v>
      </c>
      <c r="H314" s="8" t="s">
        <v>6636</v>
      </c>
      <c r="I314" s="9"/>
      <c r="J314" s="9"/>
      <c r="K314" s="10"/>
      <c r="L314" s="11"/>
      <c r="M314" s="22">
        <v>275</v>
      </c>
      <c r="N314" s="33"/>
      <c r="O314" s="22"/>
      <c r="P314" s="85">
        <v>9240.0000000000036</v>
      </c>
      <c r="Q314" s="12">
        <v>1.1000000000000001</v>
      </c>
      <c r="R314" s="12">
        <v>14.000000000000002</v>
      </c>
      <c r="S314" s="12">
        <v>27.500000000000004</v>
      </c>
      <c r="T314" s="12">
        <v>24</v>
      </c>
      <c r="U314" s="14" t="s">
        <v>56</v>
      </c>
      <c r="V314" s="14" t="s">
        <v>56</v>
      </c>
      <c r="W314" s="14" t="s">
        <v>56</v>
      </c>
      <c r="X314" s="16" t="s">
        <v>56</v>
      </c>
      <c r="Y314" s="13"/>
      <c r="Z314" s="13"/>
      <c r="AA314" s="13"/>
      <c r="AB314" s="13"/>
    </row>
    <row r="315" spans="1:28" ht="17.100000000000001" customHeight="1">
      <c r="A315" t="s">
        <v>829</v>
      </c>
      <c r="B315" s="12" t="s">
        <v>830</v>
      </c>
      <c r="C315" s="12" t="s">
        <v>37</v>
      </c>
      <c r="D315" s="12" t="s">
        <v>173</v>
      </c>
      <c r="E315" s="12" t="s">
        <v>564</v>
      </c>
      <c r="F315" s="12" t="s">
        <v>175</v>
      </c>
      <c r="G315" s="9" t="s">
        <v>4890</v>
      </c>
      <c r="H315" s="8" t="s">
        <v>6636</v>
      </c>
      <c r="I315" s="9"/>
      <c r="J315" s="9"/>
      <c r="K315" s="10"/>
      <c r="L315" s="11"/>
      <c r="M315" s="22">
        <v>306</v>
      </c>
      <c r="N315" s="33"/>
      <c r="O315" s="22"/>
      <c r="P315" s="85">
        <v>8248.5</v>
      </c>
      <c r="Q315" s="12">
        <v>1.3</v>
      </c>
      <c r="R315" s="12">
        <v>13</v>
      </c>
      <c r="S315" s="12">
        <v>27</v>
      </c>
      <c r="T315" s="12">
        <v>23.5</v>
      </c>
      <c r="U315" s="14" t="s">
        <v>56</v>
      </c>
      <c r="V315" s="14" t="s">
        <v>56</v>
      </c>
      <c r="W315" s="14" t="s">
        <v>56</v>
      </c>
      <c r="X315" s="16" t="s">
        <v>56</v>
      </c>
      <c r="Y315" s="13"/>
      <c r="Z315" s="13"/>
      <c r="AA315" s="13"/>
      <c r="AB315" s="13"/>
    </row>
    <row r="316" spans="1:28" ht="17.100000000000001" customHeight="1">
      <c r="A316" t="s">
        <v>831</v>
      </c>
      <c r="B316" s="12" t="s">
        <v>832</v>
      </c>
      <c r="C316" s="12" t="s">
        <v>37</v>
      </c>
      <c r="D316" s="12" t="s">
        <v>173</v>
      </c>
      <c r="E316" s="12" t="s">
        <v>564</v>
      </c>
      <c r="F316" s="12" t="s">
        <v>175</v>
      </c>
      <c r="G316" s="56" t="s">
        <v>4891</v>
      </c>
      <c r="H316" s="8" t="s">
        <v>6636</v>
      </c>
      <c r="I316" s="9"/>
      <c r="J316" s="9"/>
      <c r="K316" s="10"/>
      <c r="L316" s="11"/>
      <c r="M316" s="22">
        <v>212</v>
      </c>
      <c r="N316" s="33"/>
      <c r="O316" s="22"/>
      <c r="P316" s="85">
        <v>8848.5560000000005</v>
      </c>
      <c r="Q316" s="12">
        <v>1.77</v>
      </c>
      <c r="R316" s="12">
        <v>13.4</v>
      </c>
      <c r="S316" s="12">
        <v>27.400000000000002</v>
      </c>
      <c r="T316" s="12">
        <v>24.099999999999998</v>
      </c>
      <c r="U316" s="14" t="s">
        <v>56</v>
      </c>
      <c r="V316" s="14" t="s">
        <v>56</v>
      </c>
      <c r="W316" s="14" t="s">
        <v>56</v>
      </c>
      <c r="X316" s="16" t="s">
        <v>56</v>
      </c>
      <c r="Y316" s="13"/>
      <c r="Z316" s="13"/>
      <c r="AA316" s="13"/>
      <c r="AB316" s="13"/>
    </row>
    <row r="317" spans="1:28" ht="17.100000000000001" customHeight="1">
      <c r="A317" t="s">
        <v>833</v>
      </c>
      <c r="B317" s="12" t="s">
        <v>834</v>
      </c>
      <c r="C317" s="12" t="s">
        <v>37</v>
      </c>
      <c r="D317" s="12" t="s">
        <v>173</v>
      </c>
      <c r="E317" s="12" t="s">
        <v>564</v>
      </c>
      <c r="F317" s="12" t="s">
        <v>175</v>
      </c>
      <c r="G317" s="56" t="s">
        <v>4892</v>
      </c>
      <c r="H317" s="8" t="s">
        <v>6636</v>
      </c>
      <c r="I317" s="9"/>
      <c r="J317" s="9"/>
      <c r="K317" s="10"/>
      <c r="L317" s="11"/>
      <c r="M317" s="22">
        <v>148</v>
      </c>
      <c r="N317" s="33"/>
      <c r="O317" s="22"/>
      <c r="P317" s="85">
        <v>8073</v>
      </c>
      <c r="Q317" s="12">
        <v>0.6</v>
      </c>
      <c r="R317" s="12">
        <v>13</v>
      </c>
      <c r="S317" s="12">
        <v>27</v>
      </c>
      <c r="T317" s="12">
        <v>23</v>
      </c>
      <c r="U317" s="14" t="s">
        <v>56</v>
      </c>
      <c r="V317" s="14" t="s">
        <v>56</v>
      </c>
      <c r="W317" s="14" t="s">
        <v>56</v>
      </c>
      <c r="X317" s="16" t="s">
        <v>56</v>
      </c>
      <c r="Y317" s="13"/>
      <c r="Z317" s="13"/>
      <c r="AA317" s="13"/>
      <c r="AB317" s="13"/>
    </row>
    <row r="318" spans="1:28" ht="17.100000000000001" customHeight="1">
      <c r="A318" t="s">
        <v>835</v>
      </c>
      <c r="B318" s="12" t="s">
        <v>836</v>
      </c>
      <c r="C318" s="12" t="s">
        <v>37</v>
      </c>
      <c r="D318" s="12" t="s">
        <v>173</v>
      </c>
      <c r="E318" s="12" t="s">
        <v>564</v>
      </c>
      <c r="F318" s="12" t="s">
        <v>175</v>
      </c>
      <c r="G318" s="56" t="s">
        <v>4893</v>
      </c>
      <c r="H318" s="8" t="s">
        <v>6636</v>
      </c>
      <c r="I318" s="9"/>
      <c r="J318" s="9"/>
      <c r="K318" s="10"/>
      <c r="L318" s="11"/>
      <c r="M318" s="22">
        <v>248</v>
      </c>
      <c r="N318" s="33"/>
      <c r="O318" s="22"/>
      <c r="P318" s="85">
        <v>3825.7920000000004</v>
      </c>
      <c r="Q318" s="12">
        <v>0.8</v>
      </c>
      <c r="R318" s="12">
        <v>9.6</v>
      </c>
      <c r="S318" s="12">
        <v>24.3</v>
      </c>
      <c r="T318" s="12">
        <v>16.400000000000002</v>
      </c>
      <c r="U318" s="14" t="s">
        <v>56</v>
      </c>
      <c r="V318" s="14" t="s">
        <v>56</v>
      </c>
      <c r="W318" s="14" t="s">
        <v>56</v>
      </c>
      <c r="X318" s="16" t="s">
        <v>56</v>
      </c>
      <c r="Y318" s="13"/>
      <c r="Z318" s="13"/>
      <c r="AA318" s="13"/>
      <c r="AB318" s="13"/>
    </row>
    <row r="319" spans="1:28" ht="17.100000000000001" customHeight="1">
      <c r="A319" t="s">
        <v>837</v>
      </c>
      <c r="B319" s="12" t="s">
        <v>838</v>
      </c>
      <c r="C319" s="12" t="s">
        <v>37</v>
      </c>
      <c r="D319" s="12" t="s">
        <v>173</v>
      </c>
      <c r="E319" s="12" t="s">
        <v>564</v>
      </c>
      <c r="F319" s="12" t="s">
        <v>175</v>
      </c>
      <c r="G319" s="56" t="s">
        <v>4894</v>
      </c>
      <c r="H319" s="8" t="s">
        <v>6636</v>
      </c>
      <c r="I319" s="9"/>
      <c r="J319" s="9"/>
      <c r="K319" s="10"/>
      <c r="L319" s="11"/>
      <c r="M319" s="22">
        <v>203</v>
      </c>
      <c r="N319" s="33"/>
      <c r="O319" s="22"/>
      <c r="P319" s="85">
        <v>3826.116</v>
      </c>
      <c r="Q319" s="12">
        <v>0.8</v>
      </c>
      <c r="R319" s="12">
        <v>9.8000000000000007</v>
      </c>
      <c r="S319" s="12">
        <v>24.099999999999998</v>
      </c>
      <c r="T319" s="12">
        <v>16.2</v>
      </c>
      <c r="U319" s="14" t="s">
        <v>56</v>
      </c>
      <c r="V319" s="14" t="s">
        <v>56</v>
      </c>
      <c r="W319" s="14" t="s">
        <v>56</v>
      </c>
      <c r="X319" s="16" t="s">
        <v>56</v>
      </c>
      <c r="Y319" s="13"/>
      <c r="Z319" s="13"/>
      <c r="AA319" s="13"/>
      <c r="AB319" s="13"/>
    </row>
    <row r="320" spans="1:28" ht="17.100000000000001" customHeight="1">
      <c r="A320" t="s">
        <v>839</v>
      </c>
      <c r="B320" s="12" t="s">
        <v>840</v>
      </c>
      <c r="C320" s="12" t="s">
        <v>37</v>
      </c>
      <c r="D320" s="12" t="s">
        <v>173</v>
      </c>
      <c r="E320" s="12" t="s">
        <v>564</v>
      </c>
      <c r="F320" s="12" t="s">
        <v>175</v>
      </c>
      <c r="G320" s="56" t="s">
        <v>4895</v>
      </c>
      <c r="H320" s="8" t="s">
        <v>6636</v>
      </c>
      <c r="I320" s="9"/>
      <c r="J320" s="9"/>
      <c r="K320" s="10"/>
      <c r="L320" s="11"/>
      <c r="M320" s="22">
        <v>262</v>
      </c>
      <c r="N320" s="33"/>
      <c r="O320" s="22"/>
      <c r="P320" s="85">
        <v>3794.3039999999996</v>
      </c>
      <c r="Q320" s="12">
        <v>0.8</v>
      </c>
      <c r="R320" s="12">
        <v>9.6</v>
      </c>
      <c r="S320" s="12">
        <v>24.099999999999998</v>
      </c>
      <c r="T320" s="12">
        <v>16.400000000000002</v>
      </c>
      <c r="U320" s="14" t="s">
        <v>56</v>
      </c>
      <c r="V320" s="14" t="s">
        <v>56</v>
      </c>
      <c r="W320" s="14" t="s">
        <v>56</v>
      </c>
      <c r="X320" s="16" t="s">
        <v>56</v>
      </c>
      <c r="Y320" s="13"/>
      <c r="Z320" s="13"/>
      <c r="AA320" s="13"/>
      <c r="AB320" s="13"/>
    </row>
    <row r="321" spans="1:28" ht="17.100000000000001" customHeight="1">
      <c r="A321" t="s">
        <v>841</v>
      </c>
      <c r="B321" s="12" t="s">
        <v>842</v>
      </c>
      <c r="C321" s="12" t="s">
        <v>37</v>
      </c>
      <c r="D321" s="12" t="s">
        <v>173</v>
      </c>
      <c r="E321" s="12" t="s">
        <v>564</v>
      </c>
      <c r="F321" s="12" t="s">
        <v>175</v>
      </c>
      <c r="G321" s="56" t="s">
        <v>4896</v>
      </c>
      <c r="H321" s="8" t="s">
        <v>6636</v>
      </c>
      <c r="I321" s="9"/>
      <c r="J321" s="9"/>
      <c r="K321" s="10"/>
      <c r="L321" s="11"/>
      <c r="M321" s="22">
        <v>217</v>
      </c>
      <c r="N321" s="33"/>
      <c r="O321" s="22"/>
      <c r="P321" s="85">
        <v>3857.8679999999999</v>
      </c>
      <c r="Q321" s="12">
        <v>0.8</v>
      </c>
      <c r="R321" s="12">
        <v>9.8000000000000007</v>
      </c>
      <c r="S321" s="12">
        <v>24.3</v>
      </c>
      <c r="T321" s="12">
        <v>16.2</v>
      </c>
      <c r="U321" s="14" t="s">
        <v>56</v>
      </c>
      <c r="V321" s="14" t="s">
        <v>56</v>
      </c>
      <c r="W321" s="14" t="s">
        <v>56</v>
      </c>
      <c r="X321" s="16" t="s">
        <v>56</v>
      </c>
      <c r="Y321" s="13"/>
      <c r="Z321" s="13"/>
      <c r="AA321" s="13"/>
      <c r="AB321" s="13"/>
    </row>
    <row r="322" spans="1:28" ht="17.100000000000001" customHeight="1">
      <c r="A322" t="s">
        <v>843</v>
      </c>
      <c r="B322" s="12" t="s">
        <v>844</v>
      </c>
      <c r="C322" s="12" t="s">
        <v>37</v>
      </c>
      <c r="D322" s="12" t="s">
        <v>173</v>
      </c>
      <c r="E322" s="12" t="s">
        <v>564</v>
      </c>
      <c r="F322" s="12" t="s">
        <v>175</v>
      </c>
      <c r="G322" s="56" t="s">
        <v>4897</v>
      </c>
      <c r="H322" s="8" t="s">
        <v>6636</v>
      </c>
      <c r="I322" s="9"/>
      <c r="J322" s="9"/>
      <c r="K322" s="10"/>
      <c r="L322" s="11"/>
      <c r="M322" s="22">
        <v>231</v>
      </c>
      <c r="N322" s="33"/>
      <c r="O322" s="22"/>
      <c r="P322" s="85">
        <v>3826.116</v>
      </c>
      <c r="Q322" s="12">
        <v>0.8</v>
      </c>
      <c r="R322" s="12">
        <v>9.8000000000000007</v>
      </c>
      <c r="S322" s="12">
        <v>24.099999999999998</v>
      </c>
      <c r="T322" s="12">
        <v>16.2</v>
      </c>
      <c r="U322" s="14" t="s">
        <v>56</v>
      </c>
      <c r="V322" s="14" t="s">
        <v>56</v>
      </c>
      <c r="W322" s="14" t="s">
        <v>56</v>
      </c>
      <c r="X322" s="16" t="s">
        <v>56</v>
      </c>
      <c r="Y322" s="13"/>
      <c r="Z322" s="13"/>
      <c r="AA322" s="13"/>
      <c r="AB322" s="13"/>
    </row>
    <row r="323" spans="1:28" ht="17.100000000000001" customHeight="1">
      <c r="A323" t="s">
        <v>845</v>
      </c>
      <c r="B323" s="12" t="s">
        <v>846</v>
      </c>
      <c r="C323" s="12" t="s">
        <v>37</v>
      </c>
      <c r="D323" s="12" t="s">
        <v>173</v>
      </c>
      <c r="E323" s="12" t="s">
        <v>564</v>
      </c>
      <c r="F323" s="12" t="s">
        <v>175</v>
      </c>
      <c r="G323" s="56" t="s">
        <v>4898</v>
      </c>
      <c r="H323" s="8" t="s">
        <v>6636</v>
      </c>
      <c r="I323" s="9"/>
      <c r="J323" s="9"/>
      <c r="K323" s="10"/>
      <c r="L323" s="11"/>
      <c r="M323" s="22">
        <v>248</v>
      </c>
      <c r="N323" s="33"/>
      <c r="O323" s="22"/>
      <c r="P323" s="85">
        <v>3881.6820000000002</v>
      </c>
      <c r="Q323" s="12">
        <v>0.77</v>
      </c>
      <c r="R323" s="12">
        <v>9.8000000000000007</v>
      </c>
      <c r="S323" s="12">
        <v>24.3</v>
      </c>
      <c r="T323" s="12">
        <v>16.3</v>
      </c>
      <c r="U323" s="14" t="s">
        <v>56</v>
      </c>
      <c r="V323" s="14" t="s">
        <v>56</v>
      </c>
      <c r="W323" s="14" t="s">
        <v>56</v>
      </c>
      <c r="X323" s="16" t="s">
        <v>56</v>
      </c>
      <c r="Y323" s="13"/>
      <c r="Z323" s="13"/>
      <c r="AA323" s="13"/>
      <c r="AB323" s="13"/>
    </row>
    <row r="324" spans="1:28" ht="17.100000000000001" customHeight="1">
      <c r="A324" t="s">
        <v>847</v>
      </c>
      <c r="B324" s="12" t="s">
        <v>848</v>
      </c>
      <c r="C324" s="12" t="s">
        <v>37</v>
      </c>
      <c r="D324" s="12" t="s">
        <v>173</v>
      </c>
      <c r="E324" s="12" t="s">
        <v>564</v>
      </c>
      <c r="F324" s="12" t="s">
        <v>175</v>
      </c>
      <c r="G324" s="56" t="s">
        <v>4899</v>
      </c>
      <c r="H324" s="8" t="s">
        <v>6636</v>
      </c>
      <c r="I324" s="9"/>
      <c r="J324" s="9"/>
      <c r="K324" s="10"/>
      <c r="L324" s="11"/>
      <c r="M324" s="22">
        <v>84</v>
      </c>
      <c r="N324" s="33"/>
      <c r="O324" s="22"/>
      <c r="P324" s="85">
        <v>12084</v>
      </c>
      <c r="Q324" s="12">
        <v>1.2</v>
      </c>
      <c r="R324" s="12">
        <v>6</v>
      </c>
      <c r="S324" s="12">
        <v>53</v>
      </c>
      <c r="T324" s="12">
        <v>38</v>
      </c>
      <c r="U324" s="14" t="s">
        <v>56</v>
      </c>
      <c r="V324" s="14" t="s">
        <v>56</v>
      </c>
      <c r="W324" s="14" t="s">
        <v>56</v>
      </c>
      <c r="X324" s="16" t="s">
        <v>56</v>
      </c>
      <c r="Y324" s="13"/>
      <c r="Z324" s="13"/>
      <c r="AA324" s="13"/>
      <c r="AB324" s="13"/>
    </row>
    <row r="325" spans="1:28" ht="17.100000000000001" customHeight="1">
      <c r="A325" t="s">
        <v>849</v>
      </c>
      <c r="B325" s="12" t="s">
        <v>850</v>
      </c>
      <c r="C325" s="12" t="s">
        <v>37</v>
      </c>
      <c r="D325" s="12" t="s">
        <v>173</v>
      </c>
      <c r="E325" s="12" t="s">
        <v>564</v>
      </c>
      <c r="F325" s="12" t="s">
        <v>175</v>
      </c>
      <c r="G325" s="56" t="s">
        <v>4900</v>
      </c>
      <c r="H325" s="8" t="s">
        <v>6636</v>
      </c>
      <c r="I325" s="9"/>
      <c r="J325" s="9"/>
      <c r="K325" s="10"/>
      <c r="L325" s="11"/>
      <c r="M325" s="22">
        <v>98</v>
      </c>
      <c r="N325" s="33"/>
      <c r="O325" s="22"/>
      <c r="P325" s="85">
        <v>8103</v>
      </c>
      <c r="Q325" s="12">
        <v>1.6</v>
      </c>
      <c r="R325" s="12">
        <v>3</v>
      </c>
      <c r="S325" s="12">
        <v>73</v>
      </c>
      <c r="T325" s="12">
        <v>37</v>
      </c>
      <c r="U325" s="14" t="s">
        <v>56</v>
      </c>
      <c r="V325" s="14" t="s">
        <v>56</v>
      </c>
      <c r="W325" s="14" t="s">
        <v>56</v>
      </c>
      <c r="X325" s="16" t="s">
        <v>56</v>
      </c>
      <c r="Y325" s="13"/>
      <c r="Z325" s="13"/>
      <c r="AA325" s="13"/>
      <c r="AB325" s="13"/>
    </row>
    <row r="326" spans="1:28" ht="17.100000000000001" customHeight="1">
      <c r="A326" t="s">
        <v>851</v>
      </c>
      <c r="B326" s="12" t="s">
        <v>852</v>
      </c>
      <c r="C326" s="12" t="s">
        <v>37</v>
      </c>
      <c r="D326" s="12" t="s">
        <v>173</v>
      </c>
      <c r="E326" s="12" t="s">
        <v>564</v>
      </c>
      <c r="F326" s="12" t="s">
        <v>175</v>
      </c>
      <c r="G326" s="56" t="s">
        <v>4901</v>
      </c>
      <c r="H326" s="8" t="s">
        <v>6636</v>
      </c>
      <c r="I326" s="9"/>
      <c r="J326" s="9"/>
      <c r="K326" s="10"/>
      <c r="L326" s="11"/>
      <c r="M326" s="22">
        <v>103</v>
      </c>
      <c r="N326" s="33"/>
      <c r="O326" s="22"/>
      <c r="P326" s="85">
        <v>18620</v>
      </c>
      <c r="Q326" s="12">
        <v>1.6</v>
      </c>
      <c r="R326" s="12">
        <v>5</v>
      </c>
      <c r="S326" s="12">
        <v>98</v>
      </c>
      <c r="T326" s="12">
        <v>38</v>
      </c>
      <c r="U326" s="14" t="s">
        <v>56</v>
      </c>
      <c r="V326" s="14" t="s">
        <v>56</v>
      </c>
      <c r="W326" s="14" t="s">
        <v>56</v>
      </c>
      <c r="X326" s="16" t="s">
        <v>56</v>
      </c>
      <c r="Y326" s="13"/>
      <c r="Z326" s="13"/>
      <c r="AA326" s="13"/>
      <c r="AB326" s="13"/>
    </row>
    <row r="327" spans="1:28" ht="17.100000000000001" customHeight="1">
      <c r="A327" t="s">
        <v>853</v>
      </c>
      <c r="B327" s="12" t="s">
        <v>854</v>
      </c>
      <c r="C327" s="12" t="s">
        <v>37</v>
      </c>
      <c r="D327" s="12" t="s">
        <v>173</v>
      </c>
      <c r="E327" s="12" t="s">
        <v>564</v>
      </c>
      <c r="F327" s="12" t="s">
        <v>175</v>
      </c>
      <c r="G327" s="56" t="s">
        <v>4902</v>
      </c>
      <c r="H327" s="8" t="s">
        <v>6636</v>
      </c>
      <c r="I327" s="9"/>
      <c r="J327" s="9"/>
      <c r="K327" s="10"/>
      <c r="L327" s="11"/>
      <c r="M327" s="22">
        <v>128</v>
      </c>
      <c r="N327" s="33"/>
      <c r="O327" s="22"/>
      <c r="P327" s="85">
        <v>17860</v>
      </c>
      <c r="Q327" s="12">
        <v>1.8</v>
      </c>
      <c r="R327" s="12">
        <v>5</v>
      </c>
      <c r="S327" s="12">
        <v>94</v>
      </c>
      <c r="T327" s="12">
        <v>38</v>
      </c>
      <c r="U327" s="14" t="s">
        <v>56</v>
      </c>
      <c r="V327" s="14" t="s">
        <v>56</v>
      </c>
      <c r="W327" s="14" t="s">
        <v>56</v>
      </c>
      <c r="X327" s="16" t="s">
        <v>56</v>
      </c>
      <c r="Y327" s="13"/>
      <c r="Z327" s="13"/>
      <c r="AA327" s="13"/>
      <c r="AB327" s="13"/>
    </row>
    <row r="328" spans="1:28" ht="17.100000000000001" customHeight="1">
      <c r="A328" t="s">
        <v>855</v>
      </c>
      <c r="B328" s="12" t="s">
        <v>856</v>
      </c>
      <c r="C328" s="12" t="s">
        <v>37</v>
      </c>
      <c r="D328" s="12" t="s">
        <v>173</v>
      </c>
      <c r="E328" s="12" t="s">
        <v>564</v>
      </c>
      <c r="F328" s="12" t="s">
        <v>175</v>
      </c>
      <c r="G328" s="56" t="s">
        <v>4903</v>
      </c>
      <c r="H328" s="8" t="s">
        <v>6636</v>
      </c>
      <c r="I328" s="9"/>
      <c r="J328" s="9"/>
      <c r="K328" s="10"/>
      <c r="L328" s="11"/>
      <c r="M328" s="22">
        <v>134</v>
      </c>
      <c r="N328" s="33"/>
      <c r="O328" s="22"/>
      <c r="P328" s="85">
        <v>19536</v>
      </c>
      <c r="Q328" s="12">
        <v>2</v>
      </c>
      <c r="R328" s="12">
        <v>4</v>
      </c>
      <c r="S328" s="12">
        <v>132</v>
      </c>
      <c r="T328" s="12">
        <v>37</v>
      </c>
      <c r="U328" s="14" t="s">
        <v>56</v>
      </c>
      <c r="V328" s="14" t="s">
        <v>56</v>
      </c>
      <c r="W328" s="14" t="s">
        <v>56</v>
      </c>
      <c r="X328" s="16" t="s">
        <v>56</v>
      </c>
      <c r="Y328" s="13"/>
      <c r="Z328" s="13"/>
      <c r="AA328" s="13"/>
      <c r="AB328" s="13"/>
    </row>
    <row r="329" spans="1:28" ht="17.100000000000001" customHeight="1">
      <c r="A329" t="s">
        <v>857</v>
      </c>
      <c r="B329" s="12" t="s">
        <v>858</v>
      </c>
      <c r="C329" s="12" t="s">
        <v>37</v>
      </c>
      <c r="D329" s="12" t="s">
        <v>173</v>
      </c>
      <c r="E329" s="12" t="s">
        <v>564</v>
      </c>
      <c r="F329" s="12" t="s">
        <v>175</v>
      </c>
      <c r="G329" s="9" t="s">
        <v>4904</v>
      </c>
      <c r="H329" s="8" t="s">
        <v>6636</v>
      </c>
      <c r="I329" s="9"/>
      <c r="J329" s="9"/>
      <c r="K329" s="10"/>
      <c r="L329" s="11"/>
      <c r="M329" s="22">
        <v>78</v>
      </c>
      <c r="N329" s="33"/>
      <c r="O329" s="22"/>
      <c r="P329" s="85">
        <v>3841.9919999999997</v>
      </c>
      <c r="Q329" s="12">
        <v>0.8</v>
      </c>
      <c r="R329" s="12">
        <v>9.8000000000000007</v>
      </c>
      <c r="S329" s="12">
        <v>24.2</v>
      </c>
      <c r="T329" s="12">
        <v>16.2</v>
      </c>
      <c r="U329" s="14" t="s">
        <v>56</v>
      </c>
      <c r="V329" s="14" t="s">
        <v>56</v>
      </c>
      <c r="W329" s="14" t="s">
        <v>56</v>
      </c>
      <c r="X329" s="16" t="s">
        <v>56</v>
      </c>
      <c r="Y329" s="13"/>
      <c r="Z329" s="13"/>
      <c r="AA329" s="13"/>
      <c r="AB329" s="13"/>
    </row>
    <row r="330" spans="1:28" ht="17.100000000000001" customHeight="1">
      <c r="A330" t="s">
        <v>859</v>
      </c>
      <c r="B330" s="12" t="s">
        <v>860</v>
      </c>
      <c r="C330" s="12" t="s">
        <v>37</v>
      </c>
      <c r="D330" s="12" t="s">
        <v>173</v>
      </c>
      <c r="E330" s="12" t="s">
        <v>564</v>
      </c>
      <c r="F330" s="12" t="s">
        <v>175</v>
      </c>
      <c r="G330" s="9" t="s">
        <v>4905</v>
      </c>
      <c r="H330" s="8" t="s">
        <v>6636</v>
      </c>
      <c r="I330" s="9"/>
      <c r="J330" s="9"/>
      <c r="K330" s="10"/>
      <c r="L330" s="11"/>
      <c r="M330" s="22">
        <v>128</v>
      </c>
      <c r="N330" s="33"/>
      <c r="O330" s="22"/>
      <c r="P330" s="85">
        <v>8759.848</v>
      </c>
      <c r="Q330" s="12">
        <v>1.8</v>
      </c>
      <c r="R330" s="12">
        <v>13.4</v>
      </c>
      <c r="S330" s="12">
        <v>27.700000000000003</v>
      </c>
      <c r="T330" s="12">
        <v>23.599999999999998</v>
      </c>
      <c r="U330" s="14" t="s">
        <v>56</v>
      </c>
      <c r="V330" s="14" t="s">
        <v>56</v>
      </c>
      <c r="W330" s="14" t="s">
        <v>56</v>
      </c>
      <c r="X330" s="16" t="s">
        <v>56</v>
      </c>
      <c r="Y330" s="13"/>
      <c r="Z330" s="13"/>
      <c r="AA330" s="13"/>
      <c r="AB330" s="13"/>
    </row>
    <row r="331" spans="1:28" ht="17.100000000000001" customHeight="1">
      <c r="A331" s="58" t="s">
        <v>861</v>
      </c>
      <c r="B331" s="12" t="s">
        <v>862</v>
      </c>
      <c r="C331" s="12" t="s">
        <v>37</v>
      </c>
      <c r="D331" s="12" t="s">
        <v>173</v>
      </c>
      <c r="E331" s="12" t="s">
        <v>564</v>
      </c>
      <c r="F331" s="12" t="s">
        <v>175</v>
      </c>
      <c r="G331" s="9" t="s">
        <v>4906</v>
      </c>
      <c r="H331" s="8" t="s">
        <v>6636</v>
      </c>
      <c r="I331" s="9"/>
      <c r="J331" s="9"/>
      <c r="K331" s="10"/>
      <c r="L331" s="11"/>
      <c r="M331" s="22">
        <v>63</v>
      </c>
      <c r="N331" s="33"/>
      <c r="O331" s="22"/>
      <c r="P331" s="85">
        <v>24050</v>
      </c>
      <c r="Q331" s="12">
        <v>1.2</v>
      </c>
      <c r="R331" s="12">
        <v>13</v>
      </c>
      <c r="S331" s="12">
        <v>74</v>
      </c>
      <c r="T331" s="12">
        <v>25</v>
      </c>
      <c r="U331" s="14" t="s">
        <v>56</v>
      </c>
      <c r="V331" s="14" t="s">
        <v>56</v>
      </c>
      <c r="W331" s="14" t="s">
        <v>56</v>
      </c>
      <c r="X331" s="16" t="s">
        <v>56</v>
      </c>
      <c r="Y331" s="13"/>
      <c r="Z331" s="13"/>
      <c r="AA331" s="13"/>
      <c r="AB331" s="13"/>
    </row>
    <row r="332" spans="1:28" ht="17.100000000000001" customHeight="1">
      <c r="A332" s="58" t="s">
        <v>863</v>
      </c>
      <c r="B332" s="12" t="s">
        <v>864</v>
      </c>
      <c r="C332" s="12" t="s">
        <v>37</v>
      </c>
      <c r="D332" s="12" t="s">
        <v>173</v>
      </c>
      <c r="E332" s="12" t="s">
        <v>564</v>
      </c>
      <c r="F332" s="12" t="s">
        <v>175</v>
      </c>
      <c r="G332" s="9" t="s">
        <v>4907</v>
      </c>
      <c r="H332" s="8" t="s">
        <v>6636</v>
      </c>
      <c r="I332" s="9"/>
      <c r="J332" s="9"/>
      <c r="K332" s="10"/>
      <c r="L332" s="11"/>
      <c r="M332" s="22">
        <v>84</v>
      </c>
      <c r="N332" s="33"/>
      <c r="O332" s="22"/>
      <c r="P332" s="85">
        <v>21456</v>
      </c>
      <c r="Q332" s="12">
        <v>1</v>
      </c>
      <c r="R332" s="12">
        <v>24</v>
      </c>
      <c r="S332" s="12">
        <v>74.5</v>
      </c>
      <c r="T332" s="12">
        <v>12</v>
      </c>
      <c r="U332" s="14" t="s">
        <v>56</v>
      </c>
      <c r="V332" s="14" t="s">
        <v>56</v>
      </c>
      <c r="W332" s="14" t="s">
        <v>56</v>
      </c>
      <c r="X332" s="16" t="s">
        <v>56</v>
      </c>
      <c r="Y332" s="13"/>
      <c r="Z332" s="13"/>
      <c r="AA332" s="13"/>
      <c r="AB332" s="13"/>
    </row>
    <row r="333" spans="1:28" ht="17.100000000000001" customHeight="1">
      <c r="A333" s="58" t="s">
        <v>865</v>
      </c>
      <c r="B333" s="12" t="s">
        <v>866</v>
      </c>
      <c r="C333" s="12" t="s">
        <v>37</v>
      </c>
      <c r="D333" s="12" t="s">
        <v>173</v>
      </c>
      <c r="E333" s="12" t="s">
        <v>564</v>
      </c>
      <c r="F333" s="12" t="s">
        <v>175</v>
      </c>
      <c r="G333" s="9" t="s">
        <v>4908</v>
      </c>
      <c r="H333" s="8" t="s">
        <v>6636</v>
      </c>
      <c r="I333" s="9"/>
      <c r="J333" s="9"/>
      <c r="K333" s="10"/>
      <c r="L333" s="11"/>
      <c r="M333" s="22">
        <v>107</v>
      </c>
      <c r="N333" s="33"/>
      <c r="O333" s="22"/>
      <c r="P333" s="85">
        <v>40896</v>
      </c>
      <c r="Q333" s="12">
        <v>2</v>
      </c>
      <c r="R333" s="12">
        <v>24</v>
      </c>
      <c r="S333" s="12">
        <v>142</v>
      </c>
      <c r="T333" s="12">
        <v>12</v>
      </c>
      <c r="U333" s="14" t="s">
        <v>56</v>
      </c>
      <c r="V333" s="14" t="s">
        <v>56</v>
      </c>
      <c r="W333" s="14" t="s">
        <v>56</v>
      </c>
      <c r="X333" s="16" t="s">
        <v>56</v>
      </c>
      <c r="Y333" s="13"/>
      <c r="Z333" s="13"/>
      <c r="AA333" s="13"/>
      <c r="AB333" s="13"/>
    </row>
    <row r="334" spans="1:28" ht="17.100000000000001" customHeight="1">
      <c r="A334" s="58" t="s">
        <v>867</v>
      </c>
      <c r="B334" s="12" t="s">
        <v>868</v>
      </c>
      <c r="C334" s="12" t="s">
        <v>37</v>
      </c>
      <c r="D334" s="12" t="s">
        <v>173</v>
      </c>
      <c r="E334" s="12" t="s">
        <v>564</v>
      </c>
      <c r="F334" s="12" t="s">
        <v>175</v>
      </c>
      <c r="G334" s="9" t="s">
        <v>4909</v>
      </c>
      <c r="H334" s="8" t="s">
        <v>6636</v>
      </c>
      <c r="I334" s="9"/>
      <c r="J334" s="9"/>
      <c r="K334" s="10"/>
      <c r="L334" s="11"/>
      <c r="M334" s="22">
        <v>134</v>
      </c>
      <c r="N334" s="33"/>
      <c r="O334" s="22"/>
      <c r="P334" s="85">
        <v>40896</v>
      </c>
      <c r="Q334" s="12">
        <v>2</v>
      </c>
      <c r="R334" s="12">
        <v>24</v>
      </c>
      <c r="S334" s="12">
        <v>142</v>
      </c>
      <c r="T334" s="12">
        <v>12</v>
      </c>
      <c r="U334" s="14" t="s">
        <v>56</v>
      </c>
      <c r="V334" s="14" t="s">
        <v>56</v>
      </c>
      <c r="W334" s="14" t="s">
        <v>56</v>
      </c>
      <c r="X334" s="16" t="s">
        <v>56</v>
      </c>
      <c r="Y334" s="13"/>
      <c r="Z334" s="13"/>
      <c r="AA334" s="13"/>
      <c r="AB334" s="13"/>
    </row>
    <row r="335" spans="1:28" ht="17.100000000000001" customHeight="1">
      <c r="A335" s="58" t="s">
        <v>869</v>
      </c>
      <c r="B335" s="12" t="s">
        <v>870</v>
      </c>
      <c r="C335" s="12" t="s">
        <v>37</v>
      </c>
      <c r="D335" s="12" t="s">
        <v>173</v>
      </c>
      <c r="E335" s="12" t="s">
        <v>564</v>
      </c>
      <c r="F335" s="12" t="s">
        <v>175</v>
      </c>
      <c r="G335" s="9" t="s">
        <v>4910</v>
      </c>
      <c r="H335" s="8" t="s">
        <v>6636</v>
      </c>
      <c r="I335" s="9"/>
      <c r="J335" s="9"/>
      <c r="K335" s="10"/>
      <c r="L335" s="11"/>
      <c r="M335" s="22">
        <v>157</v>
      </c>
      <c r="N335" s="33"/>
      <c r="O335" s="22"/>
      <c r="P335" s="85">
        <v>40896</v>
      </c>
      <c r="Q335" s="12">
        <v>3</v>
      </c>
      <c r="R335" s="12">
        <v>24</v>
      </c>
      <c r="S335" s="12">
        <v>142</v>
      </c>
      <c r="T335" s="12">
        <v>12</v>
      </c>
      <c r="U335" s="14" t="s">
        <v>56</v>
      </c>
      <c r="V335" s="14" t="s">
        <v>56</v>
      </c>
      <c r="W335" s="14" t="s">
        <v>56</v>
      </c>
      <c r="X335" s="16" t="s">
        <v>56</v>
      </c>
      <c r="Y335" s="13"/>
      <c r="Z335" s="13"/>
      <c r="AA335" s="13"/>
      <c r="AB335" s="13"/>
    </row>
    <row r="336" spans="1:28" ht="17.100000000000001" customHeight="1">
      <c r="A336" t="s">
        <v>871</v>
      </c>
      <c r="B336" s="12" t="s">
        <v>872</v>
      </c>
      <c r="C336" s="12" t="s">
        <v>37</v>
      </c>
      <c r="D336" s="12" t="s">
        <v>173</v>
      </c>
      <c r="E336" s="12" t="s">
        <v>564</v>
      </c>
      <c r="F336" s="12" t="s">
        <v>175</v>
      </c>
      <c r="G336" s="9" t="s">
        <v>4911</v>
      </c>
      <c r="H336" s="8" t="s">
        <v>6636</v>
      </c>
      <c r="I336" s="9"/>
      <c r="J336" s="9"/>
      <c r="K336" s="10"/>
      <c r="L336" s="11"/>
      <c r="M336" s="22">
        <v>56</v>
      </c>
      <c r="N336" s="33"/>
      <c r="O336" s="22"/>
      <c r="P336" s="85">
        <v>24050</v>
      </c>
      <c r="Q336" s="12">
        <v>1</v>
      </c>
      <c r="R336" s="12">
        <v>13</v>
      </c>
      <c r="S336" s="12">
        <v>74</v>
      </c>
      <c r="T336" s="12">
        <v>25</v>
      </c>
      <c r="U336" s="14" t="s">
        <v>56</v>
      </c>
      <c r="V336" s="14" t="s">
        <v>56</v>
      </c>
      <c r="W336" s="14" t="s">
        <v>56</v>
      </c>
      <c r="X336" s="16" t="s">
        <v>56</v>
      </c>
      <c r="Y336" s="13"/>
      <c r="Z336" s="13"/>
      <c r="AA336" s="13"/>
      <c r="AB336" s="13"/>
    </row>
    <row r="337" spans="1:28" ht="17.100000000000001" customHeight="1">
      <c r="A337" t="s">
        <v>873</v>
      </c>
      <c r="B337" s="12" t="s">
        <v>874</v>
      </c>
      <c r="C337" s="12" t="s">
        <v>37</v>
      </c>
      <c r="D337" s="12" t="s">
        <v>173</v>
      </c>
      <c r="E337" s="12" t="s">
        <v>564</v>
      </c>
      <c r="F337" s="12" t="s">
        <v>175</v>
      </c>
      <c r="G337" s="9" t="s">
        <v>4912</v>
      </c>
      <c r="H337" s="8" t="s">
        <v>6636</v>
      </c>
      <c r="I337" s="9"/>
      <c r="J337" s="9"/>
      <c r="K337" s="10"/>
      <c r="L337" s="11"/>
      <c r="M337" s="22">
        <v>79</v>
      </c>
      <c r="N337" s="33"/>
      <c r="O337" s="22"/>
      <c r="P337" s="85">
        <v>24375</v>
      </c>
      <c r="Q337" s="12">
        <v>1.2</v>
      </c>
      <c r="R337" s="12">
        <v>13</v>
      </c>
      <c r="S337" s="12">
        <v>75</v>
      </c>
      <c r="T337" s="12">
        <v>25</v>
      </c>
      <c r="U337" s="14" t="s">
        <v>56</v>
      </c>
      <c r="V337" s="14" t="s">
        <v>56</v>
      </c>
      <c r="W337" s="14" t="s">
        <v>56</v>
      </c>
      <c r="X337" s="16" t="s">
        <v>56</v>
      </c>
      <c r="Y337" s="13"/>
      <c r="Z337" s="13"/>
      <c r="AA337" s="13"/>
      <c r="AB337" s="13"/>
    </row>
    <row r="338" spans="1:28" ht="17.100000000000001" customHeight="1">
      <c r="A338" t="s">
        <v>875</v>
      </c>
      <c r="B338" s="12" t="s">
        <v>876</v>
      </c>
      <c r="C338" s="12" t="s">
        <v>37</v>
      </c>
      <c r="D338" s="12" t="s">
        <v>173</v>
      </c>
      <c r="E338" s="12" t="s">
        <v>564</v>
      </c>
      <c r="F338" s="12" t="s">
        <v>175</v>
      </c>
      <c r="G338" s="9" t="s">
        <v>4913</v>
      </c>
      <c r="H338" s="8" t="s">
        <v>6636</v>
      </c>
      <c r="I338" s="9"/>
      <c r="J338" s="9"/>
      <c r="K338" s="10"/>
      <c r="L338" s="11"/>
      <c r="M338" s="22">
        <v>101</v>
      </c>
      <c r="N338" s="33"/>
      <c r="O338" s="22"/>
      <c r="P338" s="85">
        <v>30550</v>
      </c>
      <c r="Q338" s="12">
        <v>1.6</v>
      </c>
      <c r="R338" s="12">
        <v>13</v>
      </c>
      <c r="S338" s="12">
        <v>94</v>
      </c>
      <c r="T338" s="12">
        <v>25</v>
      </c>
      <c r="U338" s="14" t="s">
        <v>56</v>
      </c>
      <c r="V338" s="14" t="s">
        <v>56</v>
      </c>
      <c r="W338" s="14" t="s">
        <v>56</v>
      </c>
      <c r="X338" s="16" t="s">
        <v>56</v>
      </c>
      <c r="Y338" s="13"/>
      <c r="Z338" s="13"/>
      <c r="AA338" s="13"/>
      <c r="AB338" s="13"/>
    </row>
    <row r="339" spans="1:28" ht="17.100000000000001" customHeight="1">
      <c r="A339" t="s">
        <v>877</v>
      </c>
      <c r="B339" s="12" t="s">
        <v>878</v>
      </c>
      <c r="C339" s="12" t="s">
        <v>37</v>
      </c>
      <c r="D339" s="12" t="s">
        <v>173</v>
      </c>
      <c r="E339" s="12" t="s">
        <v>564</v>
      </c>
      <c r="F339" s="12" t="s">
        <v>175</v>
      </c>
      <c r="G339" s="9" t="s">
        <v>4914</v>
      </c>
      <c r="H339" s="8" t="s">
        <v>6636</v>
      </c>
      <c r="I339" s="9"/>
      <c r="J339" s="9"/>
      <c r="K339" s="10"/>
      <c r="L339" s="11"/>
      <c r="M339" s="22">
        <v>123</v>
      </c>
      <c r="N339" s="33"/>
      <c r="O339" s="22"/>
      <c r="P339" s="85">
        <v>35567.999999999993</v>
      </c>
      <c r="Q339" s="12">
        <v>1.8</v>
      </c>
      <c r="R339" s="12">
        <v>13</v>
      </c>
      <c r="S339" s="12">
        <v>113.99999999999999</v>
      </c>
      <c r="T339" s="12">
        <v>24</v>
      </c>
      <c r="U339" s="14" t="s">
        <v>56</v>
      </c>
      <c r="V339" s="14" t="s">
        <v>56</v>
      </c>
      <c r="W339" s="14" t="s">
        <v>56</v>
      </c>
      <c r="X339" s="16" t="s">
        <v>56</v>
      </c>
      <c r="Y339" s="13"/>
      <c r="Z339" s="13"/>
      <c r="AA339" s="13"/>
      <c r="AB339" s="13"/>
    </row>
    <row r="340" spans="1:28" ht="17.100000000000001" customHeight="1">
      <c r="A340" t="s">
        <v>879</v>
      </c>
      <c r="B340" s="12" t="s">
        <v>880</v>
      </c>
      <c r="C340" s="12" t="s">
        <v>37</v>
      </c>
      <c r="D340" s="12" t="s">
        <v>173</v>
      </c>
      <c r="E340" s="12" t="s">
        <v>564</v>
      </c>
      <c r="F340" s="12" t="s">
        <v>175</v>
      </c>
      <c r="G340" s="9" t="s">
        <v>4915</v>
      </c>
      <c r="H340" s="8" t="s">
        <v>6636</v>
      </c>
      <c r="I340" s="9"/>
      <c r="J340" s="9"/>
      <c r="K340" s="10"/>
      <c r="L340" s="11"/>
      <c r="M340" s="22">
        <v>146</v>
      </c>
      <c r="N340" s="33"/>
      <c r="O340" s="22"/>
      <c r="P340" s="85">
        <v>46150</v>
      </c>
      <c r="Q340" s="12">
        <v>2.2000000000000002</v>
      </c>
      <c r="R340" s="12">
        <v>13</v>
      </c>
      <c r="S340" s="12">
        <v>142</v>
      </c>
      <c r="T340" s="12">
        <v>25</v>
      </c>
      <c r="U340" s="14" t="s">
        <v>56</v>
      </c>
      <c r="V340" s="14" t="s">
        <v>56</v>
      </c>
      <c r="W340" s="14" t="s">
        <v>56</v>
      </c>
      <c r="X340" s="16" t="s">
        <v>56</v>
      </c>
      <c r="Y340" s="13"/>
      <c r="Z340" s="13"/>
      <c r="AA340" s="13"/>
      <c r="AB340" s="13"/>
    </row>
    <row r="341" spans="1:28" ht="17.100000000000001" customHeight="1">
      <c r="A341" t="s">
        <v>881</v>
      </c>
      <c r="B341" s="12" t="s">
        <v>882</v>
      </c>
      <c r="C341" s="12" t="s">
        <v>37</v>
      </c>
      <c r="D341" s="12" t="s">
        <v>173</v>
      </c>
      <c r="E341" s="12" t="s">
        <v>564</v>
      </c>
      <c r="F341" s="12" t="s">
        <v>175</v>
      </c>
      <c r="G341" s="9" t="s">
        <v>4916</v>
      </c>
      <c r="H341" s="8" t="s">
        <v>6636</v>
      </c>
      <c r="I341" s="9"/>
      <c r="J341" s="9"/>
      <c r="K341" s="10"/>
      <c r="L341" s="11"/>
      <c r="M341" s="22">
        <v>185</v>
      </c>
      <c r="N341" s="33"/>
      <c r="O341" s="22"/>
      <c r="P341" s="85">
        <v>24375</v>
      </c>
      <c r="Q341" s="12">
        <v>2.4</v>
      </c>
      <c r="R341" s="12">
        <v>13</v>
      </c>
      <c r="S341" s="12">
        <v>75</v>
      </c>
      <c r="T341" s="12">
        <v>25</v>
      </c>
      <c r="U341" s="14" t="s">
        <v>56</v>
      </c>
      <c r="V341" s="14" t="s">
        <v>56</v>
      </c>
      <c r="W341" s="14" t="s">
        <v>56</v>
      </c>
      <c r="X341" s="16" t="s">
        <v>56</v>
      </c>
      <c r="Y341" s="13"/>
      <c r="Z341" s="13"/>
      <c r="AA341" s="13"/>
      <c r="AB341" s="13"/>
    </row>
    <row r="342" spans="1:28" ht="17.100000000000001" customHeight="1">
      <c r="A342" t="s">
        <v>883</v>
      </c>
      <c r="B342" s="12" t="s">
        <v>884</v>
      </c>
      <c r="C342" s="12" t="s">
        <v>37</v>
      </c>
      <c r="D342" s="12" t="s">
        <v>173</v>
      </c>
      <c r="E342" s="12" t="s">
        <v>564</v>
      </c>
      <c r="F342" s="12" t="s">
        <v>175</v>
      </c>
      <c r="G342" s="9" t="s">
        <v>4917</v>
      </c>
      <c r="H342" s="8" t="s">
        <v>6636</v>
      </c>
      <c r="I342" s="9"/>
      <c r="J342" s="9"/>
      <c r="K342" s="10"/>
      <c r="L342" s="11"/>
      <c r="M342" s="22">
        <v>190</v>
      </c>
      <c r="N342" s="33"/>
      <c r="O342" s="22"/>
      <c r="P342" s="85">
        <v>21456</v>
      </c>
      <c r="Q342" s="12">
        <v>1.5</v>
      </c>
      <c r="R342" s="12">
        <v>24</v>
      </c>
      <c r="S342" s="12">
        <v>74.5</v>
      </c>
      <c r="T342" s="12">
        <v>12</v>
      </c>
      <c r="U342" s="14" t="s">
        <v>56</v>
      </c>
      <c r="V342" s="14" t="s">
        <v>56</v>
      </c>
      <c r="W342" s="14" t="s">
        <v>56</v>
      </c>
      <c r="X342" s="16" t="s">
        <v>56</v>
      </c>
      <c r="Y342" s="13"/>
      <c r="Z342" s="13"/>
      <c r="AA342" s="13"/>
      <c r="AB342" s="13"/>
    </row>
    <row r="343" spans="1:28" ht="17.100000000000001" customHeight="1">
      <c r="A343" t="s">
        <v>885</v>
      </c>
      <c r="B343" s="12" t="s">
        <v>886</v>
      </c>
      <c r="C343" s="12" t="s">
        <v>37</v>
      </c>
      <c r="D343" s="12" t="s">
        <v>173</v>
      </c>
      <c r="E343" s="12" t="s">
        <v>564</v>
      </c>
      <c r="F343" s="12" t="s">
        <v>175</v>
      </c>
      <c r="G343" s="9" t="s">
        <v>4918</v>
      </c>
      <c r="H343" s="8" t="s">
        <v>6636</v>
      </c>
      <c r="I343" s="9"/>
      <c r="J343" s="9"/>
      <c r="K343" s="10"/>
      <c r="L343" s="11"/>
      <c r="M343" s="22">
        <v>240</v>
      </c>
      <c r="N343" s="33"/>
      <c r="O343" s="22"/>
      <c r="P343" s="85">
        <v>40896</v>
      </c>
      <c r="Q343" s="12">
        <v>2.5</v>
      </c>
      <c r="R343" s="12">
        <v>24</v>
      </c>
      <c r="S343" s="12">
        <v>142</v>
      </c>
      <c r="T343" s="12">
        <v>12</v>
      </c>
      <c r="U343" s="14" t="s">
        <v>56</v>
      </c>
      <c r="V343" s="14" t="s">
        <v>56</v>
      </c>
      <c r="W343" s="14" t="s">
        <v>56</v>
      </c>
      <c r="X343" s="16" t="s">
        <v>56</v>
      </c>
      <c r="Y343" s="13"/>
      <c r="Z343" s="13"/>
      <c r="AA343" s="13"/>
      <c r="AB343" s="13"/>
    </row>
    <row r="344" spans="1:28" ht="17.100000000000001" customHeight="1">
      <c r="A344" t="s">
        <v>887</v>
      </c>
      <c r="B344" s="12" t="s">
        <v>888</v>
      </c>
      <c r="C344" s="12" t="s">
        <v>37</v>
      </c>
      <c r="D344" s="12" t="s">
        <v>173</v>
      </c>
      <c r="E344" s="12" t="s">
        <v>564</v>
      </c>
      <c r="F344" s="12" t="s">
        <v>175</v>
      </c>
      <c r="G344" s="9" t="s">
        <v>4919</v>
      </c>
      <c r="H344" s="8" t="s">
        <v>6636</v>
      </c>
      <c r="I344" s="9"/>
      <c r="J344" s="9"/>
      <c r="K344" s="10"/>
      <c r="L344" s="11"/>
      <c r="M344" s="22">
        <v>252</v>
      </c>
      <c r="N344" s="33"/>
      <c r="O344" s="22"/>
      <c r="P344" s="85">
        <v>40896</v>
      </c>
      <c r="Q344" s="12">
        <v>2.5</v>
      </c>
      <c r="R344" s="12">
        <v>24</v>
      </c>
      <c r="S344" s="12">
        <v>142</v>
      </c>
      <c r="T344" s="12">
        <v>12</v>
      </c>
      <c r="U344" s="14" t="s">
        <v>56</v>
      </c>
      <c r="V344" s="14" t="s">
        <v>56</v>
      </c>
      <c r="W344" s="14" t="s">
        <v>56</v>
      </c>
      <c r="X344" s="16" t="s">
        <v>56</v>
      </c>
      <c r="Y344" s="13"/>
      <c r="Z344" s="13"/>
      <c r="AA344" s="13"/>
      <c r="AB344" s="13"/>
    </row>
    <row r="345" spans="1:28" ht="17.100000000000001" customHeight="1">
      <c r="A345" t="s">
        <v>889</v>
      </c>
      <c r="B345" s="12" t="s">
        <v>890</v>
      </c>
      <c r="C345" s="12" t="s">
        <v>37</v>
      </c>
      <c r="D345" s="12" t="s">
        <v>173</v>
      </c>
      <c r="E345" s="12" t="s">
        <v>564</v>
      </c>
      <c r="F345" s="12" t="s">
        <v>175</v>
      </c>
      <c r="G345" s="9" t="s">
        <v>4920</v>
      </c>
      <c r="H345" s="8" t="s">
        <v>6636</v>
      </c>
      <c r="I345" s="9"/>
      <c r="J345" s="9"/>
      <c r="K345" s="10"/>
      <c r="L345" s="11"/>
      <c r="M345" s="22">
        <v>291</v>
      </c>
      <c r="N345" s="33"/>
      <c r="O345" s="22"/>
      <c r="P345" s="85">
        <v>50400.000000000007</v>
      </c>
      <c r="Q345" s="12">
        <v>4.9000000000000004</v>
      </c>
      <c r="R345" s="12">
        <v>25</v>
      </c>
      <c r="S345" s="12">
        <v>144</v>
      </c>
      <c r="T345" s="12">
        <v>14.000000000000002</v>
      </c>
      <c r="U345" s="14" t="s">
        <v>56</v>
      </c>
      <c r="V345" s="14" t="s">
        <v>56</v>
      </c>
      <c r="W345" s="14" t="s">
        <v>56</v>
      </c>
      <c r="X345" s="16" t="s">
        <v>56</v>
      </c>
      <c r="Y345" s="13"/>
      <c r="Z345" s="13"/>
      <c r="AA345" s="13"/>
      <c r="AB345" s="13"/>
    </row>
    <row r="346" spans="1:28" ht="17.100000000000001" customHeight="1">
      <c r="A346" t="s">
        <v>891</v>
      </c>
      <c r="B346" s="12" t="s">
        <v>892</v>
      </c>
      <c r="C346" s="12" t="s">
        <v>37</v>
      </c>
      <c r="D346" s="12" t="s">
        <v>173</v>
      </c>
      <c r="E346" s="12" t="s">
        <v>564</v>
      </c>
      <c r="F346" s="12" t="s">
        <v>175</v>
      </c>
      <c r="G346" s="9" t="s">
        <v>4921</v>
      </c>
      <c r="H346" s="8" t="s">
        <v>6636</v>
      </c>
      <c r="I346" s="9"/>
      <c r="J346" s="9"/>
      <c r="K346" s="10"/>
      <c r="L346" s="11"/>
      <c r="M346" s="22">
        <v>168</v>
      </c>
      <c r="N346" s="33"/>
      <c r="O346" s="22"/>
      <c r="P346" s="85">
        <v>24375</v>
      </c>
      <c r="Q346" s="12">
        <v>2.4</v>
      </c>
      <c r="R346" s="12">
        <v>13</v>
      </c>
      <c r="S346" s="12">
        <v>75</v>
      </c>
      <c r="T346" s="12">
        <v>25</v>
      </c>
      <c r="U346" s="14" t="s">
        <v>56</v>
      </c>
      <c r="V346" s="14" t="s">
        <v>56</v>
      </c>
      <c r="W346" s="14" t="s">
        <v>56</v>
      </c>
      <c r="X346" s="16" t="s">
        <v>56</v>
      </c>
      <c r="Y346" s="13"/>
      <c r="Z346" s="13"/>
      <c r="AA346" s="13"/>
      <c r="AB346" s="13"/>
    </row>
    <row r="347" spans="1:28" ht="17.100000000000001" customHeight="1">
      <c r="A347" t="s">
        <v>893</v>
      </c>
      <c r="B347" s="12" t="s">
        <v>894</v>
      </c>
      <c r="C347" s="12" t="s">
        <v>37</v>
      </c>
      <c r="D347" s="12" t="s">
        <v>173</v>
      </c>
      <c r="E347" s="12" t="s">
        <v>564</v>
      </c>
      <c r="F347" s="12" t="s">
        <v>175</v>
      </c>
      <c r="G347" s="9" t="s">
        <v>4922</v>
      </c>
      <c r="H347" s="8" t="s">
        <v>6636</v>
      </c>
      <c r="I347" s="9"/>
      <c r="J347" s="9"/>
      <c r="K347" s="10"/>
      <c r="L347" s="11"/>
      <c r="M347" s="22">
        <v>179</v>
      </c>
      <c r="N347" s="33"/>
      <c r="O347" s="22"/>
      <c r="P347" s="85">
        <v>3375</v>
      </c>
      <c r="Q347" s="12">
        <v>10</v>
      </c>
      <c r="R347" s="12">
        <v>15</v>
      </c>
      <c r="S347" s="12">
        <v>15</v>
      </c>
      <c r="T347" s="12">
        <v>15</v>
      </c>
      <c r="U347" s="14" t="s">
        <v>56</v>
      </c>
      <c r="V347" s="14" t="s">
        <v>56</v>
      </c>
      <c r="W347" s="14" t="s">
        <v>56</v>
      </c>
      <c r="X347" s="16" t="s">
        <v>56</v>
      </c>
      <c r="Y347" s="13"/>
      <c r="Z347" s="13"/>
      <c r="AA347" s="13"/>
      <c r="AB347" s="13"/>
    </row>
    <row r="348" spans="1:28" ht="17.100000000000001" customHeight="1">
      <c r="A348" t="s">
        <v>895</v>
      </c>
      <c r="B348" s="12" t="s">
        <v>896</v>
      </c>
      <c r="C348" s="12" t="s">
        <v>37</v>
      </c>
      <c r="D348" s="12" t="s">
        <v>173</v>
      </c>
      <c r="E348" s="12" t="s">
        <v>564</v>
      </c>
      <c r="F348" s="12" t="s">
        <v>175</v>
      </c>
      <c r="G348" s="9" t="s">
        <v>4923</v>
      </c>
      <c r="H348" s="8" t="s">
        <v>6636</v>
      </c>
      <c r="I348" s="9"/>
      <c r="J348" s="9"/>
      <c r="K348" s="10"/>
      <c r="L348" s="11"/>
      <c r="M348" s="22">
        <v>224</v>
      </c>
      <c r="N348" s="33"/>
      <c r="O348" s="22"/>
      <c r="P348" s="85">
        <v>3375</v>
      </c>
      <c r="Q348" s="12">
        <v>10</v>
      </c>
      <c r="R348" s="12">
        <v>15</v>
      </c>
      <c r="S348" s="12">
        <v>15</v>
      </c>
      <c r="T348" s="12">
        <v>15</v>
      </c>
      <c r="U348" s="14" t="s">
        <v>56</v>
      </c>
      <c r="V348" s="14" t="s">
        <v>56</v>
      </c>
      <c r="W348" s="14" t="s">
        <v>56</v>
      </c>
      <c r="X348" s="16" t="s">
        <v>56</v>
      </c>
      <c r="Y348" s="13"/>
      <c r="Z348" s="13"/>
      <c r="AA348" s="13"/>
      <c r="AB348" s="13"/>
    </row>
    <row r="349" spans="1:28" ht="17.100000000000001" customHeight="1">
      <c r="A349" t="s">
        <v>897</v>
      </c>
      <c r="B349" s="12" t="s">
        <v>898</v>
      </c>
      <c r="C349" s="12" t="s">
        <v>37</v>
      </c>
      <c r="D349" s="12" t="s">
        <v>173</v>
      </c>
      <c r="E349" s="12" t="s">
        <v>564</v>
      </c>
      <c r="F349" s="12" t="s">
        <v>175</v>
      </c>
      <c r="G349" s="9" t="s">
        <v>4924</v>
      </c>
      <c r="H349" s="8" t="s">
        <v>6636</v>
      </c>
      <c r="I349" s="9"/>
      <c r="J349" s="9"/>
      <c r="K349" s="10"/>
      <c r="L349" s="11"/>
      <c r="M349" s="22">
        <v>235</v>
      </c>
      <c r="N349" s="33"/>
      <c r="O349" s="22"/>
      <c r="P349" s="85">
        <v>3375</v>
      </c>
      <c r="Q349" s="12">
        <v>10</v>
      </c>
      <c r="R349" s="12">
        <v>15</v>
      </c>
      <c r="S349" s="12">
        <v>15</v>
      </c>
      <c r="T349" s="12">
        <v>15</v>
      </c>
      <c r="U349" s="14" t="s">
        <v>56</v>
      </c>
      <c r="V349" s="14" t="s">
        <v>56</v>
      </c>
      <c r="W349" s="14" t="s">
        <v>56</v>
      </c>
      <c r="X349" s="16" t="s">
        <v>56</v>
      </c>
      <c r="Y349" s="13"/>
      <c r="Z349" s="13"/>
      <c r="AA349" s="13"/>
      <c r="AB349" s="13"/>
    </row>
    <row r="350" spans="1:28" ht="17.100000000000001" customHeight="1">
      <c r="A350" t="s">
        <v>899</v>
      </c>
      <c r="B350" s="12" t="s">
        <v>900</v>
      </c>
      <c r="C350" s="12" t="s">
        <v>37</v>
      </c>
      <c r="D350" s="12" t="s">
        <v>173</v>
      </c>
      <c r="E350" s="12" t="s">
        <v>564</v>
      </c>
      <c r="F350" s="12" t="s">
        <v>175</v>
      </c>
      <c r="G350" s="9" t="s">
        <v>4925</v>
      </c>
      <c r="H350" s="8" t="s">
        <v>6636</v>
      </c>
      <c r="I350" s="9"/>
      <c r="J350" s="9"/>
      <c r="K350" s="10"/>
      <c r="L350" s="11"/>
      <c r="M350" s="22">
        <v>268</v>
      </c>
      <c r="N350" s="33"/>
      <c r="O350" s="22"/>
      <c r="P350" s="85">
        <v>3375</v>
      </c>
      <c r="Q350" s="12">
        <v>10</v>
      </c>
      <c r="R350" s="12">
        <v>15</v>
      </c>
      <c r="S350" s="12">
        <v>15</v>
      </c>
      <c r="T350" s="12">
        <v>15</v>
      </c>
      <c r="U350" s="14" t="s">
        <v>56</v>
      </c>
      <c r="V350" s="14" t="s">
        <v>56</v>
      </c>
      <c r="W350" s="14" t="s">
        <v>56</v>
      </c>
      <c r="X350" s="16" t="s">
        <v>56</v>
      </c>
      <c r="Y350" s="13"/>
      <c r="Z350" s="13"/>
      <c r="AA350" s="13"/>
      <c r="AB350" s="13"/>
    </row>
    <row r="351" spans="1:28" ht="17.100000000000001" customHeight="1">
      <c r="A351" t="s">
        <v>901</v>
      </c>
      <c r="B351" s="12" t="s">
        <v>902</v>
      </c>
      <c r="C351" s="12" t="s">
        <v>37</v>
      </c>
      <c r="D351" s="12" t="s">
        <v>173</v>
      </c>
      <c r="E351" s="12" t="s">
        <v>564</v>
      </c>
      <c r="F351" s="12" t="s">
        <v>175</v>
      </c>
      <c r="G351" s="9" t="s">
        <v>4926</v>
      </c>
      <c r="H351" s="8" t="s">
        <v>6636</v>
      </c>
      <c r="I351" s="9"/>
      <c r="J351" s="9"/>
      <c r="K351" s="10"/>
      <c r="L351" s="11"/>
      <c r="M351" s="22">
        <v>190</v>
      </c>
      <c r="N351" s="33"/>
      <c r="O351" s="22"/>
      <c r="P351" s="85">
        <v>21456</v>
      </c>
      <c r="Q351" s="12">
        <v>1.5</v>
      </c>
      <c r="R351" s="12">
        <v>24</v>
      </c>
      <c r="S351" s="12">
        <v>74.5</v>
      </c>
      <c r="T351" s="12">
        <v>12</v>
      </c>
      <c r="U351" s="14" t="s">
        <v>56</v>
      </c>
      <c r="V351" s="14" t="s">
        <v>56</v>
      </c>
      <c r="W351" s="14" t="s">
        <v>56</v>
      </c>
      <c r="X351" s="16" t="s">
        <v>56</v>
      </c>
      <c r="Y351" s="13"/>
      <c r="Z351" s="13"/>
      <c r="AA351" s="13"/>
      <c r="AB351" s="13"/>
    </row>
    <row r="352" spans="1:28" ht="17.100000000000001" customHeight="1">
      <c r="A352" t="s">
        <v>903</v>
      </c>
      <c r="B352" s="12" t="s">
        <v>904</v>
      </c>
      <c r="C352" s="12" t="s">
        <v>37</v>
      </c>
      <c r="D352" s="12" t="s">
        <v>173</v>
      </c>
      <c r="E352" s="12" t="s">
        <v>564</v>
      </c>
      <c r="F352" s="12" t="s">
        <v>175</v>
      </c>
      <c r="G352" s="9" t="s">
        <v>4927</v>
      </c>
      <c r="H352" s="8" t="s">
        <v>6636</v>
      </c>
      <c r="I352" s="9"/>
      <c r="J352" s="9"/>
      <c r="K352" s="10"/>
      <c r="L352" s="11"/>
      <c r="M352" s="22">
        <v>240</v>
      </c>
      <c r="N352" s="33"/>
      <c r="O352" s="22"/>
      <c r="P352" s="85">
        <v>40896</v>
      </c>
      <c r="Q352" s="12">
        <v>2.5</v>
      </c>
      <c r="R352" s="12">
        <v>24</v>
      </c>
      <c r="S352" s="12">
        <v>142</v>
      </c>
      <c r="T352" s="12">
        <v>12</v>
      </c>
      <c r="U352" s="14" t="s">
        <v>56</v>
      </c>
      <c r="V352" s="14" t="s">
        <v>56</v>
      </c>
      <c r="W352" s="14" t="s">
        <v>56</v>
      </c>
      <c r="X352" s="16" t="s">
        <v>56</v>
      </c>
      <c r="Y352" s="13"/>
      <c r="Z352" s="13"/>
      <c r="AA352" s="13"/>
      <c r="AB352" s="13"/>
    </row>
    <row r="353" spans="1:28" ht="17.100000000000001" customHeight="1">
      <c r="A353" t="s">
        <v>905</v>
      </c>
      <c r="B353" s="12" t="s">
        <v>906</v>
      </c>
      <c r="C353" s="12" t="s">
        <v>37</v>
      </c>
      <c r="D353" s="12" t="s">
        <v>173</v>
      </c>
      <c r="E353" s="12" t="s">
        <v>564</v>
      </c>
      <c r="F353" s="12" t="s">
        <v>175</v>
      </c>
      <c r="G353" s="9" t="s">
        <v>4928</v>
      </c>
      <c r="H353" s="8" t="s">
        <v>6636</v>
      </c>
      <c r="I353" s="9"/>
      <c r="J353" s="9"/>
      <c r="K353" s="10"/>
      <c r="L353" s="11"/>
      <c r="M353" s="22">
        <v>252</v>
      </c>
      <c r="N353" s="33"/>
      <c r="O353" s="22"/>
      <c r="P353" s="85">
        <v>78000</v>
      </c>
      <c r="Q353" s="12">
        <v>4.2</v>
      </c>
      <c r="R353" s="12">
        <v>26</v>
      </c>
      <c r="S353" s="12">
        <v>120</v>
      </c>
      <c r="T353" s="12">
        <v>25</v>
      </c>
      <c r="U353" s="14" t="s">
        <v>56</v>
      </c>
      <c r="V353" s="14" t="s">
        <v>56</v>
      </c>
      <c r="W353" s="14" t="s">
        <v>56</v>
      </c>
      <c r="X353" s="16" t="s">
        <v>56</v>
      </c>
      <c r="Y353" s="13"/>
      <c r="Z353" s="13"/>
      <c r="AA353" s="13"/>
      <c r="AB353" s="13"/>
    </row>
    <row r="354" spans="1:28" ht="17.100000000000001" customHeight="1">
      <c r="A354" t="s">
        <v>907</v>
      </c>
      <c r="B354" s="12" t="s">
        <v>908</v>
      </c>
      <c r="C354" s="12" t="s">
        <v>37</v>
      </c>
      <c r="D354" s="12" t="s">
        <v>173</v>
      </c>
      <c r="E354" s="12" t="s">
        <v>564</v>
      </c>
      <c r="F354" s="12" t="s">
        <v>175</v>
      </c>
      <c r="G354" s="9" t="s">
        <v>4929</v>
      </c>
      <c r="H354" s="8" t="s">
        <v>6636</v>
      </c>
      <c r="I354" s="9"/>
      <c r="J354" s="9"/>
      <c r="K354" s="10"/>
      <c r="L354" s="11"/>
      <c r="M354" s="22">
        <v>291</v>
      </c>
      <c r="N354" s="33"/>
      <c r="O354" s="22"/>
      <c r="P354" s="85">
        <v>40896</v>
      </c>
      <c r="Q354" s="12">
        <v>3.5</v>
      </c>
      <c r="R354" s="12">
        <v>24</v>
      </c>
      <c r="S354" s="12">
        <v>142</v>
      </c>
      <c r="T354" s="12">
        <v>12</v>
      </c>
      <c r="U354" s="14" t="s">
        <v>56</v>
      </c>
      <c r="V354" s="14" t="s">
        <v>56</v>
      </c>
      <c r="W354" s="14" t="s">
        <v>56</v>
      </c>
      <c r="X354" s="16" t="s">
        <v>56</v>
      </c>
      <c r="Y354" s="13"/>
      <c r="Z354" s="13"/>
      <c r="AA354" s="13"/>
      <c r="AB354" s="13"/>
    </row>
    <row r="355" spans="1:28" ht="17.100000000000001" customHeight="1">
      <c r="A355" t="s">
        <v>909</v>
      </c>
      <c r="B355" s="12" t="s">
        <v>910</v>
      </c>
      <c r="C355" s="12" t="s">
        <v>37</v>
      </c>
      <c r="D355" s="12" t="s">
        <v>173</v>
      </c>
      <c r="E355" s="12" t="s">
        <v>564</v>
      </c>
      <c r="F355" s="12" t="s">
        <v>175</v>
      </c>
      <c r="G355" s="9" t="s">
        <v>4930</v>
      </c>
      <c r="H355" s="8" t="s">
        <v>6636</v>
      </c>
      <c r="I355" s="9"/>
      <c r="J355" s="9"/>
      <c r="K355" s="10"/>
      <c r="L355" s="11"/>
      <c r="M355" s="22">
        <v>179</v>
      </c>
      <c r="N355" s="33"/>
      <c r="O355" s="22"/>
      <c r="P355" s="85">
        <v>24050</v>
      </c>
      <c r="Q355" s="12">
        <v>2.8</v>
      </c>
      <c r="R355" s="12">
        <v>13</v>
      </c>
      <c r="S355" s="12">
        <v>74</v>
      </c>
      <c r="T355" s="12">
        <v>25</v>
      </c>
      <c r="U355" s="14" t="s">
        <v>56</v>
      </c>
      <c r="V355" s="14" t="s">
        <v>56</v>
      </c>
      <c r="W355" s="14" t="s">
        <v>56</v>
      </c>
      <c r="X355" s="16" t="s">
        <v>56</v>
      </c>
      <c r="Y355" s="13"/>
      <c r="Z355" s="13"/>
      <c r="AA355" s="13"/>
      <c r="AB355" s="13"/>
    </row>
    <row r="356" spans="1:28" ht="17.100000000000001" customHeight="1">
      <c r="A356" t="s">
        <v>911</v>
      </c>
      <c r="B356" s="12" t="s">
        <v>912</v>
      </c>
      <c r="C356" s="12" t="s">
        <v>37</v>
      </c>
      <c r="D356" s="12" t="s">
        <v>173</v>
      </c>
      <c r="E356" s="12" t="s">
        <v>564</v>
      </c>
      <c r="F356" s="12" t="s">
        <v>175</v>
      </c>
      <c r="G356" s="9" t="s">
        <v>4931</v>
      </c>
      <c r="H356" s="8" t="s">
        <v>6636</v>
      </c>
      <c r="I356" s="9"/>
      <c r="J356" s="9"/>
      <c r="K356" s="10"/>
      <c r="L356" s="11"/>
      <c r="M356" s="22">
        <v>224</v>
      </c>
      <c r="N356" s="33"/>
      <c r="O356" s="22"/>
      <c r="P356" s="85">
        <v>81796</v>
      </c>
      <c r="Q356" s="12">
        <v>4</v>
      </c>
      <c r="R356" s="12">
        <v>26</v>
      </c>
      <c r="S356" s="12">
        <v>121</v>
      </c>
      <c r="T356" s="12">
        <v>26</v>
      </c>
      <c r="U356" s="14" t="s">
        <v>56</v>
      </c>
      <c r="V356" s="14" t="s">
        <v>56</v>
      </c>
      <c r="W356" s="14" t="s">
        <v>56</v>
      </c>
      <c r="X356" s="16" t="s">
        <v>56</v>
      </c>
      <c r="Y356" s="13"/>
      <c r="Z356" s="13"/>
      <c r="AA356" s="13"/>
      <c r="AB356" s="13"/>
    </row>
    <row r="357" spans="1:28" ht="17.100000000000001" customHeight="1">
      <c r="A357" t="s">
        <v>913</v>
      </c>
      <c r="B357" s="12" t="s">
        <v>914</v>
      </c>
      <c r="C357" s="12" t="s">
        <v>37</v>
      </c>
      <c r="D357" s="12" t="s">
        <v>173</v>
      </c>
      <c r="E357" s="12" t="s">
        <v>564</v>
      </c>
      <c r="F357" s="12" t="s">
        <v>175</v>
      </c>
      <c r="G357" s="9" t="s">
        <v>4932</v>
      </c>
      <c r="H357" s="8" t="s">
        <v>6636</v>
      </c>
      <c r="I357" s="9"/>
      <c r="J357" s="9"/>
      <c r="K357" s="10"/>
      <c r="L357" s="11"/>
      <c r="M357" s="22">
        <v>235</v>
      </c>
      <c r="N357" s="33"/>
      <c r="O357" s="22"/>
      <c r="P357" s="85">
        <v>36400.000000000007</v>
      </c>
      <c r="Q357" s="12">
        <v>4.4000000000000004</v>
      </c>
      <c r="R357" s="12">
        <v>13</v>
      </c>
      <c r="S357" s="12">
        <v>112.00000000000001</v>
      </c>
      <c r="T357" s="12">
        <v>25</v>
      </c>
      <c r="U357" s="14" t="s">
        <v>56</v>
      </c>
      <c r="V357" s="14" t="s">
        <v>56</v>
      </c>
      <c r="W357" s="14" t="s">
        <v>56</v>
      </c>
      <c r="X357" s="16" t="s">
        <v>56</v>
      </c>
      <c r="Y357" s="13"/>
      <c r="Z357" s="13"/>
      <c r="AA357" s="13"/>
      <c r="AB357" s="13"/>
    </row>
    <row r="358" spans="1:28" ht="17.100000000000001" customHeight="1">
      <c r="A358" t="s">
        <v>915</v>
      </c>
      <c r="B358" s="12" t="s">
        <v>916</v>
      </c>
      <c r="C358" s="12" t="s">
        <v>37</v>
      </c>
      <c r="D358" s="12" t="s">
        <v>173</v>
      </c>
      <c r="E358" s="12" t="s">
        <v>564</v>
      </c>
      <c r="F358" s="12" t="s">
        <v>175</v>
      </c>
      <c r="G358" s="9" t="s">
        <v>4933</v>
      </c>
      <c r="H358" s="8" t="s">
        <v>6636</v>
      </c>
      <c r="I358" s="9"/>
      <c r="J358" s="9"/>
      <c r="K358" s="10"/>
      <c r="L358" s="11"/>
      <c r="M358" s="22">
        <v>268</v>
      </c>
      <c r="N358" s="33"/>
      <c r="O358" s="22"/>
      <c r="P358" s="85">
        <v>3375</v>
      </c>
      <c r="Q358" s="12">
        <v>10</v>
      </c>
      <c r="R358" s="12">
        <v>15</v>
      </c>
      <c r="S358" s="12">
        <v>15</v>
      </c>
      <c r="T358" s="12">
        <v>15</v>
      </c>
      <c r="U358" s="14" t="s">
        <v>56</v>
      </c>
      <c r="V358" s="14" t="s">
        <v>56</v>
      </c>
      <c r="W358" s="14" t="s">
        <v>56</v>
      </c>
      <c r="X358" s="16" t="s">
        <v>56</v>
      </c>
      <c r="Y358" s="13"/>
      <c r="Z358" s="13"/>
      <c r="AA358" s="13"/>
      <c r="AB358" s="13"/>
    </row>
    <row r="359" spans="1:28" ht="17.100000000000001" customHeight="1">
      <c r="A359" t="s">
        <v>917</v>
      </c>
      <c r="B359" s="12" t="s">
        <v>918</v>
      </c>
      <c r="C359" s="12" t="s">
        <v>37</v>
      </c>
      <c r="D359" s="12" t="s">
        <v>173</v>
      </c>
      <c r="E359" s="12" t="s">
        <v>564</v>
      </c>
      <c r="F359" s="12" t="s">
        <v>175</v>
      </c>
      <c r="G359" s="9" t="s">
        <v>4934</v>
      </c>
      <c r="H359" s="8" t="s">
        <v>6636</v>
      </c>
      <c r="I359" s="9"/>
      <c r="J359" s="9"/>
      <c r="K359" s="10"/>
      <c r="L359" s="11"/>
      <c r="M359" s="22">
        <v>40</v>
      </c>
      <c r="N359" s="33"/>
      <c r="O359" s="22"/>
      <c r="P359" s="85">
        <v>860.25</v>
      </c>
      <c r="Q359" s="12">
        <v>0.2</v>
      </c>
      <c r="R359" s="12">
        <v>1</v>
      </c>
      <c r="S359" s="12">
        <v>46.5</v>
      </c>
      <c r="T359" s="12">
        <v>18.5</v>
      </c>
      <c r="U359" s="14" t="s">
        <v>56</v>
      </c>
      <c r="V359" s="14" t="s">
        <v>56</v>
      </c>
      <c r="W359" s="14" t="s">
        <v>56</v>
      </c>
      <c r="X359" s="16" t="s">
        <v>56</v>
      </c>
      <c r="Y359" s="13"/>
      <c r="Z359" s="13"/>
      <c r="AA359" s="13"/>
      <c r="AB359" s="13"/>
    </row>
    <row r="360" spans="1:28" ht="17.100000000000001" customHeight="1">
      <c r="A360" t="s">
        <v>919</v>
      </c>
      <c r="B360" s="12" t="s">
        <v>920</v>
      </c>
      <c r="C360" s="12" t="s">
        <v>37</v>
      </c>
      <c r="D360" s="12" t="s">
        <v>173</v>
      </c>
      <c r="E360" s="12" t="s">
        <v>564</v>
      </c>
      <c r="F360" s="12" t="s">
        <v>175</v>
      </c>
      <c r="G360" s="9" t="s">
        <v>4935</v>
      </c>
      <c r="H360" s="8" t="s">
        <v>6636</v>
      </c>
      <c r="I360" s="9"/>
      <c r="J360" s="9"/>
      <c r="K360" s="10"/>
      <c r="L360" s="11"/>
      <c r="M360" s="22">
        <v>51</v>
      </c>
      <c r="N360" s="33"/>
      <c r="O360" s="22"/>
      <c r="P360" s="85">
        <v>12540</v>
      </c>
      <c r="Q360" s="12">
        <v>0.3</v>
      </c>
      <c r="R360" s="12">
        <v>19</v>
      </c>
      <c r="S360" s="12">
        <v>66</v>
      </c>
      <c r="T360" s="12">
        <v>10</v>
      </c>
      <c r="U360" s="14" t="s">
        <v>56</v>
      </c>
      <c r="V360" s="14" t="s">
        <v>56</v>
      </c>
      <c r="W360" s="14" t="s">
        <v>56</v>
      </c>
      <c r="X360" s="16" t="s">
        <v>56</v>
      </c>
      <c r="Y360" s="13"/>
      <c r="Z360" s="13"/>
      <c r="AA360" s="13"/>
      <c r="AB360" s="13"/>
    </row>
    <row r="361" spans="1:28" ht="17.100000000000001" customHeight="1">
      <c r="A361" t="s">
        <v>921</v>
      </c>
      <c r="B361" s="12" t="s">
        <v>922</v>
      </c>
      <c r="C361" s="12" t="s">
        <v>37</v>
      </c>
      <c r="D361" s="12" t="s">
        <v>173</v>
      </c>
      <c r="E361" s="12" t="s">
        <v>564</v>
      </c>
      <c r="F361" s="12" t="s">
        <v>175</v>
      </c>
      <c r="G361" s="9" t="s">
        <v>4936</v>
      </c>
      <c r="H361" s="8" t="s">
        <v>6636</v>
      </c>
      <c r="I361" s="9"/>
      <c r="J361" s="9"/>
      <c r="K361" s="10"/>
      <c r="L361" s="11"/>
      <c r="M361" s="22">
        <v>67</v>
      </c>
      <c r="N361" s="33"/>
      <c r="O361" s="22"/>
      <c r="P361" s="85">
        <v>16340</v>
      </c>
      <c r="Q361" s="12">
        <v>0.6</v>
      </c>
      <c r="R361" s="12">
        <v>19</v>
      </c>
      <c r="S361" s="12">
        <v>86</v>
      </c>
      <c r="T361" s="12">
        <v>10</v>
      </c>
      <c r="U361" s="14" t="s">
        <v>56</v>
      </c>
      <c r="V361" s="14" t="s">
        <v>56</v>
      </c>
      <c r="W361" s="14" t="s">
        <v>56</v>
      </c>
      <c r="X361" s="16" t="s">
        <v>56</v>
      </c>
      <c r="Y361" s="13"/>
      <c r="Z361" s="13"/>
      <c r="AA361" s="13"/>
      <c r="AB361" s="13"/>
    </row>
    <row r="362" spans="1:28" ht="17.100000000000001" customHeight="1">
      <c r="A362" t="s">
        <v>923</v>
      </c>
      <c r="B362" s="12" t="s">
        <v>924</v>
      </c>
      <c r="C362" s="12" t="s">
        <v>37</v>
      </c>
      <c r="D362" s="12" t="s">
        <v>173</v>
      </c>
      <c r="E362" s="12" t="s">
        <v>564</v>
      </c>
      <c r="F362" s="12" t="s">
        <v>175</v>
      </c>
      <c r="G362" s="9" t="s">
        <v>4937</v>
      </c>
      <c r="H362" s="8" t="s">
        <v>6636</v>
      </c>
      <c r="I362" s="9"/>
      <c r="J362" s="9"/>
      <c r="K362" s="10"/>
      <c r="L362" s="11"/>
      <c r="M362" s="22">
        <v>84</v>
      </c>
      <c r="N362" s="33"/>
      <c r="O362" s="22"/>
      <c r="P362" s="85">
        <v>20140</v>
      </c>
      <c r="Q362" s="12">
        <v>0.7</v>
      </c>
      <c r="R362" s="12">
        <v>19</v>
      </c>
      <c r="S362" s="12">
        <v>106</v>
      </c>
      <c r="T362" s="12">
        <v>10</v>
      </c>
      <c r="U362" s="14" t="s">
        <v>56</v>
      </c>
      <c r="V362" s="14" t="s">
        <v>56</v>
      </c>
      <c r="W362" s="14" t="s">
        <v>56</v>
      </c>
      <c r="X362" s="16" t="s">
        <v>56</v>
      </c>
      <c r="Y362" s="13"/>
      <c r="Z362" s="13"/>
      <c r="AA362" s="13"/>
      <c r="AB362" s="13"/>
    </row>
    <row r="363" spans="1:28" ht="17.100000000000001" customHeight="1">
      <c r="A363" t="s">
        <v>925</v>
      </c>
      <c r="B363" s="12" t="s">
        <v>926</v>
      </c>
      <c r="C363" s="12" t="s">
        <v>37</v>
      </c>
      <c r="D363" s="12" t="s">
        <v>173</v>
      </c>
      <c r="E363" s="12" t="s">
        <v>564</v>
      </c>
      <c r="F363" s="12" t="s">
        <v>175</v>
      </c>
      <c r="G363" s="9" t="s">
        <v>4938</v>
      </c>
      <c r="H363" s="8" t="s">
        <v>6636</v>
      </c>
      <c r="I363" s="9"/>
      <c r="J363" s="9"/>
      <c r="K363" s="10"/>
      <c r="L363" s="11"/>
      <c r="M363" s="22">
        <v>90</v>
      </c>
      <c r="N363" s="33"/>
      <c r="O363" s="22"/>
      <c r="P363" s="85">
        <v>47658</v>
      </c>
      <c r="Q363" s="12">
        <v>1.2</v>
      </c>
      <c r="R363" s="12">
        <v>13</v>
      </c>
      <c r="S363" s="12">
        <v>141</v>
      </c>
      <c r="T363" s="12">
        <v>26</v>
      </c>
      <c r="U363" s="14" t="s">
        <v>56</v>
      </c>
      <c r="V363" s="14" t="s">
        <v>56</v>
      </c>
      <c r="W363" s="14" t="s">
        <v>56</v>
      </c>
      <c r="X363" s="16" t="s">
        <v>56</v>
      </c>
      <c r="Y363" s="13"/>
      <c r="Z363" s="13"/>
      <c r="AA363" s="13"/>
      <c r="AB363" s="13"/>
    </row>
    <row r="364" spans="1:28" ht="17.100000000000001" customHeight="1">
      <c r="A364" t="s">
        <v>927</v>
      </c>
      <c r="B364" s="12" t="s">
        <v>928</v>
      </c>
      <c r="C364" s="12" t="s">
        <v>37</v>
      </c>
      <c r="D364" s="12" t="s">
        <v>173</v>
      </c>
      <c r="E364" s="12" t="s">
        <v>564</v>
      </c>
      <c r="F364" s="12" t="s">
        <v>175</v>
      </c>
      <c r="G364" s="9" t="s">
        <v>4939</v>
      </c>
      <c r="H364" s="8" t="s">
        <v>6636</v>
      </c>
      <c r="I364" s="9"/>
      <c r="J364" s="9"/>
      <c r="K364" s="10"/>
      <c r="L364" s="11"/>
      <c r="M364" s="22">
        <v>95</v>
      </c>
      <c r="N364" s="33"/>
      <c r="O364" s="22"/>
      <c r="P364" s="85">
        <v>54000</v>
      </c>
      <c r="Q364" s="12">
        <v>1.5</v>
      </c>
      <c r="R364" s="12">
        <v>60</v>
      </c>
      <c r="S364" s="12">
        <v>30</v>
      </c>
      <c r="T364" s="12">
        <v>30</v>
      </c>
      <c r="U364" s="14" t="s">
        <v>56</v>
      </c>
      <c r="V364" s="14" t="s">
        <v>56</v>
      </c>
      <c r="W364" s="14" t="s">
        <v>56</v>
      </c>
      <c r="X364" s="16" t="s">
        <v>56</v>
      </c>
      <c r="Y364" s="13"/>
      <c r="Z364" s="13"/>
      <c r="AA364" s="13"/>
      <c r="AB364" s="13"/>
    </row>
    <row r="365" spans="1:28" ht="17.100000000000001" customHeight="1">
      <c r="A365" t="s">
        <v>929</v>
      </c>
      <c r="B365" s="12" t="s">
        <v>930</v>
      </c>
      <c r="C365" s="12" t="s">
        <v>37</v>
      </c>
      <c r="D365" s="12" t="s">
        <v>173</v>
      </c>
      <c r="E365" s="12" t="s">
        <v>564</v>
      </c>
      <c r="F365" s="12" t="s">
        <v>175</v>
      </c>
      <c r="G365" s="9" t="s">
        <v>4940</v>
      </c>
      <c r="H365" s="8" t="s">
        <v>6636</v>
      </c>
      <c r="I365" s="9"/>
      <c r="J365" s="9"/>
      <c r="K365" s="10"/>
      <c r="L365" s="11"/>
      <c r="M365" s="22">
        <v>112</v>
      </c>
      <c r="N365" s="33"/>
      <c r="O365" s="22"/>
      <c r="P365" s="85">
        <v>75000</v>
      </c>
      <c r="Q365" s="12">
        <v>1.5</v>
      </c>
      <c r="R365" s="12">
        <v>120</v>
      </c>
      <c r="S365" s="12">
        <v>25</v>
      </c>
      <c r="T365" s="12">
        <v>25</v>
      </c>
      <c r="U365" s="14" t="s">
        <v>56</v>
      </c>
      <c r="V365" s="14" t="s">
        <v>56</v>
      </c>
      <c r="W365" s="14" t="s">
        <v>56</v>
      </c>
      <c r="X365" s="16" t="s">
        <v>56</v>
      </c>
      <c r="Y365" s="13"/>
      <c r="Z365" s="13"/>
      <c r="AA365" s="13"/>
      <c r="AB365" s="13"/>
    </row>
    <row r="366" spans="1:28" ht="17.100000000000001" customHeight="1">
      <c r="A366" t="s">
        <v>931</v>
      </c>
      <c r="B366" s="12" t="s">
        <v>932</v>
      </c>
      <c r="C366" s="12" t="s">
        <v>37</v>
      </c>
      <c r="D366" s="12" t="s">
        <v>173</v>
      </c>
      <c r="E366" s="12" t="s">
        <v>564</v>
      </c>
      <c r="F366" s="12" t="s">
        <v>175</v>
      </c>
      <c r="G366" s="9" t="s">
        <v>4941</v>
      </c>
      <c r="H366" s="8" t="s">
        <v>6636</v>
      </c>
      <c r="I366" s="9"/>
      <c r="J366" s="9"/>
      <c r="K366" s="10"/>
      <c r="L366" s="11"/>
      <c r="M366" s="22">
        <v>129</v>
      </c>
      <c r="N366" s="33"/>
      <c r="O366" s="22"/>
      <c r="P366" s="85">
        <v>75000</v>
      </c>
      <c r="Q366" s="12">
        <v>2.5</v>
      </c>
      <c r="R366" s="12">
        <v>120</v>
      </c>
      <c r="S366" s="12">
        <v>25</v>
      </c>
      <c r="T366" s="12">
        <v>25</v>
      </c>
      <c r="U366" s="14" t="s">
        <v>56</v>
      </c>
      <c r="V366" s="14" t="s">
        <v>56</v>
      </c>
      <c r="W366" s="14" t="s">
        <v>56</v>
      </c>
      <c r="X366" s="16" t="s">
        <v>56</v>
      </c>
      <c r="Y366" s="13"/>
      <c r="Z366" s="13"/>
      <c r="AA366" s="13"/>
      <c r="AB366" s="13"/>
    </row>
    <row r="367" spans="1:28" ht="17.100000000000001" customHeight="1">
      <c r="A367" t="s">
        <v>933</v>
      </c>
      <c r="B367" s="12" t="s">
        <v>934</v>
      </c>
      <c r="C367" s="12" t="s">
        <v>37</v>
      </c>
      <c r="D367" s="12" t="s">
        <v>173</v>
      </c>
      <c r="E367" s="12" t="s">
        <v>564</v>
      </c>
      <c r="F367" s="12" t="s">
        <v>175</v>
      </c>
      <c r="G367" s="9" t="s">
        <v>4942</v>
      </c>
      <c r="H367" s="8" t="s">
        <v>6636</v>
      </c>
      <c r="I367" s="9"/>
      <c r="J367" s="9"/>
      <c r="K367" s="10"/>
      <c r="L367" s="11"/>
      <c r="M367" s="22">
        <v>151</v>
      </c>
      <c r="N367" s="33"/>
      <c r="O367" s="22"/>
      <c r="P367" s="85">
        <v>81796</v>
      </c>
      <c r="Q367" s="12">
        <v>5.6</v>
      </c>
      <c r="R367" s="12">
        <v>26</v>
      </c>
      <c r="S367" s="12">
        <v>121</v>
      </c>
      <c r="T367" s="12">
        <v>26</v>
      </c>
      <c r="U367" s="14" t="s">
        <v>56</v>
      </c>
      <c r="V367" s="14" t="s">
        <v>56</v>
      </c>
      <c r="W367" s="14" t="s">
        <v>56</v>
      </c>
      <c r="X367" s="16" t="s">
        <v>56</v>
      </c>
      <c r="Y367" s="13"/>
      <c r="Z367" s="13"/>
      <c r="AA367" s="13"/>
      <c r="AB367" s="13"/>
    </row>
    <row r="368" spans="1:28" ht="17.100000000000001" customHeight="1">
      <c r="A368" t="s">
        <v>935</v>
      </c>
      <c r="B368" s="12" t="s">
        <v>936</v>
      </c>
      <c r="C368" s="12" t="s">
        <v>37</v>
      </c>
      <c r="D368" s="12" t="s">
        <v>173</v>
      </c>
      <c r="E368" s="12" t="s">
        <v>564</v>
      </c>
      <c r="F368" s="12" t="s">
        <v>175</v>
      </c>
      <c r="G368" s="9" t="s">
        <v>4943</v>
      </c>
      <c r="H368" s="8" t="s">
        <v>6636</v>
      </c>
      <c r="I368" s="9"/>
      <c r="J368" s="9"/>
      <c r="K368" s="10"/>
      <c r="L368" s="11"/>
      <c r="M368" s="22">
        <v>174</v>
      </c>
      <c r="N368" s="33"/>
      <c r="O368" s="22"/>
      <c r="P368" s="85">
        <v>103518</v>
      </c>
      <c r="Q368" s="12">
        <v>7</v>
      </c>
      <c r="R368" s="12">
        <v>142</v>
      </c>
      <c r="S368" s="12">
        <v>27</v>
      </c>
      <c r="T368" s="12">
        <v>27</v>
      </c>
      <c r="U368" s="14" t="s">
        <v>56</v>
      </c>
      <c r="V368" s="14" t="s">
        <v>56</v>
      </c>
      <c r="W368" s="14" t="s">
        <v>56</v>
      </c>
      <c r="X368" s="16" t="s">
        <v>56</v>
      </c>
      <c r="Y368" s="13"/>
      <c r="Z368" s="13"/>
      <c r="AA368" s="13"/>
      <c r="AB368" s="13"/>
    </row>
    <row r="369" spans="1:28" ht="17.100000000000001" customHeight="1">
      <c r="A369" t="s">
        <v>937</v>
      </c>
      <c r="B369" s="12" t="s">
        <v>938</v>
      </c>
      <c r="C369" s="12" t="s">
        <v>37</v>
      </c>
      <c r="D369" s="12" t="s">
        <v>173</v>
      </c>
      <c r="E369" s="12" t="s">
        <v>564</v>
      </c>
      <c r="F369" s="12" t="s">
        <v>175</v>
      </c>
      <c r="G369" s="9" t="s">
        <v>4944</v>
      </c>
      <c r="H369" s="8" t="s">
        <v>6636</v>
      </c>
      <c r="I369" s="9"/>
      <c r="J369" s="9"/>
      <c r="K369" s="10"/>
      <c r="L369" s="11"/>
      <c r="M369" s="22">
        <v>90</v>
      </c>
      <c r="N369" s="33"/>
      <c r="O369" s="22"/>
      <c r="P369" s="85">
        <v>3375</v>
      </c>
      <c r="Q369" s="12">
        <v>10</v>
      </c>
      <c r="R369" s="12">
        <v>15</v>
      </c>
      <c r="S369" s="12">
        <v>15</v>
      </c>
      <c r="T369" s="12">
        <v>15</v>
      </c>
      <c r="U369" s="14" t="s">
        <v>56</v>
      </c>
      <c r="V369" s="14" t="s">
        <v>56</v>
      </c>
      <c r="W369" s="14" t="s">
        <v>56</v>
      </c>
      <c r="X369" s="16" t="s">
        <v>56</v>
      </c>
      <c r="Y369" s="13"/>
      <c r="Z369" s="13"/>
      <c r="AA369" s="13"/>
      <c r="AB369" s="13"/>
    </row>
    <row r="370" spans="1:28" ht="17.100000000000001" customHeight="1">
      <c r="A370" t="s">
        <v>939</v>
      </c>
      <c r="B370" s="12" t="s">
        <v>940</v>
      </c>
      <c r="C370" s="12" t="s">
        <v>37</v>
      </c>
      <c r="D370" s="12" t="s">
        <v>173</v>
      </c>
      <c r="E370" s="12" t="s">
        <v>564</v>
      </c>
      <c r="F370" s="12" t="s">
        <v>175</v>
      </c>
      <c r="G370" s="9" t="s">
        <v>4945</v>
      </c>
      <c r="H370" s="8" t="s">
        <v>6636</v>
      </c>
      <c r="I370" s="9"/>
      <c r="J370" s="9"/>
      <c r="K370" s="10"/>
      <c r="L370" s="11"/>
      <c r="M370" s="22">
        <v>112</v>
      </c>
      <c r="N370" s="33"/>
      <c r="O370" s="22"/>
      <c r="P370" s="85">
        <v>3375</v>
      </c>
      <c r="Q370" s="12">
        <v>10</v>
      </c>
      <c r="R370" s="12">
        <v>15</v>
      </c>
      <c r="S370" s="12">
        <v>15</v>
      </c>
      <c r="T370" s="12">
        <v>15</v>
      </c>
      <c r="U370" s="14" t="s">
        <v>56</v>
      </c>
      <c r="V370" s="14" t="s">
        <v>56</v>
      </c>
      <c r="W370" s="14" t="s">
        <v>56</v>
      </c>
      <c r="X370" s="16" t="s">
        <v>56</v>
      </c>
      <c r="Y370" s="13"/>
      <c r="Z370" s="13"/>
      <c r="AA370" s="13"/>
      <c r="AB370" s="13"/>
    </row>
    <row r="371" spans="1:28" ht="17.100000000000001" customHeight="1">
      <c r="A371" t="s">
        <v>941</v>
      </c>
      <c r="B371" s="12" t="s">
        <v>942</v>
      </c>
      <c r="C371" s="12" t="s">
        <v>37</v>
      </c>
      <c r="D371" s="12" t="s">
        <v>173</v>
      </c>
      <c r="E371" s="12" t="s">
        <v>564</v>
      </c>
      <c r="F371" s="12" t="s">
        <v>175</v>
      </c>
      <c r="G371" s="9" t="s">
        <v>4946</v>
      </c>
      <c r="H371" s="8" t="s">
        <v>6636</v>
      </c>
      <c r="I371" s="9"/>
      <c r="J371" s="9"/>
      <c r="K371" s="10"/>
      <c r="L371" s="11"/>
      <c r="M371" s="22">
        <v>129</v>
      </c>
      <c r="N371" s="33"/>
      <c r="O371" s="22"/>
      <c r="P371" s="85">
        <v>3375</v>
      </c>
      <c r="Q371" s="12">
        <v>10</v>
      </c>
      <c r="R371" s="12">
        <v>15</v>
      </c>
      <c r="S371" s="12">
        <v>15</v>
      </c>
      <c r="T371" s="12">
        <v>15</v>
      </c>
      <c r="U371" s="14" t="s">
        <v>56</v>
      </c>
      <c r="V371" s="14" t="s">
        <v>56</v>
      </c>
      <c r="W371" s="14" t="s">
        <v>56</v>
      </c>
      <c r="X371" s="16" t="s">
        <v>56</v>
      </c>
      <c r="Y371" s="13"/>
      <c r="Z371" s="13"/>
      <c r="AA371" s="13"/>
      <c r="AB371" s="13"/>
    </row>
    <row r="372" spans="1:28" ht="17.100000000000001" customHeight="1">
      <c r="A372" t="s">
        <v>943</v>
      </c>
      <c r="B372" s="12" t="s">
        <v>944</v>
      </c>
      <c r="C372" s="12" t="s">
        <v>37</v>
      </c>
      <c r="D372" s="12" t="s">
        <v>173</v>
      </c>
      <c r="E372" s="12" t="s">
        <v>564</v>
      </c>
      <c r="F372" s="12" t="s">
        <v>175</v>
      </c>
      <c r="G372" s="9" t="s">
        <v>4947</v>
      </c>
      <c r="H372" s="8" t="s">
        <v>6636</v>
      </c>
      <c r="I372" s="9"/>
      <c r="J372" s="9"/>
      <c r="K372" s="10"/>
      <c r="L372" s="11"/>
      <c r="M372" s="22">
        <v>151</v>
      </c>
      <c r="N372" s="33"/>
      <c r="O372" s="22"/>
      <c r="P372" s="85">
        <v>3375</v>
      </c>
      <c r="Q372" s="12">
        <v>10</v>
      </c>
      <c r="R372" s="12">
        <v>15</v>
      </c>
      <c r="S372" s="12">
        <v>15</v>
      </c>
      <c r="T372" s="12">
        <v>15</v>
      </c>
      <c r="U372" s="14" t="s">
        <v>56</v>
      </c>
      <c r="V372" s="14" t="s">
        <v>56</v>
      </c>
      <c r="W372" s="14" t="s">
        <v>56</v>
      </c>
      <c r="X372" s="16" t="s">
        <v>56</v>
      </c>
      <c r="Y372" s="13"/>
      <c r="Z372" s="13"/>
      <c r="AA372" s="13"/>
      <c r="AB372" s="13"/>
    </row>
    <row r="373" spans="1:28" ht="17.100000000000001" customHeight="1">
      <c r="A373" t="s">
        <v>945</v>
      </c>
      <c r="B373" s="12" t="s">
        <v>946</v>
      </c>
      <c r="C373" s="12" t="s">
        <v>37</v>
      </c>
      <c r="D373" s="12" t="s">
        <v>173</v>
      </c>
      <c r="E373" s="12" t="s">
        <v>564</v>
      </c>
      <c r="F373" s="12" t="s">
        <v>175</v>
      </c>
      <c r="G373" s="9" t="s">
        <v>4948</v>
      </c>
      <c r="H373" s="8" t="s">
        <v>6636</v>
      </c>
      <c r="I373" s="9"/>
      <c r="J373" s="9"/>
      <c r="K373" s="10"/>
      <c r="L373" s="11"/>
      <c r="M373" s="22">
        <v>174</v>
      </c>
      <c r="N373" s="33"/>
      <c r="O373" s="22"/>
      <c r="P373" s="85">
        <v>3375</v>
      </c>
      <c r="Q373" s="12">
        <v>10</v>
      </c>
      <c r="R373" s="12">
        <v>15</v>
      </c>
      <c r="S373" s="12">
        <v>15</v>
      </c>
      <c r="T373" s="12">
        <v>15</v>
      </c>
      <c r="U373" s="14" t="s">
        <v>56</v>
      </c>
      <c r="V373" s="14" t="s">
        <v>56</v>
      </c>
      <c r="W373" s="14" t="s">
        <v>56</v>
      </c>
      <c r="X373" s="16" t="s">
        <v>56</v>
      </c>
      <c r="Y373" s="13"/>
      <c r="Z373" s="13"/>
      <c r="AA373" s="13"/>
      <c r="AB373" s="13"/>
    </row>
    <row r="374" spans="1:28" ht="17.100000000000001" customHeight="1">
      <c r="A374" t="s">
        <v>947</v>
      </c>
      <c r="B374" s="12" t="s">
        <v>948</v>
      </c>
      <c r="C374" s="12" t="s">
        <v>37</v>
      </c>
      <c r="D374" s="12" t="s">
        <v>173</v>
      </c>
      <c r="E374" s="12" t="s">
        <v>564</v>
      </c>
      <c r="F374" s="12" t="s">
        <v>175</v>
      </c>
      <c r="G374" s="9" t="s">
        <v>4949</v>
      </c>
      <c r="H374" s="8" t="s">
        <v>6636</v>
      </c>
      <c r="I374" s="9"/>
      <c r="J374" s="9"/>
      <c r="K374" s="10"/>
      <c r="L374" s="11"/>
      <c r="M374" s="22">
        <v>162</v>
      </c>
      <c r="N374" s="33"/>
      <c r="O374" s="22"/>
      <c r="P374" s="85">
        <v>54000</v>
      </c>
      <c r="Q374" s="12">
        <v>1.5</v>
      </c>
      <c r="R374" s="12">
        <v>60</v>
      </c>
      <c r="S374" s="12">
        <v>30</v>
      </c>
      <c r="T374" s="12">
        <v>30</v>
      </c>
      <c r="U374" s="14" t="s">
        <v>56</v>
      </c>
      <c r="V374" s="14" t="s">
        <v>56</v>
      </c>
      <c r="W374" s="14" t="s">
        <v>56</v>
      </c>
      <c r="X374" s="16" t="s">
        <v>56</v>
      </c>
      <c r="Y374" s="13"/>
      <c r="Z374" s="13"/>
      <c r="AA374" s="13"/>
      <c r="AB374" s="13"/>
    </row>
    <row r="375" spans="1:28" ht="17.100000000000001" customHeight="1">
      <c r="A375" t="s">
        <v>949</v>
      </c>
      <c r="B375" s="12" t="s">
        <v>950</v>
      </c>
      <c r="C375" s="12" t="s">
        <v>37</v>
      </c>
      <c r="D375" s="12" t="s">
        <v>173</v>
      </c>
      <c r="E375" s="12" t="s">
        <v>564</v>
      </c>
      <c r="F375" s="12" t="s">
        <v>175</v>
      </c>
      <c r="G375" s="9" t="s">
        <v>4950</v>
      </c>
      <c r="H375" s="8" t="s">
        <v>6636</v>
      </c>
      <c r="I375" s="9"/>
      <c r="J375" s="9"/>
      <c r="K375" s="10"/>
      <c r="L375" s="11"/>
      <c r="M375" s="22">
        <v>174</v>
      </c>
      <c r="N375" s="33"/>
      <c r="O375" s="22"/>
      <c r="P375" s="85">
        <v>75000</v>
      </c>
      <c r="Q375" s="12">
        <v>1.5</v>
      </c>
      <c r="R375" s="12">
        <v>120</v>
      </c>
      <c r="S375" s="12">
        <v>25</v>
      </c>
      <c r="T375" s="12">
        <v>25</v>
      </c>
      <c r="U375" s="14" t="s">
        <v>56</v>
      </c>
      <c r="V375" s="14" t="s">
        <v>56</v>
      </c>
      <c r="W375" s="14" t="s">
        <v>56</v>
      </c>
      <c r="X375" s="16" t="s">
        <v>56</v>
      </c>
      <c r="Y375" s="13"/>
      <c r="Z375" s="13"/>
      <c r="AA375" s="13"/>
      <c r="AB375" s="13"/>
    </row>
    <row r="376" spans="1:28" ht="17.100000000000001" customHeight="1">
      <c r="A376" t="s">
        <v>951</v>
      </c>
      <c r="B376" s="12" t="s">
        <v>952</v>
      </c>
      <c r="C376" s="12" t="s">
        <v>37</v>
      </c>
      <c r="D376" s="12" t="s">
        <v>173</v>
      </c>
      <c r="E376" s="12" t="s">
        <v>564</v>
      </c>
      <c r="F376" s="12" t="s">
        <v>175</v>
      </c>
      <c r="G376" s="9" t="s">
        <v>4951</v>
      </c>
      <c r="H376" s="8" t="s">
        <v>6636</v>
      </c>
      <c r="I376" s="9"/>
      <c r="J376" s="9"/>
      <c r="K376" s="10"/>
      <c r="L376" s="11"/>
      <c r="M376" s="22">
        <v>207</v>
      </c>
      <c r="N376" s="33"/>
      <c r="O376" s="22"/>
      <c r="P376" s="85">
        <v>75000</v>
      </c>
      <c r="Q376" s="12">
        <v>2.5</v>
      </c>
      <c r="R376" s="12">
        <v>120</v>
      </c>
      <c r="S376" s="12">
        <v>25</v>
      </c>
      <c r="T376" s="12">
        <v>25</v>
      </c>
      <c r="U376" s="14" t="s">
        <v>56</v>
      </c>
      <c r="V376" s="14" t="s">
        <v>56</v>
      </c>
      <c r="W376" s="14" t="s">
        <v>56</v>
      </c>
      <c r="X376" s="16" t="s">
        <v>56</v>
      </c>
      <c r="Y376" s="13"/>
      <c r="Z376" s="13"/>
      <c r="AA376" s="13"/>
      <c r="AB376" s="13"/>
    </row>
    <row r="377" spans="1:28" ht="17.100000000000001" customHeight="1">
      <c r="A377" t="s">
        <v>953</v>
      </c>
      <c r="B377" s="12" t="s">
        <v>954</v>
      </c>
      <c r="C377" s="12" t="s">
        <v>37</v>
      </c>
      <c r="D377" s="12" t="s">
        <v>173</v>
      </c>
      <c r="E377" s="12" t="s">
        <v>564</v>
      </c>
      <c r="F377" s="12" t="s">
        <v>175</v>
      </c>
      <c r="G377" s="9" t="s">
        <v>4952</v>
      </c>
      <c r="H377" s="8" t="s">
        <v>6636</v>
      </c>
      <c r="I377" s="9"/>
      <c r="J377" s="9"/>
      <c r="K377" s="10"/>
      <c r="L377" s="11"/>
      <c r="M377" s="22">
        <v>224</v>
      </c>
      <c r="N377" s="33"/>
      <c r="O377" s="22"/>
      <c r="P377" s="85">
        <v>75000</v>
      </c>
      <c r="Q377" s="12">
        <v>2.5</v>
      </c>
      <c r="R377" s="12">
        <v>120</v>
      </c>
      <c r="S377" s="12">
        <v>25</v>
      </c>
      <c r="T377" s="12">
        <v>25</v>
      </c>
      <c r="U377" s="14" t="s">
        <v>56</v>
      </c>
      <c r="V377" s="14" t="s">
        <v>56</v>
      </c>
      <c r="W377" s="14" t="s">
        <v>56</v>
      </c>
      <c r="X377" s="16" t="s">
        <v>56</v>
      </c>
      <c r="Y377" s="13"/>
      <c r="Z377" s="13"/>
      <c r="AA377" s="13"/>
      <c r="AB377" s="13"/>
    </row>
    <row r="378" spans="1:28" ht="17.100000000000001" customHeight="1">
      <c r="A378" t="s">
        <v>955</v>
      </c>
      <c r="B378" s="12" t="s">
        <v>956</v>
      </c>
      <c r="C378" s="12" t="s">
        <v>37</v>
      </c>
      <c r="D378" s="12" t="s">
        <v>173</v>
      </c>
      <c r="E378" s="12" t="s">
        <v>564</v>
      </c>
      <c r="F378" s="12" t="s">
        <v>175</v>
      </c>
      <c r="G378" s="9" t="s">
        <v>4953</v>
      </c>
      <c r="H378" s="8" t="s">
        <v>6636</v>
      </c>
      <c r="I378" s="9"/>
      <c r="J378" s="9"/>
      <c r="K378" s="10"/>
      <c r="L378" s="11"/>
      <c r="M378" s="22">
        <v>240</v>
      </c>
      <c r="N378" s="33"/>
      <c r="O378" s="22"/>
      <c r="P378" s="85">
        <v>75000</v>
      </c>
      <c r="Q378" s="12">
        <v>3.5</v>
      </c>
      <c r="R378" s="12">
        <v>120</v>
      </c>
      <c r="S378" s="12">
        <v>25</v>
      </c>
      <c r="T378" s="12">
        <v>25</v>
      </c>
      <c r="U378" s="14" t="s">
        <v>56</v>
      </c>
      <c r="V378" s="14" t="s">
        <v>56</v>
      </c>
      <c r="W378" s="14" t="s">
        <v>56</v>
      </c>
      <c r="X378" s="16" t="s">
        <v>56</v>
      </c>
      <c r="Y378" s="13"/>
      <c r="Z378" s="13"/>
      <c r="AA378" s="13"/>
      <c r="AB378" s="13"/>
    </row>
    <row r="379" spans="1:28" ht="17.100000000000001" customHeight="1">
      <c r="A379" t="s">
        <v>957</v>
      </c>
      <c r="B379" s="12" t="s">
        <v>958</v>
      </c>
      <c r="C379" s="12" t="s">
        <v>37</v>
      </c>
      <c r="D379" s="12" t="s">
        <v>173</v>
      </c>
      <c r="E379" s="12" t="s">
        <v>564</v>
      </c>
      <c r="F379" s="12" t="s">
        <v>175</v>
      </c>
      <c r="G379" s="9" t="s">
        <v>4954</v>
      </c>
      <c r="H379" s="8" t="s">
        <v>6636</v>
      </c>
      <c r="I379" s="9"/>
      <c r="J379" s="9"/>
      <c r="K379" s="10"/>
      <c r="L379" s="11"/>
      <c r="M379" s="22">
        <v>162</v>
      </c>
      <c r="N379" s="33"/>
      <c r="O379" s="22"/>
      <c r="P379" s="85">
        <v>3375</v>
      </c>
      <c r="Q379" s="12">
        <v>10</v>
      </c>
      <c r="R379" s="12">
        <v>15</v>
      </c>
      <c r="S379" s="12">
        <v>15</v>
      </c>
      <c r="T379" s="12">
        <v>15</v>
      </c>
      <c r="U379" s="14" t="s">
        <v>56</v>
      </c>
      <c r="V379" s="14" t="s">
        <v>56</v>
      </c>
      <c r="W379" s="14" t="s">
        <v>56</v>
      </c>
      <c r="X379" s="16" t="s">
        <v>56</v>
      </c>
      <c r="Y379" s="13"/>
      <c r="Z379" s="13"/>
      <c r="AA379" s="13"/>
      <c r="AB379" s="13"/>
    </row>
    <row r="380" spans="1:28" ht="17.100000000000001" customHeight="1">
      <c r="A380" t="s">
        <v>959</v>
      </c>
      <c r="B380" s="12" t="s">
        <v>960</v>
      </c>
      <c r="C380" s="12" t="s">
        <v>37</v>
      </c>
      <c r="D380" s="12" t="s">
        <v>173</v>
      </c>
      <c r="E380" s="12" t="s">
        <v>564</v>
      </c>
      <c r="F380" s="12" t="s">
        <v>175</v>
      </c>
      <c r="G380" s="9" t="s">
        <v>4955</v>
      </c>
      <c r="H380" s="8" t="s">
        <v>6636</v>
      </c>
      <c r="I380" s="9"/>
      <c r="J380" s="9"/>
      <c r="K380" s="10"/>
      <c r="L380" s="11"/>
      <c r="M380" s="22">
        <v>174</v>
      </c>
      <c r="N380" s="33"/>
      <c r="O380" s="22"/>
      <c r="P380" s="85">
        <v>3375</v>
      </c>
      <c r="Q380" s="12">
        <v>10</v>
      </c>
      <c r="R380" s="12">
        <v>15</v>
      </c>
      <c r="S380" s="12">
        <v>15</v>
      </c>
      <c r="T380" s="12">
        <v>15</v>
      </c>
      <c r="U380" s="14" t="s">
        <v>56</v>
      </c>
      <c r="V380" s="14" t="s">
        <v>56</v>
      </c>
      <c r="W380" s="14" t="s">
        <v>56</v>
      </c>
      <c r="X380" s="16" t="s">
        <v>56</v>
      </c>
      <c r="Y380" s="13"/>
      <c r="Z380" s="13"/>
      <c r="AA380" s="13"/>
      <c r="AB380" s="13"/>
    </row>
    <row r="381" spans="1:28" ht="17.100000000000001" customHeight="1">
      <c r="A381" t="s">
        <v>961</v>
      </c>
      <c r="B381" s="12" t="s">
        <v>962</v>
      </c>
      <c r="C381" s="12" t="s">
        <v>37</v>
      </c>
      <c r="D381" s="12" t="s">
        <v>173</v>
      </c>
      <c r="E381" s="12" t="s">
        <v>564</v>
      </c>
      <c r="F381" s="12" t="s">
        <v>175</v>
      </c>
      <c r="G381" s="9" t="s">
        <v>4956</v>
      </c>
      <c r="H381" s="8" t="s">
        <v>6636</v>
      </c>
      <c r="I381" s="9"/>
      <c r="J381" s="9"/>
      <c r="K381" s="10"/>
      <c r="L381" s="11"/>
      <c r="M381" s="22">
        <v>207</v>
      </c>
      <c r="N381" s="33"/>
      <c r="O381" s="22"/>
      <c r="P381" s="85">
        <v>3375</v>
      </c>
      <c r="Q381" s="12">
        <v>10</v>
      </c>
      <c r="R381" s="12">
        <v>15</v>
      </c>
      <c r="S381" s="12">
        <v>15</v>
      </c>
      <c r="T381" s="12">
        <v>15</v>
      </c>
      <c r="U381" s="14" t="s">
        <v>56</v>
      </c>
      <c r="V381" s="14" t="s">
        <v>56</v>
      </c>
      <c r="W381" s="14" t="s">
        <v>56</v>
      </c>
      <c r="X381" s="16" t="s">
        <v>56</v>
      </c>
      <c r="Y381" s="13"/>
      <c r="Z381" s="13"/>
      <c r="AA381" s="13"/>
      <c r="AB381" s="13"/>
    </row>
    <row r="382" spans="1:28" ht="17.100000000000001" customHeight="1">
      <c r="A382" t="s">
        <v>963</v>
      </c>
      <c r="B382" s="12" t="s">
        <v>964</v>
      </c>
      <c r="C382" s="12" t="s">
        <v>37</v>
      </c>
      <c r="D382" s="12" t="s">
        <v>173</v>
      </c>
      <c r="E382" s="12" t="s">
        <v>564</v>
      </c>
      <c r="F382" s="12" t="s">
        <v>175</v>
      </c>
      <c r="G382" s="9" t="s">
        <v>4957</v>
      </c>
      <c r="H382" s="8" t="s">
        <v>6636</v>
      </c>
      <c r="I382" s="9"/>
      <c r="J382" s="9"/>
      <c r="K382" s="10"/>
      <c r="L382" s="11"/>
      <c r="M382" s="22">
        <v>224</v>
      </c>
      <c r="N382" s="33"/>
      <c r="O382" s="22"/>
      <c r="P382" s="85">
        <v>3375</v>
      </c>
      <c r="Q382" s="12">
        <v>10</v>
      </c>
      <c r="R382" s="12">
        <v>15</v>
      </c>
      <c r="S382" s="12">
        <v>15</v>
      </c>
      <c r="T382" s="12">
        <v>15</v>
      </c>
      <c r="U382" s="14" t="s">
        <v>56</v>
      </c>
      <c r="V382" s="14" t="s">
        <v>56</v>
      </c>
      <c r="W382" s="14" t="s">
        <v>56</v>
      </c>
      <c r="X382" s="16" t="s">
        <v>56</v>
      </c>
      <c r="Y382" s="13"/>
      <c r="Z382" s="13"/>
      <c r="AA382" s="13"/>
      <c r="AB382" s="13"/>
    </row>
    <row r="383" spans="1:28" ht="17.100000000000001" customHeight="1">
      <c r="A383" t="s">
        <v>965</v>
      </c>
      <c r="B383" s="12" t="s">
        <v>966</v>
      </c>
      <c r="C383" s="12" t="s">
        <v>37</v>
      </c>
      <c r="D383" s="12" t="s">
        <v>173</v>
      </c>
      <c r="E383" s="12" t="s">
        <v>564</v>
      </c>
      <c r="F383" s="12" t="s">
        <v>175</v>
      </c>
      <c r="G383" s="9" t="s">
        <v>4958</v>
      </c>
      <c r="H383" s="8" t="s">
        <v>6636</v>
      </c>
      <c r="I383" s="9"/>
      <c r="J383" s="9"/>
      <c r="K383" s="10"/>
      <c r="L383" s="11"/>
      <c r="M383" s="22">
        <v>240</v>
      </c>
      <c r="N383" s="33"/>
      <c r="O383" s="22"/>
      <c r="P383" s="85">
        <v>3375</v>
      </c>
      <c r="Q383" s="12">
        <v>10</v>
      </c>
      <c r="R383" s="12">
        <v>15</v>
      </c>
      <c r="S383" s="12">
        <v>15</v>
      </c>
      <c r="T383" s="12">
        <v>15</v>
      </c>
      <c r="U383" s="14" t="s">
        <v>56</v>
      </c>
      <c r="V383" s="14" t="s">
        <v>56</v>
      </c>
      <c r="W383" s="14" t="s">
        <v>56</v>
      </c>
      <c r="X383" s="16" t="s">
        <v>56</v>
      </c>
      <c r="Y383" s="13"/>
      <c r="Z383" s="13"/>
      <c r="AA383" s="13"/>
      <c r="AB383" s="13"/>
    </row>
    <row r="384" spans="1:28" ht="17.100000000000001" customHeight="1">
      <c r="A384" t="s">
        <v>967</v>
      </c>
      <c r="B384" s="12" t="s">
        <v>968</v>
      </c>
      <c r="C384" s="12" t="s">
        <v>37</v>
      </c>
      <c r="D384" s="12" t="s">
        <v>173</v>
      </c>
      <c r="E384" s="12" t="s">
        <v>564</v>
      </c>
      <c r="F384" s="12" t="s">
        <v>175</v>
      </c>
      <c r="G384" s="9" t="s">
        <v>4959</v>
      </c>
      <c r="H384" s="8" t="s">
        <v>6636</v>
      </c>
      <c r="I384" s="9"/>
      <c r="J384" s="9"/>
      <c r="K384" s="10"/>
      <c r="L384" s="11"/>
      <c r="M384" s="22">
        <v>174</v>
      </c>
      <c r="N384" s="33"/>
      <c r="O384" s="22"/>
      <c r="P384" s="85">
        <v>21456</v>
      </c>
      <c r="Q384" s="12">
        <v>1.5</v>
      </c>
      <c r="R384" s="12">
        <v>24</v>
      </c>
      <c r="S384" s="12">
        <v>74.5</v>
      </c>
      <c r="T384" s="12">
        <v>12</v>
      </c>
      <c r="U384" s="14" t="s">
        <v>56</v>
      </c>
      <c r="V384" s="14" t="s">
        <v>56</v>
      </c>
      <c r="W384" s="14" t="s">
        <v>56</v>
      </c>
      <c r="X384" s="16" t="s">
        <v>56</v>
      </c>
      <c r="Y384" s="13"/>
      <c r="Z384" s="13"/>
      <c r="AA384" s="13"/>
      <c r="AB384" s="13"/>
    </row>
    <row r="385" spans="1:28" ht="17.100000000000001" customHeight="1">
      <c r="A385" t="s">
        <v>969</v>
      </c>
      <c r="B385" s="12" t="s">
        <v>970</v>
      </c>
      <c r="C385" s="12" t="s">
        <v>37</v>
      </c>
      <c r="D385" s="12" t="s">
        <v>173</v>
      </c>
      <c r="E385" s="12" t="s">
        <v>564</v>
      </c>
      <c r="F385" s="12" t="s">
        <v>175</v>
      </c>
      <c r="G385" s="9" t="s">
        <v>4960</v>
      </c>
      <c r="H385" s="8" t="s">
        <v>6636</v>
      </c>
      <c r="I385" s="9"/>
      <c r="J385" s="9"/>
      <c r="K385" s="10"/>
      <c r="L385" s="11"/>
      <c r="M385" s="22">
        <v>207</v>
      </c>
      <c r="N385" s="33"/>
      <c r="O385" s="22"/>
      <c r="P385" s="85">
        <v>21456</v>
      </c>
      <c r="Q385" s="12">
        <v>1.5</v>
      </c>
      <c r="R385" s="12">
        <v>24</v>
      </c>
      <c r="S385" s="12">
        <v>74.5</v>
      </c>
      <c r="T385" s="12">
        <v>12</v>
      </c>
      <c r="U385" s="14" t="s">
        <v>56</v>
      </c>
      <c r="V385" s="14" t="s">
        <v>56</v>
      </c>
      <c r="W385" s="14" t="s">
        <v>56</v>
      </c>
      <c r="X385" s="16" t="s">
        <v>56</v>
      </c>
      <c r="Y385" s="13"/>
      <c r="Z385" s="13"/>
      <c r="AA385" s="13"/>
      <c r="AB385" s="13"/>
    </row>
    <row r="386" spans="1:28" ht="17.100000000000001" customHeight="1">
      <c r="A386" t="s">
        <v>971</v>
      </c>
      <c r="B386" s="12" t="s">
        <v>972</v>
      </c>
      <c r="C386" s="12" t="s">
        <v>37</v>
      </c>
      <c r="D386" s="12" t="s">
        <v>173</v>
      </c>
      <c r="E386" s="12" t="s">
        <v>564</v>
      </c>
      <c r="F386" s="12" t="s">
        <v>175</v>
      </c>
      <c r="G386" s="9" t="s">
        <v>4961</v>
      </c>
      <c r="H386" s="8" t="s">
        <v>6636</v>
      </c>
      <c r="I386" s="9"/>
      <c r="J386" s="9"/>
      <c r="K386" s="10"/>
      <c r="L386" s="11"/>
      <c r="M386" s="22">
        <v>229</v>
      </c>
      <c r="N386" s="33"/>
      <c r="O386" s="22"/>
      <c r="P386" s="85">
        <v>40896</v>
      </c>
      <c r="Q386" s="12">
        <v>2.5</v>
      </c>
      <c r="R386" s="12">
        <v>24</v>
      </c>
      <c r="S386" s="12">
        <v>142</v>
      </c>
      <c r="T386" s="12">
        <v>12</v>
      </c>
      <c r="U386" s="14" t="s">
        <v>56</v>
      </c>
      <c r="V386" s="14" t="s">
        <v>56</v>
      </c>
      <c r="W386" s="14" t="s">
        <v>56</v>
      </c>
      <c r="X386" s="16" t="s">
        <v>56</v>
      </c>
      <c r="Y386" s="13"/>
      <c r="Z386" s="13"/>
      <c r="AA386" s="13"/>
      <c r="AB386" s="13"/>
    </row>
    <row r="387" spans="1:28" ht="17.100000000000001" customHeight="1">
      <c r="A387" t="s">
        <v>973</v>
      </c>
      <c r="B387" s="12" t="s">
        <v>974</v>
      </c>
      <c r="C387" s="12" t="s">
        <v>37</v>
      </c>
      <c r="D387" s="12" t="s">
        <v>173</v>
      </c>
      <c r="E387" s="12" t="s">
        <v>564</v>
      </c>
      <c r="F387" s="12" t="s">
        <v>175</v>
      </c>
      <c r="G387" s="9" t="s">
        <v>4962</v>
      </c>
      <c r="H387" s="8" t="s">
        <v>6636</v>
      </c>
      <c r="I387" s="9"/>
      <c r="J387" s="9"/>
      <c r="K387" s="10"/>
      <c r="L387" s="11"/>
      <c r="M387" s="22">
        <v>252</v>
      </c>
      <c r="N387" s="33"/>
      <c r="O387" s="22"/>
      <c r="P387" s="85">
        <v>40896</v>
      </c>
      <c r="Q387" s="12">
        <v>2.5</v>
      </c>
      <c r="R387" s="12">
        <v>24</v>
      </c>
      <c r="S387" s="12">
        <v>142</v>
      </c>
      <c r="T387" s="12">
        <v>12</v>
      </c>
      <c r="U387" s="14" t="s">
        <v>56</v>
      </c>
      <c r="V387" s="14" t="s">
        <v>56</v>
      </c>
      <c r="W387" s="14" t="s">
        <v>56</v>
      </c>
      <c r="X387" s="16" t="s">
        <v>56</v>
      </c>
      <c r="Y387" s="13"/>
      <c r="Z387" s="13"/>
      <c r="AA387" s="13"/>
      <c r="AB387" s="13"/>
    </row>
    <row r="388" spans="1:28" ht="17.100000000000001" customHeight="1">
      <c r="A388" t="s">
        <v>975</v>
      </c>
      <c r="B388" s="12" t="s">
        <v>976</v>
      </c>
      <c r="C388" s="12" t="s">
        <v>37</v>
      </c>
      <c r="D388" s="12" t="s">
        <v>173</v>
      </c>
      <c r="E388" s="12" t="s">
        <v>564</v>
      </c>
      <c r="F388" s="12" t="s">
        <v>175</v>
      </c>
      <c r="G388" s="9" t="s">
        <v>4963</v>
      </c>
      <c r="H388" s="8" t="s">
        <v>6636</v>
      </c>
      <c r="I388" s="9"/>
      <c r="J388" s="9"/>
      <c r="K388" s="10"/>
      <c r="L388" s="11"/>
      <c r="M388" s="22">
        <v>280</v>
      </c>
      <c r="N388" s="33"/>
      <c r="O388" s="22"/>
      <c r="P388" s="85">
        <v>40896</v>
      </c>
      <c r="Q388" s="12">
        <v>3.5</v>
      </c>
      <c r="R388" s="12">
        <v>24</v>
      </c>
      <c r="S388" s="12">
        <v>142</v>
      </c>
      <c r="T388" s="12">
        <v>12</v>
      </c>
      <c r="U388" s="14" t="s">
        <v>56</v>
      </c>
      <c r="V388" s="14" t="s">
        <v>56</v>
      </c>
      <c r="W388" s="14" t="s">
        <v>56</v>
      </c>
      <c r="X388" s="16" t="s">
        <v>56</v>
      </c>
      <c r="Y388" s="13"/>
      <c r="Z388" s="13"/>
      <c r="AA388" s="13"/>
      <c r="AB388" s="13"/>
    </row>
    <row r="389" spans="1:28" ht="17.100000000000001" customHeight="1">
      <c r="A389" t="s">
        <v>977</v>
      </c>
      <c r="B389" s="12" t="s">
        <v>978</v>
      </c>
      <c r="C389" s="12" t="s">
        <v>37</v>
      </c>
      <c r="D389" s="12" t="s">
        <v>173</v>
      </c>
      <c r="E389" s="12" t="s">
        <v>564</v>
      </c>
      <c r="F389" s="12" t="s">
        <v>175</v>
      </c>
      <c r="G389" s="9" t="s">
        <v>4964</v>
      </c>
      <c r="H389" s="8" t="s">
        <v>6636</v>
      </c>
      <c r="I389" s="9"/>
      <c r="J389" s="9"/>
      <c r="K389" s="10"/>
      <c r="L389" s="11"/>
      <c r="M389" s="22">
        <v>174</v>
      </c>
      <c r="N389" s="33"/>
      <c r="O389" s="22"/>
      <c r="P389" s="85">
        <v>3375</v>
      </c>
      <c r="Q389" s="12">
        <v>10</v>
      </c>
      <c r="R389" s="12">
        <v>15</v>
      </c>
      <c r="S389" s="12">
        <v>15</v>
      </c>
      <c r="T389" s="12">
        <v>15</v>
      </c>
      <c r="U389" s="14" t="s">
        <v>56</v>
      </c>
      <c r="V389" s="14" t="s">
        <v>56</v>
      </c>
      <c r="W389" s="14" t="s">
        <v>56</v>
      </c>
      <c r="X389" s="16" t="s">
        <v>56</v>
      </c>
      <c r="Y389" s="13"/>
      <c r="Z389" s="13"/>
      <c r="AA389" s="13"/>
      <c r="AB389" s="13"/>
    </row>
    <row r="390" spans="1:28" ht="17.100000000000001" customHeight="1">
      <c r="A390" t="s">
        <v>979</v>
      </c>
      <c r="B390" s="12" t="s">
        <v>980</v>
      </c>
      <c r="C390" s="12" t="s">
        <v>37</v>
      </c>
      <c r="D390" s="12" t="s">
        <v>173</v>
      </c>
      <c r="E390" s="12" t="s">
        <v>564</v>
      </c>
      <c r="F390" s="12" t="s">
        <v>175</v>
      </c>
      <c r="G390" s="9" t="s">
        <v>4965</v>
      </c>
      <c r="H390" s="8" t="s">
        <v>6636</v>
      </c>
      <c r="I390" s="9"/>
      <c r="J390" s="9"/>
      <c r="K390" s="10"/>
      <c r="L390" s="11"/>
      <c r="M390" s="22">
        <v>207</v>
      </c>
      <c r="N390" s="33"/>
      <c r="O390" s="22"/>
      <c r="P390" s="85">
        <v>3375</v>
      </c>
      <c r="Q390" s="12">
        <v>10</v>
      </c>
      <c r="R390" s="12">
        <v>15</v>
      </c>
      <c r="S390" s="12">
        <v>15</v>
      </c>
      <c r="T390" s="12">
        <v>15</v>
      </c>
      <c r="U390" s="14" t="s">
        <v>56</v>
      </c>
      <c r="V390" s="14" t="s">
        <v>56</v>
      </c>
      <c r="W390" s="14" t="s">
        <v>56</v>
      </c>
      <c r="X390" s="16" t="s">
        <v>56</v>
      </c>
      <c r="Y390" s="13"/>
      <c r="Z390" s="13"/>
      <c r="AA390" s="13"/>
      <c r="AB390" s="13"/>
    </row>
    <row r="391" spans="1:28" ht="17.100000000000001" customHeight="1">
      <c r="A391" t="s">
        <v>981</v>
      </c>
      <c r="B391" s="12" t="s">
        <v>982</v>
      </c>
      <c r="C391" s="12" t="s">
        <v>37</v>
      </c>
      <c r="D391" s="12" t="s">
        <v>173</v>
      </c>
      <c r="E391" s="12" t="s">
        <v>564</v>
      </c>
      <c r="F391" s="12" t="s">
        <v>175</v>
      </c>
      <c r="G391" s="9" t="s">
        <v>4966</v>
      </c>
      <c r="H391" s="8" t="s">
        <v>6636</v>
      </c>
      <c r="I391" s="9"/>
      <c r="J391" s="9"/>
      <c r="K391" s="10"/>
      <c r="L391" s="11"/>
      <c r="M391" s="22">
        <v>229</v>
      </c>
      <c r="N391" s="33"/>
      <c r="O391" s="22"/>
      <c r="P391" s="85">
        <v>3375</v>
      </c>
      <c r="Q391" s="12">
        <v>10</v>
      </c>
      <c r="R391" s="12">
        <v>15</v>
      </c>
      <c r="S391" s="12">
        <v>15</v>
      </c>
      <c r="T391" s="12">
        <v>15</v>
      </c>
      <c r="U391" s="14" t="s">
        <v>56</v>
      </c>
      <c r="V391" s="14" t="s">
        <v>56</v>
      </c>
      <c r="W391" s="14" t="s">
        <v>56</v>
      </c>
      <c r="X391" s="16" t="s">
        <v>56</v>
      </c>
      <c r="Y391" s="13"/>
      <c r="Z391" s="13"/>
      <c r="AA391" s="13"/>
      <c r="AB391" s="13"/>
    </row>
    <row r="392" spans="1:28" ht="17.100000000000001" customHeight="1">
      <c r="A392" t="s">
        <v>983</v>
      </c>
      <c r="B392" s="12" t="s">
        <v>984</v>
      </c>
      <c r="C392" s="12" t="s">
        <v>37</v>
      </c>
      <c r="D392" s="12" t="s">
        <v>173</v>
      </c>
      <c r="E392" s="12" t="s">
        <v>564</v>
      </c>
      <c r="F392" s="12" t="s">
        <v>175</v>
      </c>
      <c r="G392" s="9" t="s">
        <v>4967</v>
      </c>
      <c r="H392" s="8" t="s">
        <v>6636</v>
      </c>
      <c r="I392" s="9"/>
      <c r="J392" s="9"/>
      <c r="K392" s="10"/>
      <c r="L392" s="11"/>
      <c r="M392" s="22">
        <v>252</v>
      </c>
      <c r="N392" s="33"/>
      <c r="O392" s="22"/>
      <c r="P392" s="85">
        <v>3375</v>
      </c>
      <c r="Q392" s="12">
        <v>10</v>
      </c>
      <c r="R392" s="12">
        <v>15</v>
      </c>
      <c r="S392" s="12">
        <v>15</v>
      </c>
      <c r="T392" s="12">
        <v>15</v>
      </c>
      <c r="U392" s="14" t="s">
        <v>56</v>
      </c>
      <c r="V392" s="14" t="s">
        <v>56</v>
      </c>
      <c r="W392" s="14" t="s">
        <v>56</v>
      </c>
      <c r="X392" s="16" t="s">
        <v>56</v>
      </c>
      <c r="Y392" s="13"/>
      <c r="Z392" s="13"/>
      <c r="AA392" s="13"/>
      <c r="AB392" s="13"/>
    </row>
    <row r="393" spans="1:28" ht="17.100000000000001" customHeight="1">
      <c r="A393" t="s">
        <v>985</v>
      </c>
      <c r="B393" s="12" t="s">
        <v>986</v>
      </c>
      <c r="C393" s="12" t="s">
        <v>37</v>
      </c>
      <c r="D393" s="12" t="s">
        <v>173</v>
      </c>
      <c r="E393" s="12" t="s">
        <v>564</v>
      </c>
      <c r="F393" s="12" t="s">
        <v>175</v>
      </c>
      <c r="G393" s="9" t="s">
        <v>4968</v>
      </c>
      <c r="H393" s="8" t="s">
        <v>6636</v>
      </c>
      <c r="I393" s="9"/>
      <c r="J393" s="9"/>
      <c r="K393" s="10"/>
      <c r="L393" s="11"/>
      <c r="M393" s="22">
        <v>280</v>
      </c>
      <c r="N393" s="33"/>
      <c r="O393" s="22"/>
      <c r="P393" s="85">
        <v>3375</v>
      </c>
      <c r="Q393" s="12">
        <v>10</v>
      </c>
      <c r="R393" s="12">
        <v>15</v>
      </c>
      <c r="S393" s="12">
        <v>15</v>
      </c>
      <c r="T393" s="12">
        <v>15</v>
      </c>
      <c r="U393" s="14" t="s">
        <v>56</v>
      </c>
      <c r="V393" s="14" t="s">
        <v>56</v>
      </c>
      <c r="W393" s="14" t="s">
        <v>56</v>
      </c>
      <c r="X393" s="16" t="s">
        <v>56</v>
      </c>
      <c r="Y393" s="13"/>
      <c r="Z393" s="13"/>
      <c r="AA393" s="13"/>
      <c r="AB393" s="13"/>
    </row>
    <row r="394" spans="1:28" ht="17.100000000000001" customHeight="1">
      <c r="A394" t="s">
        <v>987</v>
      </c>
      <c r="B394" s="12" t="s">
        <v>988</v>
      </c>
      <c r="C394" s="12" t="s">
        <v>37</v>
      </c>
      <c r="D394" s="12" t="s">
        <v>173</v>
      </c>
      <c r="E394" s="12" t="s">
        <v>564</v>
      </c>
      <c r="F394" s="12" t="s">
        <v>175</v>
      </c>
      <c r="G394" s="9" t="s">
        <v>4969</v>
      </c>
      <c r="H394" s="8" t="s">
        <v>6636</v>
      </c>
      <c r="I394" s="9"/>
      <c r="J394" s="9"/>
      <c r="K394" s="10"/>
      <c r="L394" s="11"/>
      <c r="M394" s="22">
        <v>469</v>
      </c>
      <c r="N394" s="33"/>
      <c r="O394" s="22"/>
      <c r="P394" s="85">
        <v>3375</v>
      </c>
      <c r="Q394" s="12">
        <v>10</v>
      </c>
      <c r="R394" s="12">
        <v>15</v>
      </c>
      <c r="S394" s="12">
        <v>15</v>
      </c>
      <c r="T394" s="12">
        <v>15</v>
      </c>
      <c r="U394" s="14" t="s">
        <v>56</v>
      </c>
      <c r="V394" s="14" t="s">
        <v>56</v>
      </c>
      <c r="W394" s="14" t="s">
        <v>56</v>
      </c>
      <c r="X394" s="16" t="s">
        <v>56</v>
      </c>
      <c r="Y394" s="13"/>
      <c r="Z394" s="13"/>
      <c r="AA394" s="13"/>
      <c r="AB394" s="13"/>
    </row>
    <row r="395" spans="1:28" ht="17.100000000000001" customHeight="1">
      <c r="A395" t="s">
        <v>989</v>
      </c>
      <c r="B395" s="12" t="s">
        <v>990</v>
      </c>
      <c r="C395" s="12" t="s">
        <v>37</v>
      </c>
      <c r="D395" s="12" t="s">
        <v>173</v>
      </c>
      <c r="E395" s="12" t="s">
        <v>564</v>
      </c>
      <c r="F395" s="12" t="s">
        <v>175</v>
      </c>
      <c r="G395" s="9" t="s">
        <v>4970</v>
      </c>
      <c r="H395" s="8" t="s">
        <v>6636</v>
      </c>
      <c r="I395" s="9"/>
      <c r="J395" s="9"/>
      <c r="K395" s="10"/>
      <c r="L395" s="11"/>
      <c r="M395" s="22">
        <v>525</v>
      </c>
      <c r="N395" s="33"/>
      <c r="O395" s="22"/>
      <c r="P395" s="85">
        <v>3375</v>
      </c>
      <c r="Q395" s="12">
        <v>10</v>
      </c>
      <c r="R395" s="12">
        <v>15</v>
      </c>
      <c r="S395" s="12">
        <v>15</v>
      </c>
      <c r="T395" s="12">
        <v>15</v>
      </c>
      <c r="U395" s="14" t="s">
        <v>56</v>
      </c>
      <c r="V395" s="14" t="s">
        <v>56</v>
      </c>
      <c r="W395" s="14" t="s">
        <v>56</v>
      </c>
      <c r="X395" s="16" t="s">
        <v>56</v>
      </c>
      <c r="Y395" s="13"/>
      <c r="Z395" s="13"/>
      <c r="AA395" s="13"/>
      <c r="AB395" s="13"/>
    </row>
    <row r="396" spans="1:28" ht="17.100000000000001" customHeight="1">
      <c r="A396" t="s">
        <v>991</v>
      </c>
      <c r="B396" s="12" t="s">
        <v>992</v>
      </c>
      <c r="C396" s="12" t="s">
        <v>37</v>
      </c>
      <c r="D396" s="12" t="s">
        <v>173</v>
      </c>
      <c r="E396" s="12" t="s">
        <v>564</v>
      </c>
      <c r="F396" s="12" t="s">
        <v>175</v>
      </c>
      <c r="G396" s="9" t="s">
        <v>4971</v>
      </c>
      <c r="H396" s="8" t="s">
        <v>6636</v>
      </c>
      <c r="I396" s="9"/>
      <c r="J396" s="9"/>
      <c r="K396" s="10"/>
      <c r="L396" s="11"/>
      <c r="M396" s="22">
        <v>603</v>
      </c>
      <c r="N396" s="33"/>
      <c r="O396" s="22"/>
      <c r="P396" s="85">
        <v>3375</v>
      </c>
      <c r="Q396" s="12">
        <v>10</v>
      </c>
      <c r="R396" s="12">
        <v>15</v>
      </c>
      <c r="S396" s="12">
        <v>15</v>
      </c>
      <c r="T396" s="12">
        <v>15</v>
      </c>
      <c r="U396" s="14" t="s">
        <v>56</v>
      </c>
      <c r="V396" s="14" t="s">
        <v>56</v>
      </c>
      <c r="W396" s="14" t="s">
        <v>56</v>
      </c>
      <c r="X396" s="16" t="s">
        <v>56</v>
      </c>
      <c r="Y396" s="13"/>
      <c r="Z396" s="13"/>
      <c r="AA396" s="13"/>
      <c r="AB396" s="13"/>
    </row>
    <row r="397" spans="1:28" ht="17.100000000000001" customHeight="1">
      <c r="A397" t="s">
        <v>993</v>
      </c>
      <c r="B397" s="12" t="s">
        <v>994</v>
      </c>
      <c r="C397" s="12" t="s">
        <v>37</v>
      </c>
      <c r="D397" s="12" t="s">
        <v>173</v>
      </c>
      <c r="E397" s="12" t="s">
        <v>564</v>
      </c>
      <c r="F397" s="12" t="s">
        <v>175</v>
      </c>
      <c r="G397" s="9" t="s">
        <v>4972</v>
      </c>
      <c r="H397" s="8" t="s">
        <v>6636</v>
      </c>
      <c r="I397" s="9"/>
      <c r="J397" s="9"/>
      <c r="K397" s="10"/>
      <c r="L397" s="11"/>
      <c r="M397" s="22">
        <v>681</v>
      </c>
      <c r="N397" s="33"/>
      <c r="O397" s="22"/>
      <c r="P397" s="85">
        <v>3375</v>
      </c>
      <c r="Q397" s="12">
        <v>10</v>
      </c>
      <c r="R397" s="12">
        <v>15</v>
      </c>
      <c r="S397" s="12">
        <v>15</v>
      </c>
      <c r="T397" s="12">
        <v>15</v>
      </c>
      <c r="U397" s="14" t="s">
        <v>56</v>
      </c>
      <c r="V397" s="14" t="s">
        <v>56</v>
      </c>
      <c r="W397" s="14" t="s">
        <v>56</v>
      </c>
      <c r="X397" s="16" t="s">
        <v>56</v>
      </c>
      <c r="Y397" s="13"/>
      <c r="Z397" s="13"/>
      <c r="AA397" s="13"/>
      <c r="AB397" s="13"/>
    </row>
    <row r="398" spans="1:28" ht="17.100000000000001" customHeight="1">
      <c r="A398" t="s">
        <v>995</v>
      </c>
      <c r="B398" s="12" t="s">
        <v>996</v>
      </c>
      <c r="C398" s="12" t="s">
        <v>37</v>
      </c>
      <c r="D398" s="12" t="s">
        <v>173</v>
      </c>
      <c r="E398" s="12" t="s">
        <v>564</v>
      </c>
      <c r="F398" s="12" t="s">
        <v>175</v>
      </c>
      <c r="G398" s="9" t="s">
        <v>4973</v>
      </c>
      <c r="H398" s="8" t="s">
        <v>6636</v>
      </c>
      <c r="I398" s="9"/>
      <c r="J398" s="9"/>
      <c r="K398" s="10"/>
      <c r="L398" s="11"/>
      <c r="M398" s="22">
        <v>782</v>
      </c>
      <c r="N398" s="33"/>
      <c r="O398" s="22"/>
      <c r="P398" s="85">
        <v>3375</v>
      </c>
      <c r="Q398" s="12">
        <v>10</v>
      </c>
      <c r="R398" s="12">
        <v>15</v>
      </c>
      <c r="S398" s="12">
        <v>15</v>
      </c>
      <c r="T398" s="12">
        <v>15</v>
      </c>
      <c r="U398" s="14" t="s">
        <v>56</v>
      </c>
      <c r="V398" s="14" t="s">
        <v>56</v>
      </c>
      <c r="W398" s="14" t="s">
        <v>56</v>
      </c>
      <c r="X398" s="16" t="s">
        <v>56</v>
      </c>
      <c r="Y398" s="13"/>
      <c r="Z398" s="13"/>
      <c r="AA398" s="13"/>
      <c r="AB398" s="13"/>
    </row>
    <row r="399" spans="1:28" ht="17.100000000000001" customHeight="1">
      <c r="A399" t="s">
        <v>997</v>
      </c>
      <c r="B399" s="12" t="s">
        <v>998</v>
      </c>
      <c r="C399" s="12" t="s">
        <v>37</v>
      </c>
      <c r="D399" s="12" t="s">
        <v>173</v>
      </c>
      <c r="E399" s="12" t="s">
        <v>564</v>
      </c>
      <c r="F399" s="12" t="s">
        <v>175</v>
      </c>
      <c r="G399" s="9" t="s">
        <v>4974</v>
      </c>
      <c r="H399" s="8" t="s">
        <v>6636</v>
      </c>
      <c r="I399" s="9"/>
      <c r="J399" s="9"/>
      <c r="K399" s="10"/>
      <c r="L399" s="11"/>
      <c r="M399" s="22">
        <v>447</v>
      </c>
      <c r="N399" s="33"/>
      <c r="O399" s="22"/>
      <c r="P399" s="85">
        <v>3375</v>
      </c>
      <c r="Q399" s="12">
        <v>10</v>
      </c>
      <c r="R399" s="12">
        <v>15</v>
      </c>
      <c r="S399" s="12">
        <v>15</v>
      </c>
      <c r="T399" s="12">
        <v>15</v>
      </c>
      <c r="U399" s="14" t="s">
        <v>56</v>
      </c>
      <c r="V399" s="14" t="s">
        <v>56</v>
      </c>
      <c r="W399" s="14" t="s">
        <v>56</v>
      </c>
      <c r="X399" s="16" t="s">
        <v>56</v>
      </c>
      <c r="Y399" s="13"/>
      <c r="Z399" s="13"/>
      <c r="AA399" s="13"/>
      <c r="AB399" s="13"/>
    </row>
    <row r="400" spans="1:28" ht="17.100000000000001" customHeight="1">
      <c r="A400" t="s">
        <v>999</v>
      </c>
      <c r="B400" s="12" t="s">
        <v>1000</v>
      </c>
      <c r="C400" s="12" t="s">
        <v>37</v>
      </c>
      <c r="D400" s="12" t="s">
        <v>173</v>
      </c>
      <c r="E400" s="12" t="s">
        <v>564</v>
      </c>
      <c r="F400" s="12" t="s">
        <v>175</v>
      </c>
      <c r="G400" s="9" t="s">
        <v>4975</v>
      </c>
      <c r="H400" s="8" t="s">
        <v>6636</v>
      </c>
      <c r="I400" s="9"/>
      <c r="J400" s="9"/>
      <c r="K400" s="10"/>
      <c r="L400" s="11"/>
      <c r="M400" s="22">
        <v>492</v>
      </c>
      <c r="N400" s="33"/>
      <c r="O400" s="22"/>
      <c r="P400" s="85">
        <v>3375</v>
      </c>
      <c r="Q400" s="12">
        <v>10</v>
      </c>
      <c r="R400" s="12">
        <v>15</v>
      </c>
      <c r="S400" s="12">
        <v>15</v>
      </c>
      <c r="T400" s="12">
        <v>15</v>
      </c>
      <c r="U400" s="14" t="s">
        <v>56</v>
      </c>
      <c r="V400" s="14" t="s">
        <v>56</v>
      </c>
      <c r="W400" s="14" t="s">
        <v>56</v>
      </c>
      <c r="X400" s="16" t="s">
        <v>56</v>
      </c>
      <c r="Y400" s="13"/>
      <c r="Z400" s="13"/>
      <c r="AA400" s="13"/>
      <c r="AB400" s="13"/>
    </row>
    <row r="401" spans="1:28" ht="17.100000000000001" customHeight="1">
      <c r="A401" t="s">
        <v>1001</v>
      </c>
      <c r="B401" s="12" t="s">
        <v>1002</v>
      </c>
      <c r="C401" s="12" t="s">
        <v>37</v>
      </c>
      <c r="D401" s="12" t="s">
        <v>173</v>
      </c>
      <c r="E401" s="12" t="s">
        <v>564</v>
      </c>
      <c r="F401" s="12" t="s">
        <v>175</v>
      </c>
      <c r="G401" s="9" t="s">
        <v>4976</v>
      </c>
      <c r="H401" s="8" t="s">
        <v>6636</v>
      </c>
      <c r="I401" s="9"/>
      <c r="J401" s="9"/>
      <c r="K401" s="10"/>
      <c r="L401" s="11"/>
      <c r="M401" s="22">
        <v>581</v>
      </c>
      <c r="N401" s="33"/>
      <c r="O401" s="22"/>
      <c r="P401" s="85">
        <v>3375</v>
      </c>
      <c r="Q401" s="12">
        <v>10</v>
      </c>
      <c r="R401" s="12">
        <v>15</v>
      </c>
      <c r="S401" s="12">
        <v>15</v>
      </c>
      <c r="T401" s="12">
        <v>15</v>
      </c>
      <c r="U401" s="14" t="s">
        <v>56</v>
      </c>
      <c r="V401" s="14" t="s">
        <v>56</v>
      </c>
      <c r="W401" s="14" t="s">
        <v>56</v>
      </c>
      <c r="X401" s="16" t="s">
        <v>56</v>
      </c>
      <c r="Y401" s="13"/>
      <c r="Z401" s="13"/>
      <c r="AA401" s="13"/>
      <c r="AB401" s="13"/>
    </row>
    <row r="402" spans="1:28" ht="17.100000000000001" customHeight="1">
      <c r="A402" t="s">
        <v>1003</v>
      </c>
      <c r="B402" s="12" t="s">
        <v>1004</v>
      </c>
      <c r="C402" s="12" t="s">
        <v>37</v>
      </c>
      <c r="D402" s="12" t="s">
        <v>173</v>
      </c>
      <c r="E402" s="12" t="s">
        <v>564</v>
      </c>
      <c r="F402" s="12" t="s">
        <v>175</v>
      </c>
      <c r="G402" s="9" t="s">
        <v>4977</v>
      </c>
      <c r="H402" s="8" t="s">
        <v>6636</v>
      </c>
      <c r="I402" s="9"/>
      <c r="J402" s="9"/>
      <c r="K402" s="10"/>
      <c r="L402" s="11"/>
      <c r="M402" s="22">
        <v>648</v>
      </c>
      <c r="N402" s="33"/>
      <c r="O402" s="22"/>
      <c r="P402" s="85">
        <v>3375</v>
      </c>
      <c r="Q402" s="12">
        <v>10</v>
      </c>
      <c r="R402" s="12">
        <v>15</v>
      </c>
      <c r="S402" s="12">
        <v>15</v>
      </c>
      <c r="T402" s="12">
        <v>15</v>
      </c>
      <c r="U402" s="14" t="s">
        <v>56</v>
      </c>
      <c r="V402" s="14" t="s">
        <v>56</v>
      </c>
      <c r="W402" s="14" t="s">
        <v>56</v>
      </c>
      <c r="X402" s="16" t="s">
        <v>56</v>
      </c>
      <c r="Y402" s="13"/>
      <c r="Z402" s="13"/>
      <c r="AA402" s="13"/>
      <c r="AB402" s="13"/>
    </row>
    <row r="403" spans="1:28" ht="17.100000000000001" customHeight="1">
      <c r="A403" t="s">
        <v>1005</v>
      </c>
      <c r="B403" s="12" t="s">
        <v>1006</v>
      </c>
      <c r="C403" s="12" t="s">
        <v>37</v>
      </c>
      <c r="D403" s="12" t="s">
        <v>173</v>
      </c>
      <c r="E403" s="12" t="s">
        <v>564</v>
      </c>
      <c r="F403" s="12" t="s">
        <v>175</v>
      </c>
      <c r="G403" s="9" t="s">
        <v>4978</v>
      </c>
      <c r="H403" s="8" t="s">
        <v>6636</v>
      </c>
      <c r="I403" s="9"/>
      <c r="J403" s="9"/>
      <c r="K403" s="10"/>
      <c r="L403" s="11"/>
      <c r="M403" s="22">
        <v>748</v>
      </c>
      <c r="N403" s="33"/>
      <c r="O403" s="22"/>
      <c r="P403" s="85">
        <v>3375</v>
      </c>
      <c r="Q403" s="12">
        <v>10</v>
      </c>
      <c r="R403" s="12">
        <v>15</v>
      </c>
      <c r="S403" s="12">
        <v>15</v>
      </c>
      <c r="T403" s="12">
        <v>15</v>
      </c>
      <c r="U403" s="14" t="s">
        <v>56</v>
      </c>
      <c r="V403" s="14" t="s">
        <v>56</v>
      </c>
      <c r="W403" s="14" t="s">
        <v>56</v>
      </c>
      <c r="X403" s="16" t="s">
        <v>56</v>
      </c>
      <c r="Y403" s="13"/>
      <c r="Z403" s="13"/>
      <c r="AA403" s="13"/>
      <c r="AB403" s="13"/>
    </row>
    <row r="404" spans="1:28" ht="17.100000000000001" customHeight="1">
      <c r="A404" t="s">
        <v>1007</v>
      </c>
      <c r="B404" s="12" t="s">
        <v>1008</v>
      </c>
      <c r="C404" s="12" t="s">
        <v>37</v>
      </c>
      <c r="D404" s="12" t="s">
        <v>173</v>
      </c>
      <c r="E404" s="12" t="s">
        <v>564</v>
      </c>
      <c r="F404" s="12" t="s">
        <v>175</v>
      </c>
      <c r="G404" s="9" t="s">
        <v>4979</v>
      </c>
      <c r="H404" s="8" t="s">
        <v>6636</v>
      </c>
      <c r="I404" s="9"/>
      <c r="J404" s="9"/>
      <c r="K404" s="10"/>
      <c r="L404" s="11"/>
      <c r="M404" s="22">
        <v>56</v>
      </c>
      <c r="N404" s="33"/>
      <c r="O404" s="22"/>
      <c r="P404" s="85">
        <v>3375</v>
      </c>
      <c r="Q404" s="12">
        <v>10</v>
      </c>
      <c r="R404" s="12">
        <v>15</v>
      </c>
      <c r="S404" s="12">
        <v>15</v>
      </c>
      <c r="T404" s="12">
        <v>15</v>
      </c>
      <c r="U404" s="14" t="s">
        <v>56</v>
      </c>
      <c r="V404" s="14" t="s">
        <v>56</v>
      </c>
      <c r="W404" s="14" t="s">
        <v>56</v>
      </c>
      <c r="X404" s="16" t="s">
        <v>56</v>
      </c>
      <c r="Y404" s="13"/>
      <c r="Z404" s="13"/>
      <c r="AA404" s="13"/>
      <c r="AB404" s="13"/>
    </row>
    <row r="405" spans="1:28" ht="17.100000000000001" customHeight="1">
      <c r="A405" t="s">
        <v>1009</v>
      </c>
      <c r="B405" s="12" t="s">
        <v>1010</v>
      </c>
      <c r="C405" s="12" t="s">
        <v>37</v>
      </c>
      <c r="D405" s="12" t="s">
        <v>173</v>
      </c>
      <c r="E405" s="12" t="s">
        <v>564</v>
      </c>
      <c r="F405" s="12" t="s">
        <v>175</v>
      </c>
      <c r="G405" s="9" t="s">
        <v>4980</v>
      </c>
      <c r="H405" s="8" t="s">
        <v>6636</v>
      </c>
      <c r="I405" s="9"/>
      <c r="J405" s="9"/>
      <c r="K405" s="10"/>
      <c r="L405" s="11"/>
      <c r="M405" s="22">
        <v>79</v>
      </c>
      <c r="N405" s="33"/>
      <c r="O405" s="22"/>
      <c r="P405" s="85">
        <v>3375</v>
      </c>
      <c r="Q405" s="12">
        <v>10</v>
      </c>
      <c r="R405" s="12">
        <v>15</v>
      </c>
      <c r="S405" s="12">
        <v>15</v>
      </c>
      <c r="T405" s="12">
        <v>15</v>
      </c>
      <c r="U405" s="14" t="s">
        <v>56</v>
      </c>
      <c r="V405" s="14" t="s">
        <v>56</v>
      </c>
      <c r="W405" s="14" t="s">
        <v>56</v>
      </c>
      <c r="X405" s="16" t="s">
        <v>56</v>
      </c>
      <c r="Y405" s="13"/>
      <c r="Z405" s="13"/>
      <c r="AA405" s="13"/>
      <c r="AB405" s="13"/>
    </row>
    <row r="406" spans="1:28" ht="17.100000000000001" customHeight="1">
      <c r="A406" t="s">
        <v>1011</v>
      </c>
      <c r="B406" s="12" t="s">
        <v>1012</v>
      </c>
      <c r="C406" s="12" t="s">
        <v>37</v>
      </c>
      <c r="D406" s="12" t="s">
        <v>173</v>
      </c>
      <c r="E406" s="12" t="s">
        <v>564</v>
      </c>
      <c r="F406" s="12" t="s">
        <v>175</v>
      </c>
      <c r="G406" s="9" t="s">
        <v>4981</v>
      </c>
      <c r="H406" s="8" t="s">
        <v>6636</v>
      </c>
      <c r="I406" s="9"/>
      <c r="J406" s="9"/>
      <c r="K406" s="10"/>
      <c r="L406" s="11"/>
      <c r="M406" s="22">
        <v>101</v>
      </c>
      <c r="N406" s="33"/>
      <c r="O406" s="22"/>
      <c r="P406" s="85">
        <v>3375</v>
      </c>
      <c r="Q406" s="12">
        <v>10</v>
      </c>
      <c r="R406" s="12">
        <v>15</v>
      </c>
      <c r="S406" s="12">
        <v>15</v>
      </c>
      <c r="T406" s="12">
        <v>15</v>
      </c>
      <c r="U406" s="14" t="s">
        <v>56</v>
      </c>
      <c r="V406" s="14" t="s">
        <v>56</v>
      </c>
      <c r="W406" s="14" t="s">
        <v>56</v>
      </c>
      <c r="X406" s="16" t="s">
        <v>56</v>
      </c>
      <c r="Y406" s="13"/>
      <c r="Z406" s="13"/>
      <c r="AA406" s="13"/>
      <c r="AB406" s="13"/>
    </row>
    <row r="407" spans="1:28" ht="17.100000000000001" customHeight="1">
      <c r="A407" t="s">
        <v>1013</v>
      </c>
      <c r="B407" s="12" t="s">
        <v>1014</v>
      </c>
      <c r="C407" s="12" t="s">
        <v>37</v>
      </c>
      <c r="D407" s="12" t="s">
        <v>173</v>
      </c>
      <c r="E407" s="12" t="s">
        <v>564</v>
      </c>
      <c r="F407" s="12" t="s">
        <v>175</v>
      </c>
      <c r="G407" s="9" t="s">
        <v>4982</v>
      </c>
      <c r="H407" s="8" t="s">
        <v>6636</v>
      </c>
      <c r="I407" s="9"/>
      <c r="J407" s="9"/>
      <c r="K407" s="10"/>
      <c r="L407" s="11"/>
      <c r="M407" s="22">
        <v>123</v>
      </c>
      <c r="N407" s="33"/>
      <c r="O407" s="22"/>
      <c r="P407" s="85">
        <v>3375</v>
      </c>
      <c r="Q407" s="12">
        <v>10</v>
      </c>
      <c r="R407" s="12">
        <v>15</v>
      </c>
      <c r="S407" s="12">
        <v>15</v>
      </c>
      <c r="T407" s="12">
        <v>15</v>
      </c>
      <c r="U407" s="14" t="s">
        <v>56</v>
      </c>
      <c r="V407" s="14" t="s">
        <v>56</v>
      </c>
      <c r="W407" s="14" t="s">
        <v>56</v>
      </c>
      <c r="X407" s="16" t="s">
        <v>56</v>
      </c>
      <c r="Y407" s="13"/>
      <c r="Z407" s="13"/>
      <c r="AA407" s="13"/>
      <c r="AB407" s="13"/>
    </row>
    <row r="408" spans="1:28" ht="17.100000000000001" customHeight="1">
      <c r="A408" t="s">
        <v>1015</v>
      </c>
      <c r="B408" s="12" t="s">
        <v>1016</v>
      </c>
      <c r="C408" s="12" t="s">
        <v>37</v>
      </c>
      <c r="D408" s="12" t="s">
        <v>173</v>
      </c>
      <c r="E408" s="12" t="s">
        <v>564</v>
      </c>
      <c r="F408" s="12" t="s">
        <v>175</v>
      </c>
      <c r="G408" s="9" t="s">
        <v>4983</v>
      </c>
      <c r="H408" s="8" t="s">
        <v>6636</v>
      </c>
      <c r="I408" s="9"/>
      <c r="J408" s="9"/>
      <c r="K408" s="10"/>
      <c r="L408" s="11"/>
      <c r="M408" s="22">
        <v>146</v>
      </c>
      <c r="N408" s="33"/>
      <c r="O408" s="22"/>
      <c r="P408" s="85">
        <v>3375</v>
      </c>
      <c r="Q408" s="12">
        <v>10</v>
      </c>
      <c r="R408" s="12">
        <v>15</v>
      </c>
      <c r="S408" s="12">
        <v>15</v>
      </c>
      <c r="T408" s="12">
        <v>15</v>
      </c>
      <c r="U408" s="14" t="s">
        <v>56</v>
      </c>
      <c r="V408" s="14" t="s">
        <v>56</v>
      </c>
      <c r="W408" s="14" t="s">
        <v>56</v>
      </c>
      <c r="X408" s="16" t="s">
        <v>56</v>
      </c>
      <c r="Y408" s="13"/>
      <c r="Z408" s="13"/>
      <c r="AA408" s="13"/>
      <c r="AB408" s="13"/>
    </row>
    <row r="409" spans="1:28" ht="17.100000000000001" customHeight="1">
      <c r="A409" t="s">
        <v>1017</v>
      </c>
      <c r="B409" s="12" t="s">
        <v>1018</v>
      </c>
      <c r="C409" s="12" t="s">
        <v>37</v>
      </c>
      <c r="D409" s="12" t="s">
        <v>173</v>
      </c>
      <c r="E409" s="12" t="s">
        <v>564</v>
      </c>
      <c r="F409" s="12" t="s">
        <v>175</v>
      </c>
      <c r="G409" s="9" t="s">
        <v>4984</v>
      </c>
      <c r="H409" s="8" t="s">
        <v>6636</v>
      </c>
      <c r="I409" s="9"/>
      <c r="J409" s="9"/>
      <c r="K409" s="10"/>
      <c r="L409" s="11"/>
      <c r="M409" s="22">
        <v>56</v>
      </c>
      <c r="N409" s="33"/>
      <c r="O409" s="22"/>
      <c r="P409" s="85">
        <v>3375</v>
      </c>
      <c r="Q409" s="12">
        <v>10</v>
      </c>
      <c r="R409" s="12">
        <v>15</v>
      </c>
      <c r="S409" s="12">
        <v>15</v>
      </c>
      <c r="T409" s="12">
        <v>15</v>
      </c>
      <c r="U409" s="14" t="s">
        <v>56</v>
      </c>
      <c r="V409" s="14" t="s">
        <v>56</v>
      </c>
      <c r="W409" s="14" t="s">
        <v>56</v>
      </c>
      <c r="X409" s="16" t="s">
        <v>56</v>
      </c>
      <c r="Y409" s="13"/>
      <c r="Z409" s="13"/>
      <c r="AA409" s="13"/>
      <c r="AB409" s="13"/>
    </row>
    <row r="410" spans="1:28" ht="17.100000000000001" customHeight="1">
      <c r="A410" t="s">
        <v>1019</v>
      </c>
      <c r="B410" s="12" t="s">
        <v>1020</v>
      </c>
      <c r="C410" s="12" t="s">
        <v>37</v>
      </c>
      <c r="D410" s="12" t="s">
        <v>173</v>
      </c>
      <c r="E410" s="12" t="s">
        <v>564</v>
      </c>
      <c r="F410" s="12" t="s">
        <v>175</v>
      </c>
      <c r="G410" s="9" t="s">
        <v>4985</v>
      </c>
      <c r="H410" s="8" t="s">
        <v>6636</v>
      </c>
      <c r="I410" s="9"/>
      <c r="J410" s="9"/>
      <c r="K410" s="10"/>
      <c r="L410" s="11"/>
      <c r="M410" s="22">
        <v>79</v>
      </c>
      <c r="N410" s="33"/>
      <c r="O410" s="22"/>
      <c r="P410" s="85">
        <v>3375</v>
      </c>
      <c r="Q410" s="12">
        <v>10</v>
      </c>
      <c r="R410" s="12">
        <v>15</v>
      </c>
      <c r="S410" s="12">
        <v>15</v>
      </c>
      <c r="T410" s="12">
        <v>15</v>
      </c>
      <c r="U410" s="14" t="s">
        <v>56</v>
      </c>
      <c r="V410" s="14" t="s">
        <v>56</v>
      </c>
      <c r="W410" s="14" t="s">
        <v>56</v>
      </c>
      <c r="X410" s="16" t="s">
        <v>56</v>
      </c>
      <c r="Y410" s="13"/>
      <c r="Z410" s="13"/>
      <c r="AA410" s="13"/>
      <c r="AB410" s="13"/>
    </row>
    <row r="411" spans="1:28" ht="17.100000000000001" customHeight="1">
      <c r="A411" t="s">
        <v>1021</v>
      </c>
      <c r="B411" s="12" t="s">
        <v>1022</v>
      </c>
      <c r="C411" s="12" t="s">
        <v>37</v>
      </c>
      <c r="D411" s="12" t="s">
        <v>173</v>
      </c>
      <c r="E411" s="12" t="s">
        <v>564</v>
      </c>
      <c r="F411" s="12" t="s">
        <v>175</v>
      </c>
      <c r="G411" s="9" t="s">
        <v>4986</v>
      </c>
      <c r="H411" s="8" t="s">
        <v>6636</v>
      </c>
      <c r="I411" s="9"/>
      <c r="J411" s="9"/>
      <c r="K411" s="10"/>
      <c r="L411" s="11"/>
      <c r="M411" s="22">
        <v>101</v>
      </c>
      <c r="N411" s="33"/>
      <c r="O411" s="22"/>
      <c r="P411" s="85">
        <v>3375</v>
      </c>
      <c r="Q411" s="12">
        <v>10</v>
      </c>
      <c r="R411" s="12">
        <v>15</v>
      </c>
      <c r="S411" s="12">
        <v>15</v>
      </c>
      <c r="T411" s="12">
        <v>15</v>
      </c>
      <c r="U411" s="14" t="s">
        <v>56</v>
      </c>
      <c r="V411" s="14" t="s">
        <v>56</v>
      </c>
      <c r="W411" s="14" t="s">
        <v>56</v>
      </c>
      <c r="X411" s="16" t="s">
        <v>56</v>
      </c>
      <c r="Y411" s="13"/>
      <c r="Z411" s="13"/>
      <c r="AA411" s="13"/>
      <c r="AB411" s="13"/>
    </row>
    <row r="412" spans="1:28" ht="17.100000000000001" customHeight="1">
      <c r="A412" t="s">
        <v>1023</v>
      </c>
      <c r="B412" s="12" t="s">
        <v>1024</v>
      </c>
      <c r="C412" s="12" t="s">
        <v>37</v>
      </c>
      <c r="D412" s="12" t="s">
        <v>173</v>
      </c>
      <c r="E412" s="12" t="s">
        <v>564</v>
      </c>
      <c r="F412" s="12" t="s">
        <v>175</v>
      </c>
      <c r="G412" s="9" t="s">
        <v>4987</v>
      </c>
      <c r="H412" s="8" t="s">
        <v>6636</v>
      </c>
      <c r="I412" s="9"/>
      <c r="J412" s="9"/>
      <c r="K412" s="10"/>
      <c r="L412" s="11"/>
      <c r="M412" s="22">
        <v>123</v>
      </c>
      <c r="N412" s="33"/>
      <c r="O412" s="22"/>
      <c r="P412" s="85">
        <v>3375</v>
      </c>
      <c r="Q412" s="12">
        <v>10</v>
      </c>
      <c r="R412" s="12">
        <v>15</v>
      </c>
      <c r="S412" s="12">
        <v>15</v>
      </c>
      <c r="T412" s="12">
        <v>15</v>
      </c>
      <c r="U412" s="14" t="s">
        <v>56</v>
      </c>
      <c r="V412" s="14" t="s">
        <v>56</v>
      </c>
      <c r="W412" s="14" t="s">
        <v>56</v>
      </c>
      <c r="X412" s="16" t="s">
        <v>56</v>
      </c>
      <c r="Y412" s="13"/>
      <c r="Z412" s="13"/>
      <c r="AA412" s="13"/>
      <c r="AB412" s="13"/>
    </row>
    <row r="413" spans="1:28" ht="17.100000000000001" customHeight="1">
      <c r="A413" t="s">
        <v>1025</v>
      </c>
      <c r="B413" s="12" t="s">
        <v>1026</v>
      </c>
      <c r="C413" s="12" t="s">
        <v>37</v>
      </c>
      <c r="D413" s="12" t="s">
        <v>173</v>
      </c>
      <c r="E413" s="12" t="s">
        <v>564</v>
      </c>
      <c r="F413" s="12" t="s">
        <v>175</v>
      </c>
      <c r="G413" s="9" t="s">
        <v>4988</v>
      </c>
      <c r="H413" s="8" t="s">
        <v>6636</v>
      </c>
      <c r="I413" s="9"/>
      <c r="J413" s="9"/>
      <c r="K413" s="10"/>
      <c r="L413" s="11"/>
      <c r="M413" s="22">
        <v>146</v>
      </c>
      <c r="N413" s="33"/>
      <c r="O413" s="22"/>
      <c r="P413" s="85">
        <v>3375</v>
      </c>
      <c r="Q413" s="12">
        <v>10</v>
      </c>
      <c r="R413" s="12">
        <v>15</v>
      </c>
      <c r="S413" s="12">
        <v>15</v>
      </c>
      <c r="T413" s="12">
        <v>15</v>
      </c>
      <c r="U413" s="14" t="s">
        <v>56</v>
      </c>
      <c r="V413" s="14" t="s">
        <v>56</v>
      </c>
      <c r="W413" s="14" t="s">
        <v>56</v>
      </c>
      <c r="X413" s="16" t="s">
        <v>56</v>
      </c>
      <c r="Y413" s="13"/>
      <c r="Z413" s="13"/>
      <c r="AA413" s="13"/>
      <c r="AB413" s="13"/>
    </row>
    <row r="414" spans="1:28" ht="17.100000000000001" customHeight="1">
      <c r="A414" t="s">
        <v>1027</v>
      </c>
      <c r="B414" s="12" t="s">
        <v>1028</v>
      </c>
      <c r="C414" s="12" t="s">
        <v>37</v>
      </c>
      <c r="D414" s="12" t="s">
        <v>173</v>
      </c>
      <c r="E414" s="12" t="s">
        <v>564</v>
      </c>
      <c r="F414" s="12" t="s">
        <v>175</v>
      </c>
      <c r="G414" s="9" t="s">
        <v>4989</v>
      </c>
      <c r="H414" s="8" t="s">
        <v>6636</v>
      </c>
      <c r="I414" s="9"/>
      <c r="J414" s="9"/>
      <c r="K414" s="10"/>
      <c r="L414" s="11"/>
      <c r="M414" s="22">
        <v>101</v>
      </c>
      <c r="N414" s="33"/>
      <c r="O414" s="22"/>
      <c r="P414" s="85">
        <v>3375</v>
      </c>
      <c r="Q414" s="12">
        <v>10</v>
      </c>
      <c r="R414" s="12">
        <v>15</v>
      </c>
      <c r="S414" s="12">
        <v>15</v>
      </c>
      <c r="T414" s="12">
        <v>15</v>
      </c>
      <c r="U414" s="14" t="s">
        <v>56</v>
      </c>
      <c r="V414" s="14" t="s">
        <v>56</v>
      </c>
      <c r="W414" s="14" t="s">
        <v>56</v>
      </c>
      <c r="X414" s="16" t="s">
        <v>56</v>
      </c>
      <c r="Y414" s="13"/>
      <c r="Z414" s="13"/>
      <c r="AA414" s="13"/>
      <c r="AB414" s="13"/>
    </row>
    <row r="415" spans="1:28" ht="17.100000000000001" customHeight="1">
      <c r="A415" t="s">
        <v>1029</v>
      </c>
      <c r="B415" s="12" t="s">
        <v>1030</v>
      </c>
      <c r="C415" s="12" t="s">
        <v>37</v>
      </c>
      <c r="D415" s="12" t="s">
        <v>173</v>
      </c>
      <c r="E415" s="12" t="s">
        <v>564</v>
      </c>
      <c r="F415" s="12" t="s">
        <v>175</v>
      </c>
      <c r="G415" s="9" t="s">
        <v>4990</v>
      </c>
      <c r="H415" s="8" t="s">
        <v>6636</v>
      </c>
      <c r="I415" s="9"/>
      <c r="J415" s="9"/>
      <c r="K415" s="10"/>
      <c r="L415" s="11"/>
      <c r="M415" s="22">
        <v>123</v>
      </c>
      <c r="N415" s="33"/>
      <c r="O415" s="22"/>
      <c r="P415" s="85">
        <v>3375</v>
      </c>
      <c r="Q415" s="12">
        <v>10</v>
      </c>
      <c r="R415" s="12">
        <v>15</v>
      </c>
      <c r="S415" s="12">
        <v>15</v>
      </c>
      <c r="T415" s="12">
        <v>15</v>
      </c>
      <c r="U415" s="14" t="s">
        <v>56</v>
      </c>
      <c r="V415" s="14" t="s">
        <v>56</v>
      </c>
      <c r="W415" s="14" t="s">
        <v>56</v>
      </c>
      <c r="X415" s="16" t="s">
        <v>56</v>
      </c>
      <c r="Y415" s="13"/>
      <c r="Z415" s="13"/>
      <c r="AA415" s="13"/>
      <c r="AB415" s="13"/>
    </row>
    <row r="416" spans="1:28" ht="17.100000000000001" customHeight="1">
      <c r="A416" t="s">
        <v>1031</v>
      </c>
      <c r="B416" s="12" t="s">
        <v>1032</v>
      </c>
      <c r="C416" s="12" t="s">
        <v>37</v>
      </c>
      <c r="D416" s="12" t="s">
        <v>173</v>
      </c>
      <c r="E416" s="12" t="s">
        <v>564</v>
      </c>
      <c r="F416" s="12" t="s">
        <v>175</v>
      </c>
      <c r="G416" s="9" t="s">
        <v>4991</v>
      </c>
      <c r="H416" s="8" t="s">
        <v>6636</v>
      </c>
      <c r="I416" s="9"/>
      <c r="J416" s="9"/>
      <c r="K416" s="10"/>
      <c r="L416" s="11"/>
      <c r="M416" s="22">
        <v>134</v>
      </c>
      <c r="N416" s="33"/>
      <c r="O416" s="22"/>
      <c r="P416" s="85">
        <v>3375</v>
      </c>
      <c r="Q416" s="12">
        <v>10</v>
      </c>
      <c r="R416" s="12">
        <v>15</v>
      </c>
      <c r="S416" s="12">
        <v>15</v>
      </c>
      <c r="T416" s="12">
        <v>15</v>
      </c>
      <c r="U416" s="14" t="s">
        <v>56</v>
      </c>
      <c r="V416" s="14" t="s">
        <v>56</v>
      </c>
      <c r="W416" s="14" t="s">
        <v>56</v>
      </c>
      <c r="X416" s="16" t="s">
        <v>56</v>
      </c>
      <c r="Y416" s="13"/>
      <c r="Z416" s="13"/>
      <c r="AA416" s="13"/>
      <c r="AB416" s="13"/>
    </row>
    <row r="417" spans="1:28" ht="17.100000000000001" customHeight="1">
      <c r="A417" t="s">
        <v>1033</v>
      </c>
      <c r="B417" s="12" t="s">
        <v>1034</v>
      </c>
      <c r="C417" s="12" t="s">
        <v>37</v>
      </c>
      <c r="D417" s="12" t="s">
        <v>173</v>
      </c>
      <c r="E417" s="12" t="s">
        <v>564</v>
      </c>
      <c r="F417" s="12" t="s">
        <v>175</v>
      </c>
      <c r="G417" s="9" t="s">
        <v>4992</v>
      </c>
      <c r="H417" s="8" t="s">
        <v>6636</v>
      </c>
      <c r="I417" s="9"/>
      <c r="J417" s="9"/>
      <c r="K417" s="10"/>
      <c r="L417" s="11"/>
      <c r="M417" s="22">
        <v>157</v>
      </c>
      <c r="N417" s="33"/>
      <c r="O417" s="22"/>
      <c r="P417" s="85">
        <v>3375</v>
      </c>
      <c r="Q417" s="12">
        <v>10</v>
      </c>
      <c r="R417" s="12">
        <v>15</v>
      </c>
      <c r="S417" s="12">
        <v>15</v>
      </c>
      <c r="T417" s="12">
        <v>15</v>
      </c>
      <c r="U417" s="14" t="s">
        <v>56</v>
      </c>
      <c r="V417" s="14" t="s">
        <v>56</v>
      </c>
      <c r="W417" s="14" t="s">
        <v>56</v>
      </c>
      <c r="X417" s="16" t="s">
        <v>56</v>
      </c>
      <c r="Y417" s="13"/>
      <c r="Z417" s="13"/>
      <c r="AA417" s="13"/>
      <c r="AB417" s="13"/>
    </row>
    <row r="418" spans="1:28" ht="17.100000000000001" customHeight="1">
      <c r="A418" t="s">
        <v>1035</v>
      </c>
      <c r="B418" s="12" t="s">
        <v>1036</v>
      </c>
      <c r="C418" s="12" t="s">
        <v>37</v>
      </c>
      <c r="D418" s="12" t="s">
        <v>173</v>
      </c>
      <c r="E418" s="12" t="s">
        <v>564</v>
      </c>
      <c r="F418" s="12" t="s">
        <v>175</v>
      </c>
      <c r="G418" s="9" t="s">
        <v>4993</v>
      </c>
      <c r="H418" s="8" t="s">
        <v>6636</v>
      </c>
      <c r="I418" s="9"/>
      <c r="J418" s="9"/>
      <c r="K418" s="10"/>
      <c r="L418" s="11"/>
      <c r="M418" s="22">
        <v>190</v>
      </c>
      <c r="N418" s="33"/>
      <c r="O418" s="22"/>
      <c r="P418" s="85">
        <v>3375</v>
      </c>
      <c r="Q418" s="12">
        <v>10</v>
      </c>
      <c r="R418" s="12">
        <v>15</v>
      </c>
      <c r="S418" s="12">
        <v>15</v>
      </c>
      <c r="T418" s="12">
        <v>15</v>
      </c>
      <c r="U418" s="14" t="s">
        <v>56</v>
      </c>
      <c r="V418" s="14" t="s">
        <v>56</v>
      </c>
      <c r="W418" s="14" t="s">
        <v>56</v>
      </c>
      <c r="X418" s="16" t="s">
        <v>56</v>
      </c>
      <c r="Y418" s="13"/>
      <c r="Z418" s="13"/>
      <c r="AA418" s="13"/>
      <c r="AB418" s="13"/>
    </row>
    <row r="419" spans="1:28" ht="17.100000000000001" customHeight="1">
      <c r="A419" t="s">
        <v>1037</v>
      </c>
      <c r="B419" s="12" t="s">
        <v>1038</v>
      </c>
      <c r="C419" s="12" t="s">
        <v>37</v>
      </c>
      <c r="D419" s="12" t="s">
        <v>173</v>
      </c>
      <c r="E419" s="12" t="s">
        <v>564</v>
      </c>
      <c r="F419" s="12" t="s">
        <v>175</v>
      </c>
      <c r="G419" s="9" t="s">
        <v>4994</v>
      </c>
      <c r="H419" s="8" t="s">
        <v>6636</v>
      </c>
      <c r="I419" s="9"/>
      <c r="J419" s="9"/>
      <c r="K419" s="10"/>
      <c r="L419" s="11"/>
      <c r="M419" s="22">
        <v>90</v>
      </c>
      <c r="N419" s="33"/>
      <c r="O419" s="22"/>
      <c r="P419" s="85">
        <v>3375</v>
      </c>
      <c r="Q419" s="12">
        <v>10</v>
      </c>
      <c r="R419" s="12">
        <v>15</v>
      </c>
      <c r="S419" s="12">
        <v>15</v>
      </c>
      <c r="T419" s="12">
        <v>15</v>
      </c>
      <c r="U419" s="14" t="s">
        <v>56</v>
      </c>
      <c r="V419" s="14" t="s">
        <v>56</v>
      </c>
      <c r="W419" s="14" t="s">
        <v>56</v>
      </c>
      <c r="X419" s="16" t="s">
        <v>56</v>
      </c>
      <c r="Y419" s="13"/>
      <c r="Z419" s="13"/>
      <c r="AA419" s="13"/>
      <c r="AB419" s="13"/>
    </row>
    <row r="420" spans="1:28" ht="17.100000000000001" customHeight="1">
      <c r="A420" t="s">
        <v>1039</v>
      </c>
      <c r="B420" s="12" t="s">
        <v>1040</v>
      </c>
      <c r="C420" s="12" t="s">
        <v>37</v>
      </c>
      <c r="D420" s="12" t="s">
        <v>173</v>
      </c>
      <c r="E420" s="12" t="s">
        <v>564</v>
      </c>
      <c r="F420" s="12" t="s">
        <v>175</v>
      </c>
      <c r="G420" s="9" t="s">
        <v>4995</v>
      </c>
      <c r="H420" s="8" t="s">
        <v>6636</v>
      </c>
      <c r="I420" s="9"/>
      <c r="J420" s="9"/>
      <c r="K420" s="10"/>
      <c r="L420" s="11"/>
      <c r="M420" s="22">
        <v>112</v>
      </c>
      <c r="N420" s="33"/>
      <c r="O420" s="22"/>
      <c r="P420" s="85">
        <v>3375</v>
      </c>
      <c r="Q420" s="12">
        <v>10</v>
      </c>
      <c r="R420" s="12">
        <v>15</v>
      </c>
      <c r="S420" s="12">
        <v>15</v>
      </c>
      <c r="T420" s="12">
        <v>15</v>
      </c>
      <c r="U420" s="14" t="s">
        <v>56</v>
      </c>
      <c r="V420" s="14" t="s">
        <v>56</v>
      </c>
      <c r="W420" s="14" t="s">
        <v>56</v>
      </c>
      <c r="X420" s="16" t="s">
        <v>56</v>
      </c>
      <c r="Y420" s="13"/>
      <c r="Z420" s="13"/>
      <c r="AA420" s="13"/>
      <c r="AB420" s="13"/>
    </row>
    <row r="421" spans="1:28" ht="17.100000000000001" customHeight="1">
      <c r="A421" t="s">
        <v>1041</v>
      </c>
      <c r="B421" s="12" t="s">
        <v>1042</v>
      </c>
      <c r="C421" s="12" t="s">
        <v>37</v>
      </c>
      <c r="D421" s="12" t="s">
        <v>173</v>
      </c>
      <c r="E421" s="12" t="s">
        <v>564</v>
      </c>
      <c r="F421" s="12" t="s">
        <v>175</v>
      </c>
      <c r="G421" s="9" t="s">
        <v>4996</v>
      </c>
      <c r="H421" s="8" t="s">
        <v>6636</v>
      </c>
      <c r="I421" s="9"/>
      <c r="J421" s="9"/>
      <c r="K421" s="10"/>
      <c r="L421" s="11"/>
      <c r="M421" s="22">
        <v>134</v>
      </c>
      <c r="N421" s="33"/>
      <c r="O421" s="22"/>
      <c r="P421" s="85">
        <v>3375</v>
      </c>
      <c r="Q421" s="12">
        <v>10</v>
      </c>
      <c r="R421" s="12">
        <v>15</v>
      </c>
      <c r="S421" s="12">
        <v>15</v>
      </c>
      <c r="T421" s="12">
        <v>15</v>
      </c>
      <c r="U421" s="14" t="s">
        <v>56</v>
      </c>
      <c r="V421" s="14" t="s">
        <v>56</v>
      </c>
      <c r="W421" s="14" t="s">
        <v>56</v>
      </c>
      <c r="X421" s="16" t="s">
        <v>56</v>
      </c>
      <c r="Y421" s="13"/>
      <c r="Z421" s="13"/>
      <c r="AA421" s="13"/>
      <c r="AB421" s="13"/>
    </row>
    <row r="422" spans="1:28" ht="17.100000000000001" customHeight="1">
      <c r="A422" t="s">
        <v>1043</v>
      </c>
      <c r="B422" s="12" t="s">
        <v>1044</v>
      </c>
      <c r="C422" s="12" t="s">
        <v>37</v>
      </c>
      <c r="D422" s="12" t="s">
        <v>173</v>
      </c>
      <c r="E422" s="12" t="s">
        <v>564</v>
      </c>
      <c r="F422" s="12" t="s">
        <v>175</v>
      </c>
      <c r="G422" s="9" t="s">
        <v>4997</v>
      </c>
      <c r="H422" s="8" t="s">
        <v>6636</v>
      </c>
      <c r="I422" s="9"/>
      <c r="J422" s="9"/>
      <c r="K422" s="10"/>
      <c r="L422" s="11"/>
      <c r="M422" s="22">
        <v>157</v>
      </c>
      <c r="N422" s="33"/>
      <c r="O422" s="22"/>
      <c r="P422" s="85">
        <v>3375</v>
      </c>
      <c r="Q422" s="12">
        <v>10</v>
      </c>
      <c r="R422" s="12">
        <v>15</v>
      </c>
      <c r="S422" s="12">
        <v>15</v>
      </c>
      <c r="T422" s="12">
        <v>15</v>
      </c>
      <c r="U422" s="14" t="s">
        <v>56</v>
      </c>
      <c r="V422" s="14" t="s">
        <v>56</v>
      </c>
      <c r="W422" s="14" t="s">
        <v>56</v>
      </c>
      <c r="X422" s="16" t="s">
        <v>56</v>
      </c>
      <c r="Y422" s="13"/>
      <c r="Z422" s="13"/>
      <c r="AA422" s="13"/>
      <c r="AB422" s="13"/>
    </row>
    <row r="423" spans="1:28" ht="17.100000000000001" customHeight="1">
      <c r="A423" t="s">
        <v>1045</v>
      </c>
      <c r="B423" s="12" t="s">
        <v>1046</v>
      </c>
      <c r="C423" s="12" t="s">
        <v>37</v>
      </c>
      <c r="D423" s="12" t="s">
        <v>173</v>
      </c>
      <c r="E423" s="12" t="s">
        <v>564</v>
      </c>
      <c r="F423" s="12" t="s">
        <v>175</v>
      </c>
      <c r="G423" s="9" t="s">
        <v>4998</v>
      </c>
      <c r="H423" s="8" t="s">
        <v>6636</v>
      </c>
      <c r="I423" s="9"/>
      <c r="J423" s="9"/>
      <c r="K423" s="10"/>
      <c r="L423" s="11"/>
      <c r="M423" s="22">
        <v>179</v>
      </c>
      <c r="N423" s="33"/>
      <c r="O423" s="22"/>
      <c r="P423" s="85">
        <v>3375</v>
      </c>
      <c r="Q423" s="12">
        <v>10</v>
      </c>
      <c r="R423" s="12">
        <v>15</v>
      </c>
      <c r="S423" s="12">
        <v>15</v>
      </c>
      <c r="T423" s="12">
        <v>15</v>
      </c>
      <c r="U423" s="14" t="s">
        <v>56</v>
      </c>
      <c r="V423" s="14" t="s">
        <v>56</v>
      </c>
      <c r="W423" s="14" t="s">
        <v>56</v>
      </c>
      <c r="X423" s="16" t="s">
        <v>56</v>
      </c>
      <c r="Y423" s="13"/>
      <c r="Z423" s="13"/>
      <c r="AA423" s="13"/>
      <c r="AB423" s="13"/>
    </row>
    <row r="424" spans="1:28" ht="17.100000000000001" customHeight="1">
      <c r="A424" t="s">
        <v>1047</v>
      </c>
      <c r="B424" s="12" t="s">
        <v>1048</v>
      </c>
      <c r="C424" s="12" t="s">
        <v>37</v>
      </c>
      <c r="D424" s="12" t="s">
        <v>173</v>
      </c>
      <c r="E424" s="12" t="s">
        <v>564</v>
      </c>
      <c r="F424" s="12" t="s">
        <v>175</v>
      </c>
      <c r="G424" s="9" t="s">
        <v>4999</v>
      </c>
      <c r="H424" s="8" t="s">
        <v>6636</v>
      </c>
      <c r="I424" s="9"/>
      <c r="J424" s="9"/>
      <c r="K424" s="10"/>
      <c r="L424" s="11"/>
      <c r="M424" s="22">
        <v>179</v>
      </c>
      <c r="N424" s="33"/>
      <c r="O424" s="22"/>
      <c r="P424" s="85">
        <v>3375</v>
      </c>
      <c r="Q424" s="12">
        <v>10</v>
      </c>
      <c r="R424" s="12">
        <v>15</v>
      </c>
      <c r="S424" s="12">
        <v>15</v>
      </c>
      <c r="T424" s="12">
        <v>15</v>
      </c>
      <c r="U424" s="14" t="s">
        <v>56</v>
      </c>
      <c r="V424" s="14" t="s">
        <v>56</v>
      </c>
      <c r="W424" s="14" t="s">
        <v>56</v>
      </c>
      <c r="X424" s="16" t="s">
        <v>56</v>
      </c>
      <c r="Y424" s="13"/>
      <c r="Z424" s="13"/>
      <c r="AA424" s="13"/>
      <c r="AB424" s="13"/>
    </row>
    <row r="425" spans="1:28" ht="17.100000000000001" customHeight="1">
      <c r="A425" t="s">
        <v>1049</v>
      </c>
      <c r="B425" s="12" t="s">
        <v>1050</v>
      </c>
      <c r="C425" s="12" t="s">
        <v>37</v>
      </c>
      <c r="D425" s="12" t="s">
        <v>173</v>
      </c>
      <c r="E425" s="12" t="s">
        <v>564</v>
      </c>
      <c r="F425" s="12" t="s">
        <v>175</v>
      </c>
      <c r="G425" s="9" t="s">
        <v>5000</v>
      </c>
      <c r="H425" s="8" t="s">
        <v>6636</v>
      </c>
      <c r="I425" s="9"/>
      <c r="J425" s="9"/>
      <c r="K425" s="10"/>
      <c r="L425" s="11"/>
      <c r="M425" s="22">
        <v>190</v>
      </c>
      <c r="N425" s="33"/>
      <c r="O425" s="22"/>
      <c r="P425" s="85">
        <v>3375</v>
      </c>
      <c r="Q425" s="12">
        <v>10</v>
      </c>
      <c r="R425" s="12">
        <v>15</v>
      </c>
      <c r="S425" s="12">
        <v>15</v>
      </c>
      <c r="T425" s="12">
        <v>15</v>
      </c>
      <c r="U425" s="14" t="s">
        <v>56</v>
      </c>
      <c r="V425" s="14" t="s">
        <v>56</v>
      </c>
      <c r="W425" s="14" t="s">
        <v>56</v>
      </c>
      <c r="X425" s="16" t="s">
        <v>56</v>
      </c>
      <c r="Y425" s="13"/>
      <c r="Z425" s="13"/>
      <c r="AA425" s="13"/>
      <c r="AB425" s="13"/>
    </row>
    <row r="426" spans="1:28" ht="17.100000000000001" customHeight="1">
      <c r="A426" t="s">
        <v>1051</v>
      </c>
      <c r="B426" s="12" t="s">
        <v>1052</v>
      </c>
      <c r="C426" s="12" t="s">
        <v>37</v>
      </c>
      <c r="D426" s="12" t="s">
        <v>173</v>
      </c>
      <c r="E426" s="12" t="s">
        <v>564</v>
      </c>
      <c r="F426" s="12" t="s">
        <v>175</v>
      </c>
      <c r="G426" s="9" t="s">
        <v>5001</v>
      </c>
      <c r="H426" s="8" t="s">
        <v>6636</v>
      </c>
      <c r="I426" s="9"/>
      <c r="J426" s="9"/>
      <c r="K426" s="10"/>
      <c r="L426" s="11"/>
      <c r="M426" s="22">
        <v>224</v>
      </c>
      <c r="N426" s="33"/>
      <c r="O426" s="22"/>
      <c r="P426" s="85">
        <v>3375</v>
      </c>
      <c r="Q426" s="12">
        <v>10</v>
      </c>
      <c r="R426" s="12">
        <v>15</v>
      </c>
      <c r="S426" s="12">
        <v>15</v>
      </c>
      <c r="T426" s="12">
        <v>15</v>
      </c>
      <c r="U426" s="14" t="s">
        <v>56</v>
      </c>
      <c r="V426" s="14" t="s">
        <v>56</v>
      </c>
      <c r="W426" s="14" t="s">
        <v>56</v>
      </c>
      <c r="X426" s="16" t="s">
        <v>56</v>
      </c>
      <c r="Y426" s="13"/>
      <c r="Z426" s="13"/>
      <c r="AA426" s="13"/>
      <c r="AB426" s="13"/>
    </row>
    <row r="427" spans="1:28" ht="17.100000000000001" customHeight="1">
      <c r="A427" t="s">
        <v>1053</v>
      </c>
      <c r="B427" s="12" t="s">
        <v>1054</v>
      </c>
      <c r="C427" s="12" t="s">
        <v>37</v>
      </c>
      <c r="D427" s="12" t="s">
        <v>173</v>
      </c>
      <c r="E427" s="12" t="s">
        <v>564</v>
      </c>
      <c r="F427" s="12" t="s">
        <v>175</v>
      </c>
      <c r="G427" s="9" t="s">
        <v>5002</v>
      </c>
      <c r="H427" s="8" t="s">
        <v>6636</v>
      </c>
      <c r="I427" s="9"/>
      <c r="J427" s="9"/>
      <c r="K427" s="10"/>
      <c r="L427" s="11"/>
      <c r="M427" s="22">
        <v>246</v>
      </c>
      <c r="N427" s="33"/>
      <c r="O427" s="22"/>
      <c r="P427" s="85">
        <v>81796</v>
      </c>
      <c r="Q427" s="12">
        <v>5.8</v>
      </c>
      <c r="R427" s="12">
        <v>26</v>
      </c>
      <c r="S427" s="12">
        <v>121</v>
      </c>
      <c r="T427" s="12">
        <v>26</v>
      </c>
      <c r="U427" s="14" t="s">
        <v>56</v>
      </c>
      <c r="V427" s="14" t="s">
        <v>56</v>
      </c>
      <c r="W427" s="14" t="s">
        <v>56</v>
      </c>
      <c r="X427" s="16" t="s">
        <v>56</v>
      </c>
      <c r="Y427" s="13"/>
      <c r="Z427" s="13"/>
      <c r="AA427" s="13"/>
      <c r="AB427" s="13"/>
    </row>
    <row r="428" spans="1:28" ht="17.100000000000001" customHeight="1">
      <c r="A428" t="s">
        <v>1055</v>
      </c>
      <c r="B428" s="12" t="s">
        <v>1056</v>
      </c>
      <c r="C428" s="12" t="s">
        <v>37</v>
      </c>
      <c r="D428" s="12" t="s">
        <v>173</v>
      </c>
      <c r="E428" s="12" t="s">
        <v>564</v>
      </c>
      <c r="F428" s="12" t="s">
        <v>175</v>
      </c>
      <c r="G428" s="9" t="s">
        <v>5003</v>
      </c>
      <c r="H428" s="8" t="s">
        <v>6636</v>
      </c>
      <c r="I428" s="9"/>
      <c r="J428" s="9"/>
      <c r="K428" s="10"/>
      <c r="L428" s="11"/>
      <c r="M428" s="22">
        <v>257</v>
      </c>
      <c r="N428" s="33"/>
      <c r="O428" s="22"/>
      <c r="P428" s="85">
        <v>87100</v>
      </c>
      <c r="Q428" s="12">
        <v>7.2</v>
      </c>
      <c r="R428" s="12">
        <v>25</v>
      </c>
      <c r="S428" s="12">
        <v>134</v>
      </c>
      <c r="T428" s="12">
        <v>26</v>
      </c>
      <c r="U428" s="14" t="s">
        <v>56</v>
      </c>
      <c r="V428" s="14" t="s">
        <v>56</v>
      </c>
      <c r="W428" s="14" t="s">
        <v>56</v>
      </c>
      <c r="X428" s="16" t="s">
        <v>56</v>
      </c>
      <c r="Y428" s="13"/>
      <c r="Z428" s="13"/>
      <c r="AA428" s="13"/>
      <c r="AB428" s="13"/>
    </row>
    <row r="429" spans="1:28" ht="17.100000000000001" customHeight="1">
      <c r="A429" t="s">
        <v>1057</v>
      </c>
      <c r="B429" s="12" t="s">
        <v>1058</v>
      </c>
      <c r="C429" s="12" t="s">
        <v>37</v>
      </c>
      <c r="D429" s="12" t="s">
        <v>173</v>
      </c>
      <c r="E429" s="12" t="s">
        <v>564</v>
      </c>
      <c r="F429" s="12" t="s">
        <v>175</v>
      </c>
      <c r="G429" s="9" t="s">
        <v>5004</v>
      </c>
      <c r="H429" s="8" t="s">
        <v>6636</v>
      </c>
      <c r="I429" s="9"/>
      <c r="J429" s="9"/>
      <c r="K429" s="10"/>
      <c r="L429" s="11"/>
      <c r="M429" s="22">
        <v>168</v>
      </c>
      <c r="N429" s="33"/>
      <c r="O429" s="22"/>
      <c r="P429" s="85">
        <v>3375</v>
      </c>
      <c r="Q429" s="12">
        <v>10</v>
      </c>
      <c r="R429" s="12">
        <v>15</v>
      </c>
      <c r="S429" s="12">
        <v>15</v>
      </c>
      <c r="T429" s="12">
        <v>15</v>
      </c>
      <c r="U429" s="14" t="s">
        <v>56</v>
      </c>
      <c r="V429" s="14" t="s">
        <v>56</v>
      </c>
      <c r="W429" s="14" t="s">
        <v>56</v>
      </c>
      <c r="X429" s="16" t="s">
        <v>56</v>
      </c>
      <c r="Y429" s="13"/>
      <c r="Z429" s="13"/>
      <c r="AA429" s="13"/>
      <c r="AB429" s="13"/>
    </row>
    <row r="430" spans="1:28" ht="17.100000000000001" customHeight="1">
      <c r="A430" t="s">
        <v>1059</v>
      </c>
      <c r="B430" s="12" t="s">
        <v>1060</v>
      </c>
      <c r="C430" s="12" t="s">
        <v>37</v>
      </c>
      <c r="D430" s="12" t="s">
        <v>173</v>
      </c>
      <c r="E430" s="12" t="s">
        <v>564</v>
      </c>
      <c r="F430" s="12" t="s">
        <v>175</v>
      </c>
      <c r="G430" s="9" t="s">
        <v>5005</v>
      </c>
      <c r="H430" s="8" t="s">
        <v>6636</v>
      </c>
      <c r="I430" s="9"/>
      <c r="J430" s="9"/>
      <c r="K430" s="10"/>
      <c r="L430" s="11"/>
      <c r="M430" s="22">
        <v>179</v>
      </c>
      <c r="N430" s="33"/>
      <c r="O430" s="22"/>
      <c r="P430" s="85">
        <v>3375</v>
      </c>
      <c r="Q430" s="12">
        <v>10</v>
      </c>
      <c r="R430" s="12">
        <v>15</v>
      </c>
      <c r="S430" s="12">
        <v>15</v>
      </c>
      <c r="T430" s="12">
        <v>15</v>
      </c>
      <c r="U430" s="14" t="s">
        <v>56</v>
      </c>
      <c r="V430" s="14" t="s">
        <v>56</v>
      </c>
      <c r="W430" s="14" t="s">
        <v>56</v>
      </c>
      <c r="X430" s="16" t="s">
        <v>56</v>
      </c>
      <c r="Y430" s="13"/>
      <c r="Z430" s="13"/>
      <c r="AA430" s="13"/>
      <c r="AB430" s="13"/>
    </row>
    <row r="431" spans="1:28" ht="17.100000000000001" customHeight="1">
      <c r="A431" t="s">
        <v>1061</v>
      </c>
      <c r="B431" s="12" t="s">
        <v>1062</v>
      </c>
      <c r="C431" s="12" t="s">
        <v>37</v>
      </c>
      <c r="D431" s="12" t="s">
        <v>173</v>
      </c>
      <c r="E431" s="12" t="s">
        <v>564</v>
      </c>
      <c r="F431" s="12" t="s">
        <v>175</v>
      </c>
      <c r="G431" s="9" t="s">
        <v>5006</v>
      </c>
      <c r="H431" s="8" t="s">
        <v>6636</v>
      </c>
      <c r="I431" s="9"/>
      <c r="J431" s="9"/>
      <c r="K431" s="10"/>
      <c r="L431" s="11"/>
      <c r="M431" s="22">
        <v>213</v>
      </c>
      <c r="N431" s="33"/>
      <c r="O431" s="22"/>
      <c r="P431" s="85">
        <v>3375</v>
      </c>
      <c r="Q431" s="12">
        <v>10</v>
      </c>
      <c r="R431" s="12">
        <v>15</v>
      </c>
      <c r="S431" s="12">
        <v>15</v>
      </c>
      <c r="T431" s="12">
        <v>15</v>
      </c>
      <c r="U431" s="14" t="s">
        <v>56</v>
      </c>
      <c r="V431" s="14" t="s">
        <v>56</v>
      </c>
      <c r="W431" s="14" t="s">
        <v>56</v>
      </c>
      <c r="X431" s="16" t="s">
        <v>56</v>
      </c>
      <c r="Y431" s="13"/>
      <c r="Z431" s="13"/>
      <c r="AA431" s="13"/>
      <c r="AB431" s="13"/>
    </row>
    <row r="432" spans="1:28" ht="17.100000000000001" customHeight="1">
      <c r="A432" t="s">
        <v>1063</v>
      </c>
      <c r="B432" s="12" t="s">
        <v>1064</v>
      </c>
      <c r="C432" s="12" t="s">
        <v>37</v>
      </c>
      <c r="D432" s="12" t="s">
        <v>173</v>
      </c>
      <c r="E432" s="12" t="s">
        <v>564</v>
      </c>
      <c r="F432" s="12" t="s">
        <v>175</v>
      </c>
      <c r="G432" s="9" t="s">
        <v>5007</v>
      </c>
      <c r="H432" s="8" t="s">
        <v>6636</v>
      </c>
      <c r="I432" s="9"/>
      <c r="J432" s="9"/>
      <c r="K432" s="10"/>
      <c r="L432" s="11"/>
      <c r="M432" s="22">
        <v>235</v>
      </c>
      <c r="N432" s="33"/>
      <c r="O432" s="22"/>
      <c r="P432" s="85">
        <v>3375</v>
      </c>
      <c r="Q432" s="12">
        <v>10</v>
      </c>
      <c r="R432" s="12">
        <v>15</v>
      </c>
      <c r="S432" s="12">
        <v>15</v>
      </c>
      <c r="T432" s="12">
        <v>15</v>
      </c>
      <c r="U432" s="14" t="s">
        <v>56</v>
      </c>
      <c r="V432" s="14" t="s">
        <v>56</v>
      </c>
      <c r="W432" s="14" t="s">
        <v>56</v>
      </c>
      <c r="X432" s="16" t="s">
        <v>56</v>
      </c>
      <c r="Y432" s="13"/>
      <c r="Z432" s="13"/>
      <c r="AA432" s="13"/>
      <c r="AB432" s="13"/>
    </row>
    <row r="433" spans="1:28" ht="17.100000000000001" customHeight="1">
      <c r="A433" t="s">
        <v>1065</v>
      </c>
      <c r="B433" s="12" t="s">
        <v>1066</v>
      </c>
      <c r="C433" s="12" t="s">
        <v>37</v>
      </c>
      <c r="D433" s="12" t="s">
        <v>173</v>
      </c>
      <c r="E433" s="12" t="s">
        <v>564</v>
      </c>
      <c r="F433" s="12" t="s">
        <v>175</v>
      </c>
      <c r="G433" s="9" t="s">
        <v>5008</v>
      </c>
      <c r="H433" s="8" t="s">
        <v>6636</v>
      </c>
      <c r="I433" s="9"/>
      <c r="J433" s="9"/>
      <c r="K433" s="10"/>
      <c r="L433" s="11"/>
      <c r="M433" s="22">
        <v>246</v>
      </c>
      <c r="N433" s="33"/>
      <c r="O433" s="22"/>
      <c r="P433" s="85">
        <v>3375</v>
      </c>
      <c r="Q433" s="12">
        <v>10</v>
      </c>
      <c r="R433" s="12">
        <v>15</v>
      </c>
      <c r="S433" s="12">
        <v>15</v>
      </c>
      <c r="T433" s="12">
        <v>15</v>
      </c>
      <c r="U433" s="14" t="s">
        <v>56</v>
      </c>
      <c r="V433" s="14" t="s">
        <v>56</v>
      </c>
      <c r="W433" s="14" t="s">
        <v>56</v>
      </c>
      <c r="X433" s="16" t="s">
        <v>56</v>
      </c>
      <c r="Y433" s="13"/>
      <c r="Z433" s="13"/>
      <c r="AA433" s="13"/>
      <c r="AB433" s="13"/>
    </row>
    <row r="434" spans="1:28" ht="17.100000000000001" customHeight="1">
      <c r="A434" t="s">
        <v>1067</v>
      </c>
      <c r="B434" s="12" t="s">
        <v>1068</v>
      </c>
      <c r="C434" s="12" t="s">
        <v>37</v>
      </c>
      <c r="D434" s="12" t="s">
        <v>173</v>
      </c>
      <c r="E434" s="12" t="s">
        <v>564</v>
      </c>
      <c r="F434" s="12" t="s">
        <v>175</v>
      </c>
      <c r="G434" s="9" t="s">
        <v>5009</v>
      </c>
      <c r="H434" s="8" t="s">
        <v>6636</v>
      </c>
      <c r="I434" s="9"/>
      <c r="J434" s="9"/>
      <c r="K434" s="10"/>
      <c r="L434" s="11"/>
      <c r="M434" s="22">
        <v>190</v>
      </c>
      <c r="N434" s="33"/>
      <c r="O434" s="22"/>
      <c r="P434" s="85">
        <v>3375</v>
      </c>
      <c r="Q434" s="12">
        <v>10</v>
      </c>
      <c r="R434" s="12">
        <v>15</v>
      </c>
      <c r="S434" s="12">
        <v>15</v>
      </c>
      <c r="T434" s="12">
        <v>15</v>
      </c>
      <c r="U434" s="14" t="s">
        <v>56</v>
      </c>
      <c r="V434" s="14" t="s">
        <v>56</v>
      </c>
      <c r="W434" s="14" t="s">
        <v>56</v>
      </c>
      <c r="X434" s="16" t="s">
        <v>56</v>
      </c>
      <c r="Y434" s="13"/>
      <c r="Z434" s="13"/>
      <c r="AA434" s="13"/>
      <c r="AB434" s="13"/>
    </row>
    <row r="435" spans="1:28" ht="17.100000000000001" customHeight="1">
      <c r="A435" t="s">
        <v>1069</v>
      </c>
      <c r="B435" s="12" t="s">
        <v>1070</v>
      </c>
      <c r="C435" s="12" t="s">
        <v>37</v>
      </c>
      <c r="D435" s="12" t="s">
        <v>173</v>
      </c>
      <c r="E435" s="12" t="s">
        <v>564</v>
      </c>
      <c r="F435" s="12" t="s">
        <v>175</v>
      </c>
      <c r="G435" s="9" t="s">
        <v>5010</v>
      </c>
      <c r="H435" s="8" t="s">
        <v>6636</v>
      </c>
      <c r="I435" s="9"/>
      <c r="J435" s="9"/>
      <c r="K435" s="10"/>
      <c r="L435" s="11"/>
      <c r="M435" s="22">
        <v>224</v>
      </c>
      <c r="N435" s="33"/>
      <c r="O435" s="22"/>
      <c r="P435" s="85">
        <v>3375</v>
      </c>
      <c r="Q435" s="12">
        <v>10</v>
      </c>
      <c r="R435" s="12">
        <v>15</v>
      </c>
      <c r="S435" s="12">
        <v>15</v>
      </c>
      <c r="T435" s="12">
        <v>15</v>
      </c>
      <c r="U435" s="14" t="s">
        <v>56</v>
      </c>
      <c r="V435" s="14" t="s">
        <v>56</v>
      </c>
      <c r="W435" s="14" t="s">
        <v>56</v>
      </c>
      <c r="X435" s="16" t="s">
        <v>56</v>
      </c>
      <c r="Y435" s="13"/>
      <c r="Z435" s="13"/>
      <c r="AA435" s="13"/>
      <c r="AB435" s="13"/>
    </row>
    <row r="436" spans="1:28" ht="17.100000000000001" customHeight="1">
      <c r="A436" t="s">
        <v>1071</v>
      </c>
      <c r="B436" s="12" t="s">
        <v>1072</v>
      </c>
      <c r="C436" s="12" t="s">
        <v>37</v>
      </c>
      <c r="D436" s="12" t="s">
        <v>173</v>
      </c>
      <c r="E436" s="12" t="s">
        <v>564</v>
      </c>
      <c r="F436" s="12" t="s">
        <v>175</v>
      </c>
      <c r="G436" s="9" t="s">
        <v>5011</v>
      </c>
      <c r="H436" s="8" t="s">
        <v>6636</v>
      </c>
      <c r="I436" s="9"/>
      <c r="J436" s="9"/>
      <c r="K436" s="10"/>
      <c r="L436" s="11"/>
      <c r="M436" s="22">
        <v>246</v>
      </c>
      <c r="N436" s="33"/>
      <c r="O436" s="22"/>
      <c r="P436" s="85">
        <v>3375</v>
      </c>
      <c r="Q436" s="12">
        <v>10</v>
      </c>
      <c r="R436" s="12">
        <v>15</v>
      </c>
      <c r="S436" s="12">
        <v>15</v>
      </c>
      <c r="T436" s="12">
        <v>15</v>
      </c>
      <c r="U436" s="14" t="s">
        <v>56</v>
      </c>
      <c r="V436" s="14" t="s">
        <v>56</v>
      </c>
      <c r="W436" s="14" t="s">
        <v>56</v>
      </c>
      <c r="X436" s="16" t="s">
        <v>56</v>
      </c>
      <c r="Y436" s="13"/>
      <c r="Z436" s="13"/>
      <c r="AA436" s="13"/>
      <c r="AB436" s="13"/>
    </row>
    <row r="437" spans="1:28" ht="17.100000000000001" customHeight="1">
      <c r="A437" t="s">
        <v>1073</v>
      </c>
      <c r="B437" s="12" t="s">
        <v>1074</v>
      </c>
      <c r="C437" s="12" t="s">
        <v>37</v>
      </c>
      <c r="D437" s="12" t="s">
        <v>173</v>
      </c>
      <c r="E437" s="12" t="s">
        <v>564</v>
      </c>
      <c r="F437" s="12" t="s">
        <v>175</v>
      </c>
      <c r="G437" s="9" t="s">
        <v>5012</v>
      </c>
      <c r="H437" s="8" t="s">
        <v>6636</v>
      </c>
      <c r="I437" s="9"/>
      <c r="J437" s="9"/>
      <c r="K437" s="10"/>
      <c r="L437" s="11"/>
      <c r="M437" s="22">
        <v>268</v>
      </c>
      <c r="N437" s="33"/>
      <c r="O437" s="22"/>
      <c r="P437" s="85">
        <v>78650</v>
      </c>
      <c r="Q437" s="12">
        <v>10</v>
      </c>
      <c r="R437" s="12">
        <v>25</v>
      </c>
      <c r="S437" s="12">
        <v>121</v>
      </c>
      <c r="T437" s="12">
        <v>26</v>
      </c>
      <c r="U437" s="14" t="s">
        <v>56</v>
      </c>
      <c r="V437" s="14" t="s">
        <v>56</v>
      </c>
      <c r="W437" s="14" t="s">
        <v>56</v>
      </c>
      <c r="X437" s="16" t="s">
        <v>56</v>
      </c>
      <c r="Y437" s="13"/>
      <c r="Z437" s="13"/>
      <c r="AA437" s="13"/>
      <c r="AB437" s="13"/>
    </row>
    <row r="438" spans="1:28" ht="17.100000000000001" customHeight="1">
      <c r="A438" t="s">
        <v>1075</v>
      </c>
      <c r="B438" s="12" t="s">
        <v>1076</v>
      </c>
      <c r="C438" s="12" t="s">
        <v>37</v>
      </c>
      <c r="D438" s="12" t="s">
        <v>173</v>
      </c>
      <c r="E438" s="12" t="s">
        <v>564</v>
      </c>
      <c r="F438" s="12" t="s">
        <v>175</v>
      </c>
      <c r="G438" s="9" t="s">
        <v>5013</v>
      </c>
      <c r="H438" s="8" t="s">
        <v>6636</v>
      </c>
      <c r="I438" s="9"/>
      <c r="J438" s="9"/>
      <c r="K438" s="10"/>
      <c r="L438" s="11"/>
      <c r="M438" s="22">
        <v>302</v>
      </c>
      <c r="N438" s="33"/>
      <c r="O438" s="22"/>
      <c r="P438" s="85">
        <v>49491</v>
      </c>
      <c r="Q438" s="12">
        <v>3.2</v>
      </c>
      <c r="R438" s="12">
        <v>141</v>
      </c>
      <c r="S438" s="12">
        <v>27</v>
      </c>
      <c r="T438" s="12">
        <v>13</v>
      </c>
      <c r="U438" s="14" t="s">
        <v>56</v>
      </c>
      <c r="V438" s="14" t="s">
        <v>56</v>
      </c>
      <c r="W438" s="14" t="s">
        <v>56</v>
      </c>
      <c r="X438" s="16" t="s">
        <v>56</v>
      </c>
      <c r="Y438" s="13"/>
      <c r="Z438" s="13"/>
      <c r="AA438" s="13"/>
      <c r="AB438" s="13"/>
    </row>
    <row r="439" spans="1:28" ht="17.100000000000001" customHeight="1">
      <c r="A439" t="s">
        <v>1077</v>
      </c>
      <c r="B439" s="12" t="s">
        <v>1078</v>
      </c>
      <c r="C439" s="12" t="s">
        <v>37</v>
      </c>
      <c r="D439" s="12" t="s">
        <v>173</v>
      </c>
      <c r="E439" s="12" t="s">
        <v>564</v>
      </c>
      <c r="F439" s="12" t="s">
        <v>175</v>
      </c>
      <c r="G439" s="9" t="s">
        <v>5014</v>
      </c>
      <c r="H439" s="8" t="s">
        <v>6636</v>
      </c>
      <c r="I439" s="9"/>
      <c r="J439" s="9"/>
      <c r="K439" s="10"/>
      <c r="L439" s="11"/>
      <c r="M439" s="22">
        <v>179</v>
      </c>
      <c r="N439" s="33"/>
      <c r="O439" s="22"/>
      <c r="P439" s="85">
        <v>3375</v>
      </c>
      <c r="Q439" s="12">
        <v>10</v>
      </c>
      <c r="R439" s="12">
        <v>15</v>
      </c>
      <c r="S439" s="12">
        <v>15</v>
      </c>
      <c r="T439" s="12">
        <v>15</v>
      </c>
      <c r="U439" s="14" t="s">
        <v>56</v>
      </c>
      <c r="V439" s="14" t="s">
        <v>56</v>
      </c>
      <c r="W439" s="14" t="s">
        <v>56</v>
      </c>
      <c r="X439" s="16" t="s">
        <v>56</v>
      </c>
      <c r="Y439" s="13"/>
      <c r="Z439" s="13"/>
      <c r="AA439" s="13"/>
      <c r="AB439" s="13"/>
    </row>
    <row r="440" spans="1:28" ht="17.100000000000001" customHeight="1">
      <c r="A440" t="s">
        <v>1079</v>
      </c>
      <c r="B440" s="12" t="s">
        <v>1080</v>
      </c>
      <c r="C440" s="12" t="s">
        <v>37</v>
      </c>
      <c r="D440" s="12" t="s">
        <v>173</v>
      </c>
      <c r="E440" s="12" t="s">
        <v>564</v>
      </c>
      <c r="F440" s="12" t="s">
        <v>175</v>
      </c>
      <c r="G440" s="9" t="s">
        <v>5015</v>
      </c>
      <c r="H440" s="8" t="s">
        <v>6636</v>
      </c>
      <c r="I440" s="9"/>
      <c r="J440" s="9"/>
      <c r="K440" s="10"/>
      <c r="L440" s="11"/>
      <c r="M440" s="22">
        <v>213</v>
      </c>
      <c r="N440" s="33"/>
      <c r="O440" s="22"/>
      <c r="P440" s="85">
        <v>3375</v>
      </c>
      <c r="Q440" s="12">
        <v>10</v>
      </c>
      <c r="R440" s="12">
        <v>15</v>
      </c>
      <c r="S440" s="12">
        <v>15</v>
      </c>
      <c r="T440" s="12">
        <v>15</v>
      </c>
      <c r="U440" s="14" t="s">
        <v>56</v>
      </c>
      <c r="V440" s="14" t="s">
        <v>56</v>
      </c>
      <c r="W440" s="14" t="s">
        <v>56</v>
      </c>
      <c r="X440" s="16" t="s">
        <v>56</v>
      </c>
      <c r="Y440" s="13"/>
      <c r="Z440" s="13"/>
      <c r="AA440" s="13"/>
      <c r="AB440" s="13"/>
    </row>
    <row r="441" spans="1:28" ht="17.100000000000001" customHeight="1">
      <c r="A441" t="s">
        <v>1081</v>
      </c>
      <c r="B441" s="12" t="s">
        <v>1082</v>
      </c>
      <c r="C441" s="12" t="s">
        <v>37</v>
      </c>
      <c r="D441" s="12" t="s">
        <v>173</v>
      </c>
      <c r="E441" s="12" t="s">
        <v>564</v>
      </c>
      <c r="F441" s="12" t="s">
        <v>175</v>
      </c>
      <c r="G441" s="9" t="s">
        <v>5016</v>
      </c>
      <c r="H441" s="8" t="s">
        <v>6636</v>
      </c>
      <c r="I441" s="9"/>
      <c r="J441" s="9"/>
      <c r="K441" s="10"/>
      <c r="L441" s="11"/>
      <c r="M441" s="22">
        <v>235</v>
      </c>
      <c r="N441" s="33"/>
      <c r="O441" s="22"/>
      <c r="P441" s="85">
        <v>3375</v>
      </c>
      <c r="Q441" s="12">
        <v>10</v>
      </c>
      <c r="R441" s="12">
        <v>15</v>
      </c>
      <c r="S441" s="12">
        <v>15</v>
      </c>
      <c r="T441" s="12">
        <v>15</v>
      </c>
      <c r="U441" s="14" t="s">
        <v>56</v>
      </c>
      <c r="V441" s="14" t="s">
        <v>56</v>
      </c>
      <c r="W441" s="14" t="s">
        <v>56</v>
      </c>
      <c r="X441" s="16" t="s">
        <v>56</v>
      </c>
      <c r="Y441" s="13"/>
      <c r="Z441" s="13"/>
      <c r="AA441" s="13"/>
      <c r="AB441" s="13"/>
    </row>
    <row r="442" spans="1:28" ht="17.100000000000001" customHeight="1">
      <c r="A442" t="s">
        <v>1083</v>
      </c>
      <c r="B442" s="12" t="s">
        <v>1084</v>
      </c>
      <c r="C442" s="12" t="s">
        <v>37</v>
      </c>
      <c r="D442" s="12" t="s">
        <v>173</v>
      </c>
      <c r="E442" s="12" t="s">
        <v>564</v>
      </c>
      <c r="F442" s="12" t="s">
        <v>175</v>
      </c>
      <c r="G442" s="9" t="s">
        <v>5017</v>
      </c>
      <c r="H442" s="8" t="s">
        <v>6636</v>
      </c>
      <c r="I442" s="9"/>
      <c r="J442" s="9"/>
      <c r="K442" s="10"/>
      <c r="L442" s="11"/>
      <c r="M442" s="22">
        <v>257</v>
      </c>
      <c r="N442" s="33"/>
      <c r="O442" s="22"/>
      <c r="P442" s="85">
        <v>3375</v>
      </c>
      <c r="Q442" s="12">
        <v>10</v>
      </c>
      <c r="R442" s="12">
        <v>15</v>
      </c>
      <c r="S442" s="12">
        <v>15</v>
      </c>
      <c r="T442" s="12">
        <v>15</v>
      </c>
      <c r="U442" s="14" t="s">
        <v>56</v>
      </c>
      <c r="V442" s="14" t="s">
        <v>56</v>
      </c>
      <c r="W442" s="14" t="s">
        <v>56</v>
      </c>
      <c r="X442" s="16" t="s">
        <v>56</v>
      </c>
      <c r="Y442" s="13"/>
      <c r="Z442" s="13"/>
      <c r="AA442" s="13"/>
      <c r="AB442" s="13"/>
    </row>
    <row r="443" spans="1:28" ht="17.100000000000001" customHeight="1">
      <c r="A443" t="s">
        <v>1085</v>
      </c>
      <c r="B443" s="12" t="s">
        <v>1086</v>
      </c>
      <c r="C443" s="12" t="s">
        <v>37</v>
      </c>
      <c r="D443" s="12" t="s">
        <v>173</v>
      </c>
      <c r="E443" s="12" t="s">
        <v>564</v>
      </c>
      <c r="F443" s="12" t="s">
        <v>175</v>
      </c>
      <c r="G443" s="9" t="s">
        <v>5018</v>
      </c>
      <c r="H443" s="8" t="s">
        <v>6636</v>
      </c>
      <c r="I443" s="9"/>
      <c r="J443" s="9"/>
      <c r="K443" s="10"/>
      <c r="L443" s="11"/>
      <c r="M443" s="22">
        <v>291</v>
      </c>
      <c r="N443" s="33"/>
      <c r="O443" s="22"/>
      <c r="P443" s="85">
        <v>3375</v>
      </c>
      <c r="Q443" s="12">
        <v>10</v>
      </c>
      <c r="R443" s="12">
        <v>15</v>
      </c>
      <c r="S443" s="12">
        <v>15</v>
      </c>
      <c r="T443" s="12">
        <v>15</v>
      </c>
      <c r="U443" s="14" t="s">
        <v>56</v>
      </c>
      <c r="V443" s="14" t="s">
        <v>56</v>
      </c>
      <c r="W443" s="14" t="s">
        <v>56</v>
      </c>
      <c r="X443" s="16" t="s">
        <v>56</v>
      </c>
      <c r="Y443" s="13"/>
      <c r="Z443" s="13"/>
      <c r="AA443" s="13"/>
      <c r="AB443" s="13"/>
    </row>
    <row r="444" spans="1:28" ht="17.100000000000001" customHeight="1">
      <c r="A444" t="s">
        <v>1087</v>
      </c>
      <c r="B444" s="12" t="s">
        <v>1088</v>
      </c>
      <c r="C444" s="12" t="s">
        <v>37</v>
      </c>
      <c r="D444" s="12" t="s">
        <v>173</v>
      </c>
      <c r="E444" s="12" t="s">
        <v>564</v>
      </c>
      <c r="F444" s="12" t="s">
        <v>175</v>
      </c>
      <c r="G444" s="9" t="s">
        <v>5019</v>
      </c>
      <c r="H444" s="8" t="s">
        <v>6636</v>
      </c>
      <c r="I444" s="9"/>
      <c r="J444" s="9"/>
      <c r="K444" s="10"/>
      <c r="L444" s="11"/>
      <c r="M444" s="22">
        <v>151</v>
      </c>
      <c r="N444" s="33"/>
      <c r="O444" s="22"/>
      <c r="P444" s="85">
        <v>7722.4320000000016</v>
      </c>
      <c r="Q444" s="12">
        <v>1.54</v>
      </c>
      <c r="R444" s="12">
        <v>21.6</v>
      </c>
      <c r="S444" s="12">
        <v>21.8</v>
      </c>
      <c r="T444" s="12">
        <v>16.400000000000002</v>
      </c>
      <c r="U444" s="14" t="s">
        <v>56</v>
      </c>
      <c r="V444" s="14" t="s">
        <v>56</v>
      </c>
      <c r="W444" s="14" t="s">
        <v>56</v>
      </c>
      <c r="X444" s="16" t="s">
        <v>56</v>
      </c>
      <c r="Y444" s="13"/>
      <c r="Z444" s="13"/>
      <c r="AA444" s="13"/>
      <c r="AB444" s="13"/>
    </row>
    <row r="445" spans="1:28" ht="17.100000000000001" customHeight="1">
      <c r="A445" t="s">
        <v>1089</v>
      </c>
      <c r="B445" s="12" t="s">
        <v>1090</v>
      </c>
      <c r="C445" s="12" t="s">
        <v>37</v>
      </c>
      <c r="D445" s="12" t="s">
        <v>173</v>
      </c>
      <c r="E445" s="12" t="s">
        <v>1091</v>
      </c>
      <c r="F445" s="12" t="s">
        <v>816</v>
      </c>
      <c r="G445" s="56" t="s">
        <v>5020</v>
      </c>
      <c r="H445" s="8" t="s">
        <v>6637</v>
      </c>
      <c r="I445" s="9"/>
      <c r="J445" s="9"/>
      <c r="K445" s="151"/>
      <c r="L445" s="150"/>
      <c r="M445" s="22">
        <v>0</v>
      </c>
      <c r="N445" s="33"/>
      <c r="O445" s="22"/>
      <c r="P445" s="85">
        <v>165750</v>
      </c>
      <c r="Q445" s="12">
        <v>37</v>
      </c>
      <c r="R445" s="12">
        <v>75</v>
      </c>
      <c r="S445" s="12">
        <v>85</v>
      </c>
      <c r="T445" s="12">
        <v>26</v>
      </c>
      <c r="U445" s="14" t="s">
        <v>42</v>
      </c>
      <c r="V445" s="14">
        <v>0.1</v>
      </c>
      <c r="W445" s="14">
        <v>0.02</v>
      </c>
      <c r="X445" s="80">
        <v>1.9999999999999999E-6</v>
      </c>
      <c r="Y445" s="13"/>
      <c r="Z445" s="13"/>
      <c r="AA445" s="13"/>
      <c r="AB445" s="13"/>
    </row>
    <row r="446" spans="1:28" ht="17.100000000000001" customHeight="1">
      <c r="A446" t="s">
        <v>1093</v>
      </c>
      <c r="B446" s="12" t="s">
        <v>1094</v>
      </c>
      <c r="C446" s="12" t="s">
        <v>37</v>
      </c>
      <c r="D446" s="12" t="s">
        <v>173</v>
      </c>
      <c r="E446" s="12" t="s">
        <v>1091</v>
      </c>
      <c r="F446" s="12" t="s">
        <v>816</v>
      </c>
      <c r="G446" s="56" t="s">
        <v>5021</v>
      </c>
      <c r="H446" s="8" t="s">
        <v>6637</v>
      </c>
      <c r="I446" s="9"/>
      <c r="J446" s="9"/>
      <c r="K446" s="151"/>
      <c r="L446" s="150"/>
      <c r="M446" s="22">
        <v>0</v>
      </c>
      <c r="N446" s="33"/>
      <c r="O446" s="22"/>
      <c r="P446" s="85">
        <v>205504</v>
      </c>
      <c r="Q446" s="12">
        <v>42</v>
      </c>
      <c r="R446" s="12">
        <v>76</v>
      </c>
      <c r="S446" s="12">
        <v>104</v>
      </c>
      <c r="T446" s="12">
        <v>26</v>
      </c>
      <c r="U446" s="14" t="s">
        <v>42</v>
      </c>
      <c r="V446" s="14">
        <v>0.14000000000000001</v>
      </c>
      <c r="W446" s="14">
        <v>0.02</v>
      </c>
      <c r="X446" s="80">
        <v>2.8000000000000003E-6</v>
      </c>
      <c r="Y446" s="13"/>
      <c r="Z446" s="13"/>
      <c r="AA446" s="13"/>
      <c r="AB446" s="13"/>
    </row>
    <row r="447" spans="1:28" ht="17.100000000000001" customHeight="1">
      <c r="A447" t="s">
        <v>1095</v>
      </c>
      <c r="B447" s="12" t="s">
        <v>1096</v>
      </c>
      <c r="C447" s="12" t="s">
        <v>37</v>
      </c>
      <c r="D447" s="12" t="s">
        <v>173</v>
      </c>
      <c r="E447" s="12" t="s">
        <v>1091</v>
      </c>
      <c r="F447" s="12" t="s">
        <v>816</v>
      </c>
      <c r="G447" s="56" t="s">
        <v>5022</v>
      </c>
      <c r="H447" s="8" t="s">
        <v>6637</v>
      </c>
      <c r="I447" s="9"/>
      <c r="J447" s="9"/>
      <c r="K447" s="151"/>
      <c r="L447" s="150"/>
      <c r="M447" s="22">
        <v>0</v>
      </c>
      <c r="N447" s="33"/>
      <c r="O447" s="22"/>
      <c r="P447" s="85">
        <v>282568</v>
      </c>
      <c r="Q447" s="12">
        <v>47</v>
      </c>
      <c r="R447" s="12">
        <v>76</v>
      </c>
      <c r="S447" s="12">
        <v>143</v>
      </c>
      <c r="T447" s="12">
        <v>26</v>
      </c>
      <c r="U447" s="14" t="s">
        <v>42</v>
      </c>
      <c r="V447" s="14">
        <v>0.15</v>
      </c>
      <c r="W447" s="14">
        <v>0.02</v>
      </c>
      <c r="X447" s="80">
        <v>3.0000000000000001E-6</v>
      </c>
      <c r="Y447" s="13"/>
      <c r="Z447" s="13"/>
      <c r="AA447" s="13"/>
      <c r="AB447" s="13"/>
    </row>
    <row r="448" spans="1:28" ht="17.100000000000001" customHeight="1">
      <c r="A448" t="s">
        <v>1097</v>
      </c>
      <c r="B448" s="12" t="s">
        <v>1098</v>
      </c>
      <c r="C448" s="12" t="s">
        <v>37</v>
      </c>
      <c r="D448" s="12" t="s">
        <v>173</v>
      </c>
      <c r="E448" s="12" t="s">
        <v>1091</v>
      </c>
      <c r="F448" s="12" t="s">
        <v>816</v>
      </c>
      <c r="G448" s="56" t="s">
        <v>5023</v>
      </c>
      <c r="H448" s="8" t="s">
        <v>6637</v>
      </c>
      <c r="I448" s="9"/>
      <c r="J448" s="9"/>
      <c r="K448" s="151"/>
      <c r="L448" s="150"/>
      <c r="M448" s="22">
        <v>0</v>
      </c>
      <c r="N448" s="33"/>
      <c r="O448" s="22"/>
      <c r="P448" s="85">
        <v>155125</v>
      </c>
      <c r="Q448" s="12">
        <v>47</v>
      </c>
      <c r="R448" s="12">
        <v>73</v>
      </c>
      <c r="S448" s="12">
        <v>85</v>
      </c>
      <c r="T448" s="12">
        <v>25</v>
      </c>
      <c r="U448" s="14" t="s">
        <v>42</v>
      </c>
      <c r="V448" s="14">
        <v>0.1</v>
      </c>
      <c r="W448" s="14">
        <v>0.02</v>
      </c>
      <c r="X448" s="80">
        <v>1.9999999999999999E-6</v>
      </c>
      <c r="Y448" s="13"/>
      <c r="Z448" s="13"/>
      <c r="AA448" s="13"/>
      <c r="AB448" s="13"/>
    </row>
    <row r="449" spans="1:28" ht="17.100000000000001" customHeight="1">
      <c r="A449" t="s">
        <v>1099</v>
      </c>
      <c r="B449" s="12" t="s">
        <v>1100</v>
      </c>
      <c r="C449" s="12" t="s">
        <v>37</v>
      </c>
      <c r="D449" s="12" t="s">
        <v>173</v>
      </c>
      <c r="E449" s="12" t="s">
        <v>1091</v>
      </c>
      <c r="F449" s="12" t="s">
        <v>816</v>
      </c>
      <c r="G449" s="56" t="s">
        <v>5024</v>
      </c>
      <c r="H449" s="8" t="s">
        <v>6637</v>
      </c>
      <c r="I449" s="9"/>
      <c r="J449" s="9"/>
      <c r="K449" s="151"/>
      <c r="L449" s="150"/>
      <c r="M449" s="22">
        <v>0</v>
      </c>
      <c r="N449" s="33"/>
      <c r="O449" s="22"/>
      <c r="P449" s="85">
        <v>181440</v>
      </c>
      <c r="Q449" s="12">
        <v>44.8</v>
      </c>
      <c r="R449" s="12">
        <v>72</v>
      </c>
      <c r="S449" s="12">
        <v>105</v>
      </c>
      <c r="T449" s="12">
        <v>24</v>
      </c>
      <c r="U449" s="14" t="s">
        <v>42</v>
      </c>
      <c r="V449" s="14">
        <v>0.14000000000000001</v>
      </c>
      <c r="W449" s="14">
        <v>0.02</v>
      </c>
      <c r="X449" s="80">
        <v>2.8000000000000003E-6</v>
      </c>
      <c r="Y449" s="13"/>
      <c r="Z449" s="13"/>
      <c r="AA449" s="13"/>
      <c r="AB449" s="13"/>
    </row>
    <row r="450" spans="1:28" ht="17.100000000000001" customHeight="1">
      <c r="A450" t="s">
        <v>1101</v>
      </c>
      <c r="B450" s="12" t="s">
        <v>1102</v>
      </c>
      <c r="C450" s="12" t="s">
        <v>37</v>
      </c>
      <c r="D450" s="12" t="s">
        <v>173</v>
      </c>
      <c r="E450" s="12" t="s">
        <v>1091</v>
      </c>
      <c r="F450" s="12" t="s">
        <v>816</v>
      </c>
      <c r="G450" s="56" t="s">
        <v>5025</v>
      </c>
      <c r="H450" s="8" t="s">
        <v>6637</v>
      </c>
      <c r="I450" s="9"/>
      <c r="J450" s="9"/>
      <c r="K450" s="151"/>
      <c r="L450" s="150"/>
      <c r="M450" s="22">
        <v>0</v>
      </c>
      <c r="N450" s="33"/>
      <c r="O450" s="22"/>
      <c r="P450" s="85">
        <v>282568</v>
      </c>
      <c r="Q450" s="12">
        <v>47</v>
      </c>
      <c r="R450" s="12">
        <v>76</v>
      </c>
      <c r="S450" s="12">
        <v>143</v>
      </c>
      <c r="T450" s="12">
        <v>26</v>
      </c>
      <c r="U450" s="14" t="s">
        <v>42</v>
      </c>
      <c r="V450" s="14">
        <v>0.15</v>
      </c>
      <c r="W450" s="14">
        <v>0.02</v>
      </c>
      <c r="X450" s="80">
        <v>3.0000000000000001E-6</v>
      </c>
      <c r="Y450" s="13"/>
      <c r="Z450" s="13"/>
      <c r="AA450" s="13"/>
      <c r="AB450" s="13"/>
    </row>
    <row r="451" spans="1:28" ht="17.100000000000001" customHeight="1">
      <c r="A451" t="s">
        <v>1103</v>
      </c>
      <c r="B451" s="12" t="s">
        <v>1104</v>
      </c>
      <c r="C451" s="12" t="s">
        <v>37</v>
      </c>
      <c r="D451" s="12" t="s">
        <v>173</v>
      </c>
      <c r="E451" s="12" t="s">
        <v>1091</v>
      </c>
      <c r="F451" s="12" t="s">
        <v>816</v>
      </c>
      <c r="G451" s="56" t="s">
        <v>5026</v>
      </c>
      <c r="H451" s="8" t="s">
        <v>6637</v>
      </c>
      <c r="I451" s="9"/>
      <c r="J451" s="9"/>
      <c r="K451" s="151"/>
      <c r="L451" s="150"/>
      <c r="M451" s="22">
        <v>3029</v>
      </c>
      <c r="N451" s="33"/>
      <c r="O451" s="22"/>
      <c r="P451" s="85">
        <v>148920</v>
      </c>
      <c r="Q451" s="12">
        <v>37</v>
      </c>
      <c r="R451" s="12">
        <v>73</v>
      </c>
      <c r="S451" s="12">
        <v>85</v>
      </c>
      <c r="T451" s="12">
        <v>24</v>
      </c>
      <c r="U451" s="14" t="s">
        <v>42</v>
      </c>
      <c r="V451" s="14">
        <v>0.1</v>
      </c>
      <c r="W451" s="14">
        <v>0.02</v>
      </c>
      <c r="X451" s="80">
        <v>1.9999999999999999E-6</v>
      </c>
      <c r="Y451" s="13"/>
      <c r="Z451" s="13"/>
      <c r="AA451" s="13"/>
      <c r="AB451" s="13"/>
    </row>
    <row r="452" spans="1:28" ht="17.100000000000001" customHeight="1">
      <c r="A452" t="s">
        <v>1105</v>
      </c>
      <c r="B452" s="12" t="s">
        <v>1106</v>
      </c>
      <c r="C452" s="12" t="s">
        <v>37</v>
      </c>
      <c r="D452" s="12" t="s">
        <v>173</v>
      </c>
      <c r="E452" s="12" t="s">
        <v>1091</v>
      </c>
      <c r="F452" s="12" t="s">
        <v>816</v>
      </c>
      <c r="G452" s="56" t="s">
        <v>5027</v>
      </c>
      <c r="H452" s="8" t="s">
        <v>6637</v>
      </c>
      <c r="I452" s="9"/>
      <c r="J452" s="9"/>
      <c r="K452" s="151"/>
      <c r="L452" s="150"/>
      <c r="M452" s="22">
        <v>3184</v>
      </c>
      <c r="N452" s="33"/>
      <c r="O452" s="22"/>
      <c r="P452" s="85">
        <v>89996.39999999998</v>
      </c>
      <c r="Q452" s="12">
        <v>43</v>
      </c>
      <c r="R452" s="12">
        <v>64.099999999999994</v>
      </c>
      <c r="S452" s="12">
        <v>97.5</v>
      </c>
      <c r="T452" s="12">
        <v>14.399999999999999</v>
      </c>
      <c r="U452" s="14" t="s">
        <v>42</v>
      </c>
      <c r="V452" s="14">
        <v>0.14000000000000001</v>
      </c>
      <c r="W452" s="14">
        <v>0.02</v>
      </c>
      <c r="X452" s="80">
        <v>2.8000000000000003E-6</v>
      </c>
      <c r="Y452" s="13"/>
      <c r="Z452" s="13"/>
      <c r="AA452" s="13"/>
      <c r="AB452" s="13"/>
    </row>
    <row r="453" spans="1:28" ht="17.100000000000001" customHeight="1">
      <c r="A453" t="s">
        <v>1107</v>
      </c>
      <c r="B453" s="12" t="s">
        <v>1108</v>
      </c>
      <c r="C453" s="12" t="s">
        <v>37</v>
      </c>
      <c r="D453" s="12" t="s">
        <v>173</v>
      </c>
      <c r="E453" s="12" t="s">
        <v>1091</v>
      </c>
      <c r="F453" s="12" t="s">
        <v>816</v>
      </c>
      <c r="G453" s="56" t="s">
        <v>5028</v>
      </c>
      <c r="H453" s="8" t="s">
        <v>6637</v>
      </c>
      <c r="I453" s="9"/>
      <c r="J453" s="9"/>
      <c r="K453" s="151"/>
      <c r="L453" s="150"/>
      <c r="M453" s="22">
        <v>3644</v>
      </c>
      <c r="N453" s="33"/>
      <c r="O453" s="22"/>
      <c r="P453" s="85">
        <v>234403</v>
      </c>
      <c r="Q453" s="12">
        <v>47</v>
      </c>
      <c r="R453" s="12">
        <v>73</v>
      </c>
      <c r="S453" s="12">
        <v>130</v>
      </c>
      <c r="T453" s="12">
        <v>24.7</v>
      </c>
      <c r="U453" s="14" t="s">
        <v>42</v>
      </c>
      <c r="V453" s="14">
        <v>0.15</v>
      </c>
      <c r="W453" s="14">
        <v>0.02</v>
      </c>
      <c r="X453" s="80">
        <v>3.0000000000000001E-6</v>
      </c>
      <c r="Y453" s="13"/>
      <c r="Z453" s="13"/>
      <c r="AA453" s="13"/>
      <c r="AB453" s="13"/>
    </row>
    <row r="454" spans="1:28" ht="17.100000000000001" customHeight="1">
      <c r="A454" t="s">
        <v>1109</v>
      </c>
      <c r="B454" s="12" t="s">
        <v>1110</v>
      </c>
      <c r="C454" s="12" t="s">
        <v>37</v>
      </c>
      <c r="D454" s="12" t="s">
        <v>173</v>
      </c>
      <c r="E454" s="12" t="s">
        <v>1091</v>
      </c>
      <c r="F454" s="12" t="s">
        <v>816</v>
      </c>
      <c r="G454" s="56" t="s">
        <v>5029</v>
      </c>
      <c r="H454" s="8" t="s">
        <v>6637</v>
      </c>
      <c r="I454" s="9"/>
      <c r="J454" s="9"/>
      <c r="K454" s="151"/>
      <c r="L454" s="150"/>
      <c r="M454" s="22">
        <v>3064</v>
      </c>
      <c r="N454" s="33"/>
      <c r="O454" s="22"/>
      <c r="P454" s="85">
        <v>165750</v>
      </c>
      <c r="Q454" s="12">
        <v>37</v>
      </c>
      <c r="R454" s="12">
        <v>75</v>
      </c>
      <c r="S454" s="12">
        <v>85</v>
      </c>
      <c r="T454" s="12">
        <v>26</v>
      </c>
      <c r="U454" s="14" t="s">
        <v>42</v>
      </c>
      <c r="V454" s="14">
        <v>0.1</v>
      </c>
      <c r="W454" s="14">
        <v>0.02</v>
      </c>
      <c r="X454" s="80">
        <v>1.9999999999999999E-6</v>
      </c>
      <c r="Y454" s="13"/>
      <c r="Z454" s="13"/>
      <c r="AA454" s="13"/>
      <c r="AB454" s="13"/>
    </row>
    <row r="455" spans="1:28" ht="17.100000000000001" customHeight="1">
      <c r="A455" t="s">
        <v>1111</v>
      </c>
      <c r="B455" s="12" t="s">
        <v>1112</v>
      </c>
      <c r="C455" s="12" t="s">
        <v>37</v>
      </c>
      <c r="D455" s="12" t="s">
        <v>173</v>
      </c>
      <c r="E455" s="12" t="s">
        <v>1091</v>
      </c>
      <c r="F455" s="12" t="s">
        <v>816</v>
      </c>
      <c r="G455" s="56" t="s">
        <v>5030</v>
      </c>
      <c r="H455" s="8" t="s">
        <v>6637</v>
      </c>
      <c r="I455" s="9"/>
      <c r="J455" s="9"/>
      <c r="K455" s="151"/>
      <c r="L455" s="150"/>
      <c r="M455" s="22">
        <v>3219</v>
      </c>
      <c r="N455" s="33"/>
      <c r="O455" s="22"/>
      <c r="P455" s="85">
        <v>89996.39999999998</v>
      </c>
      <c r="Q455" s="12">
        <v>43</v>
      </c>
      <c r="R455" s="12">
        <v>64.099999999999994</v>
      </c>
      <c r="S455" s="12">
        <v>97.5</v>
      </c>
      <c r="T455" s="12">
        <v>14.399999999999999</v>
      </c>
      <c r="U455" s="14" t="s">
        <v>42</v>
      </c>
      <c r="V455" s="14">
        <v>0.14000000000000001</v>
      </c>
      <c r="W455" s="14">
        <v>0.02</v>
      </c>
      <c r="X455" s="80">
        <v>2.8000000000000003E-6</v>
      </c>
      <c r="Y455" s="13"/>
      <c r="Z455" s="13"/>
      <c r="AA455" s="13"/>
      <c r="AB455" s="13"/>
    </row>
    <row r="456" spans="1:28" ht="17.100000000000001" customHeight="1">
      <c r="A456" t="s">
        <v>1113</v>
      </c>
      <c r="B456" s="12" t="s">
        <v>1114</v>
      </c>
      <c r="C456" s="12" t="s">
        <v>37</v>
      </c>
      <c r="D456" s="12" t="s">
        <v>173</v>
      </c>
      <c r="E456" s="12" t="s">
        <v>1091</v>
      </c>
      <c r="F456" s="12" t="s">
        <v>816</v>
      </c>
      <c r="G456" s="56" t="s">
        <v>5031</v>
      </c>
      <c r="H456" s="8" t="s">
        <v>6637</v>
      </c>
      <c r="I456" s="9"/>
      <c r="J456" s="9"/>
      <c r="K456" s="151"/>
      <c r="L456" s="150"/>
      <c r="M456" s="22">
        <v>3674</v>
      </c>
      <c r="N456" s="33"/>
      <c r="O456" s="22"/>
      <c r="P456" s="85">
        <v>227760</v>
      </c>
      <c r="Q456" s="12">
        <v>47</v>
      </c>
      <c r="R456" s="12">
        <v>73</v>
      </c>
      <c r="S456" s="12">
        <v>130</v>
      </c>
      <c r="T456" s="12">
        <v>24</v>
      </c>
      <c r="U456" s="14" t="s">
        <v>42</v>
      </c>
      <c r="V456" s="14">
        <v>0.15</v>
      </c>
      <c r="W456" s="14">
        <v>0.02</v>
      </c>
      <c r="X456" s="80">
        <v>3.0000000000000001E-6</v>
      </c>
      <c r="Y456" s="13"/>
      <c r="Z456" s="13"/>
      <c r="AA456" s="13"/>
      <c r="AB456" s="13"/>
    </row>
    <row r="457" spans="1:28" ht="17.100000000000001" customHeight="1">
      <c r="A457" t="s">
        <v>1115</v>
      </c>
      <c r="B457" s="12" t="s">
        <v>1116</v>
      </c>
      <c r="C457" s="12" t="s">
        <v>37</v>
      </c>
      <c r="D457" s="12" t="s">
        <v>173</v>
      </c>
      <c r="E457" s="12" t="s">
        <v>1091</v>
      </c>
      <c r="F457" s="12" t="s">
        <v>816</v>
      </c>
      <c r="G457" s="56" t="s">
        <v>5032</v>
      </c>
      <c r="H457" s="8" t="s">
        <v>6637</v>
      </c>
      <c r="I457" s="9"/>
      <c r="J457" s="9"/>
      <c r="K457" s="151"/>
      <c r="L457" s="150"/>
      <c r="M457" s="22">
        <v>0</v>
      </c>
      <c r="N457" s="33"/>
      <c r="O457" s="22"/>
      <c r="P457" s="85">
        <v>165750</v>
      </c>
      <c r="Q457" s="12">
        <v>37</v>
      </c>
      <c r="R457" s="12">
        <v>75</v>
      </c>
      <c r="S457" s="12">
        <v>85</v>
      </c>
      <c r="T457" s="12">
        <v>26</v>
      </c>
      <c r="U457" s="14" t="s">
        <v>42</v>
      </c>
      <c r="V457" s="14">
        <v>0.1</v>
      </c>
      <c r="W457" s="14">
        <v>0.02</v>
      </c>
      <c r="X457" s="80">
        <v>1.9999999999999999E-6</v>
      </c>
      <c r="Y457" s="13"/>
      <c r="Z457" s="13"/>
      <c r="AA457" s="13"/>
      <c r="AB457" s="13"/>
    </row>
    <row r="458" spans="1:28" ht="17.100000000000001" customHeight="1">
      <c r="A458" t="s">
        <v>1117</v>
      </c>
      <c r="B458" s="12" t="s">
        <v>1118</v>
      </c>
      <c r="C458" s="12" t="s">
        <v>37</v>
      </c>
      <c r="D458" s="12" t="s">
        <v>173</v>
      </c>
      <c r="E458" s="12" t="s">
        <v>1091</v>
      </c>
      <c r="F458" s="12" t="s">
        <v>816</v>
      </c>
      <c r="G458" s="56" t="s">
        <v>5033</v>
      </c>
      <c r="H458" s="8" t="s">
        <v>6637</v>
      </c>
      <c r="I458" s="9"/>
      <c r="J458" s="9"/>
      <c r="K458" s="151"/>
      <c r="L458" s="150"/>
      <c r="M458" s="22">
        <v>0</v>
      </c>
      <c r="N458" s="33"/>
      <c r="O458" s="22"/>
      <c r="P458" s="85">
        <v>89996.39999999998</v>
      </c>
      <c r="Q458" s="12">
        <v>43</v>
      </c>
      <c r="R458" s="12">
        <v>64.099999999999994</v>
      </c>
      <c r="S458" s="12">
        <v>97.5</v>
      </c>
      <c r="T458" s="12">
        <v>14.399999999999999</v>
      </c>
      <c r="U458" s="14" t="s">
        <v>42</v>
      </c>
      <c r="V458" s="14">
        <v>0.14000000000000001</v>
      </c>
      <c r="W458" s="14">
        <v>0.02</v>
      </c>
      <c r="X458" s="80">
        <v>2.8000000000000003E-6</v>
      </c>
      <c r="Y458" s="13"/>
      <c r="Z458" s="13"/>
      <c r="AA458" s="13"/>
      <c r="AB458" s="13"/>
    </row>
    <row r="459" spans="1:28" ht="17.100000000000001" customHeight="1">
      <c r="A459" t="s">
        <v>1119</v>
      </c>
      <c r="B459" s="12" t="s">
        <v>1120</v>
      </c>
      <c r="C459" s="12" t="s">
        <v>37</v>
      </c>
      <c r="D459" s="12" t="s">
        <v>173</v>
      </c>
      <c r="E459" s="12" t="s">
        <v>1091</v>
      </c>
      <c r="F459" s="12" t="s">
        <v>816</v>
      </c>
      <c r="G459" s="56" t="s">
        <v>5034</v>
      </c>
      <c r="H459" s="8" t="s">
        <v>6637</v>
      </c>
      <c r="I459" s="9"/>
      <c r="J459" s="9"/>
      <c r="K459" s="151"/>
      <c r="L459" s="150"/>
      <c r="M459" s="22">
        <v>0</v>
      </c>
      <c r="N459" s="33"/>
      <c r="O459" s="22"/>
      <c r="P459" s="85">
        <v>227760</v>
      </c>
      <c r="Q459" s="12">
        <v>47</v>
      </c>
      <c r="R459" s="12">
        <v>73</v>
      </c>
      <c r="S459" s="12">
        <v>130</v>
      </c>
      <c r="T459" s="12">
        <v>24</v>
      </c>
      <c r="U459" s="14" t="s">
        <v>42</v>
      </c>
      <c r="V459" s="14">
        <v>0.15</v>
      </c>
      <c r="W459" s="14">
        <v>0.02</v>
      </c>
      <c r="X459" s="80">
        <v>3.0000000000000001E-6</v>
      </c>
      <c r="Y459" s="13"/>
      <c r="Z459" s="13"/>
      <c r="AA459" s="13"/>
      <c r="AB459" s="13"/>
    </row>
    <row r="460" spans="1:28" ht="17.100000000000001" customHeight="1">
      <c r="A460" t="s">
        <v>1121</v>
      </c>
      <c r="B460" s="12" t="s">
        <v>1122</v>
      </c>
      <c r="C460" s="12" t="s">
        <v>37</v>
      </c>
      <c r="D460" s="12" t="s">
        <v>173</v>
      </c>
      <c r="E460" s="12" t="s">
        <v>1091</v>
      </c>
      <c r="F460" s="12" t="s">
        <v>816</v>
      </c>
      <c r="G460" s="56" t="s">
        <v>5035</v>
      </c>
      <c r="H460" s="8" t="s">
        <v>6637</v>
      </c>
      <c r="I460" s="9"/>
      <c r="J460" s="9"/>
      <c r="K460" s="151"/>
      <c r="L460" s="150"/>
      <c r="M460" s="22">
        <v>0</v>
      </c>
      <c r="N460" s="33"/>
      <c r="O460" s="22"/>
      <c r="P460" s="85">
        <v>169936</v>
      </c>
      <c r="Q460" s="12">
        <v>37</v>
      </c>
      <c r="R460" s="12">
        <v>76</v>
      </c>
      <c r="S460" s="12">
        <v>86</v>
      </c>
      <c r="T460" s="12">
        <v>26</v>
      </c>
      <c r="U460" s="14" t="s">
        <v>42</v>
      </c>
      <c r="V460" s="14">
        <v>0.1</v>
      </c>
      <c r="W460" s="14">
        <v>0.02</v>
      </c>
      <c r="X460" s="80">
        <v>1.9999999999999999E-6</v>
      </c>
      <c r="Y460" s="13"/>
      <c r="Z460" s="13"/>
      <c r="AA460" s="13"/>
      <c r="AB460" s="13"/>
    </row>
    <row r="461" spans="1:28" ht="17.100000000000001" customHeight="1">
      <c r="A461" t="s">
        <v>1123</v>
      </c>
      <c r="B461" s="12" t="s">
        <v>1124</v>
      </c>
      <c r="C461" s="12" t="s">
        <v>37</v>
      </c>
      <c r="D461" s="12" t="s">
        <v>173</v>
      </c>
      <c r="E461" s="12" t="s">
        <v>1091</v>
      </c>
      <c r="F461" s="12" t="s">
        <v>816</v>
      </c>
      <c r="G461" s="56" t="s">
        <v>5036</v>
      </c>
      <c r="H461" s="8" t="s">
        <v>6637</v>
      </c>
      <c r="I461" s="9"/>
      <c r="J461" s="9"/>
      <c r="K461" s="151"/>
      <c r="L461" s="150"/>
      <c r="M461" s="22">
        <v>0</v>
      </c>
      <c r="N461" s="33"/>
      <c r="O461" s="22"/>
      <c r="P461" s="85">
        <v>207480</v>
      </c>
      <c r="Q461" s="12">
        <v>42</v>
      </c>
      <c r="R461" s="12">
        <v>76</v>
      </c>
      <c r="S461" s="12">
        <v>105</v>
      </c>
      <c r="T461" s="12">
        <v>26</v>
      </c>
      <c r="U461" s="14" t="s">
        <v>42</v>
      </c>
      <c r="V461" s="14">
        <v>0.14000000000000001</v>
      </c>
      <c r="W461" s="14">
        <v>0.02</v>
      </c>
      <c r="X461" s="80">
        <v>2.8000000000000003E-6</v>
      </c>
      <c r="Y461" s="13"/>
      <c r="Z461" s="13"/>
      <c r="AA461" s="13"/>
      <c r="AB461" s="13"/>
    </row>
    <row r="462" spans="1:28" ht="17.100000000000001" customHeight="1">
      <c r="A462" t="s">
        <v>1125</v>
      </c>
      <c r="B462" s="12" t="s">
        <v>1126</v>
      </c>
      <c r="C462" s="12" t="s">
        <v>37</v>
      </c>
      <c r="D462" s="12" t="s">
        <v>173</v>
      </c>
      <c r="E462" s="12" t="s">
        <v>1091</v>
      </c>
      <c r="F462" s="12" t="s">
        <v>816</v>
      </c>
      <c r="G462" s="56" t="s">
        <v>5037</v>
      </c>
      <c r="H462" s="8" t="s">
        <v>6637</v>
      </c>
      <c r="I462" s="9"/>
      <c r="J462" s="9"/>
      <c r="K462" s="151"/>
      <c r="L462" s="150"/>
      <c r="M462" s="22">
        <v>0</v>
      </c>
      <c r="N462" s="33"/>
      <c r="O462" s="22"/>
      <c r="P462" s="85">
        <v>278850</v>
      </c>
      <c r="Q462" s="12">
        <v>47</v>
      </c>
      <c r="R462" s="12">
        <v>75</v>
      </c>
      <c r="S462" s="12">
        <v>143</v>
      </c>
      <c r="T462" s="12">
        <v>26</v>
      </c>
      <c r="U462" s="14" t="s">
        <v>42</v>
      </c>
      <c r="V462" s="14">
        <v>0.15</v>
      </c>
      <c r="W462" s="14">
        <v>0.02</v>
      </c>
      <c r="X462" s="80">
        <v>3.0000000000000001E-6</v>
      </c>
      <c r="Y462" s="13"/>
      <c r="Z462" s="13"/>
      <c r="AA462" s="13"/>
      <c r="AB462" s="13"/>
    </row>
    <row r="463" spans="1:28" ht="17.100000000000001" customHeight="1">
      <c r="A463" t="s">
        <v>1127</v>
      </c>
      <c r="B463" s="12" t="s">
        <v>1128</v>
      </c>
      <c r="C463" s="12" t="s">
        <v>37</v>
      </c>
      <c r="D463" s="12" t="s">
        <v>173</v>
      </c>
      <c r="E463" s="12" t="s">
        <v>1091</v>
      </c>
      <c r="F463" s="12" t="s">
        <v>816</v>
      </c>
      <c r="G463" s="56" t="s">
        <v>5038</v>
      </c>
      <c r="H463" s="8" t="s">
        <v>6637</v>
      </c>
      <c r="I463" s="9"/>
      <c r="J463" s="9"/>
      <c r="K463" s="151"/>
      <c r="L463" s="150"/>
      <c r="M463" s="22">
        <v>3239</v>
      </c>
      <c r="N463" s="33"/>
      <c r="O463" s="22"/>
      <c r="P463" s="85">
        <v>165750</v>
      </c>
      <c r="Q463" s="12">
        <v>37</v>
      </c>
      <c r="R463" s="12">
        <v>75</v>
      </c>
      <c r="S463" s="12">
        <v>85</v>
      </c>
      <c r="T463" s="12">
        <v>26</v>
      </c>
      <c r="U463" s="14" t="s">
        <v>42</v>
      </c>
      <c r="V463" s="14">
        <v>0.1</v>
      </c>
      <c r="W463" s="14">
        <v>0.02</v>
      </c>
      <c r="X463" s="80">
        <v>1.9999999999999999E-6</v>
      </c>
      <c r="Y463" s="13"/>
      <c r="Z463" s="13"/>
      <c r="AA463" s="13"/>
      <c r="AB463" s="13"/>
    </row>
    <row r="464" spans="1:28" ht="17.100000000000001" customHeight="1">
      <c r="A464" t="s">
        <v>1129</v>
      </c>
      <c r="B464" s="12" t="s">
        <v>1130</v>
      </c>
      <c r="C464" s="12" t="s">
        <v>37</v>
      </c>
      <c r="D464" s="12" t="s">
        <v>173</v>
      </c>
      <c r="E464" s="12" t="s">
        <v>1091</v>
      </c>
      <c r="F464" s="12" t="s">
        <v>816</v>
      </c>
      <c r="G464" s="56" t="s">
        <v>5039</v>
      </c>
      <c r="H464" s="8" t="s">
        <v>6637</v>
      </c>
      <c r="I464" s="9"/>
      <c r="J464" s="9"/>
      <c r="K464" s="151"/>
      <c r="L464" s="150"/>
      <c r="M464" s="22">
        <v>3394</v>
      </c>
      <c r="N464" s="33"/>
      <c r="O464" s="22"/>
      <c r="P464" s="85">
        <v>89996.39999999998</v>
      </c>
      <c r="Q464" s="12">
        <v>43</v>
      </c>
      <c r="R464" s="12">
        <v>64.099999999999994</v>
      </c>
      <c r="S464" s="12">
        <v>97.5</v>
      </c>
      <c r="T464" s="12">
        <v>14.399999999999999</v>
      </c>
      <c r="U464" s="14" t="s">
        <v>42</v>
      </c>
      <c r="V464" s="14">
        <v>0.14000000000000001</v>
      </c>
      <c r="W464" s="14">
        <v>0.02</v>
      </c>
      <c r="X464" s="80">
        <v>2.8000000000000003E-6</v>
      </c>
      <c r="Y464" s="13"/>
      <c r="Z464" s="13"/>
      <c r="AA464" s="13"/>
      <c r="AB464" s="13"/>
    </row>
    <row r="465" spans="1:28" ht="17.100000000000001" customHeight="1">
      <c r="A465" t="s">
        <v>1131</v>
      </c>
      <c r="B465" s="12" t="s">
        <v>1132</v>
      </c>
      <c r="C465" s="12" t="s">
        <v>37</v>
      </c>
      <c r="D465" s="12" t="s">
        <v>173</v>
      </c>
      <c r="E465" s="12" t="s">
        <v>1091</v>
      </c>
      <c r="F465" s="12" t="s">
        <v>816</v>
      </c>
      <c r="G465" s="56" t="s">
        <v>5040</v>
      </c>
      <c r="H465" s="8" t="s">
        <v>6637</v>
      </c>
      <c r="I465" s="9"/>
      <c r="J465" s="9"/>
      <c r="K465" s="151"/>
      <c r="L465" s="150"/>
      <c r="M465" s="22">
        <v>3849</v>
      </c>
      <c r="N465" s="33"/>
      <c r="O465" s="22"/>
      <c r="P465" s="85">
        <v>237250</v>
      </c>
      <c r="Q465" s="12">
        <v>47</v>
      </c>
      <c r="R465" s="12">
        <v>73</v>
      </c>
      <c r="S465" s="12">
        <v>130</v>
      </c>
      <c r="T465" s="12">
        <v>25</v>
      </c>
      <c r="U465" s="14" t="s">
        <v>42</v>
      </c>
      <c r="V465" s="14">
        <v>0.15</v>
      </c>
      <c r="W465" s="14">
        <v>0.02</v>
      </c>
      <c r="X465" s="80">
        <v>3.0000000000000001E-6</v>
      </c>
      <c r="Y465" s="13"/>
      <c r="Z465" s="13"/>
      <c r="AA465" s="13"/>
      <c r="AB465" s="13"/>
    </row>
    <row r="466" spans="1:28" ht="17.100000000000001" customHeight="1">
      <c r="A466" t="s">
        <v>1133</v>
      </c>
      <c r="B466" s="12" t="s">
        <v>1134</v>
      </c>
      <c r="C466" s="12" t="s">
        <v>37</v>
      </c>
      <c r="D466" s="12" t="s">
        <v>173</v>
      </c>
      <c r="E466" s="12" t="s">
        <v>1091</v>
      </c>
      <c r="F466" s="12" t="s">
        <v>816</v>
      </c>
      <c r="G466" s="56" t="s">
        <v>5041</v>
      </c>
      <c r="H466" s="8" t="s">
        <v>6637</v>
      </c>
      <c r="I466" s="9"/>
      <c r="J466" s="9"/>
      <c r="K466" s="151"/>
      <c r="L466" s="150"/>
      <c r="M466" s="22">
        <v>3269</v>
      </c>
      <c r="N466" s="33"/>
      <c r="O466" s="22"/>
      <c r="P466" s="85">
        <v>165750</v>
      </c>
      <c r="Q466" s="12">
        <v>37</v>
      </c>
      <c r="R466" s="12">
        <v>75</v>
      </c>
      <c r="S466" s="12">
        <v>85</v>
      </c>
      <c r="T466" s="12">
        <v>26</v>
      </c>
      <c r="U466" s="14" t="s">
        <v>42</v>
      </c>
      <c r="V466" s="14">
        <v>0.1</v>
      </c>
      <c r="W466" s="14">
        <v>0.02</v>
      </c>
      <c r="X466" s="80">
        <v>1.9999999999999999E-6</v>
      </c>
      <c r="Y466" s="13"/>
      <c r="Z466" s="13"/>
      <c r="AA466" s="13"/>
      <c r="AB466" s="13"/>
    </row>
    <row r="467" spans="1:28" ht="17.100000000000001" customHeight="1">
      <c r="A467" t="s">
        <v>1135</v>
      </c>
      <c r="B467" s="12" t="s">
        <v>1136</v>
      </c>
      <c r="C467" s="12" t="s">
        <v>37</v>
      </c>
      <c r="D467" s="12" t="s">
        <v>173</v>
      </c>
      <c r="E467" s="12" t="s">
        <v>1091</v>
      </c>
      <c r="F467" s="12" t="s">
        <v>816</v>
      </c>
      <c r="G467" s="56" t="s">
        <v>5042</v>
      </c>
      <c r="H467" s="8" t="s">
        <v>6637</v>
      </c>
      <c r="I467" s="9"/>
      <c r="J467" s="9"/>
      <c r="K467" s="151"/>
      <c r="L467" s="150"/>
      <c r="M467" s="22">
        <v>3429</v>
      </c>
      <c r="N467" s="33"/>
      <c r="O467" s="22"/>
      <c r="P467" s="85">
        <v>191625</v>
      </c>
      <c r="Q467" s="12">
        <v>44.8</v>
      </c>
      <c r="R467" s="12">
        <v>73</v>
      </c>
      <c r="S467" s="12">
        <v>105</v>
      </c>
      <c r="T467" s="12">
        <v>25</v>
      </c>
      <c r="U467" s="14" t="s">
        <v>42</v>
      </c>
      <c r="V467" s="14">
        <v>0.14000000000000001</v>
      </c>
      <c r="W467" s="14">
        <v>0.02</v>
      </c>
      <c r="X467" s="80">
        <v>2.8000000000000003E-6</v>
      </c>
      <c r="Y467" s="13"/>
      <c r="Z467" s="13"/>
      <c r="AA467" s="13"/>
      <c r="AB467" s="13"/>
    </row>
    <row r="468" spans="1:28" ht="17.100000000000001" customHeight="1">
      <c r="A468" t="s">
        <v>1137</v>
      </c>
      <c r="B468" s="12" t="s">
        <v>1138</v>
      </c>
      <c r="C468" s="12" t="s">
        <v>37</v>
      </c>
      <c r="D468" s="12" t="s">
        <v>173</v>
      </c>
      <c r="E468" s="12" t="s">
        <v>1091</v>
      </c>
      <c r="F468" s="12" t="s">
        <v>816</v>
      </c>
      <c r="G468" s="56" t="s">
        <v>5043</v>
      </c>
      <c r="H468" s="8" t="s">
        <v>6637</v>
      </c>
      <c r="I468" s="9"/>
      <c r="J468" s="9"/>
      <c r="K468" s="151"/>
      <c r="L468" s="150"/>
      <c r="M468" s="22">
        <v>3884</v>
      </c>
      <c r="N468" s="33"/>
      <c r="O468" s="22"/>
      <c r="P468" s="85">
        <v>227760</v>
      </c>
      <c r="Q468" s="12">
        <v>47</v>
      </c>
      <c r="R468" s="12">
        <v>73</v>
      </c>
      <c r="S468" s="12">
        <v>130</v>
      </c>
      <c r="T468" s="12">
        <v>24</v>
      </c>
      <c r="U468" s="14" t="s">
        <v>42</v>
      </c>
      <c r="V468" s="14">
        <v>0.15</v>
      </c>
      <c r="W468" s="14">
        <v>0.02</v>
      </c>
      <c r="X468" s="80">
        <v>3.0000000000000001E-6</v>
      </c>
      <c r="Y468" s="13"/>
      <c r="Z468" s="13"/>
      <c r="AA468" s="13"/>
      <c r="AB468" s="13"/>
    </row>
    <row r="469" spans="1:28" ht="17.100000000000001" customHeight="1">
      <c r="A469" t="s">
        <v>1139</v>
      </c>
      <c r="B469" s="12" t="s">
        <v>1140</v>
      </c>
      <c r="C469" s="12" t="s">
        <v>37</v>
      </c>
      <c r="D469" s="12" t="s">
        <v>173</v>
      </c>
      <c r="E469" s="12" t="s">
        <v>1141</v>
      </c>
      <c r="F469" s="12" t="s">
        <v>1142</v>
      </c>
      <c r="G469" s="9" t="s">
        <v>5044</v>
      </c>
      <c r="H469" s="8" t="s">
        <v>6638</v>
      </c>
      <c r="I469" s="9"/>
      <c r="J469" s="9"/>
      <c r="K469" s="10"/>
      <c r="L469" s="11"/>
      <c r="M469" s="22">
        <v>6125</v>
      </c>
      <c r="N469" s="33"/>
      <c r="O469" s="22"/>
      <c r="P469" s="85">
        <v>975426</v>
      </c>
      <c r="Q469" s="12">
        <v>166</v>
      </c>
      <c r="R469" s="12">
        <v>196.5</v>
      </c>
      <c r="S469" s="12">
        <v>73</v>
      </c>
      <c r="T469" s="12">
        <v>68</v>
      </c>
      <c r="U469" s="14" t="s">
        <v>56</v>
      </c>
      <c r="V469" s="14" t="s">
        <v>56</v>
      </c>
      <c r="W469" s="14" t="s">
        <v>56</v>
      </c>
      <c r="X469" s="16" t="s">
        <v>56</v>
      </c>
      <c r="Y469" s="13"/>
      <c r="Z469" s="13"/>
      <c r="AA469" s="13"/>
      <c r="AB469" s="13"/>
    </row>
    <row r="470" spans="1:28" ht="17.100000000000001" customHeight="1">
      <c r="A470" t="s">
        <v>1144</v>
      </c>
      <c r="B470" s="12" t="s">
        <v>1145</v>
      </c>
      <c r="C470" s="12" t="s">
        <v>37</v>
      </c>
      <c r="D470" s="12" t="s">
        <v>173</v>
      </c>
      <c r="E470" s="12" t="s">
        <v>1141</v>
      </c>
      <c r="F470" s="12" t="s">
        <v>1146</v>
      </c>
      <c r="G470" s="9" t="s">
        <v>5045</v>
      </c>
      <c r="H470" s="8" t="s">
        <v>6639</v>
      </c>
      <c r="I470" s="9"/>
      <c r="J470" s="9"/>
      <c r="K470" s="10"/>
      <c r="L470" s="11"/>
      <c r="M470" s="22">
        <v>5450</v>
      </c>
      <c r="N470" s="33"/>
      <c r="O470" s="22"/>
      <c r="P470" s="85">
        <v>981240</v>
      </c>
      <c r="Q470" s="12">
        <v>166</v>
      </c>
      <c r="R470" s="12">
        <v>185</v>
      </c>
      <c r="S470" s="12">
        <v>78</v>
      </c>
      <c r="T470" s="12">
        <v>68</v>
      </c>
      <c r="U470" s="14" t="s">
        <v>56</v>
      </c>
      <c r="V470" s="14" t="s">
        <v>56</v>
      </c>
      <c r="W470" s="14" t="s">
        <v>56</v>
      </c>
      <c r="X470" s="16" t="s">
        <v>56</v>
      </c>
      <c r="Y470" s="13"/>
      <c r="Z470" s="13"/>
      <c r="AA470" s="13"/>
      <c r="AB470" s="13"/>
    </row>
    <row r="471" spans="1:28" ht="17.100000000000001" customHeight="1">
      <c r="A471" t="s">
        <v>1148</v>
      </c>
      <c r="B471" s="12" t="s">
        <v>1149</v>
      </c>
      <c r="C471" s="12" t="s">
        <v>37</v>
      </c>
      <c r="D471" s="12" t="s">
        <v>173</v>
      </c>
      <c r="E471" s="12" t="s">
        <v>1150</v>
      </c>
      <c r="F471" s="12" t="s">
        <v>1146</v>
      </c>
      <c r="G471" s="9" t="s">
        <v>5046</v>
      </c>
      <c r="H471" s="8" t="s">
        <v>5046</v>
      </c>
      <c r="I471" s="9"/>
      <c r="J471" s="9"/>
      <c r="K471" s="10"/>
      <c r="L471" s="11"/>
      <c r="M471" s="22">
        <v>598</v>
      </c>
      <c r="N471" s="33"/>
      <c r="O471" s="22"/>
      <c r="P471" s="85">
        <v>136620</v>
      </c>
      <c r="Q471" s="12">
        <v>15.2</v>
      </c>
      <c r="R471" s="12">
        <v>69</v>
      </c>
      <c r="S471" s="12">
        <v>45</v>
      </c>
      <c r="T471" s="12">
        <v>44</v>
      </c>
      <c r="U471" s="14" t="s">
        <v>56</v>
      </c>
      <c r="V471" s="14" t="s">
        <v>56</v>
      </c>
      <c r="W471" s="14" t="s">
        <v>56</v>
      </c>
      <c r="X471" s="16" t="s">
        <v>56</v>
      </c>
      <c r="Y471" s="13"/>
      <c r="Z471" s="13"/>
      <c r="AA471" s="13"/>
      <c r="AB471" s="13"/>
    </row>
    <row r="472" spans="1:28" ht="17.100000000000001" customHeight="1">
      <c r="A472" t="s">
        <v>1152</v>
      </c>
      <c r="B472" s="12" t="s">
        <v>1153</v>
      </c>
      <c r="C472" s="12" t="s">
        <v>37</v>
      </c>
      <c r="D472" s="12" t="s">
        <v>173</v>
      </c>
      <c r="E472" s="12" t="s">
        <v>1150</v>
      </c>
      <c r="F472" s="12" t="s">
        <v>1146</v>
      </c>
      <c r="G472" s="9" t="s">
        <v>5047</v>
      </c>
      <c r="H472" s="8" t="s">
        <v>5047</v>
      </c>
      <c r="I472" s="9"/>
      <c r="J472" s="9"/>
      <c r="K472" s="10"/>
      <c r="L472" s="11"/>
      <c r="M472" s="22">
        <v>690</v>
      </c>
      <c r="N472" s="33"/>
      <c r="O472" s="22"/>
      <c r="P472" s="85">
        <v>259072</v>
      </c>
      <c r="Q472" s="12">
        <v>28</v>
      </c>
      <c r="R472" s="12">
        <v>128</v>
      </c>
      <c r="S472" s="12">
        <v>46</v>
      </c>
      <c r="T472" s="12">
        <v>44</v>
      </c>
      <c r="U472" s="14" t="s">
        <v>56</v>
      </c>
      <c r="V472" s="14" t="s">
        <v>56</v>
      </c>
      <c r="W472" s="14" t="s">
        <v>56</v>
      </c>
      <c r="X472" s="16" t="s">
        <v>56</v>
      </c>
      <c r="Y472" s="13"/>
      <c r="Z472" s="13"/>
      <c r="AA472" s="13"/>
      <c r="AB472" s="13"/>
    </row>
    <row r="473" spans="1:28" ht="17.100000000000001" customHeight="1">
      <c r="A473" t="s">
        <v>1155</v>
      </c>
      <c r="B473" s="12" t="s">
        <v>1156</v>
      </c>
      <c r="C473" s="12" t="s">
        <v>37</v>
      </c>
      <c r="D473" s="12" t="s">
        <v>173</v>
      </c>
      <c r="E473" s="12" t="s">
        <v>1150</v>
      </c>
      <c r="F473" s="12" t="s">
        <v>1146</v>
      </c>
      <c r="G473" s="9" t="s">
        <v>5048</v>
      </c>
      <c r="H473" s="8" t="s">
        <v>5048</v>
      </c>
      <c r="I473" s="9"/>
      <c r="J473" s="9"/>
      <c r="K473" s="10"/>
      <c r="L473" s="11"/>
      <c r="M473" s="22">
        <v>888</v>
      </c>
      <c r="N473" s="33"/>
      <c r="O473" s="22"/>
      <c r="P473" s="85">
        <v>483328</v>
      </c>
      <c r="Q473" s="12">
        <v>41</v>
      </c>
      <c r="R473" s="12">
        <v>118</v>
      </c>
      <c r="S473" s="12">
        <v>64</v>
      </c>
      <c r="T473" s="12">
        <v>64</v>
      </c>
      <c r="U473" s="14" t="s">
        <v>56</v>
      </c>
      <c r="V473" s="14" t="s">
        <v>56</v>
      </c>
      <c r="W473" s="14" t="s">
        <v>56</v>
      </c>
      <c r="X473" s="16" t="s">
        <v>56</v>
      </c>
      <c r="Y473" s="13"/>
      <c r="Z473" s="13"/>
      <c r="AA473" s="13"/>
      <c r="AB473" s="13"/>
    </row>
    <row r="474" spans="1:28" ht="17.100000000000001" customHeight="1">
      <c r="A474" t="s">
        <v>1158</v>
      </c>
      <c r="B474" s="12" t="s">
        <v>1159</v>
      </c>
      <c r="C474" s="12" t="s">
        <v>37</v>
      </c>
      <c r="D474" s="12" t="s">
        <v>173</v>
      </c>
      <c r="E474" s="12" t="s">
        <v>1150</v>
      </c>
      <c r="F474" s="12" t="s">
        <v>1146</v>
      </c>
      <c r="G474" s="9" t="s">
        <v>5049</v>
      </c>
      <c r="H474" s="8" t="s">
        <v>5049</v>
      </c>
      <c r="I474" s="9"/>
      <c r="J474" s="9"/>
      <c r="K474" s="10"/>
      <c r="L474" s="11"/>
      <c r="M474" s="22">
        <v>1070</v>
      </c>
      <c r="N474" s="33"/>
      <c r="O474" s="22"/>
      <c r="P474" s="85">
        <v>593920</v>
      </c>
      <c r="Q474" s="12">
        <v>56</v>
      </c>
      <c r="R474" s="12">
        <v>145</v>
      </c>
      <c r="S474" s="12">
        <v>64</v>
      </c>
      <c r="T474" s="12">
        <v>64</v>
      </c>
      <c r="U474" s="14" t="s">
        <v>56</v>
      </c>
      <c r="V474" s="14" t="s">
        <v>56</v>
      </c>
      <c r="W474" s="14" t="s">
        <v>56</v>
      </c>
      <c r="X474" s="16" t="s">
        <v>56</v>
      </c>
      <c r="Y474" s="13"/>
      <c r="Z474" s="13"/>
      <c r="AA474" s="13"/>
      <c r="AB474" s="13"/>
    </row>
    <row r="475" spans="1:28" ht="17.100000000000001" customHeight="1">
      <c r="A475" t="s">
        <v>1180</v>
      </c>
      <c r="B475" s="12" t="s">
        <v>1181</v>
      </c>
      <c r="C475" s="12" t="s">
        <v>37</v>
      </c>
      <c r="D475" s="12" t="s">
        <v>173</v>
      </c>
      <c r="E475" s="12" t="s">
        <v>1182</v>
      </c>
      <c r="F475" s="12" t="s">
        <v>1142</v>
      </c>
      <c r="G475" s="9" t="s">
        <v>5056</v>
      </c>
      <c r="H475" s="8" t="s">
        <v>5056</v>
      </c>
      <c r="I475" s="9"/>
      <c r="J475" s="9"/>
      <c r="K475" s="10"/>
      <c r="L475" s="11"/>
      <c r="M475" s="22">
        <v>1725</v>
      </c>
      <c r="N475" s="33"/>
      <c r="O475" s="22"/>
      <c r="P475" s="85">
        <v>504599.99999999983</v>
      </c>
      <c r="Q475" s="12">
        <v>88</v>
      </c>
      <c r="R475" s="12">
        <v>150</v>
      </c>
      <c r="S475" s="12">
        <v>57.999999999999993</v>
      </c>
      <c r="T475" s="12">
        <v>57.999999999999993</v>
      </c>
      <c r="U475" s="14" t="s">
        <v>56</v>
      </c>
      <c r="V475" s="14" t="s">
        <v>56</v>
      </c>
      <c r="W475" s="14" t="s">
        <v>56</v>
      </c>
      <c r="X475" s="16" t="s">
        <v>56</v>
      </c>
      <c r="Y475" s="13"/>
      <c r="Z475" s="13"/>
      <c r="AA475" s="13"/>
      <c r="AB475" s="13"/>
    </row>
    <row r="476" spans="1:28" ht="17.100000000000001" customHeight="1">
      <c r="A476" t="s">
        <v>1184</v>
      </c>
      <c r="B476" s="12" t="s">
        <v>1185</v>
      </c>
      <c r="C476" s="12" t="s">
        <v>37</v>
      </c>
      <c r="D476" s="12" t="s">
        <v>173</v>
      </c>
      <c r="E476" s="12" t="s">
        <v>1182</v>
      </c>
      <c r="F476" s="12" t="s">
        <v>1142</v>
      </c>
      <c r="G476" s="9" t="s">
        <v>5057</v>
      </c>
      <c r="H476" s="8" t="s">
        <v>5057</v>
      </c>
      <c r="I476" s="9"/>
      <c r="J476" s="9"/>
      <c r="K476" s="10"/>
      <c r="L476" s="11"/>
      <c r="M476" s="22">
        <v>1849</v>
      </c>
      <c r="N476" s="33"/>
      <c r="O476" s="22"/>
      <c r="P476" s="85">
        <v>844800</v>
      </c>
      <c r="Q476" s="12">
        <v>90</v>
      </c>
      <c r="R476" s="12">
        <v>132</v>
      </c>
      <c r="S476" s="12">
        <v>80</v>
      </c>
      <c r="T476" s="12">
        <v>80</v>
      </c>
      <c r="U476" s="14" t="s">
        <v>56</v>
      </c>
      <c r="V476" s="14" t="s">
        <v>56</v>
      </c>
      <c r="W476" s="14" t="s">
        <v>56</v>
      </c>
      <c r="X476" s="16" t="s">
        <v>56</v>
      </c>
      <c r="Y476" s="13"/>
      <c r="Z476" s="13"/>
      <c r="AA476" s="13"/>
      <c r="AB476" s="13"/>
    </row>
    <row r="477" spans="1:28" ht="17.100000000000001" customHeight="1">
      <c r="A477" t="s">
        <v>1187</v>
      </c>
      <c r="B477" s="12" t="s">
        <v>1188</v>
      </c>
      <c r="C477" s="12" t="s">
        <v>37</v>
      </c>
      <c r="D477" s="12" t="s">
        <v>173</v>
      </c>
      <c r="E477" s="12" t="s">
        <v>1182</v>
      </c>
      <c r="F477" s="12" t="s">
        <v>1142</v>
      </c>
      <c r="G477" s="9" t="s">
        <v>5058</v>
      </c>
      <c r="H477" s="8" t="s">
        <v>5058</v>
      </c>
      <c r="I477" s="9"/>
      <c r="J477" s="9"/>
      <c r="K477" s="10"/>
      <c r="L477" s="11"/>
      <c r="M477" s="22">
        <v>2249</v>
      </c>
      <c r="N477" s="33"/>
      <c r="O477" s="22"/>
      <c r="P477" s="85">
        <v>1216000</v>
      </c>
      <c r="Q477" s="12">
        <v>123</v>
      </c>
      <c r="R477" s="12">
        <v>190</v>
      </c>
      <c r="S477" s="12">
        <v>80</v>
      </c>
      <c r="T477" s="12">
        <v>80</v>
      </c>
      <c r="U477" s="14" t="s">
        <v>56</v>
      </c>
      <c r="V477" s="14" t="s">
        <v>56</v>
      </c>
      <c r="W477" s="14" t="s">
        <v>56</v>
      </c>
      <c r="X477" s="16" t="s">
        <v>56</v>
      </c>
      <c r="Y477" s="13"/>
      <c r="Z477" s="13"/>
      <c r="AA477" s="13"/>
      <c r="AB477" s="13"/>
    </row>
    <row r="478" spans="1:28" ht="17.100000000000001" customHeight="1">
      <c r="A478" t="s">
        <v>1190</v>
      </c>
      <c r="B478" s="12" t="s">
        <v>1191</v>
      </c>
      <c r="C478" s="12" t="s">
        <v>37</v>
      </c>
      <c r="D478" s="12" t="s">
        <v>173</v>
      </c>
      <c r="E478" s="12" t="s">
        <v>1182</v>
      </c>
      <c r="F478" s="12" t="s">
        <v>1142</v>
      </c>
      <c r="G478" s="9" t="s">
        <v>5059</v>
      </c>
      <c r="H478" s="8" t="s">
        <v>5059</v>
      </c>
      <c r="I478" s="9"/>
      <c r="J478" s="9"/>
      <c r="K478" s="10"/>
      <c r="L478" s="11"/>
      <c r="M478" s="22">
        <v>2995</v>
      </c>
      <c r="N478" s="33"/>
      <c r="O478" s="22"/>
      <c r="P478" s="85">
        <v>1174400</v>
      </c>
      <c r="Q478" s="12">
        <v>191</v>
      </c>
      <c r="R478" s="12">
        <v>183.5</v>
      </c>
      <c r="S478" s="12">
        <v>80</v>
      </c>
      <c r="T478" s="12">
        <v>80</v>
      </c>
      <c r="U478" s="14" t="s">
        <v>56</v>
      </c>
      <c r="V478" s="14" t="s">
        <v>56</v>
      </c>
      <c r="W478" s="14" t="s">
        <v>56</v>
      </c>
      <c r="X478" s="16" t="s">
        <v>56</v>
      </c>
      <c r="Y478" s="13"/>
      <c r="Z478" s="13"/>
      <c r="AA478" s="13"/>
      <c r="AB478" s="13"/>
    </row>
    <row r="479" spans="1:28" ht="17.100000000000001" customHeight="1">
      <c r="A479" t="s">
        <v>1193</v>
      </c>
      <c r="B479" s="12" t="s">
        <v>1194</v>
      </c>
      <c r="C479" s="12" t="s">
        <v>37</v>
      </c>
      <c r="D479" s="12" t="s">
        <v>173</v>
      </c>
      <c r="E479" s="12" t="s">
        <v>1182</v>
      </c>
      <c r="F479" s="12" t="s">
        <v>1142</v>
      </c>
      <c r="G479" s="9" t="s">
        <v>5060</v>
      </c>
      <c r="H479" s="8" t="s">
        <v>5060</v>
      </c>
      <c r="I479" s="9"/>
      <c r="J479" s="9"/>
      <c r="K479" s="10"/>
      <c r="L479" s="11"/>
      <c r="M479" s="22">
        <v>2995</v>
      </c>
      <c r="N479" s="33"/>
      <c r="O479" s="22"/>
      <c r="P479" s="85">
        <v>1174400</v>
      </c>
      <c r="Q479" s="12">
        <v>169</v>
      </c>
      <c r="R479" s="12">
        <v>183.5</v>
      </c>
      <c r="S479" s="12">
        <v>80</v>
      </c>
      <c r="T479" s="12">
        <v>80</v>
      </c>
      <c r="U479" s="14" t="s">
        <v>56</v>
      </c>
      <c r="V479" s="14" t="s">
        <v>56</v>
      </c>
      <c r="W479" s="14" t="s">
        <v>56</v>
      </c>
      <c r="X479" s="16" t="s">
        <v>56</v>
      </c>
      <c r="Y479" s="13"/>
      <c r="Z479" s="13"/>
      <c r="AA479" s="13"/>
      <c r="AB479" s="13"/>
    </row>
    <row r="480" spans="1:28" ht="17.100000000000001" customHeight="1">
      <c r="A480" t="s">
        <v>6640</v>
      </c>
      <c r="B480" s="12" t="s">
        <v>6641</v>
      </c>
      <c r="C480" s="12" t="s">
        <v>37</v>
      </c>
      <c r="D480" s="12" t="s">
        <v>173</v>
      </c>
      <c r="E480" s="12" t="s">
        <v>1182</v>
      </c>
      <c r="F480" s="12" t="s">
        <v>1142</v>
      </c>
      <c r="G480" s="9" t="s">
        <v>6642</v>
      </c>
      <c r="H480" s="8" t="s">
        <v>6642</v>
      </c>
      <c r="I480" s="9"/>
      <c r="J480" s="9"/>
      <c r="K480" s="10"/>
      <c r="L480" s="11"/>
      <c r="M480" s="22">
        <v>4065</v>
      </c>
      <c r="N480" s="33"/>
      <c r="O480" s="22"/>
      <c r="P480" s="85">
        <v>862400</v>
      </c>
      <c r="Q480" s="12">
        <v>90</v>
      </c>
      <c r="R480" s="12">
        <v>176</v>
      </c>
      <c r="S480" s="12">
        <v>70</v>
      </c>
      <c r="T480" s="12">
        <v>70</v>
      </c>
      <c r="U480" s="14" t="s">
        <v>56</v>
      </c>
      <c r="V480" s="14" t="s">
        <v>56</v>
      </c>
      <c r="W480" s="14" t="s">
        <v>56</v>
      </c>
      <c r="X480" s="16" t="s">
        <v>56</v>
      </c>
      <c r="Y480" s="13"/>
      <c r="Z480" s="13"/>
      <c r="AA480" s="13"/>
      <c r="AB480" s="13"/>
    </row>
    <row r="481" spans="1:28" ht="17.100000000000001" customHeight="1">
      <c r="A481" t="s">
        <v>1217</v>
      </c>
      <c r="B481" s="12" t="s">
        <v>1218</v>
      </c>
      <c r="C481" s="12" t="s">
        <v>37</v>
      </c>
      <c r="D481" s="12" t="s">
        <v>173</v>
      </c>
      <c r="E481" s="12" t="s">
        <v>1182</v>
      </c>
      <c r="F481" s="12" t="s">
        <v>1146</v>
      </c>
      <c r="G481" s="9" t="s">
        <v>5069</v>
      </c>
      <c r="H481" s="8" t="s">
        <v>5069</v>
      </c>
      <c r="I481" s="9"/>
      <c r="J481" s="9"/>
      <c r="K481" s="10"/>
      <c r="L481" s="11"/>
      <c r="M481" s="22">
        <v>1620</v>
      </c>
      <c r="N481" s="33"/>
      <c r="O481" s="22"/>
      <c r="P481" s="85">
        <v>460232.5</v>
      </c>
      <c r="Q481" s="12">
        <v>52</v>
      </c>
      <c r="R481" s="12">
        <v>130</v>
      </c>
      <c r="S481" s="12">
        <v>59.5</v>
      </c>
      <c r="T481" s="12">
        <v>59.5</v>
      </c>
      <c r="U481" s="14" t="s">
        <v>56</v>
      </c>
      <c r="V481" s="14" t="s">
        <v>56</v>
      </c>
      <c r="W481" s="14" t="s">
        <v>56</v>
      </c>
      <c r="X481" s="16" t="s">
        <v>56</v>
      </c>
      <c r="Y481" s="13"/>
      <c r="Z481" s="13"/>
      <c r="AA481" s="13"/>
      <c r="AB481" s="13"/>
    </row>
    <row r="482" spans="1:28" ht="17.100000000000001" customHeight="1">
      <c r="A482" t="s">
        <v>1220</v>
      </c>
      <c r="B482" s="12" t="s">
        <v>1221</v>
      </c>
      <c r="C482" s="12" t="s">
        <v>37</v>
      </c>
      <c r="D482" s="12" t="s">
        <v>173</v>
      </c>
      <c r="E482" s="12" t="s">
        <v>1182</v>
      </c>
      <c r="F482" s="12" t="s">
        <v>1146</v>
      </c>
      <c r="G482" s="9" t="s">
        <v>5070</v>
      </c>
      <c r="H482" s="8" t="s">
        <v>5070</v>
      </c>
      <c r="I482" s="9"/>
      <c r="J482" s="9"/>
      <c r="K482" s="10"/>
      <c r="L482" s="11"/>
      <c r="M482" s="22">
        <v>1850</v>
      </c>
      <c r="N482" s="33"/>
      <c r="O482" s="22"/>
      <c r="P482" s="85">
        <v>644400</v>
      </c>
      <c r="Q482" s="12">
        <v>67</v>
      </c>
      <c r="R482" s="12">
        <v>179</v>
      </c>
      <c r="S482" s="12">
        <v>60</v>
      </c>
      <c r="T482" s="12">
        <v>60</v>
      </c>
      <c r="U482" s="14" t="s">
        <v>56</v>
      </c>
      <c r="V482" s="14" t="s">
        <v>56</v>
      </c>
      <c r="W482" s="14" t="s">
        <v>56</v>
      </c>
      <c r="X482" s="16" t="s">
        <v>56</v>
      </c>
      <c r="Y482" s="13"/>
      <c r="Z482" s="13"/>
      <c r="AA482" s="13"/>
      <c r="AB482" s="13"/>
    </row>
    <row r="483" spans="1:28" ht="17.100000000000001" customHeight="1">
      <c r="A483" t="s">
        <v>1223</v>
      </c>
      <c r="B483" s="12" t="s">
        <v>1224</v>
      </c>
      <c r="C483" s="12" t="s">
        <v>37</v>
      </c>
      <c r="D483" s="12" t="s">
        <v>173</v>
      </c>
      <c r="E483" s="12" t="s">
        <v>1182</v>
      </c>
      <c r="F483" s="12" t="s">
        <v>1146</v>
      </c>
      <c r="G483" s="9" t="s">
        <v>5071</v>
      </c>
      <c r="H483" s="8" t="s">
        <v>6643</v>
      </c>
      <c r="I483" s="9"/>
      <c r="J483" s="9"/>
      <c r="K483" s="10"/>
      <c r="L483" s="11"/>
      <c r="M483" s="22">
        <v>2395</v>
      </c>
      <c r="N483" s="33"/>
      <c r="O483" s="22"/>
      <c r="P483" s="85">
        <v>644400</v>
      </c>
      <c r="Q483" s="12">
        <v>71</v>
      </c>
      <c r="R483" s="12">
        <v>179</v>
      </c>
      <c r="S483" s="12">
        <v>60</v>
      </c>
      <c r="T483" s="12">
        <v>60</v>
      </c>
      <c r="U483" s="14" t="s">
        <v>56</v>
      </c>
      <c r="V483" s="14" t="s">
        <v>56</v>
      </c>
      <c r="W483" s="14" t="s">
        <v>56</v>
      </c>
      <c r="X483" s="16" t="s">
        <v>56</v>
      </c>
      <c r="Y483" s="13"/>
      <c r="Z483" s="13"/>
      <c r="AA483" s="13"/>
      <c r="AB483" s="13"/>
    </row>
    <row r="484" spans="1:28" ht="17.100000000000001" customHeight="1">
      <c r="A484" t="s">
        <v>1226</v>
      </c>
      <c r="B484" s="12" t="s">
        <v>1227</v>
      </c>
      <c r="C484" s="12" t="s">
        <v>37</v>
      </c>
      <c r="D484" s="12" t="s">
        <v>173</v>
      </c>
      <c r="E484" s="12" t="s">
        <v>174</v>
      </c>
      <c r="F484" s="12" t="s">
        <v>1228</v>
      </c>
      <c r="G484" s="9" t="s">
        <v>5072</v>
      </c>
      <c r="H484" s="8" t="s">
        <v>6644</v>
      </c>
      <c r="I484" s="9"/>
      <c r="J484" s="9"/>
      <c r="K484" s="10"/>
      <c r="L484" s="11"/>
      <c r="M484" s="22">
        <v>54</v>
      </c>
      <c r="N484" s="33"/>
      <c r="O484" s="22"/>
      <c r="P484" s="85">
        <v>434.00000000000006</v>
      </c>
      <c r="Q484" s="12">
        <v>0.161</v>
      </c>
      <c r="R484" s="12">
        <v>2</v>
      </c>
      <c r="S484" s="12">
        <v>15.5</v>
      </c>
      <c r="T484" s="12">
        <v>14.000000000000002</v>
      </c>
      <c r="U484" s="14" t="s">
        <v>56</v>
      </c>
      <c r="V484" s="14" t="s">
        <v>56</v>
      </c>
      <c r="W484" s="14" t="s">
        <v>56</v>
      </c>
      <c r="X484" s="16" t="s">
        <v>56</v>
      </c>
      <c r="Y484" s="13"/>
      <c r="Z484" s="13"/>
      <c r="AA484" s="13"/>
      <c r="AB484" s="13"/>
    </row>
    <row r="485" spans="1:28" ht="17.100000000000001" customHeight="1">
      <c r="A485" t="s">
        <v>1230</v>
      </c>
      <c r="B485" s="12" t="s">
        <v>1231</v>
      </c>
      <c r="C485" s="12" t="s">
        <v>37</v>
      </c>
      <c r="D485" s="12" t="s">
        <v>173</v>
      </c>
      <c r="E485" s="12" t="s">
        <v>174</v>
      </c>
      <c r="F485" s="12" t="s">
        <v>1228</v>
      </c>
      <c r="G485" s="9" t="s">
        <v>5073</v>
      </c>
      <c r="H485" s="8" t="s">
        <v>6645</v>
      </c>
      <c r="I485" s="9"/>
      <c r="J485" s="9"/>
      <c r="K485" s="10"/>
      <c r="L485" s="11"/>
      <c r="M485" s="22">
        <v>76</v>
      </c>
      <c r="N485" s="33"/>
      <c r="O485" s="22"/>
      <c r="P485" s="85">
        <v>840.00000000000011</v>
      </c>
      <c r="Q485" s="12">
        <v>0.219</v>
      </c>
      <c r="R485" s="12">
        <v>4</v>
      </c>
      <c r="S485" s="12">
        <v>15</v>
      </c>
      <c r="T485" s="12">
        <v>14.000000000000002</v>
      </c>
      <c r="U485" s="14" t="s">
        <v>56</v>
      </c>
      <c r="V485" s="14" t="s">
        <v>56</v>
      </c>
      <c r="W485" s="14" t="s">
        <v>56</v>
      </c>
      <c r="X485" s="16" t="s">
        <v>56</v>
      </c>
      <c r="Y485" s="13"/>
      <c r="Z485" s="13"/>
      <c r="AA485" s="13"/>
      <c r="AB485" s="13"/>
    </row>
    <row r="486" spans="1:28" ht="17.100000000000001" customHeight="1">
      <c r="A486" t="s">
        <v>1233</v>
      </c>
      <c r="B486" s="12" t="s">
        <v>1234</v>
      </c>
      <c r="C486" s="12" t="s">
        <v>37</v>
      </c>
      <c r="D486" s="12" t="s">
        <v>173</v>
      </c>
      <c r="E486" s="12" t="s">
        <v>174</v>
      </c>
      <c r="F486" s="12" t="s">
        <v>1228</v>
      </c>
      <c r="G486" s="9" t="s">
        <v>5074</v>
      </c>
      <c r="H486" s="8" t="s">
        <v>6646</v>
      </c>
      <c r="I486" s="9"/>
      <c r="J486" s="9"/>
      <c r="K486" s="10"/>
      <c r="L486" s="11"/>
      <c r="M486" s="22">
        <v>54</v>
      </c>
      <c r="N486" s="33"/>
      <c r="O486" s="22"/>
      <c r="P486" s="85">
        <v>581.25</v>
      </c>
      <c r="Q486" s="12">
        <v>0.155</v>
      </c>
      <c r="R486" s="12">
        <v>2.5</v>
      </c>
      <c r="S486" s="12">
        <v>15.5</v>
      </c>
      <c r="T486" s="12">
        <v>15</v>
      </c>
      <c r="U486" s="14" t="s">
        <v>56</v>
      </c>
      <c r="V486" s="14" t="s">
        <v>56</v>
      </c>
      <c r="W486" s="14" t="s">
        <v>56</v>
      </c>
      <c r="X486" s="16" t="s">
        <v>56</v>
      </c>
      <c r="Y486" s="13"/>
      <c r="Z486" s="13"/>
      <c r="AA486" s="13"/>
      <c r="AB486" s="13"/>
    </row>
    <row r="487" spans="1:28" ht="17.100000000000001" customHeight="1">
      <c r="A487" t="s">
        <v>1236</v>
      </c>
      <c r="B487" s="12" t="s">
        <v>1237</v>
      </c>
      <c r="C487" s="12" t="s">
        <v>37</v>
      </c>
      <c r="D487" s="12" t="s">
        <v>173</v>
      </c>
      <c r="E487" s="12" t="s">
        <v>174</v>
      </c>
      <c r="F487" s="12" t="s">
        <v>1228</v>
      </c>
      <c r="G487" s="9" t="s">
        <v>5075</v>
      </c>
      <c r="H487" s="8" t="s">
        <v>6647</v>
      </c>
      <c r="I487" s="9"/>
      <c r="J487" s="9"/>
      <c r="K487" s="10"/>
      <c r="L487" s="11"/>
      <c r="M487" s="22">
        <v>86</v>
      </c>
      <c r="N487" s="33"/>
      <c r="O487" s="22"/>
      <c r="P487" s="85">
        <v>1632</v>
      </c>
      <c r="Q487" s="12">
        <v>0.33200000000000002</v>
      </c>
      <c r="R487" s="12">
        <v>4</v>
      </c>
      <c r="S487" s="12">
        <v>25.5</v>
      </c>
      <c r="T487" s="12">
        <v>16</v>
      </c>
      <c r="U487" s="14" t="s">
        <v>56</v>
      </c>
      <c r="V487" s="14" t="s">
        <v>56</v>
      </c>
      <c r="W487" s="14" t="s">
        <v>56</v>
      </c>
      <c r="X487" s="16" t="s">
        <v>56</v>
      </c>
      <c r="Y487" s="13"/>
      <c r="Z487" s="13"/>
      <c r="AA487" s="13"/>
      <c r="AB487" s="13"/>
    </row>
    <row r="488" spans="1:28" ht="17.100000000000001" customHeight="1">
      <c r="A488" t="s">
        <v>1239</v>
      </c>
      <c r="B488" s="12" t="s">
        <v>1240</v>
      </c>
      <c r="C488" s="12" t="s">
        <v>37</v>
      </c>
      <c r="D488" s="12" t="s">
        <v>173</v>
      </c>
      <c r="E488" s="12" t="s">
        <v>174</v>
      </c>
      <c r="F488" s="12" t="s">
        <v>1241</v>
      </c>
      <c r="G488" s="9" t="s">
        <v>5076</v>
      </c>
      <c r="H488" s="8" t="s">
        <v>6648</v>
      </c>
      <c r="I488" s="9"/>
      <c r="J488" s="9"/>
      <c r="K488" s="10"/>
      <c r="L488" s="11"/>
      <c r="M488" s="22">
        <v>350</v>
      </c>
      <c r="N488" s="33"/>
      <c r="O488" s="22"/>
      <c r="P488" s="85">
        <v>4300</v>
      </c>
      <c r="Q488" s="12">
        <v>2.3199999999999998</v>
      </c>
      <c r="R488" s="12">
        <v>5</v>
      </c>
      <c r="S488" s="12">
        <v>86</v>
      </c>
      <c r="T488" s="12">
        <v>10</v>
      </c>
      <c r="U488" s="14" t="s">
        <v>56</v>
      </c>
      <c r="V488" s="14" t="s">
        <v>56</v>
      </c>
      <c r="W488" s="14" t="s">
        <v>56</v>
      </c>
      <c r="X488" s="16" t="s">
        <v>56</v>
      </c>
      <c r="Y488" s="13"/>
      <c r="Z488" s="13"/>
      <c r="AA488" s="13"/>
      <c r="AB488" s="13"/>
    </row>
    <row r="489" spans="1:28" ht="17.100000000000001" customHeight="1">
      <c r="A489" t="s">
        <v>1243</v>
      </c>
      <c r="B489" s="12" t="s">
        <v>1244</v>
      </c>
      <c r="C489" s="12" t="s">
        <v>37</v>
      </c>
      <c r="D489" s="12" t="s">
        <v>173</v>
      </c>
      <c r="E489" s="12" t="s">
        <v>174</v>
      </c>
      <c r="F489" s="12" t="s">
        <v>1241</v>
      </c>
      <c r="G489" s="9" t="s">
        <v>5077</v>
      </c>
      <c r="H489" s="8" t="s">
        <v>6648</v>
      </c>
      <c r="I489" s="9"/>
      <c r="J489" s="9"/>
      <c r="K489" s="10"/>
      <c r="L489" s="11"/>
      <c r="M489" s="22">
        <v>400</v>
      </c>
      <c r="N489" s="33"/>
      <c r="O489" s="22"/>
      <c r="P489" s="85">
        <v>25850</v>
      </c>
      <c r="Q489" s="12">
        <v>0.5</v>
      </c>
      <c r="R489" s="12">
        <v>22</v>
      </c>
      <c r="S489" s="12">
        <v>47</v>
      </c>
      <c r="T489" s="12">
        <v>25</v>
      </c>
      <c r="U489" s="14" t="s">
        <v>56</v>
      </c>
      <c r="V489" s="14" t="s">
        <v>56</v>
      </c>
      <c r="W489" s="14" t="s">
        <v>56</v>
      </c>
      <c r="X489" s="16" t="s">
        <v>56</v>
      </c>
      <c r="Y489" s="13"/>
      <c r="Z489" s="13"/>
      <c r="AA489" s="13"/>
      <c r="AB489" s="13"/>
    </row>
    <row r="490" spans="1:28" ht="17.100000000000001" customHeight="1">
      <c r="A490" t="s">
        <v>1245</v>
      </c>
      <c r="B490" s="12" t="s">
        <v>1246</v>
      </c>
      <c r="C490" s="12" t="s">
        <v>37</v>
      </c>
      <c r="D490" s="12" t="s">
        <v>173</v>
      </c>
      <c r="E490" s="12" t="s">
        <v>1247</v>
      </c>
      <c r="F490" s="12" t="s">
        <v>1248</v>
      </c>
      <c r="G490" s="9" t="s">
        <v>5078</v>
      </c>
      <c r="H490" s="8" t="s">
        <v>6649</v>
      </c>
      <c r="I490" s="9"/>
      <c r="J490" s="9"/>
      <c r="K490" s="10"/>
      <c r="L490" s="11"/>
      <c r="M490" s="22">
        <v>3895</v>
      </c>
      <c r="N490" s="33"/>
      <c r="O490" s="22"/>
      <c r="P490" s="85">
        <v>297000</v>
      </c>
      <c r="Q490" s="12">
        <v>54</v>
      </c>
      <c r="R490" s="12">
        <v>66</v>
      </c>
      <c r="S490" s="12">
        <v>75</v>
      </c>
      <c r="T490" s="12">
        <v>60</v>
      </c>
      <c r="U490" s="14" t="s">
        <v>56</v>
      </c>
      <c r="V490" s="14" t="s">
        <v>56</v>
      </c>
      <c r="W490" s="14" t="s">
        <v>56</v>
      </c>
      <c r="X490" s="16" t="s">
        <v>56</v>
      </c>
      <c r="Y490" s="13"/>
      <c r="Z490" s="13"/>
      <c r="AA490" s="13"/>
      <c r="AB490" s="13"/>
    </row>
    <row r="491" spans="1:28" ht="17.100000000000001" customHeight="1">
      <c r="A491" t="s">
        <v>1250</v>
      </c>
      <c r="B491" s="12" t="s">
        <v>1251</v>
      </c>
      <c r="C491" s="12" t="s">
        <v>37</v>
      </c>
      <c r="D491" s="12" t="s">
        <v>173</v>
      </c>
      <c r="E491" s="12" t="s">
        <v>1247</v>
      </c>
      <c r="F491" s="12" t="s">
        <v>1248</v>
      </c>
      <c r="G491" s="9" t="s">
        <v>5079</v>
      </c>
      <c r="H491" s="8" t="s">
        <v>6650</v>
      </c>
      <c r="I491" s="9"/>
      <c r="J491" s="9"/>
      <c r="K491" s="10"/>
      <c r="L491" s="11"/>
      <c r="M491" s="22">
        <v>3895</v>
      </c>
      <c r="N491" s="33"/>
      <c r="O491" s="22"/>
      <c r="P491" s="85">
        <v>279791.99999999994</v>
      </c>
      <c r="Q491" s="12">
        <v>54</v>
      </c>
      <c r="R491" s="12">
        <v>67</v>
      </c>
      <c r="S491" s="12">
        <v>72</v>
      </c>
      <c r="T491" s="12">
        <v>57.999999999999993</v>
      </c>
      <c r="U491" s="14" t="s">
        <v>56</v>
      </c>
      <c r="V491" s="14" t="s">
        <v>56</v>
      </c>
      <c r="W491" s="14" t="s">
        <v>56</v>
      </c>
      <c r="X491" s="16" t="s">
        <v>56</v>
      </c>
      <c r="Y491" s="13"/>
      <c r="Z491" s="13"/>
      <c r="AA491" s="13"/>
      <c r="AB491" s="13"/>
    </row>
    <row r="492" spans="1:28" ht="17.100000000000001" customHeight="1">
      <c r="A492" t="s">
        <v>1253</v>
      </c>
      <c r="B492" s="12" t="s">
        <v>1254</v>
      </c>
      <c r="C492" s="12" t="s">
        <v>37</v>
      </c>
      <c r="D492" s="12" t="s">
        <v>173</v>
      </c>
      <c r="E492" s="12" t="s">
        <v>174</v>
      </c>
      <c r="F492" s="12" t="s">
        <v>1255</v>
      </c>
      <c r="G492" s="9" t="s">
        <v>5080</v>
      </c>
      <c r="H492" s="8" t="s">
        <v>6651</v>
      </c>
      <c r="I492" s="9"/>
      <c r="J492" s="9"/>
      <c r="K492" s="10"/>
      <c r="L492" s="11"/>
      <c r="M492" s="22">
        <v>277</v>
      </c>
      <c r="N492" s="33"/>
      <c r="O492" s="22"/>
      <c r="P492" s="85">
        <v>1764</v>
      </c>
      <c r="Q492" s="12">
        <v>0.18</v>
      </c>
      <c r="R492" s="12">
        <v>4</v>
      </c>
      <c r="S492" s="12">
        <v>21</v>
      </c>
      <c r="T492" s="12">
        <v>21</v>
      </c>
      <c r="U492" s="14" t="s">
        <v>56</v>
      </c>
      <c r="V492" s="14" t="s">
        <v>56</v>
      </c>
      <c r="W492" s="14" t="s">
        <v>56</v>
      </c>
      <c r="X492" s="16" t="s">
        <v>56</v>
      </c>
      <c r="Y492" s="13"/>
      <c r="Z492" s="13"/>
      <c r="AA492" s="13"/>
      <c r="AB492" s="13"/>
    </row>
    <row r="493" spans="1:28" ht="17.100000000000001" customHeight="1">
      <c r="A493" t="s">
        <v>1257</v>
      </c>
      <c r="B493" s="12" t="s">
        <v>1258</v>
      </c>
      <c r="C493" s="12" t="s">
        <v>37</v>
      </c>
      <c r="D493" s="12" t="s">
        <v>173</v>
      </c>
      <c r="E493" s="12" t="s">
        <v>174</v>
      </c>
      <c r="F493" s="12" t="s">
        <v>1255</v>
      </c>
      <c r="G493" s="9" t="s">
        <v>5081</v>
      </c>
      <c r="H493" s="8" t="s">
        <v>6652</v>
      </c>
      <c r="I493" s="9"/>
      <c r="J493" s="9"/>
      <c r="K493" s="10"/>
      <c r="L493" s="11"/>
      <c r="M493" s="22">
        <v>53</v>
      </c>
      <c r="N493" s="33"/>
      <c r="O493" s="22"/>
      <c r="P493" s="85">
        <v>1125</v>
      </c>
      <c r="Q493" s="12">
        <v>0.20499999999999999</v>
      </c>
      <c r="R493" s="12">
        <v>5</v>
      </c>
      <c r="S493" s="12">
        <v>15</v>
      </c>
      <c r="T493" s="12">
        <v>15</v>
      </c>
      <c r="U493" s="14" t="s">
        <v>56</v>
      </c>
      <c r="V493" s="14" t="s">
        <v>56</v>
      </c>
      <c r="W493" s="14" t="s">
        <v>56</v>
      </c>
      <c r="X493" s="16" t="s">
        <v>56</v>
      </c>
      <c r="Y493" s="13"/>
      <c r="Z493" s="13"/>
      <c r="AA493" s="13"/>
      <c r="AB493" s="13"/>
    </row>
    <row r="494" spans="1:28" ht="17.100000000000001" customHeight="1">
      <c r="A494" t="s">
        <v>1260</v>
      </c>
      <c r="B494" s="12" t="s">
        <v>1261</v>
      </c>
      <c r="C494" s="12" t="s">
        <v>37</v>
      </c>
      <c r="D494" s="12" t="s">
        <v>173</v>
      </c>
      <c r="E494" s="12" t="s">
        <v>174</v>
      </c>
      <c r="F494" s="12" t="s">
        <v>1255</v>
      </c>
      <c r="G494" s="9" t="s">
        <v>5082</v>
      </c>
      <c r="H494" s="8" t="s">
        <v>6653</v>
      </c>
      <c r="I494" s="9"/>
      <c r="J494" s="9"/>
      <c r="K494" s="10"/>
      <c r="L494" s="11"/>
      <c r="M494" s="22">
        <v>12</v>
      </c>
      <c r="N494" s="33"/>
      <c r="O494" s="22"/>
      <c r="P494" s="85">
        <v>731.50000000000011</v>
      </c>
      <c r="Q494" s="12">
        <v>0.01</v>
      </c>
      <c r="R494" s="12">
        <v>3.5000000000000004</v>
      </c>
      <c r="S494" s="12">
        <v>19</v>
      </c>
      <c r="T494" s="12">
        <v>11</v>
      </c>
      <c r="U494" s="14" t="s">
        <v>56</v>
      </c>
      <c r="V494" s="14" t="s">
        <v>56</v>
      </c>
      <c r="W494" s="14" t="s">
        <v>56</v>
      </c>
      <c r="X494" s="16" t="s">
        <v>56</v>
      </c>
      <c r="Y494" s="13"/>
      <c r="Z494" s="13"/>
      <c r="AA494" s="13"/>
      <c r="AB494" s="13"/>
    </row>
    <row r="495" spans="1:28" ht="17.100000000000001" customHeight="1">
      <c r="A495" t="s">
        <v>1263</v>
      </c>
      <c r="B495" s="12" t="s">
        <v>1264</v>
      </c>
      <c r="C495" s="12" t="s">
        <v>37</v>
      </c>
      <c r="D495" s="12" t="s">
        <v>173</v>
      </c>
      <c r="E495" s="12" t="s">
        <v>174</v>
      </c>
      <c r="F495" s="12" t="s">
        <v>1255</v>
      </c>
      <c r="G495" s="9" t="s">
        <v>5083</v>
      </c>
      <c r="H495" s="8" t="s">
        <v>5083</v>
      </c>
      <c r="I495" s="9"/>
      <c r="J495" s="9"/>
      <c r="K495" s="10"/>
      <c r="L495" s="11"/>
      <c r="M495" s="22">
        <v>156</v>
      </c>
      <c r="N495" s="33"/>
      <c r="O495" s="22"/>
      <c r="P495" s="85">
        <v>605</v>
      </c>
      <c r="Q495" s="12">
        <v>0.19</v>
      </c>
      <c r="R495" s="12">
        <v>5</v>
      </c>
      <c r="S495" s="12">
        <v>11</v>
      </c>
      <c r="T495" s="12">
        <v>11</v>
      </c>
      <c r="U495" s="14" t="s">
        <v>56</v>
      </c>
      <c r="V495" s="14" t="s">
        <v>56</v>
      </c>
      <c r="W495" s="14" t="s">
        <v>56</v>
      </c>
      <c r="X495" s="16" t="s">
        <v>56</v>
      </c>
      <c r="Y495" s="13"/>
      <c r="Z495" s="13"/>
      <c r="AA495" s="13"/>
      <c r="AB495" s="13"/>
    </row>
    <row r="496" spans="1:28" ht="17.100000000000001" customHeight="1">
      <c r="A496" t="s">
        <v>1266</v>
      </c>
      <c r="B496" s="12" t="s">
        <v>1267</v>
      </c>
      <c r="C496" s="12" t="s">
        <v>37</v>
      </c>
      <c r="D496" s="12" t="s">
        <v>173</v>
      </c>
      <c r="E496" s="12" t="s">
        <v>174</v>
      </c>
      <c r="F496" s="12" t="s">
        <v>1255</v>
      </c>
      <c r="G496" s="9" t="s">
        <v>5084</v>
      </c>
      <c r="H496" s="8" t="s">
        <v>5084</v>
      </c>
      <c r="I496" s="9"/>
      <c r="J496" s="9"/>
      <c r="K496" s="10"/>
      <c r="L496" s="11"/>
      <c r="M496" s="22">
        <v>87</v>
      </c>
      <c r="N496" s="33"/>
      <c r="O496" s="22"/>
      <c r="P496" s="85">
        <v>965.59999999999991</v>
      </c>
      <c r="Q496" s="12">
        <v>0.2</v>
      </c>
      <c r="R496" s="12">
        <v>4</v>
      </c>
      <c r="S496" s="12">
        <v>17</v>
      </c>
      <c r="T496" s="12">
        <v>14.2</v>
      </c>
      <c r="U496" s="14" t="s">
        <v>56</v>
      </c>
      <c r="V496" s="14" t="s">
        <v>56</v>
      </c>
      <c r="W496" s="14" t="s">
        <v>56</v>
      </c>
      <c r="X496" s="16" t="s">
        <v>56</v>
      </c>
      <c r="Y496" s="13"/>
      <c r="Z496" s="13"/>
      <c r="AA496" s="13"/>
      <c r="AB496" s="13"/>
    </row>
    <row r="497" spans="1:28" ht="17.100000000000001" customHeight="1">
      <c r="A497" t="s">
        <v>1269</v>
      </c>
      <c r="B497" s="12" t="s">
        <v>1270</v>
      </c>
      <c r="C497" s="12" t="s">
        <v>37</v>
      </c>
      <c r="D497" s="12" t="s">
        <v>173</v>
      </c>
      <c r="E497" s="12" t="s">
        <v>174</v>
      </c>
      <c r="F497" s="12" t="s">
        <v>1255</v>
      </c>
      <c r="G497" s="9" t="s">
        <v>5085</v>
      </c>
      <c r="H497" s="8" t="s">
        <v>5085</v>
      </c>
      <c r="I497" s="9"/>
      <c r="J497" s="9"/>
      <c r="K497" s="10"/>
      <c r="L497" s="11"/>
      <c r="M497" s="22">
        <v>105</v>
      </c>
      <c r="N497" s="33"/>
      <c r="O497" s="22"/>
      <c r="P497" s="85">
        <v>3807</v>
      </c>
      <c r="Q497" s="12">
        <v>0.20499999999999999</v>
      </c>
      <c r="R497" s="12">
        <v>4.5</v>
      </c>
      <c r="S497" s="12">
        <v>47</v>
      </c>
      <c r="T497" s="12">
        <v>18</v>
      </c>
      <c r="U497" s="14" t="s">
        <v>56</v>
      </c>
      <c r="V497" s="14" t="s">
        <v>56</v>
      </c>
      <c r="W497" s="14" t="s">
        <v>56</v>
      </c>
      <c r="X497" s="16" t="s">
        <v>56</v>
      </c>
      <c r="Y497" s="13"/>
      <c r="Z497" s="13"/>
      <c r="AA497" s="13"/>
      <c r="AB497" s="13"/>
    </row>
    <row r="498" spans="1:28" ht="17.100000000000001" customHeight="1">
      <c r="A498" t="s">
        <v>1272</v>
      </c>
      <c r="B498" s="12" t="s">
        <v>1273</v>
      </c>
      <c r="C498" s="12" t="s">
        <v>37</v>
      </c>
      <c r="D498" s="12" t="s">
        <v>173</v>
      </c>
      <c r="E498" s="12" t="s">
        <v>174</v>
      </c>
      <c r="F498" s="12" t="s">
        <v>1255</v>
      </c>
      <c r="G498" s="9" t="s">
        <v>5086</v>
      </c>
      <c r="H498" s="8" t="s">
        <v>5086</v>
      </c>
      <c r="I498" s="9"/>
      <c r="J498" s="9"/>
      <c r="K498" s="10"/>
      <c r="L498" s="11"/>
      <c r="M498" s="22">
        <v>554</v>
      </c>
      <c r="N498" s="33"/>
      <c r="O498" s="22"/>
      <c r="P498" s="85">
        <v>825</v>
      </c>
      <c r="Q498" s="12">
        <v>0.185</v>
      </c>
      <c r="R498" s="12">
        <v>6</v>
      </c>
      <c r="S498" s="12">
        <v>12.5</v>
      </c>
      <c r="T498" s="12">
        <v>11</v>
      </c>
      <c r="U498" s="14" t="s">
        <v>56</v>
      </c>
      <c r="V498" s="14" t="s">
        <v>56</v>
      </c>
      <c r="W498" s="14" t="s">
        <v>56</v>
      </c>
      <c r="X498" s="16" t="s">
        <v>56</v>
      </c>
      <c r="Y498" s="13"/>
      <c r="Z498" s="13"/>
      <c r="AA498" s="13"/>
      <c r="AB498" s="13"/>
    </row>
    <row r="499" spans="1:28" ht="17.100000000000001" customHeight="1">
      <c r="A499" t="s">
        <v>1275</v>
      </c>
      <c r="B499" s="12" t="s">
        <v>1276</v>
      </c>
      <c r="C499" s="12" t="s">
        <v>37</v>
      </c>
      <c r="D499" s="12" t="s">
        <v>173</v>
      </c>
      <c r="E499" s="12" t="s">
        <v>174</v>
      </c>
      <c r="F499" s="12" t="s">
        <v>1255</v>
      </c>
      <c r="G499" s="9" t="s">
        <v>5087</v>
      </c>
      <c r="H499" s="8" t="s">
        <v>5087</v>
      </c>
      <c r="I499" s="9"/>
      <c r="J499" s="9"/>
      <c r="K499" s="10"/>
      <c r="L499" s="11"/>
      <c r="M499" s="22">
        <v>474</v>
      </c>
      <c r="N499" s="33"/>
      <c r="O499" s="22"/>
      <c r="P499" s="85">
        <v>3036.69</v>
      </c>
      <c r="Q499" s="12">
        <v>0.27</v>
      </c>
      <c r="R499" s="12">
        <v>11.5</v>
      </c>
      <c r="S499" s="12">
        <v>16.3</v>
      </c>
      <c r="T499" s="12">
        <v>16.2</v>
      </c>
      <c r="U499" s="14" t="s">
        <v>56</v>
      </c>
      <c r="V499" s="14" t="s">
        <v>56</v>
      </c>
      <c r="W499" s="14" t="s">
        <v>56</v>
      </c>
      <c r="X499" s="16" t="s">
        <v>56</v>
      </c>
      <c r="Y499" s="13"/>
      <c r="Z499" s="13"/>
      <c r="AA499" s="13"/>
      <c r="AB499" s="13"/>
    </row>
    <row r="500" spans="1:28" ht="17.100000000000001" customHeight="1">
      <c r="A500" t="s">
        <v>1278</v>
      </c>
      <c r="B500" s="12" t="s">
        <v>1279</v>
      </c>
      <c r="C500" s="12" t="s">
        <v>37</v>
      </c>
      <c r="D500" s="12" t="s">
        <v>173</v>
      </c>
      <c r="E500" s="12" t="s">
        <v>174</v>
      </c>
      <c r="F500" s="12" t="s">
        <v>1255</v>
      </c>
      <c r="G500" s="9" t="s">
        <v>5088</v>
      </c>
      <c r="H500" s="8" t="s">
        <v>5088</v>
      </c>
      <c r="I500" s="9"/>
      <c r="J500" s="9"/>
      <c r="K500" s="10"/>
      <c r="L500" s="11"/>
      <c r="M500" s="22">
        <v>641</v>
      </c>
      <c r="N500" s="33"/>
      <c r="O500" s="22"/>
      <c r="P500" s="85">
        <v>877.50000000000011</v>
      </c>
      <c r="Q500" s="12">
        <v>0.17</v>
      </c>
      <c r="R500" s="12">
        <v>6</v>
      </c>
      <c r="S500" s="12">
        <v>12.5</v>
      </c>
      <c r="T500" s="12">
        <v>11.700000000000001</v>
      </c>
      <c r="U500" s="14" t="s">
        <v>56</v>
      </c>
      <c r="V500" s="14" t="s">
        <v>56</v>
      </c>
      <c r="W500" s="14" t="s">
        <v>56</v>
      </c>
      <c r="X500" s="16" t="s">
        <v>56</v>
      </c>
      <c r="Y500" s="13"/>
      <c r="Z500" s="13"/>
      <c r="AA500" s="13"/>
      <c r="AB500" s="13"/>
    </row>
    <row r="501" spans="1:28" ht="17.100000000000001" customHeight="1">
      <c r="A501" t="s">
        <v>1281</v>
      </c>
      <c r="B501" s="12" t="s">
        <v>1282</v>
      </c>
      <c r="C501" s="12" t="s">
        <v>37</v>
      </c>
      <c r="D501" s="12" t="s">
        <v>173</v>
      </c>
      <c r="E501" s="12" t="s">
        <v>174</v>
      </c>
      <c r="F501" s="12" t="s">
        <v>1255</v>
      </c>
      <c r="G501" s="9" t="s">
        <v>5089</v>
      </c>
      <c r="H501" s="8" t="s">
        <v>6654</v>
      </c>
      <c r="I501" s="9"/>
      <c r="J501" s="9"/>
      <c r="K501" s="10"/>
      <c r="L501" s="11"/>
      <c r="M501" s="22">
        <v>58</v>
      </c>
      <c r="N501" s="33"/>
      <c r="O501" s="22"/>
      <c r="P501" s="85">
        <v>26130</v>
      </c>
      <c r="Q501" s="12">
        <v>1.86</v>
      </c>
      <c r="R501" s="12">
        <v>15</v>
      </c>
      <c r="S501" s="12">
        <v>67</v>
      </c>
      <c r="T501" s="12">
        <v>26</v>
      </c>
      <c r="U501" s="14" t="s">
        <v>56</v>
      </c>
      <c r="V501" s="14" t="s">
        <v>56</v>
      </c>
      <c r="W501" s="14" t="s">
        <v>56</v>
      </c>
      <c r="X501" s="16" t="s">
        <v>56</v>
      </c>
      <c r="Y501" s="69"/>
      <c r="Z501" s="69"/>
      <c r="AA501" s="69"/>
      <c r="AB501" s="69"/>
    </row>
    <row r="502" spans="1:28" ht="17.100000000000001" customHeight="1">
      <c r="A502" t="s">
        <v>1284</v>
      </c>
      <c r="B502" s="12" t="s">
        <v>1285</v>
      </c>
      <c r="C502" s="12" t="s">
        <v>37</v>
      </c>
      <c r="D502" s="12" t="s">
        <v>173</v>
      </c>
      <c r="E502" s="12" t="s">
        <v>174</v>
      </c>
      <c r="F502" s="12" t="s">
        <v>1255</v>
      </c>
      <c r="G502" s="9" t="s">
        <v>5090</v>
      </c>
      <c r="H502" s="8" t="s">
        <v>5090</v>
      </c>
      <c r="I502" s="9"/>
      <c r="J502" s="9"/>
      <c r="K502" s="10"/>
      <c r="L502" s="11"/>
      <c r="M502" s="22">
        <v>575</v>
      </c>
      <c r="N502" s="33"/>
      <c r="O502" s="22"/>
      <c r="P502" s="85">
        <v>1500</v>
      </c>
      <c r="Q502" s="12">
        <v>1</v>
      </c>
      <c r="R502" s="12">
        <v>15</v>
      </c>
      <c r="S502" s="12">
        <v>10</v>
      </c>
      <c r="T502" s="12">
        <v>10</v>
      </c>
      <c r="U502" s="14" t="s">
        <v>56</v>
      </c>
      <c r="V502" s="14" t="s">
        <v>56</v>
      </c>
      <c r="W502" s="14" t="s">
        <v>56</v>
      </c>
      <c r="X502" s="16" t="s">
        <v>56</v>
      </c>
      <c r="Y502" s="69"/>
      <c r="Z502" s="69"/>
      <c r="AA502" s="69"/>
      <c r="AB502" s="69"/>
    </row>
    <row r="503" spans="1:28" ht="17.100000000000001" customHeight="1">
      <c r="A503" t="s">
        <v>1287</v>
      </c>
      <c r="B503" s="12" t="s">
        <v>1288</v>
      </c>
      <c r="C503" s="12" t="s">
        <v>37</v>
      </c>
      <c r="D503" s="12" t="s">
        <v>173</v>
      </c>
      <c r="E503" s="12" t="s">
        <v>174</v>
      </c>
      <c r="F503" s="12" t="s">
        <v>1255</v>
      </c>
      <c r="G503" s="9" t="s">
        <v>5091</v>
      </c>
      <c r="H503" s="8" t="s">
        <v>5091</v>
      </c>
      <c r="I503" s="9"/>
      <c r="J503" s="9"/>
      <c r="K503" s="10"/>
      <c r="L503" s="11"/>
      <c r="M503" s="22">
        <v>469</v>
      </c>
      <c r="N503" s="33"/>
      <c r="O503" s="22"/>
      <c r="P503" s="85">
        <v>1500</v>
      </c>
      <c r="Q503" s="12">
        <v>1</v>
      </c>
      <c r="R503" s="12">
        <v>15</v>
      </c>
      <c r="S503" s="12">
        <v>10</v>
      </c>
      <c r="T503" s="12">
        <v>10</v>
      </c>
      <c r="U503" s="14" t="s">
        <v>56</v>
      </c>
      <c r="V503" s="14" t="s">
        <v>56</v>
      </c>
      <c r="W503" s="14" t="s">
        <v>56</v>
      </c>
      <c r="X503" s="16" t="s">
        <v>56</v>
      </c>
      <c r="Y503" s="13"/>
      <c r="Z503" s="13"/>
      <c r="AA503" s="13"/>
      <c r="AB503" s="13"/>
    </row>
    <row r="504" spans="1:28" ht="17.100000000000001" customHeight="1">
      <c r="A504" s="58" t="s">
        <v>1290</v>
      </c>
      <c r="B504" s="12" t="s">
        <v>1291</v>
      </c>
      <c r="C504" s="12" t="s">
        <v>37</v>
      </c>
      <c r="D504" s="12" t="s">
        <v>173</v>
      </c>
      <c r="E504" s="12" t="s">
        <v>1247</v>
      </c>
      <c r="F504" s="12" t="s">
        <v>1292</v>
      </c>
      <c r="G504" s="9" t="s">
        <v>5092</v>
      </c>
      <c r="H504" s="8" t="s">
        <v>1293</v>
      </c>
      <c r="I504" s="9"/>
      <c r="J504" s="9" t="s">
        <v>1294</v>
      </c>
      <c r="K504" s="151"/>
      <c r="L504" s="150"/>
      <c r="M504" s="22">
        <v>2006</v>
      </c>
      <c r="N504" s="33"/>
      <c r="O504" s="22"/>
      <c r="P504" s="85">
        <v>101400</v>
      </c>
      <c r="Q504" s="12">
        <v>18</v>
      </c>
      <c r="R504" s="12">
        <v>65</v>
      </c>
      <c r="S504" s="12">
        <v>65</v>
      </c>
      <c r="T504" s="12">
        <v>24</v>
      </c>
      <c r="U504" s="14" t="s">
        <v>56</v>
      </c>
      <c r="V504" s="14" t="s">
        <v>56</v>
      </c>
      <c r="W504" s="14" t="s">
        <v>56</v>
      </c>
      <c r="X504" s="16" t="s">
        <v>56</v>
      </c>
      <c r="Y504" s="13"/>
      <c r="Z504" s="13"/>
      <c r="AA504" s="13"/>
      <c r="AB504" s="13"/>
    </row>
    <row r="505" spans="1:28" ht="17.100000000000001" customHeight="1">
      <c r="A505" s="58" t="s">
        <v>1295</v>
      </c>
      <c r="B505" s="12" t="s">
        <v>1296</v>
      </c>
      <c r="C505" s="12" t="s">
        <v>37</v>
      </c>
      <c r="D505" s="12" t="s">
        <v>173</v>
      </c>
      <c r="E505" s="12" t="s">
        <v>1247</v>
      </c>
      <c r="F505" s="12" t="s">
        <v>1292</v>
      </c>
      <c r="G505" s="9" t="s">
        <v>5093</v>
      </c>
      <c r="H505" s="8" t="s">
        <v>6655</v>
      </c>
      <c r="I505" s="9"/>
      <c r="J505" s="9" t="s">
        <v>1298</v>
      </c>
      <c r="K505" s="151"/>
      <c r="L505" s="150"/>
      <c r="M505" s="22">
        <v>2586</v>
      </c>
      <c r="N505" s="33"/>
      <c r="O505" s="22"/>
      <c r="P505" s="85">
        <v>299376</v>
      </c>
      <c r="Q505" s="12">
        <v>21</v>
      </c>
      <c r="R505" s="12">
        <v>40.5</v>
      </c>
      <c r="S505" s="12">
        <v>88</v>
      </c>
      <c r="T505" s="12">
        <v>84</v>
      </c>
      <c r="U505" s="14" t="s">
        <v>56</v>
      </c>
      <c r="V505" s="14" t="s">
        <v>56</v>
      </c>
      <c r="W505" s="14" t="s">
        <v>56</v>
      </c>
      <c r="X505" s="16" t="s">
        <v>56</v>
      </c>
      <c r="Y505" s="13"/>
      <c r="Z505" s="13"/>
      <c r="AA505" s="13"/>
      <c r="AB505" s="13"/>
    </row>
    <row r="506" spans="1:28" ht="17.100000000000001" customHeight="1">
      <c r="A506" s="58" t="s">
        <v>1299</v>
      </c>
      <c r="B506" s="12" t="s">
        <v>1300</v>
      </c>
      <c r="C506" s="12" t="s">
        <v>37</v>
      </c>
      <c r="D506" s="12" t="s">
        <v>173</v>
      </c>
      <c r="E506" s="12" t="s">
        <v>1247</v>
      </c>
      <c r="F506" s="12" t="s">
        <v>1292</v>
      </c>
      <c r="G506" s="9" t="s">
        <v>5093</v>
      </c>
      <c r="H506" s="8" t="s">
        <v>6655</v>
      </c>
      <c r="I506" s="9"/>
      <c r="J506" s="9" t="s">
        <v>1301</v>
      </c>
      <c r="K506" s="151"/>
      <c r="L506" s="150"/>
      <c r="M506" s="22">
        <v>2878</v>
      </c>
      <c r="N506" s="33"/>
      <c r="O506" s="22"/>
      <c r="P506" s="85">
        <v>292320</v>
      </c>
      <c r="Q506" s="12">
        <v>21</v>
      </c>
      <c r="R506" s="12">
        <v>40</v>
      </c>
      <c r="S506" s="12">
        <v>87</v>
      </c>
      <c r="T506" s="12">
        <v>84</v>
      </c>
      <c r="U506" s="14" t="s">
        <v>56</v>
      </c>
      <c r="V506" s="14" t="s">
        <v>56</v>
      </c>
      <c r="W506" s="14" t="s">
        <v>56</v>
      </c>
      <c r="X506" s="16" t="s">
        <v>56</v>
      </c>
      <c r="Y506" s="13"/>
      <c r="Z506" s="13"/>
      <c r="AA506" s="13"/>
      <c r="AB506" s="13"/>
    </row>
    <row r="507" spans="1:28" ht="17.100000000000001" customHeight="1">
      <c r="A507" s="58" t="s">
        <v>1302</v>
      </c>
      <c r="B507" s="12" t="s">
        <v>1303</v>
      </c>
      <c r="C507" s="12" t="s">
        <v>37</v>
      </c>
      <c r="D507" s="12" t="s">
        <v>173</v>
      </c>
      <c r="E507" s="12" t="s">
        <v>1247</v>
      </c>
      <c r="F507" s="12" t="s">
        <v>1292</v>
      </c>
      <c r="G507" s="9" t="s">
        <v>5094</v>
      </c>
      <c r="H507" s="8" t="s">
        <v>6656</v>
      </c>
      <c r="I507" s="9"/>
      <c r="J507" s="9" t="s">
        <v>1305</v>
      </c>
      <c r="K507" s="151"/>
      <c r="L507" s="150"/>
      <c r="M507" s="22">
        <v>2742</v>
      </c>
      <c r="N507" s="33"/>
      <c r="O507" s="22"/>
      <c r="P507" s="85">
        <v>192882</v>
      </c>
      <c r="Q507" s="12">
        <v>26</v>
      </c>
      <c r="R507" s="12">
        <v>34</v>
      </c>
      <c r="S507" s="12">
        <v>93</v>
      </c>
      <c r="T507" s="12">
        <v>61</v>
      </c>
      <c r="U507" s="14" t="s">
        <v>56</v>
      </c>
      <c r="V507" s="14" t="s">
        <v>56</v>
      </c>
      <c r="W507" s="14" t="s">
        <v>56</v>
      </c>
      <c r="X507" s="16" t="s">
        <v>56</v>
      </c>
      <c r="Y507" s="13"/>
      <c r="Z507" s="13"/>
      <c r="AA507" s="13"/>
      <c r="AB507" s="13"/>
    </row>
    <row r="508" spans="1:28" ht="17.100000000000001" customHeight="1">
      <c r="A508" s="58" t="s">
        <v>1306</v>
      </c>
      <c r="B508" s="12" t="s">
        <v>1307</v>
      </c>
      <c r="C508" s="12" t="s">
        <v>37</v>
      </c>
      <c r="D508" s="12" t="s">
        <v>173</v>
      </c>
      <c r="E508" s="12" t="s">
        <v>1247</v>
      </c>
      <c r="F508" s="12" t="s">
        <v>1292</v>
      </c>
      <c r="G508" s="9" t="s">
        <v>5095</v>
      </c>
      <c r="H508" s="8" t="s">
        <v>6657</v>
      </c>
      <c r="I508" s="9"/>
      <c r="J508" s="9" t="s">
        <v>1309</v>
      </c>
      <c r="K508" s="151"/>
      <c r="L508" s="150"/>
      <c r="M508" s="22">
        <v>2909</v>
      </c>
      <c r="N508" s="33"/>
      <c r="O508" s="22"/>
      <c r="P508" s="85">
        <v>236577</v>
      </c>
      <c r="Q508" s="12">
        <v>32</v>
      </c>
      <c r="R508" s="12">
        <v>66</v>
      </c>
      <c r="S508" s="12">
        <v>67</v>
      </c>
      <c r="T508" s="12">
        <v>53.5</v>
      </c>
      <c r="U508" s="14" t="s">
        <v>56</v>
      </c>
      <c r="V508" s="14" t="s">
        <v>56</v>
      </c>
      <c r="W508" s="14" t="s">
        <v>56</v>
      </c>
      <c r="X508" s="16" t="s">
        <v>56</v>
      </c>
      <c r="Y508" s="13"/>
      <c r="Z508" s="13"/>
      <c r="AA508" s="13"/>
      <c r="AB508" s="13"/>
    </row>
    <row r="509" spans="1:28" ht="17.100000000000001" customHeight="1">
      <c r="A509" s="58" t="s">
        <v>1310</v>
      </c>
      <c r="B509" s="12" t="s">
        <v>1311</v>
      </c>
      <c r="C509" s="12" t="s">
        <v>37</v>
      </c>
      <c r="D509" s="12" t="s">
        <v>173</v>
      </c>
      <c r="E509" s="12" t="s">
        <v>1247</v>
      </c>
      <c r="F509" s="12" t="s">
        <v>1292</v>
      </c>
      <c r="G509" s="9" t="s">
        <v>5096</v>
      </c>
      <c r="H509" s="8" t="s">
        <v>6658</v>
      </c>
      <c r="I509" s="9"/>
      <c r="J509" s="9" t="s">
        <v>1313</v>
      </c>
      <c r="K509" s="151"/>
      <c r="L509" s="150"/>
      <c r="M509" s="22">
        <v>3039</v>
      </c>
      <c r="N509" s="33"/>
      <c r="O509" s="22"/>
      <c r="P509" s="85">
        <v>218753.625</v>
      </c>
      <c r="Q509" s="12">
        <v>33</v>
      </c>
      <c r="R509" s="12">
        <v>36.5</v>
      </c>
      <c r="S509" s="12">
        <v>91.5</v>
      </c>
      <c r="T509" s="12">
        <v>65.5</v>
      </c>
      <c r="U509" s="14" t="s">
        <v>56</v>
      </c>
      <c r="V509" s="14" t="s">
        <v>56</v>
      </c>
      <c r="W509" s="14" t="s">
        <v>56</v>
      </c>
      <c r="X509" s="16" t="s">
        <v>56</v>
      </c>
      <c r="Y509" s="69"/>
      <c r="Z509" s="69"/>
      <c r="AA509" s="69"/>
      <c r="AB509" s="69"/>
    </row>
    <row r="510" spans="1:28" ht="17.100000000000001" customHeight="1">
      <c r="A510" s="58" t="s">
        <v>1314</v>
      </c>
      <c r="B510" s="12" t="s">
        <v>1315</v>
      </c>
      <c r="C510" s="12" t="s">
        <v>37</v>
      </c>
      <c r="D510" s="12" t="s">
        <v>173</v>
      </c>
      <c r="E510" s="12" t="s">
        <v>1247</v>
      </c>
      <c r="F510" s="12" t="s">
        <v>1292</v>
      </c>
      <c r="G510" s="9" t="s">
        <v>5097</v>
      </c>
      <c r="H510" s="8" t="s">
        <v>6659</v>
      </c>
      <c r="I510" s="9"/>
      <c r="J510" s="9" t="s">
        <v>1317</v>
      </c>
      <c r="K510" s="151"/>
      <c r="L510" s="150"/>
      <c r="M510" s="22">
        <v>3104</v>
      </c>
      <c r="N510" s="33"/>
      <c r="O510" s="22"/>
      <c r="P510" s="85">
        <v>417656</v>
      </c>
      <c r="Q510" s="12">
        <v>38</v>
      </c>
      <c r="R510" s="12">
        <v>74</v>
      </c>
      <c r="S510" s="12">
        <v>83</v>
      </c>
      <c r="T510" s="12">
        <v>68</v>
      </c>
      <c r="U510" s="14" t="s">
        <v>56</v>
      </c>
      <c r="V510" s="14" t="s">
        <v>56</v>
      </c>
      <c r="W510" s="14" t="s">
        <v>56</v>
      </c>
      <c r="X510" s="16" t="s">
        <v>56</v>
      </c>
      <c r="Y510" s="69"/>
      <c r="Z510" s="69"/>
      <c r="AA510" s="69"/>
      <c r="AB510" s="69"/>
    </row>
    <row r="511" spans="1:28" ht="17.100000000000001" customHeight="1">
      <c r="A511" s="58" t="s">
        <v>1318</v>
      </c>
      <c r="B511" s="12" t="s">
        <v>1319</v>
      </c>
      <c r="C511" s="12" t="s">
        <v>37</v>
      </c>
      <c r="D511" s="12" t="s">
        <v>173</v>
      </c>
      <c r="E511" s="12" t="s">
        <v>1247</v>
      </c>
      <c r="F511" s="12" t="s">
        <v>1292</v>
      </c>
      <c r="G511" s="9" t="s">
        <v>5098</v>
      </c>
      <c r="H511" s="8" t="s">
        <v>6660</v>
      </c>
      <c r="I511" s="9"/>
      <c r="J511" s="9" t="s">
        <v>1321</v>
      </c>
      <c r="K511" s="151"/>
      <c r="L511" s="150"/>
      <c r="M511" s="22">
        <v>3403</v>
      </c>
      <c r="N511" s="33"/>
      <c r="O511" s="22"/>
      <c r="P511" s="85">
        <v>347472</v>
      </c>
      <c r="Q511" s="12">
        <v>39</v>
      </c>
      <c r="R511" s="12">
        <v>36</v>
      </c>
      <c r="S511" s="12">
        <v>127</v>
      </c>
      <c r="T511" s="12">
        <v>76</v>
      </c>
      <c r="U511" s="14" t="s">
        <v>56</v>
      </c>
      <c r="V511" s="14" t="s">
        <v>56</v>
      </c>
      <c r="W511" s="14" t="s">
        <v>56</v>
      </c>
      <c r="X511" s="16" t="s">
        <v>56</v>
      </c>
      <c r="Y511" s="13"/>
      <c r="Z511" s="13"/>
      <c r="AA511" s="13"/>
      <c r="AB511" s="13"/>
    </row>
    <row r="512" spans="1:28" ht="17.100000000000001" customHeight="1">
      <c r="A512" s="58" t="s">
        <v>1322</v>
      </c>
      <c r="B512" s="12" t="s">
        <v>1323</v>
      </c>
      <c r="C512" s="12" t="s">
        <v>37</v>
      </c>
      <c r="D512" s="12" t="s">
        <v>173</v>
      </c>
      <c r="E512" s="12" t="s">
        <v>1247</v>
      </c>
      <c r="F512" s="12" t="s">
        <v>1292</v>
      </c>
      <c r="G512" s="9" t="s">
        <v>5099</v>
      </c>
      <c r="H512" s="8" t="s">
        <v>6661</v>
      </c>
      <c r="I512" s="9"/>
      <c r="J512" s="9" t="s">
        <v>1325</v>
      </c>
      <c r="K512" s="151"/>
      <c r="L512" s="150"/>
      <c r="M512" s="22">
        <v>3476</v>
      </c>
      <c r="N512" s="33"/>
      <c r="O512" s="22"/>
      <c r="P512" s="85">
        <v>516600</v>
      </c>
      <c r="Q512" s="12">
        <v>42</v>
      </c>
      <c r="R512" s="12">
        <v>75</v>
      </c>
      <c r="S512" s="12">
        <v>84</v>
      </c>
      <c r="T512" s="12">
        <v>82</v>
      </c>
      <c r="U512" s="14" t="s">
        <v>56</v>
      </c>
      <c r="V512" s="14" t="s">
        <v>56</v>
      </c>
      <c r="W512" s="14" t="s">
        <v>56</v>
      </c>
      <c r="X512" s="16" t="s">
        <v>56</v>
      </c>
      <c r="Y512" s="69"/>
      <c r="Z512" s="69"/>
      <c r="AA512" s="69"/>
      <c r="AB512" s="69"/>
    </row>
    <row r="513" spans="1:28" ht="17.100000000000001" customHeight="1">
      <c r="A513" s="58" t="s">
        <v>1326</v>
      </c>
      <c r="B513" s="12" t="s">
        <v>1327</v>
      </c>
      <c r="C513" s="12" t="s">
        <v>37</v>
      </c>
      <c r="D513" s="12" t="s">
        <v>173</v>
      </c>
      <c r="E513" s="12" t="s">
        <v>1247</v>
      </c>
      <c r="F513" s="12" t="s">
        <v>1292</v>
      </c>
      <c r="G513" s="9" t="s">
        <v>5100</v>
      </c>
      <c r="H513" s="8" t="s">
        <v>6662</v>
      </c>
      <c r="I513" s="9"/>
      <c r="J513" s="9" t="s">
        <v>1329</v>
      </c>
      <c r="K513" s="151"/>
      <c r="L513" s="150"/>
      <c r="M513" s="22">
        <v>3812</v>
      </c>
      <c r="N513" s="33"/>
      <c r="O513" s="22"/>
      <c r="P513" s="85">
        <v>331152.5</v>
      </c>
      <c r="Q513" s="12">
        <v>42</v>
      </c>
      <c r="R513" s="12">
        <v>35</v>
      </c>
      <c r="S513" s="12">
        <v>127</v>
      </c>
      <c r="T513" s="12">
        <v>74.5</v>
      </c>
      <c r="U513" s="14" t="s">
        <v>56</v>
      </c>
      <c r="V513" s="14" t="s">
        <v>56</v>
      </c>
      <c r="W513" s="14" t="s">
        <v>56</v>
      </c>
      <c r="X513" s="16" t="s">
        <v>56</v>
      </c>
      <c r="Y513" s="69"/>
      <c r="Z513" s="69"/>
      <c r="AA513" s="69"/>
      <c r="AB513" s="69"/>
    </row>
    <row r="514" spans="1:28" ht="17.100000000000001" customHeight="1">
      <c r="A514" s="58" t="s">
        <v>1330</v>
      </c>
      <c r="B514" s="12" t="s">
        <v>1331</v>
      </c>
      <c r="C514" s="12" t="s">
        <v>37</v>
      </c>
      <c r="D514" s="12" t="s">
        <v>173</v>
      </c>
      <c r="E514" s="12" t="s">
        <v>1247</v>
      </c>
      <c r="F514" s="12" t="s">
        <v>1292</v>
      </c>
      <c r="G514" s="9" t="s">
        <v>5101</v>
      </c>
      <c r="H514" s="8" t="s">
        <v>6663</v>
      </c>
      <c r="I514" s="9"/>
      <c r="J514" s="9" t="s">
        <v>1333</v>
      </c>
      <c r="K514" s="151"/>
      <c r="L514" s="150"/>
      <c r="M514" s="22">
        <v>3892</v>
      </c>
      <c r="N514" s="33"/>
      <c r="O514" s="22"/>
      <c r="P514" s="85">
        <v>478880</v>
      </c>
      <c r="Q514" s="12">
        <v>46</v>
      </c>
      <c r="R514" s="12">
        <v>73</v>
      </c>
      <c r="S514" s="12">
        <v>82</v>
      </c>
      <c r="T514" s="12">
        <v>80</v>
      </c>
      <c r="U514" s="14" t="s">
        <v>56</v>
      </c>
      <c r="V514" s="14" t="s">
        <v>56</v>
      </c>
      <c r="W514" s="14" t="s">
        <v>56</v>
      </c>
      <c r="X514" s="16" t="s">
        <v>56</v>
      </c>
      <c r="Y514" s="13"/>
      <c r="Z514" s="13"/>
      <c r="AA514" s="13"/>
      <c r="AB514" s="13"/>
    </row>
    <row r="515" spans="1:28" ht="17.100000000000001" customHeight="1">
      <c r="A515" s="58" t="s">
        <v>1334</v>
      </c>
      <c r="B515" s="12" t="s">
        <v>1335</v>
      </c>
      <c r="C515" s="12" t="s">
        <v>37</v>
      </c>
      <c r="D515" s="12" t="s">
        <v>173</v>
      </c>
      <c r="E515" s="12" t="s">
        <v>174</v>
      </c>
      <c r="F515" s="12" t="s">
        <v>1255</v>
      </c>
      <c r="G515" s="9" t="s">
        <v>5102</v>
      </c>
      <c r="H515" s="8" t="s">
        <v>6664</v>
      </c>
      <c r="I515" s="9"/>
      <c r="J515" s="9"/>
      <c r="K515" s="151"/>
      <c r="L515" s="150"/>
      <c r="M515" s="22">
        <v>220</v>
      </c>
      <c r="N515" s="33"/>
      <c r="O515" s="22"/>
      <c r="P515" s="85">
        <v>3456</v>
      </c>
      <c r="Q515" s="12">
        <v>0.4</v>
      </c>
      <c r="R515" s="12">
        <v>9</v>
      </c>
      <c r="S515" s="12">
        <v>24</v>
      </c>
      <c r="T515" s="12">
        <v>16</v>
      </c>
      <c r="U515" s="14" t="s">
        <v>56</v>
      </c>
      <c r="V515" s="14" t="s">
        <v>56</v>
      </c>
      <c r="W515" s="14" t="s">
        <v>56</v>
      </c>
      <c r="X515" s="16" t="s">
        <v>56</v>
      </c>
      <c r="Y515" s="13"/>
      <c r="Z515" s="13"/>
      <c r="AA515" s="13"/>
      <c r="AB515" s="13"/>
    </row>
    <row r="516" spans="1:28" ht="17.100000000000001" customHeight="1">
      <c r="A516" s="58" t="s">
        <v>1337</v>
      </c>
      <c r="B516" s="12" t="s">
        <v>1338</v>
      </c>
      <c r="C516" s="12" t="s">
        <v>37</v>
      </c>
      <c r="D516" s="12" t="s">
        <v>173</v>
      </c>
      <c r="E516" s="12" t="s">
        <v>174</v>
      </c>
      <c r="F516" s="12" t="s">
        <v>1255</v>
      </c>
      <c r="G516" s="9" t="s">
        <v>5103</v>
      </c>
      <c r="H516" s="8" t="s">
        <v>6665</v>
      </c>
      <c r="I516" s="9"/>
      <c r="J516" s="9"/>
      <c r="K516" s="151"/>
      <c r="L516" s="150"/>
      <c r="M516" s="22">
        <v>270</v>
      </c>
      <c r="N516" s="33"/>
      <c r="O516" s="22"/>
      <c r="P516" s="85">
        <v>1500</v>
      </c>
      <c r="Q516" s="12">
        <v>0.77</v>
      </c>
      <c r="R516" s="12">
        <v>10</v>
      </c>
      <c r="S516" s="12">
        <v>15</v>
      </c>
      <c r="T516" s="12">
        <v>10</v>
      </c>
      <c r="U516" s="14" t="s">
        <v>56</v>
      </c>
      <c r="V516" s="14" t="s">
        <v>56</v>
      </c>
      <c r="W516" s="14" t="s">
        <v>56</v>
      </c>
      <c r="X516" s="16" t="s">
        <v>56</v>
      </c>
      <c r="Y516" s="13"/>
      <c r="Z516" s="13"/>
      <c r="AA516" s="13"/>
      <c r="AB516" s="13"/>
    </row>
    <row r="517" spans="1:28" ht="17.100000000000001" customHeight="1">
      <c r="A517" s="58" t="s">
        <v>1340</v>
      </c>
      <c r="B517" s="12" t="s">
        <v>1341</v>
      </c>
      <c r="C517" s="12" t="s">
        <v>37</v>
      </c>
      <c r="D517" s="12" t="s">
        <v>173</v>
      </c>
      <c r="E517" s="12" t="s">
        <v>174</v>
      </c>
      <c r="F517" s="12" t="s">
        <v>1255</v>
      </c>
      <c r="G517" s="9" t="s">
        <v>5104</v>
      </c>
      <c r="H517" s="8" t="s">
        <v>6666</v>
      </c>
      <c r="I517" s="9"/>
      <c r="J517" s="9"/>
      <c r="K517" s="151"/>
      <c r="L517" s="150"/>
      <c r="M517" s="22">
        <v>735</v>
      </c>
      <c r="N517" s="33"/>
      <c r="O517" s="22"/>
      <c r="P517" s="85">
        <v>34539.75</v>
      </c>
      <c r="Q517" s="12">
        <v>7.68</v>
      </c>
      <c r="R517" s="12">
        <v>25.5</v>
      </c>
      <c r="S517" s="12">
        <v>43</v>
      </c>
      <c r="T517" s="12">
        <v>31.5</v>
      </c>
      <c r="U517" s="14" t="s">
        <v>56</v>
      </c>
      <c r="V517" s="14" t="s">
        <v>56</v>
      </c>
      <c r="W517" s="14" t="s">
        <v>56</v>
      </c>
      <c r="X517" s="16" t="s">
        <v>56</v>
      </c>
      <c r="Y517" s="13"/>
      <c r="Z517" s="13"/>
      <c r="AA517" s="13"/>
      <c r="AB517" s="13"/>
    </row>
    <row r="518" spans="1:28" ht="17.100000000000001" customHeight="1">
      <c r="A518" s="58" t="s">
        <v>1343</v>
      </c>
      <c r="B518" s="12" t="s">
        <v>1344</v>
      </c>
      <c r="C518" s="12" t="s">
        <v>37</v>
      </c>
      <c r="D518" s="12" t="s">
        <v>173</v>
      </c>
      <c r="E518" s="12" t="s">
        <v>174</v>
      </c>
      <c r="F518" s="12" t="s">
        <v>1255</v>
      </c>
      <c r="G518" s="9" t="s">
        <v>5105</v>
      </c>
      <c r="H518" s="8" t="s">
        <v>6667</v>
      </c>
      <c r="I518" s="9"/>
      <c r="J518" s="9"/>
      <c r="K518" s="151"/>
      <c r="L518" s="150"/>
      <c r="M518" s="22">
        <v>865</v>
      </c>
      <c r="N518" s="33"/>
      <c r="O518" s="22"/>
      <c r="P518" s="85">
        <v>8000</v>
      </c>
      <c r="Q518" s="12">
        <v>6</v>
      </c>
      <c r="R518" s="12">
        <v>20</v>
      </c>
      <c r="S518" s="12">
        <v>20</v>
      </c>
      <c r="T518" s="12">
        <v>20</v>
      </c>
      <c r="U518" s="14" t="s">
        <v>56</v>
      </c>
      <c r="V518" s="14" t="s">
        <v>56</v>
      </c>
      <c r="W518" s="14" t="s">
        <v>56</v>
      </c>
      <c r="X518" s="16" t="s">
        <v>56</v>
      </c>
      <c r="Y518" s="13"/>
      <c r="Z518" s="13"/>
      <c r="AA518" s="13"/>
      <c r="AB518" s="13"/>
    </row>
    <row r="519" spans="1:28" ht="17.100000000000001" customHeight="1">
      <c r="A519" s="58" t="s">
        <v>1346</v>
      </c>
      <c r="B519" s="12" t="s">
        <v>1347</v>
      </c>
      <c r="C519" s="12" t="s">
        <v>37</v>
      </c>
      <c r="D519" s="12" t="s">
        <v>173</v>
      </c>
      <c r="E519" s="12" t="s">
        <v>174</v>
      </c>
      <c r="F519" s="12" t="s">
        <v>1255</v>
      </c>
      <c r="G519" s="9" t="s">
        <v>5106</v>
      </c>
      <c r="H519" s="8" t="s">
        <v>6668</v>
      </c>
      <c r="I519" s="9"/>
      <c r="J519" s="9"/>
      <c r="K519" s="151"/>
      <c r="L519" s="150"/>
      <c r="M519" s="22">
        <v>65</v>
      </c>
      <c r="N519" s="33"/>
      <c r="O519" s="22"/>
      <c r="P519" s="85">
        <v>2361.7999999999997</v>
      </c>
      <c r="Q519" s="12">
        <v>0.47</v>
      </c>
      <c r="R519" s="12">
        <v>5</v>
      </c>
      <c r="S519" s="12">
        <v>24.099999999999998</v>
      </c>
      <c r="T519" s="12">
        <v>19.600000000000001</v>
      </c>
      <c r="U519" s="14" t="s">
        <v>56</v>
      </c>
      <c r="V519" s="14" t="s">
        <v>56</v>
      </c>
      <c r="W519" s="14" t="s">
        <v>56</v>
      </c>
      <c r="X519" s="16" t="s">
        <v>56</v>
      </c>
      <c r="Y519" s="13"/>
      <c r="Z519" s="13"/>
      <c r="AA519" s="13"/>
      <c r="AB519" s="13"/>
    </row>
    <row r="520" spans="1:28" ht="17.100000000000001" customHeight="1">
      <c r="A520" s="58" t="s">
        <v>1349</v>
      </c>
      <c r="B520" s="12" t="s">
        <v>1350</v>
      </c>
      <c r="C520" s="12" t="s">
        <v>37</v>
      </c>
      <c r="D520" s="12" t="s">
        <v>173</v>
      </c>
      <c r="E520" s="12" t="s">
        <v>174</v>
      </c>
      <c r="F520" s="12" t="s">
        <v>1255</v>
      </c>
      <c r="G520" s="9" t="s">
        <v>5107</v>
      </c>
      <c r="H520" s="8" t="s">
        <v>6669</v>
      </c>
      <c r="I520" s="9"/>
      <c r="J520" s="9"/>
      <c r="K520" s="151"/>
      <c r="L520" s="150"/>
      <c r="M520" s="22">
        <v>75</v>
      </c>
      <c r="N520" s="33"/>
      <c r="O520" s="22"/>
      <c r="P520" s="85">
        <v>2979.2</v>
      </c>
      <c r="Q520" s="12">
        <v>0.25</v>
      </c>
      <c r="R520" s="12">
        <v>5.6</v>
      </c>
      <c r="S520" s="12">
        <v>28</v>
      </c>
      <c r="T520" s="12">
        <v>19</v>
      </c>
      <c r="U520" s="14" t="s">
        <v>56</v>
      </c>
      <c r="V520" s="14" t="s">
        <v>56</v>
      </c>
      <c r="W520" s="14" t="s">
        <v>56</v>
      </c>
      <c r="X520" s="16" t="s">
        <v>56</v>
      </c>
      <c r="Y520" s="69"/>
      <c r="Z520" s="69"/>
      <c r="AA520" s="69"/>
      <c r="AB520" s="69"/>
    </row>
    <row r="521" spans="1:28" ht="17.100000000000001" customHeight="1">
      <c r="A521" s="58" t="s">
        <v>1352</v>
      </c>
      <c r="B521" s="12" t="s">
        <v>1353</v>
      </c>
      <c r="C521" s="12" t="s">
        <v>37</v>
      </c>
      <c r="D521" s="12" t="s">
        <v>173</v>
      </c>
      <c r="E521" s="12" t="s">
        <v>174</v>
      </c>
      <c r="F521" s="12" t="s">
        <v>1255</v>
      </c>
      <c r="G521" s="9" t="s">
        <v>5108</v>
      </c>
      <c r="H521" s="8" t="s">
        <v>6670</v>
      </c>
      <c r="I521" s="9"/>
      <c r="J521" s="9"/>
      <c r="K521" s="151"/>
      <c r="L521" s="150"/>
      <c r="M521" s="22">
        <v>75</v>
      </c>
      <c r="N521" s="33"/>
      <c r="O521" s="22"/>
      <c r="P521" s="85">
        <v>8000</v>
      </c>
      <c r="Q521" s="12">
        <v>6</v>
      </c>
      <c r="R521" s="12">
        <v>20</v>
      </c>
      <c r="S521" s="12">
        <v>20</v>
      </c>
      <c r="T521" s="12">
        <v>20</v>
      </c>
      <c r="U521" s="14" t="s">
        <v>56</v>
      </c>
      <c r="V521" s="14" t="s">
        <v>56</v>
      </c>
      <c r="W521" s="14" t="s">
        <v>56</v>
      </c>
      <c r="X521" s="16" t="s">
        <v>56</v>
      </c>
      <c r="Y521" s="69"/>
      <c r="Z521" s="69"/>
      <c r="AA521" s="69"/>
      <c r="AB521" s="69"/>
    </row>
    <row r="522" spans="1:28" ht="17.100000000000001" customHeight="1">
      <c r="A522" s="58" t="s">
        <v>1355</v>
      </c>
      <c r="B522" s="12" t="s">
        <v>1356</v>
      </c>
      <c r="C522" s="12" t="s">
        <v>37</v>
      </c>
      <c r="D522" s="12" t="s">
        <v>173</v>
      </c>
      <c r="E522" s="12" t="s">
        <v>174</v>
      </c>
      <c r="F522" s="12" t="s">
        <v>1255</v>
      </c>
      <c r="G522" s="9" t="s">
        <v>5109</v>
      </c>
      <c r="H522" s="8" t="s">
        <v>6671</v>
      </c>
      <c r="I522" s="9"/>
      <c r="J522" s="9"/>
      <c r="K522" s="151"/>
      <c r="L522" s="150"/>
      <c r="M522" s="22">
        <v>95</v>
      </c>
      <c r="N522" s="33"/>
      <c r="O522" s="22"/>
      <c r="P522" s="85">
        <v>35107.200000000004</v>
      </c>
      <c r="Q522" s="12">
        <v>0.35</v>
      </c>
      <c r="R522" s="12">
        <v>48</v>
      </c>
      <c r="S522" s="12">
        <v>27.6</v>
      </c>
      <c r="T522" s="12">
        <v>26.5</v>
      </c>
      <c r="U522" s="14" t="s">
        <v>56</v>
      </c>
      <c r="V522" s="14" t="s">
        <v>56</v>
      </c>
      <c r="W522" s="14" t="s">
        <v>56</v>
      </c>
      <c r="X522" s="16" t="s">
        <v>56</v>
      </c>
      <c r="Y522" s="13"/>
      <c r="Z522" s="13"/>
      <c r="AA522" s="13"/>
      <c r="AB522" s="13"/>
    </row>
    <row r="523" spans="1:28" ht="17.100000000000001" customHeight="1">
      <c r="A523" s="58" t="s">
        <v>1358</v>
      </c>
      <c r="B523" s="12" t="s">
        <v>1359</v>
      </c>
      <c r="C523" s="12" t="s">
        <v>37</v>
      </c>
      <c r="D523" s="12" t="s">
        <v>173</v>
      </c>
      <c r="E523" s="12" t="s">
        <v>174</v>
      </c>
      <c r="F523" s="12" t="s">
        <v>1255</v>
      </c>
      <c r="G523" s="9" t="s">
        <v>5110</v>
      </c>
      <c r="H523" s="8" t="s">
        <v>6672</v>
      </c>
      <c r="I523" s="9"/>
      <c r="J523" s="9"/>
      <c r="K523" s="151"/>
      <c r="L523" s="150"/>
      <c r="M523" s="22">
        <v>10</v>
      </c>
      <c r="N523" s="33"/>
      <c r="O523" s="22"/>
      <c r="P523" s="85">
        <v>8000</v>
      </c>
      <c r="Q523" s="12">
        <v>6</v>
      </c>
      <c r="R523" s="12">
        <v>20</v>
      </c>
      <c r="S523" s="12">
        <v>20</v>
      </c>
      <c r="T523" s="12">
        <v>20</v>
      </c>
      <c r="U523" s="14" t="s">
        <v>56</v>
      </c>
      <c r="V523" s="14" t="s">
        <v>56</v>
      </c>
      <c r="W523" s="14" t="s">
        <v>56</v>
      </c>
      <c r="X523" s="16" t="s">
        <v>56</v>
      </c>
      <c r="Y523" s="13"/>
      <c r="Z523" s="13"/>
      <c r="AA523" s="13"/>
      <c r="AB523" s="13"/>
    </row>
    <row r="524" spans="1:28" ht="17.100000000000001" customHeight="1">
      <c r="A524" s="58" t="s">
        <v>1361</v>
      </c>
      <c r="B524" s="12" t="s">
        <v>1362</v>
      </c>
      <c r="C524" s="12" t="s">
        <v>37</v>
      </c>
      <c r="D524" s="12" t="s">
        <v>173</v>
      </c>
      <c r="E524" s="12" t="s">
        <v>174</v>
      </c>
      <c r="F524" s="12" t="s">
        <v>1255</v>
      </c>
      <c r="G524" s="9" t="s">
        <v>5111</v>
      </c>
      <c r="H524" s="8" t="s">
        <v>6673</v>
      </c>
      <c r="I524" s="9"/>
      <c r="J524" s="9"/>
      <c r="K524" s="151"/>
      <c r="L524" s="150"/>
      <c r="M524" s="22">
        <v>40</v>
      </c>
      <c r="N524" s="33"/>
      <c r="O524" s="22"/>
      <c r="P524" s="85">
        <v>11491.199999999999</v>
      </c>
      <c r="Q524" s="12">
        <v>0.13</v>
      </c>
      <c r="R524" s="12">
        <v>28</v>
      </c>
      <c r="S524" s="12">
        <v>22.8</v>
      </c>
      <c r="T524" s="12">
        <v>18</v>
      </c>
      <c r="U524" s="14" t="s">
        <v>56</v>
      </c>
      <c r="V524" s="14" t="s">
        <v>56</v>
      </c>
      <c r="W524" s="14" t="s">
        <v>56</v>
      </c>
      <c r="X524" s="16" t="s">
        <v>56</v>
      </c>
      <c r="Y524" s="13"/>
      <c r="Z524" s="13"/>
      <c r="AA524" s="13"/>
      <c r="AB524" s="13"/>
    </row>
    <row r="525" spans="1:28" ht="17.100000000000001" customHeight="1">
      <c r="A525" s="58" t="s">
        <v>1364</v>
      </c>
      <c r="B525" s="12" t="s">
        <v>1365</v>
      </c>
      <c r="C525" s="12" t="s">
        <v>37</v>
      </c>
      <c r="D525" s="12" t="s">
        <v>173</v>
      </c>
      <c r="E525" s="12" t="s">
        <v>174</v>
      </c>
      <c r="F525" s="12" t="s">
        <v>1255</v>
      </c>
      <c r="G525" s="9" t="s">
        <v>5112</v>
      </c>
      <c r="H525" s="8" t="s">
        <v>6674</v>
      </c>
      <c r="I525" s="9"/>
      <c r="J525" s="9"/>
      <c r="K525" s="151"/>
      <c r="L525" s="150"/>
      <c r="M525" s="22">
        <v>50</v>
      </c>
      <c r="N525" s="33"/>
      <c r="O525" s="22"/>
      <c r="P525" s="85">
        <v>8000</v>
      </c>
      <c r="Q525" s="12">
        <v>6</v>
      </c>
      <c r="R525" s="12">
        <v>20</v>
      </c>
      <c r="S525" s="12">
        <v>20</v>
      </c>
      <c r="T525" s="12">
        <v>20</v>
      </c>
      <c r="U525" s="14" t="s">
        <v>56</v>
      </c>
      <c r="V525" s="14" t="s">
        <v>56</v>
      </c>
      <c r="W525" s="14" t="s">
        <v>56</v>
      </c>
      <c r="X525" s="16" t="s">
        <v>56</v>
      </c>
      <c r="Y525" s="13"/>
      <c r="Z525" s="13"/>
      <c r="AA525" s="13"/>
      <c r="AB525" s="13"/>
    </row>
    <row r="526" spans="1:28" ht="17.100000000000001" customHeight="1">
      <c r="A526" s="58" t="s">
        <v>1367</v>
      </c>
      <c r="B526" s="12" t="s">
        <v>1368</v>
      </c>
      <c r="C526" s="12" t="s">
        <v>37</v>
      </c>
      <c r="D526" s="12" t="s">
        <v>173</v>
      </c>
      <c r="E526" s="12" t="s">
        <v>174</v>
      </c>
      <c r="F526" s="12" t="s">
        <v>1255</v>
      </c>
      <c r="G526" s="9" t="s">
        <v>5113</v>
      </c>
      <c r="H526" s="8" t="s">
        <v>6675</v>
      </c>
      <c r="I526" s="9"/>
      <c r="J526" s="9"/>
      <c r="K526" s="151"/>
      <c r="L526" s="150"/>
      <c r="M526" s="22">
        <v>50</v>
      </c>
      <c r="N526" s="33"/>
      <c r="O526" s="22"/>
      <c r="P526" s="85">
        <v>8000</v>
      </c>
      <c r="Q526" s="12">
        <v>6</v>
      </c>
      <c r="R526" s="12">
        <v>20</v>
      </c>
      <c r="S526" s="12">
        <v>20</v>
      </c>
      <c r="T526" s="12">
        <v>20</v>
      </c>
      <c r="U526" s="14" t="s">
        <v>56</v>
      </c>
      <c r="V526" s="14" t="s">
        <v>56</v>
      </c>
      <c r="W526" s="14" t="s">
        <v>56</v>
      </c>
      <c r="X526" s="16" t="s">
        <v>56</v>
      </c>
      <c r="Y526" s="13"/>
      <c r="Z526" s="13"/>
      <c r="AA526" s="13"/>
      <c r="AB526" s="13"/>
    </row>
    <row r="527" spans="1:28" ht="17.100000000000001" customHeight="1">
      <c r="A527" s="58" t="s">
        <v>1370</v>
      </c>
      <c r="B527" s="12" t="s">
        <v>1371</v>
      </c>
      <c r="C527" s="12" t="s">
        <v>37</v>
      </c>
      <c r="D527" s="12" t="s">
        <v>173</v>
      </c>
      <c r="E527" s="12" t="s">
        <v>174</v>
      </c>
      <c r="F527" s="12" t="s">
        <v>1255</v>
      </c>
      <c r="G527" s="9" t="s">
        <v>5114</v>
      </c>
      <c r="H527" s="8" t="s">
        <v>6676</v>
      </c>
      <c r="I527" s="9"/>
      <c r="J527" s="9"/>
      <c r="K527" s="151"/>
      <c r="L527" s="150"/>
      <c r="M527" s="22">
        <v>60</v>
      </c>
      <c r="N527" s="33"/>
      <c r="O527" s="22"/>
      <c r="P527" s="85">
        <v>8000</v>
      </c>
      <c r="Q527" s="12">
        <v>6</v>
      </c>
      <c r="R527" s="12">
        <v>20</v>
      </c>
      <c r="S527" s="12">
        <v>20</v>
      </c>
      <c r="T527" s="12">
        <v>20</v>
      </c>
      <c r="U527" s="14" t="s">
        <v>56</v>
      </c>
      <c r="V527" s="14" t="s">
        <v>56</v>
      </c>
      <c r="W527" s="14" t="s">
        <v>56</v>
      </c>
      <c r="X527" s="16" t="s">
        <v>56</v>
      </c>
      <c r="Y527" s="13"/>
      <c r="Z527" s="13"/>
      <c r="AA527" s="13"/>
      <c r="AB527" s="13"/>
    </row>
    <row r="528" spans="1:28" ht="17.100000000000001" customHeight="1">
      <c r="A528" s="58" t="s">
        <v>1373</v>
      </c>
      <c r="B528" s="12" t="s">
        <v>1374</v>
      </c>
      <c r="C528" s="12" t="s">
        <v>37</v>
      </c>
      <c r="D528" s="12" t="s">
        <v>173</v>
      </c>
      <c r="E528" s="12" t="s">
        <v>174</v>
      </c>
      <c r="F528" s="12" t="s">
        <v>1255</v>
      </c>
      <c r="G528" s="9" t="s">
        <v>5115</v>
      </c>
      <c r="H528" s="8" t="s">
        <v>6677</v>
      </c>
      <c r="I528" s="9"/>
      <c r="J528" s="9"/>
      <c r="K528" s="151"/>
      <c r="L528" s="150"/>
      <c r="M528" s="22">
        <v>75</v>
      </c>
      <c r="N528" s="33"/>
      <c r="O528" s="22"/>
      <c r="P528" s="85">
        <v>42124.5</v>
      </c>
      <c r="Q528" s="12">
        <v>0.28999999999999998</v>
      </c>
      <c r="R528" s="12">
        <v>46</v>
      </c>
      <c r="S528" s="12">
        <v>49.5</v>
      </c>
      <c r="T528" s="12">
        <v>18.5</v>
      </c>
      <c r="U528" s="14" t="s">
        <v>56</v>
      </c>
      <c r="V528" s="14" t="s">
        <v>56</v>
      </c>
      <c r="W528" s="14" t="s">
        <v>56</v>
      </c>
      <c r="X528" s="16" t="s">
        <v>56</v>
      </c>
      <c r="Y528" s="13"/>
      <c r="Z528" s="13"/>
      <c r="AA528" s="13"/>
      <c r="AB528" s="13"/>
    </row>
    <row r="529" spans="1:28" ht="17.100000000000001" customHeight="1">
      <c r="A529" s="58" t="s">
        <v>1376</v>
      </c>
      <c r="B529" s="12" t="s">
        <v>1377</v>
      </c>
      <c r="C529" s="12" t="s">
        <v>37</v>
      </c>
      <c r="D529" s="12" t="s">
        <v>173</v>
      </c>
      <c r="E529" s="12" t="s">
        <v>174</v>
      </c>
      <c r="F529" s="12" t="s">
        <v>1255</v>
      </c>
      <c r="G529" s="9" t="s">
        <v>5116</v>
      </c>
      <c r="H529" s="8" t="s">
        <v>6678</v>
      </c>
      <c r="I529" s="9"/>
      <c r="J529" s="9"/>
      <c r="K529" s="151"/>
      <c r="L529" s="150"/>
      <c r="M529" s="22">
        <v>65</v>
      </c>
      <c r="N529" s="33"/>
      <c r="O529" s="22"/>
      <c r="P529" s="85">
        <v>3375</v>
      </c>
      <c r="Q529" s="12">
        <v>10</v>
      </c>
      <c r="R529" s="12">
        <v>15</v>
      </c>
      <c r="S529" s="12">
        <v>15</v>
      </c>
      <c r="T529" s="12">
        <v>15</v>
      </c>
      <c r="U529" s="14" t="s">
        <v>56</v>
      </c>
      <c r="V529" s="14" t="s">
        <v>56</v>
      </c>
      <c r="W529" s="14" t="s">
        <v>56</v>
      </c>
      <c r="X529" s="16" t="s">
        <v>56</v>
      </c>
      <c r="Y529" s="13"/>
      <c r="Z529" s="13"/>
      <c r="AA529" s="13"/>
      <c r="AB529" s="13"/>
    </row>
    <row r="530" spans="1:28" ht="17.100000000000001" customHeight="1">
      <c r="A530" s="58" t="s">
        <v>1379</v>
      </c>
      <c r="B530" s="12" t="s">
        <v>1380</v>
      </c>
      <c r="C530" s="12" t="s">
        <v>37</v>
      </c>
      <c r="D530" s="12" t="s">
        <v>173</v>
      </c>
      <c r="E530" s="12" t="s">
        <v>174</v>
      </c>
      <c r="F530" s="12" t="s">
        <v>1255</v>
      </c>
      <c r="G530" s="9" t="s">
        <v>5117</v>
      </c>
      <c r="H530" s="8" t="s">
        <v>6678</v>
      </c>
      <c r="I530" s="9"/>
      <c r="J530" s="9"/>
      <c r="K530" s="151"/>
      <c r="L530" s="150"/>
      <c r="M530" s="22">
        <v>270</v>
      </c>
      <c r="N530" s="33"/>
      <c r="O530" s="22"/>
      <c r="P530" s="85">
        <v>3375</v>
      </c>
      <c r="Q530" s="12">
        <v>10</v>
      </c>
      <c r="R530" s="12">
        <v>15</v>
      </c>
      <c r="S530" s="12">
        <v>15</v>
      </c>
      <c r="T530" s="12">
        <v>15</v>
      </c>
      <c r="U530" s="14" t="s">
        <v>56</v>
      </c>
      <c r="V530" s="14" t="s">
        <v>56</v>
      </c>
      <c r="W530" s="14" t="s">
        <v>56</v>
      </c>
      <c r="X530" s="16" t="s">
        <v>56</v>
      </c>
      <c r="Y530" s="13"/>
      <c r="Z530" s="13"/>
      <c r="AA530" s="13"/>
      <c r="AB530" s="13"/>
    </row>
    <row r="531" spans="1:28">
      <c r="A531" s="58" t="s">
        <v>1381</v>
      </c>
      <c r="B531" s="12" t="s">
        <v>1382</v>
      </c>
      <c r="C531" s="12" t="s">
        <v>37</v>
      </c>
      <c r="D531" s="12" t="s">
        <v>173</v>
      </c>
      <c r="E531" s="12" t="s">
        <v>174</v>
      </c>
      <c r="F531" s="12" t="s">
        <v>1255</v>
      </c>
      <c r="G531" s="9" t="s">
        <v>5118</v>
      </c>
      <c r="H531" s="8" t="s">
        <v>6678</v>
      </c>
      <c r="I531" s="9"/>
      <c r="J531" s="9"/>
      <c r="K531" s="151"/>
      <c r="L531" s="150"/>
      <c r="M531" s="22">
        <v>415</v>
      </c>
      <c r="N531" s="33"/>
      <c r="O531" s="22"/>
      <c r="P531" s="85">
        <v>3375</v>
      </c>
      <c r="Q531" s="12">
        <v>10</v>
      </c>
      <c r="R531" s="12">
        <v>15</v>
      </c>
      <c r="S531" s="12">
        <v>15</v>
      </c>
      <c r="T531" s="12">
        <v>15</v>
      </c>
      <c r="U531" s="14" t="s">
        <v>56</v>
      </c>
      <c r="V531" s="14" t="s">
        <v>56</v>
      </c>
      <c r="W531" s="14" t="s">
        <v>56</v>
      </c>
      <c r="X531" s="16" t="s">
        <v>56</v>
      </c>
      <c r="Y531" s="13"/>
      <c r="Z531" s="13"/>
      <c r="AA531" s="13"/>
      <c r="AB531" s="13"/>
    </row>
    <row r="532" spans="1:28">
      <c r="A532" s="58" t="s">
        <v>1383</v>
      </c>
      <c r="B532" s="12" t="s">
        <v>1384</v>
      </c>
      <c r="C532" s="12" t="s">
        <v>37</v>
      </c>
      <c r="D532" s="12" t="s">
        <v>173</v>
      </c>
      <c r="E532" s="12" t="s">
        <v>174</v>
      </c>
      <c r="F532" s="12" t="s">
        <v>1255</v>
      </c>
      <c r="G532" s="9" t="s">
        <v>5119</v>
      </c>
      <c r="H532" s="8" t="s">
        <v>6678</v>
      </c>
      <c r="I532" s="9"/>
      <c r="J532" s="9"/>
      <c r="K532" s="151"/>
      <c r="L532" s="150"/>
      <c r="M532" s="22">
        <v>500</v>
      </c>
      <c r="N532" s="33"/>
      <c r="O532" s="22"/>
      <c r="P532" s="85">
        <v>3375</v>
      </c>
      <c r="Q532" s="12">
        <v>10</v>
      </c>
      <c r="R532" s="12">
        <v>15</v>
      </c>
      <c r="S532" s="12">
        <v>15</v>
      </c>
      <c r="T532" s="12">
        <v>15</v>
      </c>
      <c r="U532" s="14" t="s">
        <v>56</v>
      </c>
      <c r="V532" s="14" t="s">
        <v>56</v>
      </c>
      <c r="W532" s="14" t="s">
        <v>56</v>
      </c>
      <c r="X532" s="16" t="s">
        <v>56</v>
      </c>
      <c r="Y532" s="13"/>
      <c r="Z532" s="13"/>
      <c r="AA532" s="13"/>
      <c r="AB532" s="13"/>
    </row>
    <row r="533" spans="1:28">
      <c r="A533" s="58" t="s">
        <v>1385</v>
      </c>
      <c r="B533" s="12" t="s">
        <v>1386</v>
      </c>
      <c r="C533" s="12" t="s">
        <v>37</v>
      </c>
      <c r="D533" s="12" t="s">
        <v>173</v>
      </c>
      <c r="E533" s="12" t="s">
        <v>174</v>
      </c>
      <c r="F533" s="12" t="s">
        <v>1255</v>
      </c>
      <c r="G533" s="9" t="s">
        <v>5120</v>
      </c>
      <c r="H533" s="8" t="s">
        <v>6678</v>
      </c>
      <c r="I533" s="9"/>
      <c r="J533" s="9"/>
      <c r="K533" s="151"/>
      <c r="L533" s="150"/>
      <c r="M533" s="22">
        <v>100</v>
      </c>
      <c r="N533" s="33"/>
      <c r="O533" s="22"/>
      <c r="P533" s="85">
        <v>3375</v>
      </c>
      <c r="Q533" s="12">
        <v>10</v>
      </c>
      <c r="R533" s="12">
        <v>15</v>
      </c>
      <c r="S533" s="12">
        <v>15</v>
      </c>
      <c r="T533" s="12">
        <v>15</v>
      </c>
      <c r="U533" s="14" t="s">
        <v>56</v>
      </c>
      <c r="V533" s="14" t="s">
        <v>56</v>
      </c>
      <c r="W533" s="14" t="s">
        <v>56</v>
      </c>
      <c r="X533" s="16" t="s">
        <v>56</v>
      </c>
      <c r="Y533" s="13"/>
      <c r="Z533" s="13"/>
      <c r="AA533" s="13"/>
      <c r="AB533" s="13"/>
    </row>
    <row r="534" spans="1:28">
      <c r="A534" s="58" t="s">
        <v>1387</v>
      </c>
      <c r="B534" s="12" t="s">
        <v>1388</v>
      </c>
      <c r="C534" s="12" t="s">
        <v>37</v>
      </c>
      <c r="D534" s="12" t="s">
        <v>173</v>
      </c>
      <c r="E534" s="12" t="s">
        <v>174</v>
      </c>
      <c r="F534" s="12" t="s">
        <v>1255</v>
      </c>
      <c r="G534" s="9" t="s">
        <v>5121</v>
      </c>
      <c r="H534" s="8" t="s">
        <v>6678</v>
      </c>
      <c r="I534" s="9"/>
      <c r="J534" s="9"/>
      <c r="K534" s="151"/>
      <c r="L534" s="150"/>
      <c r="M534" s="22">
        <v>20</v>
      </c>
      <c r="N534" s="33"/>
      <c r="O534" s="22"/>
      <c r="P534" s="85">
        <v>3375</v>
      </c>
      <c r="Q534" s="12">
        <v>10</v>
      </c>
      <c r="R534" s="12">
        <v>15</v>
      </c>
      <c r="S534" s="12">
        <v>15</v>
      </c>
      <c r="T534" s="12">
        <v>15</v>
      </c>
      <c r="U534" s="14" t="s">
        <v>56</v>
      </c>
      <c r="V534" s="14" t="s">
        <v>56</v>
      </c>
      <c r="W534" s="14" t="s">
        <v>56</v>
      </c>
      <c r="X534" s="16" t="s">
        <v>56</v>
      </c>
      <c r="Y534" s="13"/>
      <c r="Z534" s="13"/>
      <c r="AA534" s="13"/>
      <c r="AB534" s="13"/>
    </row>
    <row r="535" spans="1:28">
      <c r="A535" s="58" t="s">
        <v>1389</v>
      </c>
      <c r="B535" s="12" t="s">
        <v>1390</v>
      </c>
      <c r="C535" s="12" t="s">
        <v>37</v>
      </c>
      <c r="D535" s="12" t="s">
        <v>173</v>
      </c>
      <c r="E535" s="12" t="s">
        <v>174</v>
      </c>
      <c r="F535" s="12" t="s">
        <v>1255</v>
      </c>
      <c r="G535" s="9" t="s">
        <v>5122</v>
      </c>
      <c r="H535" s="8" t="s">
        <v>6678</v>
      </c>
      <c r="I535" s="9"/>
      <c r="J535" s="9"/>
      <c r="K535" s="151"/>
      <c r="L535" s="150"/>
      <c r="M535" s="22">
        <v>25</v>
      </c>
      <c r="N535" s="33"/>
      <c r="O535" s="22"/>
      <c r="P535" s="85">
        <v>3375</v>
      </c>
      <c r="Q535" s="12">
        <v>10</v>
      </c>
      <c r="R535" s="12">
        <v>15</v>
      </c>
      <c r="S535" s="12">
        <v>15</v>
      </c>
      <c r="T535" s="12">
        <v>15</v>
      </c>
      <c r="U535" s="14" t="s">
        <v>56</v>
      </c>
      <c r="V535" s="14" t="s">
        <v>56</v>
      </c>
      <c r="W535" s="14" t="s">
        <v>56</v>
      </c>
      <c r="X535" s="16" t="s">
        <v>56</v>
      </c>
      <c r="Y535" s="13"/>
      <c r="Z535" s="13"/>
      <c r="AA535" s="13"/>
      <c r="AB535" s="13"/>
    </row>
    <row r="536" spans="1:28">
      <c r="A536" s="58" t="s">
        <v>1391</v>
      </c>
      <c r="B536" s="12" t="s">
        <v>1392</v>
      </c>
      <c r="C536" s="12" t="s">
        <v>37</v>
      </c>
      <c r="D536" s="12" t="s">
        <v>173</v>
      </c>
      <c r="E536" s="12" t="s">
        <v>174</v>
      </c>
      <c r="F536" s="12" t="s">
        <v>1255</v>
      </c>
      <c r="G536" s="9" t="s">
        <v>5123</v>
      </c>
      <c r="H536" s="8" t="s">
        <v>6678</v>
      </c>
      <c r="I536" s="9"/>
      <c r="J536" s="9"/>
      <c r="K536" s="151"/>
      <c r="L536" s="150"/>
      <c r="M536" s="22">
        <v>35</v>
      </c>
      <c r="N536" s="33"/>
      <c r="O536" s="22"/>
      <c r="P536" s="85">
        <v>3375</v>
      </c>
      <c r="Q536" s="12">
        <v>10</v>
      </c>
      <c r="R536" s="12">
        <v>15</v>
      </c>
      <c r="S536" s="12">
        <v>15</v>
      </c>
      <c r="T536" s="12">
        <v>15</v>
      </c>
      <c r="U536" s="14" t="s">
        <v>56</v>
      </c>
      <c r="V536" s="14" t="s">
        <v>56</v>
      </c>
      <c r="W536" s="14" t="s">
        <v>56</v>
      </c>
      <c r="X536" s="16" t="s">
        <v>56</v>
      </c>
      <c r="Y536" s="13"/>
      <c r="Z536" s="13"/>
      <c r="AA536" s="13"/>
      <c r="AB536" s="13"/>
    </row>
    <row r="537" spans="1:28">
      <c r="A537" s="58" t="s">
        <v>1393</v>
      </c>
      <c r="B537" s="12" t="s">
        <v>1394</v>
      </c>
      <c r="C537" s="12" t="s">
        <v>37</v>
      </c>
      <c r="D537" s="12" t="s">
        <v>173</v>
      </c>
      <c r="E537" s="12" t="s">
        <v>174</v>
      </c>
      <c r="F537" s="12" t="s">
        <v>1255</v>
      </c>
      <c r="G537" s="9" t="s">
        <v>5124</v>
      </c>
      <c r="H537" s="8" t="s">
        <v>6678</v>
      </c>
      <c r="I537" s="9"/>
      <c r="J537" s="9"/>
      <c r="K537" s="151"/>
      <c r="L537" s="150"/>
      <c r="M537" s="22">
        <v>45</v>
      </c>
      <c r="N537" s="33"/>
      <c r="O537" s="22"/>
      <c r="P537" s="85">
        <v>3375</v>
      </c>
      <c r="Q537" s="12">
        <v>10</v>
      </c>
      <c r="R537" s="12">
        <v>15</v>
      </c>
      <c r="S537" s="12">
        <v>15</v>
      </c>
      <c r="T537" s="12">
        <v>15</v>
      </c>
      <c r="U537" s="14" t="s">
        <v>56</v>
      </c>
      <c r="V537" s="14" t="s">
        <v>56</v>
      </c>
      <c r="W537" s="14" t="s">
        <v>56</v>
      </c>
      <c r="X537" s="16" t="s">
        <v>56</v>
      </c>
      <c r="Y537" s="13"/>
      <c r="Z537" s="13"/>
      <c r="AA537" s="13"/>
      <c r="AB537" s="13"/>
    </row>
    <row r="538" spans="1:28">
      <c r="A538" s="58" t="s">
        <v>1395</v>
      </c>
      <c r="B538" s="12" t="s">
        <v>1396</v>
      </c>
      <c r="C538" s="12" t="s">
        <v>37</v>
      </c>
      <c r="D538" s="12" t="s">
        <v>173</v>
      </c>
      <c r="E538" s="12" t="s">
        <v>174</v>
      </c>
      <c r="F538" s="12" t="s">
        <v>1255</v>
      </c>
      <c r="G538" s="9" t="s">
        <v>5125</v>
      </c>
      <c r="H538" s="8" t="s">
        <v>6678</v>
      </c>
      <c r="I538" s="9"/>
      <c r="J538" s="9"/>
      <c r="K538" s="151"/>
      <c r="L538" s="150"/>
      <c r="M538" s="22">
        <v>60</v>
      </c>
      <c r="N538" s="33"/>
      <c r="O538" s="22"/>
      <c r="P538" s="85">
        <v>3375</v>
      </c>
      <c r="Q538" s="12">
        <v>10</v>
      </c>
      <c r="R538" s="12">
        <v>15</v>
      </c>
      <c r="S538" s="12">
        <v>15</v>
      </c>
      <c r="T538" s="12">
        <v>15</v>
      </c>
      <c r="U538" s="14" t="s">
        <v>56</v>
      </c>
      <c r="V538" s="14" t="s">
        <v>56</v>
      </c>
      <c r="W538" s="14" t="s">
        <v>56</v>
      </c>
      <c r="X538" s="16" t="s">
        <v>56</v>
      </c>
      <c r="Y538" s="13"/>
      <c r="Z538" s="13"/>
      <c r="AA538" s="13"/>
      <c r="AB538" s="13"/>
    </row>
    <row r="539" spans="1:28">
      <c r="A539" s="58" t="s">
        <v>1397</v>
      </c>
      <c r="B539" s="12" t="s">
        <v>1398</v>
      </c>
      <c r="C539" s="12" t="s">
        <v>37</v>
      </c>
      <c r="D539" s="12" t="s">
        <v>173</v>
      </c>
      <c r="E539" s="12" t="s">
        <v>174</v>
      </c>
      <c r="F539" s="12" t="s">
        <v>1255</v>
      </c>
      <c r="G539" s="9" t="s">
        <v>5126</v>
      </c>
      <c r="H539" s="8" t="s">
        <v>6678</v>
      </c>
      <c r="I539" s="9"/>
      <c r="J539" s="9"/>
      <c r="K539" s="151"/>
      <c r="L539" s="150"/>
      <c r="M539" s="22">
        <v>25</v>
      </c>
      <c r="N539" s="33"/>
      <c r="O539" s="22"/>
      <c r="P539" s="85">
        <v>3375</v>
      </c>
      <c r="Q539" s="12">
        <v>10</v>
      </c>
      <c r="R539" s="12">
        <v>15</v>
      </c>
      <c r="S539" s="12">
        <v>15</v>
      </c>
      <c r="T539" s="12">
        <v>15</v>
      </c>
      <c r="U539" s="14" t="s">
        <v>56</v>
      </c>
      <c r="V539" s="14" t="s">
        <v>56</v>
      </c>
      <c r="W539" s="14" t="s">
        <v>56</v>
      </c>
      <c r="X539" s="16" t="s">
        <v>56</v>
      </c>
      <c r="Y539" s="13"/>
      <c r="Z539" s="13"/>
      <c r="AA539" s="13"/>
      <c r="AB539" s="13"/>
    </row>
    <row r="540" spans="1:28">
      <c r="A540" s="58" t="s">
        <v>1399</v>
      </c>
      <c r="B540" s="12" t="s">
        <v>1400</v>
      </c>
      <c r="C540" s="12" t="s">
        <v>37</v>
      </c>
      <c r="D540" s="12" t="s">
        <v>173</v>
      </c>
      <c r="E540" s="12" t="s">
        <v>174</v>
      </c>
      <c r="F540" s="12" t="s">
        <v>1255</v>
      </c>
      <c r="G540" s="9" t="s">
        <v>5127</v>
      </c>
      <c r="H540" s="8" t="s">
        <v>6678</v>
      </c>
      <c r="I540" s="9"/>
      <c r="J540" s="9"/>
      <c r="K540" s="151"/>
      <c r="L540" s="150"/>
      <c r="M540" s="22">
        <v>9</v>
      </c>
      <c r="N540" s="33"/>
      <c r="O540" s="22"/>
      <c r="P540" s="85">
        <v>3375</v>
      </c>
      <c r="Q540" s="12">
        <v>10</v>
      </c>
      <c r="R540" s="12">
        <v>15</v>
      </c>
      <c r="S540" s="12">
        <v>15</v>
      </c>
      <c r="T540" s="12">
        <v>15</v>
      </c>
      <c r="U540" s="14" t="s">
        <v>56</v>
      </c>
      <c r="V540" s="14" t="s">
        <v>56</v>
      </c>
      <c r="W540" s="14" t="s">
        <v>56</v>
      </c>
      <c r="X540" s="16" t="s">
        <v>56</v>
      </c>
      <c r="Y540" s="13"/>
      <c r="Z540" s="13"/>
      <c r="AA540" s="13"/>
      <c r="AB540" s="13"/>
    </row>
    <row r="541" spans="1:28">
      <c r="A541" s="58" t="s">
        <v>1401</v>
      </c>
      <c r="B541" s="12" t="s">
        <v>1402</v>
      </c>
      <c r="C541" s="12" t="s">
        <v>37</v>
      </c>
      <c r="D541" s="12" t="s">
        <v>173</v>
      </c>
      <c r="E541" s="12" t="s">
        <v>174</v>
      </c>
      <c r="F541" s="12" t="s">
        <v>1255</v>
      </c>
      <c r="G541" s="9" t="s">
        <v>5128</v>
      </c>
      <c r="H541" s="8" t="s">
        <v>6678</v>
      </c>
      <c r="I541" s="9"/>
      <c r="J541" s="9"/>
      <c r="K541" s="151"/>
      <c r="L541" s="150"/>
      <c r="M541" s="22">
        <v>10</v>
      </c>
      <c r="N541" s="33"/>
      <c r="O541" s="22"/>
      <c r="P541" s="85">
        <v>3375</v>
      </c>
      <c r="Q541" s="12">
        <v>10</v>
      </c>
      <c r="R541" s="12">
        <v>15</v>
      </c>
      <c r="S541" s="12">
        <v>15</v>
      </c>
      <c r="T541" s="12">
        <v>15</v>
      </c>
      <c r="U541" s="14" t="s">
        <v>56</v>
      </c>
      <c r="V541" s="14" t="s">
        <v>56</v>
      </c>
      <c r="W541" s="14" t="s">
        <v>56</v>
      </c>
      <c r="X541" s="16" t="s">
        <v>56</v>
      </c>
      <c r="Y541" s="13"/>
      <c r="Z541" s="13"/>
      <c r="AA541" s="13"/>
      <c r="AB541" s="13"/>
    </row>
    <row r="542" spans="1:28">
      <c r="A542" s="58" t="s">
        <v>1403</v>
      </c>
      <c r="B542" s="12" t="s">
        <v>1404</v>
      </c>
      <c r="C542" s="12" t="s">
        <v>37</v>
      </c>
      <c r="D542" s="12" t="s">
        <v>173</v>
      </c>
      <c r="E542" s="12" t="s">
        <v>174</v>
      </c>
      <c r="F542" s="12" t="s">
        <v>1255</v>
      </c>
      <c r="G542" s="9" t="s">
        <v>5129</v>
      </c>
      <c r="H542" s="8" t="s">
        <v>6678</v>
      </c>
      <c r="I542" s="9"/>
      <c r="J542" s="9"/>
      <c r="K542" s="151"/>
      <c r="L542" s="150"/>
      <c r="M542" s="22">
        <v>215</v>
      </c>
      <c r="N542" s="33"/>
      <c r="O542" s="22"/>
      <c r="P542" s="85">
        <v>3375</v>
      </c>
      <c r="Q542" s="12">
        <v>10</v>
      </c>
      <c r="R542" s="12">
        <v>15</v>
      </c>
      <c r="S542" s="12">
        <v>15</v>
      </c>
      <c r="T542" s="12">
        <v>15</v>
      </c>
      <c r="U542" s="14" t="s">
        <v>56</v>
      </c>
      <c r="V542" s="14" t="s">
        <v>56</v>
      </c>
      <c r="W542" s="14" t="s">
        <v>56</v>
      </c>
      <c r="X542" s="16" t="s">
        <v>56</v>
      </c>
      <c r="Y542" s="13"/>
      <c r="Z542" s="13"/>
      <c r="AA542" s="13"/>
      <c r="AB542" s="13"/>
    </row>
    <row r="543" spans="1:28">
      <c r="A543" s="58" t="s">
        <v>1405</v>
      </c>
      <c r="B543" s="12" t="s">
        <v>1406</v>
      </c>
      <c r="C543" s="12" t="s">
        <v>37</v>
      </c>
      <c r="D543" s="12" t="s">
        <v>173</v>
      </c>
      <c r="E543" s="12" t="s">
        <v>174</v>
      </c>
      <c r="F543" s="12" t="s">
        <v>1255</v>
      </c>
      <c r="G543" s="9" t="s">
        <v>5130</v>
      </c>
      <c r="H543" s="8" t="s">
        <v>6678</v>
      </c>
      <c r="I543" s="9"/>
      <c r="J543" s="9"/>
      <c r="K543" s="151"/>
      <c r="L543" s="150"/>
      <c r="M543" s="22">
        <v>165</v>
      </c>
      <c r="N543" s="33"/>
      <c r="O543" s="22"/>
      <c r="P543" s="85">
        <v>3375</v>
      </c>
      <c r="Q543" s="12">
        <v>10</v>
      </c>
      <c r="R543" s="12">
        <v>15</v>
      </c>
      <c r="S543" s="12">
        <v>15</v>
      </c>
      <c r="T543" s="12">
        <v>15</v>
      </c>
      <c r="U543" s="14" t="s">
        <v>56</v>
      </c>
      <c r="V543" s="14" t="s">
        <v>56</v>
      </c>
      <c r="W543" s="14" t="s">
        <v>56</v>
      </c>
      <c r="X543" s="16" t="s">
        <v>56</v>
      </c>
      <c r="Y543" s="13"/>
      <c r="Z543" s="13"/>
      <c r="AA543" s="13"/>
      <c r="AB543" s="13"/>
    </row>
    <row r="544" spans="1:28">
      <c r="A544" s="58" t="s">
        <v>1407</v>
      </c>
      <c r="B544" s="12" t="s">
        <v>1408</v>
      </c>
      <c r="C544" s="12" t="s">
        <v>37</v>
      </c>
      <c r="D544" s="12" t="s">
        <v>173</v>
      </c>
      <c r="E544" s="12" t="s">
        <v>174</v>
      </c>
      <c r="F544" s="12" t="s">
        <v>1255</v>
      </c>
      <c r="G544" s="9" t="s">
        <v>5131</v>
      </c>
      <c r="H544" s="8" t="s">
        <v>6678</v>
      </c>
      <c r="I544" s="9"/>
      <c r="J544" s="9"/>
      <c r="K544" s="151"/>
      <c r="L544" s="150"/>
      <c r="M544" s="22">
        <v>2.5</v>
      </c>
      <c r="N544" s="33"/>
      <c r="O544" s="22"/>
      <c r="P544" s="85">
        <v>3375</v>
      </c>
      <c r="Q544" s="12">
        <v>6</v>
      </c>
      <c r="R544" s="12">
        <v>15</v>
      </c>
      <c r="S544" s="12">
        <v>15</v>
      </c>
      <c r="T544" s="12">
        <v>15</v>
      </c>
      <c r="U544" s="14" t="s">
        <v>56</v>
      </c>
      <c r="V544" s="14" t="s">
        <v>56</v>
      </c>
      <c r="W544" s="14" t="s">
        <v>56</v>
      </c>
      <c r="X544" s="16" t="s">
        <v>56</v>
      </c>
      <c r="Y544" s="13"/>
      <c r="Z544" s="13"/>
      <c r="AA544" s="13"/>
      <c r="AB544" s="13"/>
    </row>
    <row r="545" spans="1:28">
      <c r="A545" s="58" t="s">
        <v>1409</v>
      </c>
      <c r="B545" s="12" t="s">
        <v>1410</v>
      </c>
      <c r="C545" s="12" t="s">
        <v>37</v>
      </c>
      <c r="D545" s="12" t="s">
        <v>173</v>
      </c>
      <c r="E545" s="12" t="s">
        <v>174</v>
      </c>
      <c r="F545" s="12" t="s">
        <v>1255</v>
      </c>
      <c r="G545" s="9" t="s">
        <v>5132</v>
      </c>
      <c r="H545" s="8" t="s">
        <v>6678</v>
      </c>
      <c r="I545" s="9"/>
      <c r="J545" s="9"/>
      <c r="K545" s="151"/>
      <c r="L545" s="150"/>
      <c r="M545" s="22">
        <v>12</v>
      </c>
      <c r="N545" s="33"/>
      <c r="O545" s="22"/>
      <c r="P545" s="85">
        <v>3375</v>
      </c>
      <c r="Q545" s="12">
        <v>10</v>
      </c>
      <c r="R545" s="12">
        <v>15</v>
      </c>
      <c r="S545" s="12">
        <v>15</v>
      </c>
      <c r="T545" s="12">
        <v>15</v>
      </c>
      <c r="U545" s="14" t="s">
        <v>56</v>
      </c>
      <c r="V545" s="14" t="s">
        <v>56</v>
      </c>
      <c r="W545" s="14" t="s">
        <v>56</v>
      </c>
      <c r="X545" s="16" t="s">
        <v>56</v>
      </c>
      <c r="Y545" s="13"/>
      <c r="Z545" s="13"/>
      <c r="AA545" s="13"/>
      <c r="AB545" s="13"/>
    </row>
    <row r="546" spans="1:28">
      <c r="A546" s="58" t="s">
        <v>1411</v>
      </c>
      <c r="B546" s="12" t="s">
        <v>1412</v>
      </c>
      <c r="C546" s="12" t="s">
        <v>37</v>
      </c>
      <c r="D546" s="12" t="s">
        <v>173</v>
      </c>
      <c r="E546" s="12" t="s">
        <v>174</v>
      </c>
      <c r="F546" s="12" t="s">
        <v>1255</v>
      </c>
      <c r="G546" s="9" t="s">
        <v>5133</v>
      </c>
      <c r="H546" s="8" t="s">
        <v>6678</v>
      </c>
      <c r="I546" s="9"/>
      <c r="J546" s="9"/>
      <c r="K546" s="151"/>
      <c r="L546" s="150"/>
      <c r="M546" s="22">
        <v>20</v>
      </c>
      <c r="N546" s="33"/>
      <c r="O546" s="22"/>
      <c r="P546" s="85">
        <v>3375</v>
      </c>
      <c r="Q546" s="12">
        <v>10</v>
      </c>
      <c r="R546" s="12">
        <v>15</v>
      </c>
      <c r="S546" s="12">
        <v>15</v>
      </c>
      <c r="T546" s="12">
        <v>15</v>
      </c>
      <c r="U546" s="14" t="s">
        <v>56</v>
      </c>
      <c r="V546" s="14" t="s">
        <v>56</v>
      </c>
      <c r="W546" s="14" t="s">
        <v>56</v>
      </c>
      <c r="X546" s="16" t="s">
        <v>56</v>
      </c>
      <c r="Y546" s="13"/>
      <c r="Z546" s="13"/>
      <c r="AA546" s="13"/>
      <c r="AB546" s="13"/>
    </row>
    <row r="547" spans="1:28">
      <c r="A547" s="58" t="s">
        <v>1413</v>
      </c>
      <c r="B547" s="12" t="s">
        <v>1414</v>
      </c>
      <c r="C547" s="12" t="s">
        <v>37</v>
      </c>
      <c r="D547" s="12" t="s">
        <v>173</v>
      </c>
      <c r="E547" s="12" t="s">
        <v>174</v>
      </c>
      <c r="F547" s="12" t="s">
        <v>1255</v>
      </c>
      <c r="G547" s="9" t="s">
        <v>5134</v>
      </c>
      <c r="H547" s="8" t="s">
        <v>6678</v>
      </c>
      <c r="I547" s="9"/>
      <c r="J547" s="9"/>
      <c r="K547" s="151"/>
      <c r="L547" s="150"/>
      <c r="M547" s="22">
        <v>120</v>
      </c>
      <c r="N547" s="33"/>
      <c r="O547" s="22"/>
      <c r="P547" s="85">
        <v>3375</v>
      </c>
      <c r="Q547" s="12">
        <v>10</v>
      </c>
      <c r="R547" s="12">
        <v>15</v>
      </c>
      <c r="S547" s="12">
        <v>15</v>
      </c>
      <c r="T547" s="12">
        <v>15</v>
      </c>
      <c r="U547" s="14" t="s">
        <v>56</v>
      </c>
      <c r="V547" s="14" t="s">
        <v>56</v>
      </c>
      <c r="W547" s="14" t="s">
        <v>56</v>
      </c>
      <c r="X547" s="16" t="s">
        <v>56</v>
      </c>
      <c r="Y547" s="13"/>
      <c r="Z547" s="13"/>
      <c r="AA547" s="13"/>
      <c r="AB547" s="13"/>
    </row>
    <row r="548" spans="1:28">
      <c r="A548" s="58" t="s">
        <v>1415</v>
      </c>
      <c r="B548" s="12" t="s">
        <v>1416</v>
      </c>
      <c r="C548" s="12" t="s">
        <v>37</v>
      </c>
      <c r="D548" s="12" t="s">
        <v>173</v>
      </c>
      <c r="E548" s="12" t="s">
        <v>174</v>
      </c>
      <c r="F548" s="12" t="s">
        <v>1255</v>
      </c>
      <c r="G548" s="9" t="s">
        <v>5135</v>
      </c>
      <c r="H548" s="8" t="s">
        <v>6678</v>
      </c>
      <c r="I548" s="9"/>
      <c r="J548" s="9"/>
      <c r="K548" s="151"/>
      <c r="L548" s="150"/>
      <c r="M548" s="22">
        <v>200</v>
      </c>
      <c r="N548" s="33"/>
      <c r="O548" s="22"/>
      <c r="P548" s="85">
        <v>3375</v>
      </c>
      <c r="Q548" s="12">
        <v>10</v>
      </c>
      <c r="R548" s="12">
        <v>15</v>
      </c>
      <c r="S548" s="12">
        <v>15</v>
      </c>
      <c r="T548" s="12">
        <v>15</v>
      </c>
      <c r="U548" s="14" t="s">
        <v>56</v>
      </c>
      <c r="V548" s="14" t="s">
        <v>56</v>
      </c>
      <c r="W548" s="14" t="s">
        <v>56</v>
      </c>
      <c r="X548" s="16" t="s">
        <v>56</v>
      </c>
      <c r="Y548" s="13"/>
      <c r="Z548" s="13"/>
      <c r="AA548" s="13"/>
      <c r="AB548" s="13"/>
    </row>
    <row r="549" spans="1:28">
      <c r="A549" s="58" t="s">
        <v>1417</v>
      </c>
      <c r="B549" s="12" t="s">
        <v>1418</v>
      </c>
      <c r="C549" s="12" t="s">
        <v>37</v>
      </c>
      <c r="D549" s="12" t="s">
        <v>173</v>
      </c>
      <c r="E549" s="12" t="s">
        <v>174</v>
      </c>
      <c r="F549" s="12" t="s">
        <v>1255</v>
      </c>
      <c r="G549" s="9" t="s">
        <v>5136</v>
      </c>
      <c r="H549" s="8" t="s">
        <v>6678</v>
      </c>
      <c r="I549" s="9"/>
      <c r="J549" s="9"/>
      <c r="K549" s="151"/>
      <c r="L549" s="150"/>
      <c r="M549" s="22">
        <v>240</v>
      </c>
      <c r="N549" s="33"/>
      <c r="O549" s="22"/>
      <c r="P549" s="85">
        <v>3375</v>
      </c>
      <c r="Q549" s="12">
        <v>10</v>
      </c>
      <c r="R549" s="12">
        <v>15</v>
      </c>
      <c r="S549" s="12">
        <v>15</v>
      </c>
      <c r="T549" s="12">
        <v>15</v>
      </c>
      <c r="U549" s="14" t="s">
        <v>56</v>
      </c>
      <c r="V549" s="14" t="s">
        <v>56</v>
      </c>
      <c r="W549" s="14" t="s">
        <v>56</v>
      </c>
      <c r="X549" s="16" t="s">
        <v>56</v>
      </c>
      <c r="Y549" s="13"/>
      <c r="Z549" s="13"/>
      <c r="AA549" s="13"/>
      <c r="AB549" s="13"/>
    </row>
    <row r="550" spans="1:28">
      <c r="A550" s="58" t="s">
        <v>1419</v>
      </c>
      <c r="B550" s="12" t="s">
        <v>1420</v>
      </c>
      <c r="C550" s="12" t="s">
        <v>37</v>
      </c>
      <c r="D550" s="12" t="s">
        <v>173</v>
      </c>
      <c r="E550" s="12" t="s">
        <v>174</v>
      </c>
      <c r="F550" s="12" t="s">
        <v>1255</v>
      </c>
      <c r="G550" s="9" t="s">
        <v>5137</v>
      </c>
      <c r="H550" s="8" t="s">
        <v>6678</v>
      </c>
      <c r="I550" s="9"/>
      <c r="J550" s="9"/>
      <c r="K550" s="151"/>
      <c r="L550" s="150"/>
      <c r="M550" s="22">
        <v>290</v>
      </c>
      <c r="N550" s="33"/>
      <c r="O550" s="22"/>
      <c r="P550" s="85">
        <v>3375</v>
      </c>
      <c r="Q550" s="12">
        <v>10</v>
      </c>
      <c r="R550" s="12">
        <v>15</v>
      </c>
      <c r="S550" s="12">
        <v>15</v>
      </c>
      <c r="T550" s="12">
        <v>15</v>
      </c>
      <c r="U550" s="14" t="s">
        <v>56</v>
      </c>
      <c r="V550" s="14" t="s">
        <v>56</v>
      </c>
      <c r="W550" s="14" t="s">
        <v>56</v>
      </c>
      <c r="X550" s="16" t="s">
        <v>56</v>
      </c>
      <c r="Y550" s="13"/>
      <c r="Z550" s="13"/>
      <c r="AA550" s="13"/>
      <c r="AB550" s="13"/>
    </row>
    <row r="551" spans="1:28">
      <c r="A551" s="58" t="s">
        <v>1421</v>
      </c>
      <c r="B551" s="12" t="s">
        <v>1422</v>
      </c>
      <c r="C551" s="12" t="s">
        <v>37</v>
      </c>
      <c r="D551" s="12" t="s">
        <v>173</v>
      </c>
      <c r="E551" s="12" t="s">
        <v>174</v>
      </c>
      <c r="F551" s="12" t="s">
        <v>1255</v>
      </c>
      <c r="G551" s="9" t="s">
        <v>5138</v>
      </c>
      <c r="H551" s="8" t="s">
        <v>6678</v>
      </c>
      <c r="I551" s="9"/>
      <c r="J551" s="9"/>
      <c r="K551" s="151"/>
      <c r="L551" s="150"/>
      <c r="M551" s="22">
        <v>11</v>
      </c>
      <c r="N551" s="33"/>
      <c r="O551" s="22"/>
      <c r="P551" s="85">
        <v>3375</v>
      </c>
      <c r="Q551" s="12">
        <v>7.5</v>
      </c>
      <c r="R551" s="12">
        <v>15</v>
      </c>
      <c r="S551" s="12">
        <v>15</v>
      </c>
      <c r="T551" s="12">
        <v>15</v>
      </c>
      <c r="U551" s="14" t="s">
        <v>56</v>
      </c>
      <c r="V551" s="14" t="s">
        <v>56</v>
      </c>
      <c r="W551" s="14" t="s">
        <v>56</v>
      </c>
      <c r="X551" s="16" t="s">
        <v>56</v>
      </c>
      <c r="Y551" s="13"/>
      <c r="Z551" s="13"/>
      <c r="AA551" s="13"/>
      <c r="AB551" s="13"/>
    </row>
    <row r="552" spans="1:28">
      <c r="A552" s="58" t="s">
        <v>1423</v>
      </c>
      <c r="B552" s="12" t="s">
        <v>1424</v>
      </c>
      <c r="C552" s="12" t="s">
        <v>37</v>
      </c>
      <c r="D552" s="12" t="s">
        <v>173</v>
      </c>
      <c r="E552" s="12" t="s">
        <v>174</v>
      </c>
      <c r="F552" s="12" t="s">
        <v>1255</v>
      </c>
      <c r="G552" s="9" t="s">
        <v>5139</v>
      </c>
      <c r="H552" s="8" t="s">
        <v>6678</v>
      </c>
      <c r="I552" s="9"/>
      <c r="J552" s="9"/>
      <c r="K552" s="151"/>
      <c r="L552" s="150"/>
      <c r="M552" s="22">
        <v>6</v>
      </c>
      <c r="N552" s="33"/>
      <c r="O552" s="22"/>
      <c r="P552" s="85">
        <v>3375</v>
      </c>
      <c r="Q552" s="12">
        <v>10</v>
      </c>
      <c r="R552" s="12">
        <v>15</v>
      </c>
      <c r="S552" s="12">
        <v>15</v>
      </c>
      <c r="T552" s="12">
        <v>15</v>
      </c>
      <c r="U552" s="14" t="s">
        <v>56</v>
      </c>
      <c r="V552" s="14" t="s">
        <v>56</v>
      </c>
      <c r="W552" s="14" t="s">
        <v>56</v>
      </c>
      <c r="X552" s="16" t="s">
        <v>56</v>
      </c>
      <c r="Y552" s="13"/>
      <c r="Z552" s="13"/>
      <c r="AA552" s="13"/>
      <c r="AB552" s="13"/>
    </row>
    <row r="553" spans="1:28">
      <c r="A553" s="58" t="s">
        <v>1425</v>
      </c>
      <c r="B553" s="12" t="s">
        <v>1426</v>
      </c>
      <c r="C553" s="12" t="s">
        <v>37</v>
      </c>
      <c r="D553" s="12" t="s">
        <v>173</v>
      </c>
      <c r="E553" s="12" t="s">
        <v>174</v>
      </c>
      <c r="F553" s="12" t="s">
        <v>1255</v>
      </c>
      <c r="G553" s="9" t="s">
        <v>5140</v>
      </c>
      <c r="H553" s="8" t="s">
        <v>6678</v>
      </c>
      <c r="I553" s="9"/>
      <c r="J553" s="9"/>
      <c r="K553" s="151"/>
      <c r="L553" s="150"/>
      <c r="M553" s="22">
        <v>10</v>
      </c>
      <c r="N553" s="33"/>
      <c r="O553" s="22"/>
      <c r="P553" s="85">
        <v>3375</v>
      </c>
      <c r="Q553" s="12">
        <v>5.8</v>
      </c>
      <c r="R553" s="12">
        <v>15</v>
      </c>
      <c r="S553" s="12">
        <v>15</v>
      </c>
      <c r="T553" s="12">
        <v>15</v>
      </c>
      <c r="U553" s="14" t="s">
        <v>56</v>
      </c>
      <c r="V553" s="14" t="s">
        <v>56</v>
      </c>
      <c r="W553" s="14" t="s">
        <v>56</v>
      </c>
      <c r="X553" s="16" t="s">
        <v>56</v>
      </c>
      <c r="Y553" s="13"/>
      <c r="Z553" s="13"/>
      <c r="AA553" s="13"/>
      <c r="AB553" s="13"/>
    </row>
    <row r="554" spans="1:28">
      <c r="A554" s="58" t="s">
        <v>1427</v>
      </c>
      <c r="B554" s="12" t="s">
        <v>1428</v>
      </c>
      <c r="C554" s="12" t="s">
        <v>37</v>
      </c>
      <c r="D554" s="12" t="s">
        <v>173</v>
      </c>
      <c r="E554" s="12" t="s">
        <v>174</v>
      </c>
      <c r="F554" s="12" t="s">
        <v>1255</v>
      </c>
      <c r="G554" s="9" t="s">
        <v>5141</v>
      </c>
      <c r="H554" s="8" t="s">
        <v>6678</v>
      </c>
      <c r="I554" s="9"/>
      <c r="J554" s="9"/>
      <c r="K554" s="151"/>
      <c r="L554" s="150"/>
      <c r="M554" s="22">
        <v>325</v>
      </c>
      <c r="N554" s="33"/>
      <c r="O554" s="22"/>
      <c r="P554" s="85">
        <v>3375</v>
      </c>
      <c r="Q554" s="12">
        <v>10</v>
      </c>
      <c r="R554" s="12">
        <v>15</v>
      </c>
      <c r="S554" s="12">
        <v>15</v>
      </c>
      <c r="T554" s="12">
        <v>15</v>
      </c>
      <c r="U554" s="14" t="s">
        <v>56</v>
      </c>
      <c r="V554" s="14" t="s">
        <v>56</v>
      </c>
      <c r="W554" s="14" t="s">
        <v>56</v>
      </c>
      <c r="X554" s="16" t="s">
        <v>56</v>
      </c>
      <c r="Y554" s="13"/>
      <c r="Z554" s="13"/>
      <c r="AA554" s="13"/>
      <c r="AB554" s="13"/>
    </row>
    <row r="555" spans="1:28">
      <c r="A555" s="58" t="s">
        <v>1429</v>
      </c>
      <c r="B555" s="12" t="s">
        <v>1430</v>
      </c>
      <c r="C555" s="12" t="s">
        <v>37</v>
      </c>
      <c r="D555" s="12" t="s">
        <v>173</v>
      </c>
      <c r="E555" s="12" t="s">
        <v>174</v>
      </c>
      <c r="F555" s="12" t="s">
        <v>1255</v>
      </c>
      <c r="G555" s="9" t="s">
        <v>5142</v>
      </c>
      <c r="H555" s="8" t="s">
        <v>6678</v>
      </c>
      <c r="I555" s="9"/>
      <c r="J555" s="9"/>
      <c r="K555" s="151"/>
      <c r="L555" s="150"/>
      <c r="M555" s="22">
        <v>5</v>
      </c>
      <c r="N555" s="33"/>
      <c r="O555" s="22"/>
      <c r="P555" s="85">
        <v>3375</v>
      </c>
      <c r="Q555" s="12">
        <v>6</v>
      </c>
      <c r="R555" s="12">
        <v>15</v>
      </c>
      <c r="S555" s="12">
        <v>15</v>
      </c>
      <c r="T555" s="12">
        <v>15</v>
      </c>
      <c r="U555" s="14" t="s">
        <v>56</v>
      </c>
      <c r="V555" s="14" t="s">
        <v>56</v>
      </c>
      <c r="W555" s="14" t="s">
        <v>56</v>
      </c>
      <c r="X555" s="16" t="s">
        <v>56</v>
      </c>
      <c r="Y555" s="13"/>
      <c r="Z555" s="13"/>
      <c r="AA555" s="13"/>
      <c r="AB555" s="13"/>
    </row>
    <row r="556" spans="1:28">
      <c r="A556" s="58" t="s">
        <v>1431</v>
      </c>
      <c r="B556" s="12" t="s">
        <v>1432</v>
      </c>
      <c r="C556" s="12" t="s">
        <v>37</v>
      </c>
      <c r="D556" s="12" t="s">
        <v>173</v>
      </c>
      <c r="E556" s="12" t="s">
        <v>174</v>
      </c>
      <c r="F556" s="12" t="s">
        <v>1255</v>
      </c>
      <c r="G556" s="9" t="s">
        <v>5143</v>
      </c>
      <c r="H556" s="8" t="s">
        <v>6678</v>
      </c>
      <c r="I556" s="9"/>
      <c r="J556" s="9"/>
      <c r="K556" s="151"/>
      <c r="L556" s="150"/>
      <c r="M556" s="22">
        <v>9</v>
      </c>
      <c r="N556" s="33"/>
      <c r="O556" s="22"/>
      <c r="P556" s="85">
        <v>3375</v>
      </c>
      <c r="Q556" s="12">
        <v>7</v>
      </c>
      <c r="R556" s="12">
        <v>15</v>
      </c>
      <c r="S556" s="12">
        <v>15</v>
      </c>
      <c r="T556" s="12">
        <v>15</v>
      </c>
      <c r="U556" s="14" t="s">
        <v>56</v>
      </c>
      <c r="V556" s="14" t="s">
        <v>56</v>
      </c>
      <c r="W556" s="14" t="s">
        <v>56</v>
      </c>
      <c r="X556" s="16" t="s">
        <v>56</v>
      </c>
      <c r="Y556" s="13"/>
      <c r="Z556" s="13"/>
      <c r="AA556" s="13"/>
      <c r="AB556" s="13"/>
    </row>
    <row r="557" spans="1:28">
      <c r="A557" s="58" t="s">
        <v>1433</v>
      </c>
      <c r="B557" s="12" t="s">
        <v>1434</v>
      </c>
      <c r="C557" s="12" t="s">
        <v>37</v>
      </c>
      <c r="D557" s="12" t="s">
        <v>173</v>
      </c>
      <c r="E557" s="12" t="s">
        <v>174</v>
      </c>
      <c r="F557" s="12" t="s">
        <v>1255</v>
      </c>
      <c r="G557" s="9" t="s">
        <v>5144</v>
      </c>
      <c r="H557" s="8" t="s">
        <v>6678</v>
      </c>
      <c r="I557" s="9"/>
      <c r="J557" s="9"/>
      <c r="K557" s="151"/>
      <c r="L557" s="150"/>
      <c r="M557" s="22">
        <v>10</v>
      </c>
      <c r="N557" s="33"/>
      <c r="O557" s="22"/>
      <c r="P557" s="85">
        <v>3375</v>
      </c>
      <c r="Q557" s="12">
        <v>7.5</v>
      </c>
      <c r="R557" s="12">
        <v>15</v>
      </c>
      <c r="S557" s="12">
        <v>15</v>
      </c>
      <c r="T557" s="12">
        <v>15</v>
      </c>
      <c r="U557" s="14" t="s">
        <v>56</v>
      </c>
      <c r="V557" s="14" t="s">
        <v>56</v>
      </c>
      <c r="W557" s="14" t="s">
        <v>56</v>
      </c>
      <c r="X557" s="16" t="s">
        <v>56</v>
      </c>
      <c r="Y557" s="13"/>
      <c r="Z557" s="13"/>
      <c r="AA557" s="13"/>
      <c r="AB557" s="13"/>
    </row>
    <row r="558" spans="1:28">
      <c r="A558" s="58" t="s">
        <v>1436</v>
      </c>
      <c r="B558" s="12" t="s">
        <v>1437</v>
      </c>
      <c r="C558" s="12" t="s">
        <v>37</v>
      </c>
      <c r="D558" s="12" t="s">
        <v>173</v>
      </c>
      <c r="E558" s="12" t="s">
        <v>174</v>
      </c>
      <c r="F558" s="12" t="s">
        <v>1255</v>
      </c>
      <c r="G558" s="9" t="s">
        <v>5145</v>
      </c>
      <c r="H558" s="8" t="s">
        <v>6678</v>
      </c>
      <c r="I558" s="9"/>
      <c r="J558" s="9"/>
      <c r="K558" s="151"/>
      <c r="L558" s="150"/>
      <c r="M558" s="22">
        <v>3</v>
      </c>
      <c r="N558" s="33"/>
      <c r="O558" s="22"/>
      <c r="P558" s="85">
        <v>3375</v>
      </c>
      <c r="Q558" s="12">
        <v>5.8</v>
      </c>
      <c r="R558" s="12">
        <v>15</v>
      </c>
      <c r="S558" s="12">
        <v>15</v>
      </c>
      <c r="T558" s="12">
        <v>15</v>
      </c>
      <c r="U558" s="14" t="s">
        <v>56</v>
      </c>
      <c r="V558" s="14" t="s">
        <v>56</v>
      </c>
      <c r="W558" s="14" t="s">
        <v>56</v>
      </c>
      <c r="X558" s="16" t="s">
        <v>56</v>
      </c>
      <c r="Y558" s="13"/>
      <c r="Z558" s="13"/>
      <c r="AA558" s="13"/>
      <c r="AB558" s="13"/>
    </row>
    <row r="559" spans="1:28">
      <c r="A559" s="58" t="s">
        <v>1439</v>
      </c>
      <c r="B559" s="12" t="s">
        <v>1440</v>
      </c>
      <c r="C559" s="12" t="s">
        <v>37</v>
      </c>
      <c r="D559" s="12" t="s">
        <v>173</v>
      </c>
      <c r="E559" s="12" t="s">
        <v>174</v>
      </c>
      <c r="F559" s="12" t="s">
        <v>1255</v>
      </c>
      <c r="G559" s="9" t="s">
        <v>5146</v>
      </c>
      <c r="H559" s="8" t="s">
        <v>6678</v>
      </c>
      <c r="I559" s="9"/>
      <c r="J559" s="9"/>
      <c r="K559" s="151"/>
      <c r="L559" s="150"/>
      <c r="M559" s="22">
        <v>35</v>
      </c>
      <c r="N559" s="33"/>
      <c r="O559" s="22"/>
      <c r="P559" s="85">
        <v>3375</v>
      </c>
      <c r="Q559" s="12">
        <v>10</v>
      </c>
      <c r="R559" s="12">
        <v>15</v>
      </c>
      <c r="S559" s="12">
        <v>15</v>
      </c>
      <c r="T559" s="12">
        <v>15</v>
      </c>
      <c r="U559" s="14" t="s">
        <v>56</v>
      </c>
      <c r="V559" s="14" t="s">
        <v>56</v>
      </c>
      <c r="W559" s="14" t="s">
        <v>56</v>
      </c>
      <c r="X559" s="16" t="s">
        <v>56</v>
      </c>
      <c r="Y559" s="13"/>
      <c r="Z559" s="13"/>
      <c r="AA559" s="13"/>
      <c r="AB559" s="13"/>
    </row>
    <row r="560" spans="1:28">
      <c r="A560" s="58" t="s">
        <v>1441</v>
      </c>
      <c r="B560" s="12" t="s">
        <v>1442</v>
      </c>
      <c r="C560" s="12" t="s">
        <v>37</v>
      </c>
      <c r="D560" s="12" t="s">
        <v>173</v>
      </c>
      <c r="E560" s="12" t="s">
        <v>174</v>
      </c>
      <c r="F560" s="12" t="s">
        <v>1255</v>
      </c>
      <c r="G560" s="9" t="s">
        <v>5147</v>
      </c>
      <c r="H560" s="8" t="s">
        <v>6678</v>
      </c>
      <c r="I560" s="9"/>
      <c r="J560" s="9"/>
      <c r="K560" s="151"/>
      <c r="L560" s="150"/>
      <c r="M560" s="22">
        <v>80</v>
      </c>
      <c r="N560" s="33"/>
      <c r="O560" s="22"/>
      <c r="P560" s="85">
        <v>3375</v>
      </c>
      <c r="Q560" s="12">
        <v>10</v>
      </c>
      <c r="R560" s="12">
        <v>15</v>
      </c>
      <c r="S560" s="12">
        <v>15</v>
      </c>
      <c r="T560" s="12">
        <v>15</v>
      </c>
      <c r="U560" s="14" t="s">
        <v>56</v>
      </c>
      <c r="V560" s="14" t="s">
        <v>56</v>
      </c>
      <c r="W560" s="14" t="s">
        <v>56</v>
      </c>
      <c r="X560" s="16" t="s">
        <v>56</v>
      </c>
      <c r="Y560" s="13"/>
      <c r="Z560" s="13"/>
      <c r="AA560" s="13"/>
      <c r="AB560" s="13"/>
    </row>
    <row r="561" spans="1:28">
      <c r="A561" s="58" t="s">
        <v>1443</v>
      </c>
      <c r="B561" s="12" t="s">
        <v>1444</v>
      </c>
      <c r="C561" s="12" t="s">
        <v>37</v>
      </c>
      <c r="D561" s="12" t="s">
        <v>173</v>
      </c>
      <c r="E561" s="12" t="s">
        <v>174</v>
      </c>
      <c r="F561" s="12" t="s">
        <v>1255</v>
      </c>
      <c r="G561" s="9" t="s">
        <v>5148</v>
      </c>
      <c r="H561" s="8" t="s">
        <v>6678</v>
      </c>
      <c r="I561" s="9"/>
      <c r="J561" s="9"/>
      <c r="K561" s="151"/>
      <c r="L561" s="150"/>
      <c r="M561" s="22">
        <v>100</v>
      </c>
      <c r="N561" s="33"/>
      <c r="O561" s="22"/>
      <c r="P561" s="85">
        <v>3375</v>
      </c>
      <c r="Q561" s="12">
        <v>10</v>
      </c>
      <c r="R561" s="12">
        <v>15</v>
      </c>
      <c r="S561" s="12">
        <v>15</v>
      </c>
      <c r="T561" s="12">
        <v>15</v>
      </c>
      <c r="U561" s="14" t="s">
        <v>56</v>
      </c>
      <c r="V561" s="14" t="s">
        <v>56</v>
      </c>
      <c r="W561" s="14" t="s">
        <v>56</v>
      </c>
      <c r="X561" s="16" t="s">
        <v>56</v>
      </c>
      <c r="Y561" s="13"/>
      <c r="Z561" s="13"/>
      <c r="AA561" s="13"/>
      <c r="AB561" s="13"/>
    </row>
    <row r="562" spans="1:28">
      <c r="A562" s="58" t="s">
        <v>1445</v>
      </c>
      <c r="B562" s="12" t="s">
        <v>1446</v>
      </c>
      <c r="C562" s="12" t="s">
        <v>37</v>
      </c>
      <c r="D562" s="12" t="s">
        <v>173</v>
      </c>
      <c r="E562" s="12" t="s">
        <v>174</v>
      </c>
      <c r="F562" s="12" t="s">
        <v>1255</v>
      </c>
      <c r="G562" s="9" t="s">
        <v>5149</v>
      </c>
      <c r="H562" s="8" t="s">
        <v>6678</v>
      </c>
      <c r="I562" s="9"/>
      <c r="J562" s="9"/>
      <c r="K562" s="151"/>
      <c r="L562" s="150"/>
      <c r="M562" s="22">
        <v>55</v>
      </c>
      <c r="N562" s="33"/>
      <c r="O562" s="22"/>
      <c r="P562" s="85">
        <v>3375</v>
      </c>
      <c r="Q562" s="12">
        <v>10</v>
      </c>
      <c r="R562" s="12">
        <v>15</v>
      </c>
      <c r="S562" s="12">
        <v>15</v>
      </c>
      <c r="T562" s="12">
        <v>15</v>
      </c>
      <c r="U562" s="14" t="s">
        <v>56</v>
      </c>
      <c r="V562" s="14" t="s">
        <v>56</v>
      </c>
      <c r="W562" s="14" t="s">
        <v>56</v>
      </c>
      <c r="X562" s="16" t="s">
        <v>56</v>
      </c>
      <c r="Y562" s="13"/>
      <c r="Z562" s="13"/>
      <c r="AA562" s="13"/>
      <c r="AB562" s="13"/>
    </row>
    <row r="563" spans="1:28">
      <c r="A563" s="58" t="s">
        <v>1447</v>
      </c>
      <c r="B563" s="12" t="s">
        <v>1448</v>
      </c>
      <c r="C563" s="12" t="s">
        <v>37</v>
      </c>
      <c r="D563" s="12" t="s">
        <v>173</v>
      </c>
      <c r="E563" s="12" t="s">
        <v>174</v>
      </c>
      <c r="F563" s="12" t="s">
        <v>1255</v>
      </c>
      <c r="G563" s="9" t="s">
        <v>5150</v>
      </c>
      <c r="H563" s="8" t="s">
        <v>6678</v>
      </c>
      <c r="I563" s="9"/>
      <c r="J563" s="9"/>
      <c r="K563" s="151"/>
      <c r="L563" s="150"/>
      <c r="M563" s="22">
        <v>75</v>
      </c>
      <c r="N563" s="33"/>
      <c r="O563" s="22"/>
      <c r="P563" s="85">
        <v>3375</v>
      </c>
      <c r="Q563" s="12">
        <v>10</v>
      </c>
      <c r="R563" s="12">
        <v>15</v>
      </c>
      <c r="S563" s="12">
        <v>15</v>
      </c>
      <c r="T563" s="12">
        <v>15</v>
      </c>
      <c r="U563" s="14" t="s">
        <v>56</v>
      </c>
      <c r="V563" s="14" t="s">
        <v>56</v>
      </c>
      <c r="W563" s="14" t="s">
        <v>56</v>
      </c>
      <c r="X563" s="16" t="s">
        <v>56</v>
      </c>
      <c r="Y563" s="13"/>
      <c r="Z563" s="13"/>
      <c r="AA563" s="13"/>
      <c r="AB563" s="13"/>
    </row>
    <row r="564" spans="1:28">
      <c r="A564" s="58" t="s">
        <v>1449</v>
      </c>
      <c r="B564" s="12" t="s">
        <v>1450</v>
      </c>
      <c r="C564" s="12" t="s">
        <v>37</v>
      </c>
      <c r="D564" s="12" t="s">
        <v>173</v>
      </c>
      <c r="E564" s="12" t="s">
        <v>174</v>
      </c>
      <c r="F564" s="12" t="s">
        <v>1255</v>
      </c>
      <c r="G564" s="9" t="s">
        <v>5151</v>
      </c>
      <c r="H564" s="8" t="s">
        <v>6678</v>
      </c>
      <c r="I564" s="9"/>
      <c r="J564" s="9"/>
      <c r="K564" s="151"/>
      <c r="L564" s="150"/>
      <c r="M564" s="22">
        <v>90</v>
      </c>
      <c r="N564" s="33"/>
      <c r="O564" s="22"/>
      <c r="P564" s="85">
        <v>3375</v>
      </c>
      <c r="Q564" s="12">
        <v>10</v>
      </c>
      <c r="R564" s="12">
        <v>15</v>
      </c>
      <c r="S564" s="12">
        <v>15</v>
      </c>
      <c r="T564" s="12">
        <v>15</v>
      </c>
      <c r="U564" s="14" t="s">
        <v>56</v>
      </c>
      <c r="V564" s="14" t="s">
        <v>56</v>
      </c>
      <c r="W564" s="14" t="s">
        <v>56</v>
      </c>
      <c r="X564" s="16" t="s">
        <v>56</v>
      </c>
      <c r="Y564" s="13"/>
      <c r="Z564" s="13"/>
      <c r="AA564" s="13"/>
      <c r="AB564" s="13"/>
    </row>
    <row r="565" spans="1:28">
      <c r="A565" s="58" t="s">
        <v>1451</v>
      </c>
      <c r="B565" s="12" t="s">
        <v>1452</v>
      </c>
      <c r="C565" s="12" t="s">
        <v>37</v>
      </c>
      <c r="D565" s="12" t="s">
        <v>173</v>
      </c>
      <c r="E565" s="12" t="s">
        <v>174</v>
      </c>
      <c r="F565" s="12" t="s">
        <v>1255</v>
      </c>
      <c r="G565" s="9" t="s">
        <v>5152</v>
      </c>
      <c r="H565" s="8" t="s">
        <v>6678</v>
      </c>
      <c r="I565" s="9"/>
      <c r="J565" s="9"/>
      <c r="K565" s="151"/>
      <c r="L565" s="150"/>
      <c r="M565" s="22">
        <v>100</v>
      </c>
      <c r="N565" s="33"/>
      <c r="O565" s="22"/>
      <c r="P565" s="85">
        <v>3375</v>
      </c>
      <c r="Q565" s="12">
        <v>10</v>
      </c>
      <c r="R565" s="12">
        <v>15</v>
      </c>
      <c r="S565" s="12">
        <v>15</v>
      </c>
      <c r="T565" s="12">
        <v>15</v>
      </c>
      <c r="U565" s="14" t="s">
        <v>56</v>
      </c>
      <c r="V565" s="14" t="s">
        <v>56</v>
      </c>
      <c r="W565" s="14" t="s">
        <v>56</v>
      </c>
      <c r="X565" s="16" t="s">
        <v>56</v>
      </c>
      <c r="Y565" s="13"/>
      <c r="Z565" s="13"/>
      <c r="AA565" s="13"/>
      <c r="AB565" s="13"/>
    </row>
    <row r="566" spans="1:28">
      <c r="A566" s="58" t="s">
        <v>1453</v>
      </c>
      <c r="B566" s="12" t="s">
        <v>1454</v>
      </c>
      <c r="C566" s="12" t="s">
        <v>37</v>
      </c>
      <c r="D566" s="12" t="s">
        <v>173</v>
      </c>
      <c r="E566" s="12" t="s">
        <v>174</v>
      </c>
      <c r="F566" s="12" t="s">
        <v>1255</v>
      </c>
      <c r="G566" s="9" t="s">
        <v>5153</v>
      </c>
      <c r="H566" s="8" t="s">
        <v>6678</v>
      </c>
      <c r="I566" s="9"/>
      <c r="J566" s="9"/>
      <c r="K566" s="151"/>
      <c r="L566" s="150"/>
      <c r="M566" s="22">
        <v>55</v>
      </c>
      <c r="N566" s="33"/>
      <c r="O566" s="22"/>
      <c r="P566" s="85">
        <v>3375</v>
      </c>
      <c r="Q566" s="12">
        <v>10</v>
      </c>
      <c r="R566" s="12">
        <v>15</v>
      </c>
      <c r="S566" s="12">
        <v>15</v>
      </c>
      <c r="T566" s="12">
        <v>15</v>
      </c>
      <c r="U566" s="14" t="s">
        <v>56</v>
      </c>
      <c r="V566" s="14" t="s">
        <v>56</v>
      </c>
      <c r="W566" s="14" t="s">
        <v>56</v>
      </c>
      <c r="X566" s="16" t="s">
        <v>56</v>
      </c>
      <c r="Y566" s="13"/>
      <c r="Z566" s="13"/>
      <c r="AA566" s="13"/>
      <c r="AB566" s="13"/>
    </row>
    <row r="567" spans="1:28">
      <c r="A567" s="58" t="s">
        <v>1455</v>
      </c>
      <c r="B567" s="12" t="s">
        <v>1456</v>
      </c>
      <c r="C567" s="12" t="s">
        <v>37</v>
      </c>
      <c r="D567" s="12" t="s">
        <v>173</v>
      </c>
      <c r="E567" s="12" t="s">
        <v>174</v>
      </c>
      <c r="F567" s="12" t="s">
        <v>1255</v>
      </c>
      <c r="G567" s="9" t="s">
        <v>5154</v>
      </c>
      <c r="H567" s="8" t="s">
        <v>6678</v>
      </c>
      <c r="I567" s="9"/>
      <c r="J567" s="9"/>
      <c r="K567" s="151"/>
      <c r="L567" s="150"/>
      <c r="M567" s="22">
        <v>75</v>
      </c>
      <c r="N567" s="33"/>
      <c r="O567" s="22"/>
      <c r="P567" s="85">
        <v>3375</v>
      </c>
      <c r="Q567" s="12">
        <v>10</v>
      </c>
      <c r="R567" s="12">
        <v>15</v>
      </c>
      <c r="S567" s="12">
        <v>15</v>
      </c>
      <c r="T567" s="12">
        <v>15</v>
      </c>
      <c r="U567" s="14" t="s">
        <v>56</v>
      </c>
      <c r="V567" s="14" t="s">
        <v>56</v>
      </c>
      <c r="W567" s="14" t="s">
        <v>56</v>
      </c>
      <c r="X567" s="16" t="s">
        <v>56</v>
      </c>
      <c r="Y567" s="13"/>
      <c r="Z567" s="13"/>
      <c r="AA567" s="13"/>
      <c r="AB567" s="13"/>
    </row>
    <row r="568" spans="1:28">
      <c r="A568" s="58" t="s">
        <v>1457</v>
      </c>
      <c r="B568" s="12" t="s">
        <v>1458</v>
      </c>
      <c r="C568" s="12" t="s">
        <v>37</v>
      </c>
      <c r="D568" s="12" t="s">
        <v>173</v>
      </c>
      <c r="E568" s="12" t="s">
        <v>174</v>
      </c>
      <c r="F568" s="12" t="s">
        <v>1255</v>
      </c>
      <c r="G568" s="9" t="s">
        <v>5155</v>
      </c>
      <c r="H568" s="8" t="s">
        <v>6678</v>
      </c>
      <c r="I568" s="9"/>
      <c r="J568" s="9"/>
      <c r="K568" s="151"/>
      <c r="L568" s="150"/>
      <c r="M568" s="22">
        <v>90</v>
      </c>
      <c r="N568" s="33"/>
      <c r="O568" s="22"/>
      <c r="P568" s="85">
        <v>3375</v>
      </c>
      <c r="Q568" s="12">
        <v>10</v>
      </c>
      <c r="R568" s="12">
        <v>15</v>
      </c>
      <c r="S568" s="12">
        <v>15</v>
      </c>
      <c r="T568" s="12">
        <v>15</v>
      </c>
      <c r="U568" s="14" t="s">
        <v>56</v>
      </c>
      <c r="V568" s="14" t="s">
        <v>56</v>
      </c>
      <c r="W568" s="14" t="s">
        <v>56</v>
      </c>
      <c r="X568" s="16" t="s">
        <v>56</v>
      </c>
      <c r="Y568" s="13"/>
      <c r="Z568" s="13"/>
      <c r="AA568" s="13"/>
      <c r="AB568" s="13"/>
    </row>
    <row r="569" spans="1:28">
      <c r="A569" s="58" t="s">
        <v>1459</v>
      </c>
      <c r="B569" s="12" t="s">
        <v>1460</v>
      </c>
      <c r="C569" s="12" t="s">
        <v>37</v>
      </c>
      <c r="D569" s="12" t="s">
        <v>173</v>
      </c>
      <c r="E569" s="12" t="s">
        <v>174</v>
      </c>
      <c r="F569" s="12" t="s">
        <v>1255</v>
      </c>
      <c r="G569" s="9" t="s">
        <v>5156</v>
      </c>
      <c r="H569" s="8" t="s">
        <v>6678</v>
      </c>
      <c r="I569" s="9"/>
      <c r="J569" s="9"/>
      <c r="K569" s="151"/>
      <c r="L569" s="150"/>
      <c r="M569" s="22">
        <v>100</v>
      </c>
      <c r="N569" s="33"/>
      <c r="O569" s="22"/>
      <c r="P569" s="85">
        <v>3375</v>
      </c>
      <c r="Q569" s="12">
        <v>10</v>
      </c>
      <c r="R569" s="12">
        <v>15</v>
      </c>
      <c r="S569" s="12">
        <v>15</v>
      </c>
      <c r="T569" s="12">
        <v>15</v>
      </c>
      <c r="U569" s="14" t="s">
        <v>56</v>
      </c>
      <c r="V569" s="14" t="s">
        <v>56</v>
      </c>
      <c r="W569" s="14" t="s">
        <v>56</v>
      </c>
      <c r="X569" s="16" t="s">
        <v>56</v>
      </c>
      <c r="Y569" s="13"/>
      <c r="Z569" s="13"/>
      <c r="AA569" s="13"/>
      <c r="AB569" s="13"/>
    </row>
    <row r="570" spans="1:28">
      <c r="A570" t="s">
        <v>1461</v>
      </c>
      <c r="B570" s="12" t="s">
        <v>1462</v>
      </c>
      <c r="C570" s="12" t="s">
        <v>37</v>
      </c>
      <c r="D570" s="12" t="s">
        <v>173</v>
      </c>
      <c r="E570" s="12" t="s">
        <v>1463</v>
      </c>
      <c r="F570" s="12" t="s">
        <v>175</v>
      </c>
      <c r="G570" s="56" t="s">
        <v>5157</v>
      </c>
      <c r="H570" s="8" t="s">
        <v>6679</v>
      </c>
      <c r="I570" s="9"/>
      <c r="J570" s="9"/>
      <c r="K570" s="10" t="s">
        <v>55</v>
      </c>
      <c r="L570" s="11">
        <v>45931</v>
      </c>
      <c r="M570" s="22">
        <v>250</v>
      </c>
      <c r="N570" s="33"/>
      <c r="O570" s="22"/>
      <c r="P570" s="85">
        <v>43248</v>
      </c>
      <c r="Q570" s="12">
        <v>3</v>
      </c>
      <c r="R570" s="12">
        <v>16</v>
      </c>
      <c r="S570" s="12">
        <v>53</v>
      </c>
      <c r="T570" s="12">
        <v>51</v>
      </c>
      <c r="U570" s="14" t="s">
        <v>56</v>
      </c>
      <c r="V570" s="14" t="s">
        <v>56</v>
      </c>
      <c r="W570" s="14" t="s">
        <v>56</v>
      </c>
      <c r="X570" s="16" t="s">
        <v>56</v>
      </c>
      <c r="Y570" s="13"/>
      <c r="Z570" s="13"/>
      <c r="AA570" s="13"/>
      <c r="AB570" s="13"/>
    </row>
    <row r="571" spans="1:28">
      <c r="A571" t="s">
        <v>1465</v>
      </c>
      <c r="B571" s="12" t="s">
        <v>1466</v>
      </c>
      <c r="C571" s="12" t="s">
        <v>37</v>
      </c>
      <c r="D571" s="12" t="s">
        <v>173</v>
      </c>
      <c r="E571" s="12" t="s">
        <v>1463</v>
      </c>
      <c r="F571" s="12" t="s">
        <v>175</v>
      </c>
      <c r="G571" s="56" t="s">
        <v>5158</v>
      </c>
      <c r="H571" s="8" t="s">
        <v>6680</v>
      </c>
      <c r="I571" s="9"/>
      <c r="J571" s="9"/>
      <c r="K571" s="10" t="s">
        <v>55</v>
      </c>
      <c r="L571" s="11">
        <v>45992</v>
      </c>
      <c r="M571" s="22">
        <v>35</v>
      </c>
      <c r="N571" s="33"/>
      <c r="O571" s="22"/>
      <c r="P571" s="85">
        <v>3750</v>
      </c>
      <c r="Q571" s="12">
        <v>0.35</v>
      </c>
      <c r="R571" s="12">
        <v>30</v>
      </c>
      <c r="S571" s="12">
        <v>25</v>
      </c>
      <c r="T571" s="12">
        <v>5</v>
      </c>
      <c r="U571" s="12" t="s">
        <v>42</v>
      </c>
      <c r="V571" s="6">
        <v>0.15</v>
      </c>
      <c r="W571" s="57">
        <v>0.02</v>
      </c>
      <c r="X571" s="6">
        <v>3.0000000000000001E-6</v>
      </c>
      <c r="Y571" s="13"/>
      <c r="Z571" s="13"/>
      <c r="AA571" s="13"/>
      <c r="AB571" s="13"/>
    </row>
    <row r="572" spans="1:28">
      <c r="A572" t="s">
        <v>1468</v>
      </c>
      <c r="B572" s="12" t="s">
        <v>1469</v>
      </c>
      <c r="C572" s="12" t="s">
        <v>37</v>
      </c>
      <c r="D572" s="12" t="s">
        <v>173</v>
      </c>
      <c r="E572" s="12" t="s">
        <v>1463</v>
      </c>
      <c r="F572" s="12" t="s">
        <v>607</v>
      </c>
      <c r="G572" s="9" t="s">
        <v>5159</v>
      </c>
      <c r="H572" s="8" t="s">
        <v>5159</v>
      </c>
      <c r="I572" s="9"/>
      <c r="J572" s="9" t="s">
        <v>1471</v>
      </c>
      <c r="K572" s="10" t="s">
        <v>55</v>
      </c>
      <c r="L572" s="11">
        <v>45931</v>
      </c>
      <c r="M572" s="22">
        <v>1850</v>
      </c>
      <c r="N572" s="33"/>
      <c r="O572" s="22"/>
      <c r="P572" s="85">
        <v>494159.99999999994</v>
      </c>
      <c r="Q572" s="12">
        <v>61</v>
      </c>
      <c r="R572" s="12">
        <v>142</v>
      </c>
      <c r="S572" s="12">
        <v>60</v>
      </c>
      <c r="T572" s="12">
        <v>57.999999999999993</v>
      </c>
      <c r="U572" s="12" t="s">
        <v>42</v>
      </c>
      <c r="V572" s="6">
        <v>0.15</v>
      </c>
      <c r="W572" s="57">
        <v>0.02</v>
      </c>
      <c r="X572" s="6">
        <v>3.0000000000000001E-6</v>
      </c>
      <c r="Y572" s="13"/>
      <c r="Z572" s="13"/>
      <c r="AA572" s="13"/>
      <c r="AB572" s="13"/>
    </row>
    <row r="573" spans="1:28">
      <c r="A573" t="s">
        <v>1472</v>
      </c>
      <c r="B573" s="12" t="s">
        <v>1473</v>
      </c>
      <c r="C573" s="12" t="s">
        <v>37</v>
      </c>
      <c r="D573" s="12" t="s">
        <v>173</v>
      </c>
      <c r="E573" s="12" t="s">
        <v>1463</v>
      </c>
      <c r="F573" s="12" t="s">
        <v>607</v>
      </c>
      <c r="G573" s="9" t="s">
        <v>5160</v>
      </c>
      <c r="H573" s="8" t="s">
        <v>5160</v>
      </c>
      <c r="I573" s="9"/>
      <c r="J573" s="9" t="s">
        <v>1475</v>
      </c>
      <c r="K573" s="10" t="s">
        <v>55</v>
      </c>
      <c r="L573" s="11">
        <v>45931</v>
      </c>
      <c r="M573" s="22">
        <v>2000</v>
      </c>
      <c r="N573" s="33"/>
      <c r="O573" s="22"/>
      <c r="P573" s="85">
        <v>372359.99999999994</v>
      </c>
      <c r="Q573" s="12">
        <v>69</v>
      </c>
      <c r="R573" s="12">
        <v>107</v>
      </c>
      <c r="S573" s="12">
        <v>60</v>
      </c>
      <c r="T573" s="12">
        <v>57.999999999999993</v>
      </c>
      <c r="U573" s="12" t="s">
        <v>42</v>
      </c>
      <c r="V573" s="6">
        <v>0.15</v>
      </c>
      <c r="W573" s="57">
        <v>0.02</v>
      </c>
      <c r="X573" s="6">
        <v>3.0000000000000001E-6</v>
      </c>
      <c r="Y573" s="13"/>
      <c r="Z573" s="13"/>
      <c r="AA573" s="13"/>
      <c r="AB573" s="13"/>
    </row>
    <row r="574" spans="1:28">
      <c r="A574" t="s">
        <v>1476</v>
      </c>
      <c r="B574" s="12" t="s">
        <v>1477</v>
      </c>
      <c r="C574" s="12" t="s">
        <v>37</v>
      </c>
      <c r="D574" s="12" t="s">
        <v>173</v>
      </c>
      <c r="E574" s="12" t="s">
        <v>1463</v>
      </c>
      <c r="F574" s="12" t="s">
        <v>565</v>
      </c>
      <c r="G574" s="9" t="s">
        <v>5161</v>
      </c>
      <c r="H574" s="8" t="s">
        <v>5161</v>
      </c>
      <c r="I574" s="9"/>
      <c r="J574" s="9" t="s">
        <v>1479</v>
      </c>
      <c r="K574" s="151"/>
      <c r="L574" s="150"/>
      <c r="M574" s="22">
        <v>2820</v>
      </c>
      <c r="N574" s="33"/>
      <c r="O574" s="22"/>
      <c r="P574" s="85">
        <v>859050</v>
      </c>
      <c r="Q574" s="12">
        <v>96</v>
      </c>
      <c r="R574" s="12">
        <v>166</v>
      </c>
      <c r="S574" s="12">
        <v>75</v>
      </c>
      <c r="T574" s="12">
        <v>69</v>
      </c>
      <c r="U574" s="12" t="s">
        <v>42</v>
      </c>
      <c r="V574" s="6">
        <v>0.15</v>
      </c>
      <c r="W574" s="57">
        <v>0.02</v>
      </c>
      <c r="X574" s="6">
        <v>3.0000000000000001E-6</v>
      </c>
      <c r="Y574" s="13"/>
      <c r="Z574" s="13"/>
      <c r="AA574" s="13"/>
      <c r="AB574" s="13"/>
    </row>
    <row r="575" spans="1:28">
      <c r="A575" t="s">
        <v>1480</v>
      </c>
      <c r="B575" s="12" t="s">
        <v>1481</v>
      </c>
      <c r="C575" s="12" t="s">
        <v>37</v>
      </c>
      <c r="D575" s="12" t="s">
        <v>173</v>
      </c>
      <c r="E575" s="12" t="s">
        <v>1463</v>
      </c>
      <c r="F575" s="12" t="s">
        <v>565</v>
      </c>
      <c r="G575" s="9" t="s">
        <v>5162</v>
      </c>
      <c r="H575" s="8" t="s">
        <v>6681</v>
      </c>
      <c r="I575" s="9"/>
      <c r="J575" s="9"/>
      <c r="K575" s="151"/>
      <c r="L575" s="150"/>
      <c r="M575" s="22">
        <v>3010</v>
      </c>
      <c r="N575" s="33"/>
      <c r="O575" s="22"/>
      <c r="P575" s="85">
        <v>859050</v>
      </c>
      <c r="Q575" s="12">
        <v>96</v>
      </c>
      <c r="R575" s="12">
        <v>166</v>
      </c>
      <c r="S575" s="12">
        <v>75</v>
      </c>
      <c r="T575" s="12">
        <v>69</v>
      </c>
      <c r="U575" s="12" t="s">
        <v>42</v>
      </c>
      <c r="V575" s="6">
        <v>0.15</v>
      </c>
      <c r="W575" s="57">
        <v>0.02</v>
      </c>
      <c r="X575" s="6">
        <v>3.0000000000000001E-6</v>
      </c>
      <c r="Y575" s="13"/>
      <c r="Z575" s="13"/>
      <c r="AA575" s="13"/>
      <c r="AB575" s="13"/>
    </row>
    <row r="576" spans="1:28">
      <c r="A576" t="s">
        <v>1483</v>
      </c>
      <c r="B576" s="12" t="s">
        <v>1484</v>
      </c>
      <c r="C576" s="12" t="s">
        <v>37</v>
      </c>
      <c r="D576" s="12" t="s">
        <v>173</v>
      </c>
      <c r="E576" s="12" t="s">
        <v>1463</v>
      </c>
      <c r="F576" s="12" t="s">
        <v>565</v>
      </c>
      <c r="G576" s="9" t="s">
        <v>5163</v>
      </c>
      <c r="H576" s="8" t="s">
        <v>5163</v>
      </c>
      <c r="I576" s="9"/>
      <c r="J576" s="9" t="s">
        <v>1486</v>
      </c>
      <c r="K576" s="151"/>
      <c r="L576" s="150"/>
      <c r="M576" s="22">
        <v>3060</v>
      </c>
      <c r="N576" s="33"/>
      <c r="O576" s="22"/>
      <c r="P576" s="85">
        <v>989400</v>
      </c>
      <c r="Q576" s="12">
        <v>113</v>
      </c>
      <c r="R576" s="12">
        <v>194</v>
      </c>
      <c r="S576" s="12">
        <v>75</v>
      </c>
      <c r="T576" s="12">
        <v>68</v>
      </c>
      <c r="U576" s="12" t="s">
        <v>42</v>
      </c>
      <c r="V576" s="6">
        <v>0.15</v>
      </c>
      <c r="W576" s="57">
        <v>0.02</v>
      </c>
      <c r="X576" s="6">
        <v>3.0000000000000001E-6</v>
      </c>
      <c r="Y576" s="13"/>
      <c r="Z576" s="13"/>
      <c r="AA576" s="13"/>
      <c r="AB576" s="13"/>
    </row>
    <row r="577" spans="1:28">
      <c r="A577" t="s">
        <v>1487</v>
      </c>
      <c r="B577" s="12" t="s">
        <v>1488</v>
      </c>
      <c r="C577" s="12" t="s">
        <v>37</v>
      </c>
      <c r="D577" s="12" t="s">
        <v>173</v>
      </c>
      <c r="E577" s="12" t="s">
        <v>1463</v>
      </c>
      <c r="F577" s="12" t="s">
        <v>565</v>
      </c>
      <c r="G577" s="9" t="s">
        <v>5164</v>
      </c>
      <c r="H577" s="8" t="s">
        <v>6682</v>
      </c>
      <c r="I577" s="9"/>
      <c r="J577" s="9" t="s">
        <v>1490</v>
      </c>
      <c r="K577" s="151"/>
      <c r="L577" s="150"/>
      <c r="M577" s="22">
        <v>3240</v>
      </c>
      <c r="N577" s="33"/>
      <c r="O577" s="22"/>
      <c r="P577" s="85">
        <v>1002397.5</v>
      </c>
      <c r="Q577" s="12">
        <v>127</v>
      </c>
      <c r="R577" s="12">
        <v>195</v>
      </c>
      <c r="S577" s="12">
        <v>74.5</v>
      </c>
      <c r="T577" s="12">
        <v>69</v>
      </c>
      <c r="U577" s="12" t="s">
        <v>42</v>
      </c>
      <c r="V577" s="6">
        <v>0.15</v>
      </c>
      <c r="W577" s="57">
        <v>0.02</v>
      </c>
      <c r="X577" s="6">
        <v>3.0000000000000001E-6</v>
      </c>
      <c r="Y577" s="13"/>
      <c r="Z577" s="13"/>
      <c r="AA577" s="13"/>
      <c r="AB577" s="13"/>
    </row>
    <row r="578" spans="1:28">
      <c r="A578" t="s">
        <v>1491</v>
      </c>
      <c r="B578" s="12" t="s">
        <v>1492</v>
      </c>
      <c r="C578" s="12" t="s">
        <v>1493</v>
      </c>
      <c r="D578" s="12" t="s">
        <v>6502</v>
      </c>
      <c r="E578" s="12" t="s">
        <v>1494</v>
      </c>
      <c r="F578" s="12" t="s">
        <v>1495</v>
      </c>
      <c r="G578" s="9" t="s">
        <v>6683</v>
      </c>
      <c r="H578" s="8" t="s">
        <v>1496</v>
      </c>
      <c r="I578" s="9"/>
      <c r="J578" s="9"/>
      <c r="K578" s="10"/>
      <c r="L578" s="11"/>
      <c r="M578" s="22">
        <v>1070</v>
      </c>
      <c r="N578" s="33"/>
      <c r="O578" s="22"/>
      <c r="P578" s="85">
        <v>213600</v>
      </c>
      <c r="Q578" s="12">
        <v>37</v>
      </c>
      <c r="R578" s="12">
        <v>60</v>
      </c>
      <c r="S578" s="12">
        <v>89</v>
      </c>
      <c r="T578" s="12">
        <v>40</v>
      </c>
      <c r="U578" s="12" t="s">
        <v>96</v>
      </c>
      <c r="V578" s="6">
        <v>0.9</v>
      </c>
      <c r="W578" s="6">
        <v>675</v>
      </c>
      <c r="X578" s="15">
        <v>0.60750000000000004</v>
      </c>
      <c r="Y578" s="13"/>
      <c r="Z578" s="13"/>
      <c r="AA578" s="13"/>
      <c r="AB578" s="13"/>
    </row>
    <row r="579" spans="1:28">
      <c r="A579" t="s">
        <v>1497</v>
      </c>
      <c r="B579" s="12" t="s">
        <v>1498</v>
      </c>
      <c r="C579" s="12" t="s">
        <v>1493</v>
      </c>
      <c r="D579" s="12" t="s">
        <v>6502</v>
      </c>
      <c r="E579" s="12" t="s">
        <v>1494</v>
      </c>
      <c r="F579" s="12" t="s">
        <v>1495</v>
      </c>
      <c r="G579" s="9" t="s">
        <v>6684</v>
      </c>
      <c r="H579" s="8" t="s">
        <v>1496</v>
      </c>
      <c r="I579" s="9"/>
      <c r="J579" s="9"/>
      <c r="K579" s="10"/>
      <c r="L579" s="11"/>
      <c r="M579" s="22">
        <v>1295</v>
      </c>
      <c r="N579" s="33"/>
      <c r="O579" s="22"/>
      <c r="P579" s="85">
        <v>213600</v>
      </c>
      <c r="Q579" s="12">
        <v>37</v>
      </c>
      <c r="R579" s="12">
        <v>60</v>
      </c>
      <c r="S579" s="12">
        <v>89</v>
      </c>
      <c r="T579" s="12">
        <v>40</v>
      </c>
      <c r="U579" s="12" t="s">
        <v>96</v>
      </c>
      <c r="V579" s="6">
        <v>0.9</v>
      </c>
      <c r="W579" s="6">
        <v>675</v>
      </c>
      <c r="X579" s="15">
        <v>0.60750000000000004</v>
      </c>
      <c r="Y579" s="13"/>
      <c r="Z579" s="13"/>
      <c r="AA579" s="13"/>
      <c r="AB579" s="13"/>
    </row>
    <row r="580" spans="1:28">
      <c r="A580" t="s">
        <v>1499</v>
      </c>
      <c r="B580" s="12" t="s">
        <v>1500</v>
      </c>
      <c r="C580" s="12" t="s">
        <v>1493</v>
      </c>
      <c r="D580" s="12" t="s">
        <v>6502</v>
      </c>
      <c r="E580" s="12" t="s">
        <v>1494</v>
      </c>
      <c r="F580" s="12" t="s">
        <v>1495</v>
      </c>
      <c r="G580" s="9" t="s">
        <v>6685</v>
      </c>
      <c r="H580" s="8" t="s">
        <v>1496</v>
      </c>
      <c r="I580" s="9"/>
      <c r="J580" s="9"/>
      <c r="K580" s="10"/>
      <c r="L580" s="11"/>
      <c r="M580" s="22">
        <v>1653</v>
      </c>
      <c r="N580" s="33"/>
      <c r="O580" s="22"/>
      <c r="P580" s="85">
        <v>457905</v>
      </c>
      <c r="Q580" s="12">
        <v>77</v>
      </c>
      <c r="R580" s="12">
        <v>89</v>
      </c>
      <c r="S580" s="12">
        <v>105</v>
      </c>
      <c r="T580" s="12">
        <v>49</v>
      </c>
      <c r="U580" s="12" t="s">
        <v>96</v>
      </c>
      <c r="V580" s="6">
        <v>2.1</v>
      </c>
      <c r="W580" s="6">
        <v>675</v>
      </c>
      <c r="X580" s="15">
        <v>1.4175</v>
      </c>
      <c r="Y580" s="13"/>
      <c r="Z580" s="13"/>
      <c r="AA580" s="13"/>
      <c r="AB580" s="13"/>
    </row>
    <row r="581" spans="1:28">
      <c r="A581" t="s">
        <v>6686</v>
      </c>
      <c r="B581" s="12" t="s">
        <v>6687</v>
      </c>
      <c r="C581" s="12" t="s">
        <v>1493</v>
      </c>
      <c r="D581" s="12" t="s">
        <v>6502</v>
      </c>
      <c r="E581" s="12" t="s">
        <v>6549</v>
      </c>
      <c r="F581" s="12" t="s">
        <v>1616</v>
      </c>
      <c r="G581" s="9" t="s">
        <v>6688</v>
      </c>
      <c r="H581" s="8" t="s">
        <v>6689</v>
      </c>
      <c r="I581" s="9"/>
      <c r="J581" s="9"/>
      <c r="K581" s="10"/>
      <c r="L581" s="11"/>
      <c r="M581" s="22">
        <v>0</v>
      </c>
      <c r="N581" s="33"/>
      <c r="O581" s="22"/>
      <c r="P581" s="85">
        <v>457905</v>
      </c>
      <c r="Q581" s="12">
        <v>64</v>
      </c>
      <c r="R581" s="12">
        <v>89</v>
      </c>
      <c r="S581" s="12">
        <v>105</v>
      </c>
      <c r="T581" s="12">
        <v>49</v>
      </c>
      <c r="U581" s="12" t="s">
        <v>96</v>
      </c>
      <c r="V581" s="6">
        <v>1.92</v>
      </c>
      <c r="W581" s="6">
        <v>675</v>
      </c>
      <c r="X581" s="15">
        <v>1.296</v>
      </c>
      <c r="Y581" s="13"/>
      <c r="Z581" s="13"/>
      <c r="AA581" s="13"/>
      <c r="AB581" s="13"/>
    </row>
    <row r="582" spans="1:28">
      <c r="A582" t="s">
        <v>6690</v>
      </c>
      <c r="B582" s="12" t="s">
        <v>6691</v>
      </c>
      <c r="C582" s="12" t="s">
        <v>1493</v>
      </c>
      <c r="D582" s="12" t="s">
        <v>6502</v>
      </c>
      <c r="E582" s="12" t="s">
        <v>6549</v>
      </c>
      <c r="F582" s="12" t="s">
        <v>1616</v>
      </c>
      <c r="G582" s="9" t="s">
        <v>6692</v>
      </c>
      <c r="H582" s="8" t="s">
        <v>6689</v>
      </c>
      <c r="I582" s="9"/>
      <c r="J582" s="9"/>
      <c r="K582" s="10"/>
      <c r="L582" s="11"/>
      <c r="M582" s="22">
        <v>0</v>
      </c>
      <c r="N582" s="33"/>
      <c r="O582" s="22"/>
      <c r="P582" s="85">
        <v>457905</v>
      </c>
      <c r="Q582" s="12">
        <v>68</v>
      </c>
      <c r="R582" s="12">
        <v>89</v>
      </c>
      <c r="S582" s="12">
        <v>105</v>
      </c>
      <c r="T582" s="12">
        <v>49</v>
      </c>
      <c r="U582" s="12" t="s">
        <v>96</v>
      </c>
      <c r="V582" s="6">
        <v>2.42</v>
      </c>
      <c r="W582" s="6">
        <v>675</v>
      </c>
      <c r="X582" s="15">
        <v>1.6335</v>
      </c>
      <c r="Y582" s="13"/>
      <c r="Z582" s="13"/>
      <c r="AA582" s="13"/>
      <c r="AB582" s="13"/>
    </row>
    <row r="583" spans="1:28">
      <c r="A583" t="s">
        <v>1501</v>
      </c>
      <c r="B583" s="12" t="s">
        <v>1502</v>
      </c>
      <c r="C583" s="12" t="s">
        <v>1493</v>
      </c>
      <c r="D583" s="12" t="s">
        <v>173</v>
      </c>
      <c r="E583" s="12" t="s">
        <v>174</v>
      </c>
      <c r="F583" s="12" t="s">
        <v>1503</v>
      </c>
      <c r="G583" s="9" t="s">
        <v>5168</v>
      </c>
      <c r="H583" s="8" t="s">
        <v>1505</v>
      </c>
      <c r="I583" s="9"/>
      <c r="J583" s="9"/>
      <c r="K583" s="10"/>
      <c r="L583" s="11"/>
      <c r="M583" s="22">
        <v>116</v>
      </c>
      <c r="N583" s="33"/>
      <c r="O583" s="22"/>
      <c r="P583" s="85">
        <v>3386.2500000000005</v>
      </c>
      <c r="Q583" s="12">
        <v>1.03</v>
      </c>
      <c r="R583" s="12">
        <v>7.0000000000000009</v>
      </c>
      <c r="S583" s="12">
        <v>22.5</v>
      </c>
      <c r="T583" s="12">
        <v>21.5</v>
      </c>
      <c r="U583" s="14" t="s">
        <v>56</v>
      </c>
      <c r="V583" s="14" t="s">
        <v>56</v>
      </c>
      <c r="W583" s="14" t="s">
        <v>56</v>
      </c>
      <c r="X583" s="16" t="s">
        <v>56</v>
      </c>
      <c r="Y583" s="13"/>
      <c r="Z583" s="13"/>
      <c r="AA583" s="13"/>
      <c r="AB583" s="13"/>
    </row>
    <row r="584" spans="1:28">
      <c r="A584" t="s">
        <v>1506</v>
      </c>
      <c r="B584" s="12" t="s">
        <v>1507</v>
      </c>
      <c r="C584" s="12" t="s">
        <v>1493</v>
      </c>
      <c r="D584" s="12" t="s">
        <v>173</v>
      </c>
      <c r="E584" s="12" t="s">
        <v>1508</v>
      </c>
      <c r="F584" s="12" t="s">
        <v>1509</v>
      </c>
      <c r="G584" s="9" t="s">
        <v>5169</v>
      </c>
      <c r="H584" s="8" t="s">
        <v>1511</v>
      </c>
      <c r="I584" s="9"/>
      <c r="J584" s="9"/>
      <c r="K584" s="10"/>
      <c r="L584" s="11"/>
      <c r="M584" s="22">
        <v>131</v>
      </c>
      <c r="N584" s="33"/>
      <c r="O584" s="22"/>
      <c r="P584" s="12" t="s">
        <v>1512</v>
      </c>
      <c r="Q584" s="12" t="s">
        <v>1513</v>
      </c>
      <c r="R584" s="12">
        <v>6</v>
      </c>
      <c r="S584" s="12">
        <v>22.5</v>
      </c>
      <c r="T584" s="12">
        <v>18</v>
      </c>
      <c r="U584" s="14" t="s">
        <v>56</v>
      </c>
      <c r="V584" s="14" t="s">
        <v>56</v>
      </c>
      <c r="W584" s="14" t="s">
        <v>56</v>
      </c>
      <c r="X584" s="16" t="s">
        <v>56</v>
      </c>
      <c r="Y584" s="13"/>
      <c r="Z584" s="13"/>
      <c r="AA584" s="13"/>
      <c r="AB584" s="13"/>
    </row>
    <row r="585" spans="1:28">
      <c r="A585" t="s">
        <v>1514</v>
      </c>
      <c r="B585" s="12" t="s">
        <v>1515</v>
      </c>
      <c r="C585" s="12" t="s">
        <v>1493</v>
      </c>
      <c r="D585" s="12" t="s">
        <v>173</v>
      </c>
      <c r="E585" s="12" t="s">
        <v>174</v>
      </c>
      <c r="F585" s="12" t="s">
        <v>185</v>
      </c>
      <c r="G585" s="9" t="s">
        <v>5170</v>
      </c>
      <c r="H585" s="8" t="s">
        <v>1517</v>
      </c>
      <c r="I585" s="9"/>
      <c r="J585" s="9"/>
      <c r="K585" s="10"/>
      <c r="L585" s="11"/>
      <c r="M585" s="22">
        <v>110</v>
      </c>
      <c r="N585" s="33"/>
      <c r="O585" s="22"/>
      <c r="P585" s="12" t="s">
        <v>1518</v>
      </c>
      <c r="Q585" s="12" t="s">
        <v>1519</v>
      </c>
      <c r="R585" s="12">
        <v>7.0000000000000009</v>
      </c>
      <c r="S585" s="12">
        <v>15</v>
      </c>
      <c r="T585" s="12">
        <v>11</v>
      </c>
      <c r="U585" s="14" t="s">
        <v>56</v>
      </c>
      <c r="V585" s="14" t="s">
        <v>56</v>
      </c>
      <c r="W585" s="14" t="s">
        <v>56</v>
      </c>
      <c r="X585" s="16" t="s">
        <v>56</v>
      </c>
      <c r="Y585" s="13"/>
      <c r="Z585" s="13"/>
      <c r="AA585" s="13"/>
      <c r="AB585" s="13"/>
    </row>
    <row r="586" spans="1:28">
      <c r="A586" t="s">
        <v>1520</v>
      </c>
      <c r="B586" s="12" t="s">
        <v>1521</v>
      </c>
      <c r="C586" s="12" t="s">
        <v>1493</v>
      </c>
      <c r="D586" s="12" t="s">
        <v>173</v>
      </c>
      <c r="E586" s="12" t="s">
        <v>174</v>
      </c>
      <c r="F586" s="12" t="s">
        <v>185</v>
      </c>
      <c r="G586" s="9" t="s">
        <v>5171</v>
      </c>
      <c r="H586" s="8" t="s">
        <v>1523</v>
      </c>
      <c r="I586" s="9"/>
      <c r="J586" s="9"/>
      <c r="K586" s="10"/>
      <c r="L586" s="11"/>
      <c r="M586" s="22">
        <v>365</v>
      </c>
      <c r="N586" s="33"/>
      <c r="O586" s="22"/>
      <c r="P586" s="85">
        <v>740.6</v>
      </c>
      <c r="Q586" s="12">
        <v>0.25</v>
      </c>
      <c r="R586" s="12">
        <v>7.0000000000000009</v>
      </c>
      <c r="S586" s="12">
        <v>11.5</v>
      </c>
      <c r="T586" s="12">
        <v>9.1999999999999993</v>
      </c>
      <c r="U586" s="14" t="s">
        <v>56</v>
      </c>
      <c r="V586" s="14" t="s">
        <v>56</v>
      </c>
      <c r="W586" s="14" t="s">
        <v>56</v>
      </c>
      <c r="X586" s="16" t="s">
        <v>56</v>
      </c>
      <c r="Y586" s="13"/>
      <c r="Z586" s="13"/>
      <c r="AA586" s="13"/>
      <c r="AB586" s="13"/>
    </row>
    <row r="587" spans="1:28">
      <c r="A587" t="s">
        <v>1524</v>
      </c>
      <c r="B587" s="12" t="s">
        <v>1525</v>
      </c>
      <c r="C587" s="12" t="s">
        <v>1493</v>
      </c>
      <c r="D587" s="12" t="s">
        <v>173</v>
      </c>
      <c r="E587" s="12" t="s">
        <v>174</v>
      </c>
      <c r="F587" s="12" t="s">
        <v>185</v>
      </c>
      <c r="G587" s="9" t="s">
        <v>5172</v>
      </c>
      <c r="H587" s="8" t="s">
        <v>1523</v>
      </c>
      <c r="I587" s="9"/>
      <c r="J587" s="9"/>
      <c r="K587" s="10"/>
      <c r="L587" s="11"/>
      <c r="M587" s="22">
        <v>365</v>
      </c>
      <c r="N587" s="33"/>
      <c r="O587" s="22"/>
      <c r="P587" s="85">
        <v>1071.0000000000002</v>
      </c>
      <c r="Q587" s="12">
        <v>0.23</v>
      </c>
      <c r="R587" s="12">
        <v>4.5</v>
      </c>
      <c r="S587" s="12">
        <v>17</v>
      </c>
      <c r="T587" s="12">
        <v>14.000000000000002</v>
      </c>
      <c r="U587" s="14" t="s">
        <v>56</v>
      </c>
      <c r="V587" s="14" t="s">
        <v>56</v>
      </c>
      <c r="W587" s="14" t="s">
        <v>56</v>
      </c>
      <c r="X587" s="16" t="s">
        <v>56</v>
      </c>
      <c r="Y587" s="13"/>
      <c r="Z587" s="13"/>
      <c r="AA587" s="13"/>
      <c r="AB587" s="13"/>
    </row>
    <row r="588" spans="1:28">
      <c r="A588" t="s">
        <v>1526</v>
      </c>
      <c r="B588" s="12" t="s">
        <v>1527</v>
      </c>
      <c r="C588" s="12" t="s">
        <v>1493</v>
      </c>
      <c r="D588" s="12" t="s">
        <v>173</v>
      </c>
      <c r="E588" s="12" t="s">
        <v>174</v>
      </c>
      <c r="F588" s="12" t="s">
        <v>185</v>
      </c>
      <c r="G588" s="9" t="s">
        <v>5173</v>
      </c>
      <c r="H588" s="8" t="s">
        <v>1529</v>
      </c>
      <c r="I588" s="9"/>
      <c r="J588" s="9"/>
      <c r="K588" s="10"/>
      <c r="L588" s="11"/>
      <c r="M588" s="22">
        <v>375</v>
      </c>
      <c r="N588" s="33"/>
      <c r="O588" s="22"/>
      <c r="P588" s="85">
        <v>1204.875</v>
      </c>
      <c r="Q588" s="12">
        <v>0.2</v>
      </c>
      <c r="R588" s="12">
        <v>8.5</v>
      </c>
      <c r="S588" s="12">
        <v>13.5</v>
      </c>
      <c r="T588" s="12">
        <v>10.5</v>
      </c>
      <c r="U588" s="14" t="s">
        <v>56</v>
      </c>
      <c r="V588" s="14" t="s">
        <v>56</v>
      </c>
      <c r="W588" s="14" t="s">
        <v>56</v>
      </c>
      <c r="X588" s="16" t="s">
        <v>56</v>
      </c>
      <c r="Y588" s="13"/>
      <c r="Z588" s="13"/>
      <c r="AA588" s="13"/>
      <c r="AB588" s="13"/>
    </row>
    <row r="589" spans="1:28">
      <c r="A589" t="s">
        <v>1530</v>
      </c>
      <c r="B589" s="12" t="s">
        <v>1531</v>
      </c>
      <c r="C589" s="12" t="s">
        <v>1493</v>
      </c>
      <c r="D589" s="12" t="s">
        <v>173</v>
      </c>
      <c r="E589" s="12" t="s">
        <v>174</v>
      </c>
      <c r="F589" s="12" t="s">
        <v>185</v>
      </c>
      <c r="G589" s="9" t="s">
        <v>5174</v>
      </c>
      <c r="H589" s="8" t="s">
        <v>1529</v>
      </c>
      <c r="I589" s="9"/>
      <c r="J589" s="9"/>
      <c r="K589" s="10"/>
      <c r="L589" s="11"/>
      <c r="M589" s="22">
        <v>375</v>
      </c>
      <c r="N589" s="33"/>
      <c r="O589" s="22"/>
      <c r="P589" s="85">
        <v>952.00000000000011</v>
      </c>
      <c r="Q589" s="12">
        <v>0.107</v>
      </c>
      <c r="R589" s="12">
        <v>4</v>
      </c>
      <c r="S589" s="12">
        <v>17</v>
      </c>
      <c r="T589" s="12">
        <v>14.000000000000002</v>
      </c>
      <c r="U589" s="14" t="s">
        <v>56</v>
      </c>
      <c r="V589" s="14" t="s">
        <v>56</v>
      </c>
      <c r="W589" s="14" t="s">
        <v>56</v>
      </c>
      <c r="X589" s="16" t="s">
        <v>56</v>
      </c>
      <c r="Y589" s="13"/>
      <c r="Z589" s="13"/>
      <c r="AA589" s="13"/>
      <c r="AB589" s="13"/>
    </row>
    <row r="590" spans="1:28">
      <c r="A590" t="s">
        <v>1533</v>
      </c>
      <c r="B590" s="12" t="s">
        <v>1534</v>
      </c>
      <c r="C590" s="12" t="s">
        <v>1493</v>
      </c>
      <c r="D590" s="12" t="s">
        <v>173</v>
      </c>
      <c r="E590" s="12" t="s">
        <v>174</v>
      </c>
      <c r="F590" s="12" t="s">
        <v>185</v>
      </c>
      <c r="G590" s="9" t="s">
        <v>5175</v>
      </c>
      <c r="H590" s="8" t="s">
        <v>1536</v>
      </c>
      <c r="I590" s="9"/>
      <c r="J590" s="9"/>
      <c r="K590" s="10"/>
      <c r="L590" s="11"/>
      <c r="M590" s="22">
        <v>469</v>
      </c>
      <c r="N590" s="33"/>
      <c r="O590" s="22"/>
      <c r="P590" s="85">
        <v>1204.875</v>
      </c>
      <c r="Q590" s="12">
        <v>0.1</v>
      </c>
      <c r="R590" s="12">
        <v>8.5</v>
      </c>
      <c r="S590" s="12">
        <v>13.5</v>
      </c>
      <c r="T590" s="12">
        <v>10.5</v>
      </c>
      <c r="U590" s="14" t="s">
        <v>56</v>
      </c>
      <c r="V590" s="14" t="s">
        <v>56</v>
      </c>
      <c r="W590" s="14" t="s">
        <v>56</v>
      </c>
      <c r="X590" s="16" t="s">
        <v>56</v>
      </c>
      <c r="Y590" s="13"/>
      <c r="Z590" s="13"/>
      <c r="AA590" s="13"/>
      <c r="AB590" s="13"/>
    </row>
    <row r="591" spans="1:28">
      <c r="A591" t="s">
        <v>1537</v>
      </c>
      <c r="B591" s="12" t="s">
        <v>1538</v>
      </c>
      <c r="C591" s="12" t="s">
        <v>1493</v>
      </c>
      <c r="D591" s="12" t="s">
        <v>173</v>
      </c>
      <c r="E591" s="12" t="s">
        <v>174</v>
      </c>
      <c r="F591" s="12" t="s">
        <v>185</v>
      </c>
      <c r="G591" s="9" t="s">
        <v>5176</v>
      </c>
      <c r="H591" s="8" t="s">
        <v>1536</v>
      </c>
      <c r="I591" s="9"/>
      <c r="J591" s="9"/>
      <c r="K591" s="10"/>
      <c r="L591" s="11"/>
      <c r="M591" s="22">
        <v>469</v>
      </c>
      <c r="N591" s="33"/>
      <c r="O591" s="22"/>
      <c r="P591" s="85">
        <v>952.00000000000011</v>
      </c>
      <c r="Q591" s="12">
        <v>0.107</v>
      </c>
      <c r="R591" s="12">
        <v>4</v>
      </c>
      <c r="S591" s="12">
        <v>17</v>
      </c>
      <c r="T591" s="12">
        <v>14.000000000000002</v>
      </c>
      <c r="U591" s="14" t="s">
        <v>56</v>
      </c>
      <c r="V591" s="14" t="s">
        <v>56</v>
      </c>
      <c r="W591" s="14" t="s">
        <v>56</v>
      </c>
      <c r="X591" s="16" t="s">
        <v>56</v>
      </c>
      <c r="Y591" s="13"/>
      <c r="Z591" s="13"/>
      <c r="AA591" s="13"/>
      <c r="AB591" s="13"/>
    </row>
    <row r="592" spans="1:28">
      <c r="A592" t="s">
        <v>1540</v>
      </c>
      <c r="B592" s="12" t="s">
        <v>1541</v>
      </c>
      <c r="C592" s="12" t="s">
        <v>1493</v>
      </c>
      <c r="D592" s="12" t="s">
        <v>173</v>
      </c>
      <c r="E592" s="12" t="s">
        <v>174</v>
      </c>
      <c r="F592" s="12" t="s">
        <v>185</v>
      </c>
      <c r="G592" s="9" t="s">
        <v>5177</v>
      </c>
      <c r="H592" s="8" t="s">
        <v>1543</v>
      </c>
      <c r="I592" s="9"/>
      <c r="J592" s="9"/>
      <c r="K592" s="10"/>
      <c r="L592" s="11"/>
      <c r="M592" s="22">
        <v>204</v>
      </c>
      <c r="N592" s="33"/>
      <c r="O592" s="22"/>
      <c r="P592" s="85">
        <v>4301</v>
      </c>
      <c r="Q592" s="12">
        <v>1</v>
      </c>
      <c r="R592" s="12">
        <v>11</v>
      </c>
      <c r="S592" s="12">
        <v>23</v>
      </c>
      <c r="T592" s="12">
        <v>17</v>
      </c>
      <c r="U592" s="14" t="s">
        <v>56</v>
      </c>
      <c r="V592" s="14" t="s">
        <v>56</v>
      </c>
      <c r="W592" s="14" t="s">
        <v>56</v>
      </c>
      <c r="X592" s="16" t="s">
        <v>56</v>
      </c>
      <c r="Y592" s="13"/>
      <c r="Z592" s="13"/>
      <c r="AA592" s="13"/>
      <c r="AB592" s="13"/>
    </row>
    <row r="593" spans="1:28">
      <c r="A593" t="s">
        <v>1544</v>
      </c>
      <c r="B593" s="12" t="s">
        <v>1545</v>
      </c>
      <c r="C593" s="12" t="s">
        <v>1493</v>
      </c>
      <c r="D593" s="12" t="s">
        <v>173</v>
      </c>
      <c r="E593" s="12" t="s">
        <v>1508</v>
      </c>
      <c r="F593" s="12" t="s">
        <v>1509</v>
      </c>
      <c r="G593" s="9" t="s">
        <v>6693</v>
      </c>
      <c r="H593" s="8" t="s">
        <v>1547</v>
      </c>
      <c r="I593" s="9"/>
      <c r="J593" s="9"/>
      <c r="K593" s="10"/>
      <c r="L593" s="11"/>
      <c r="M593" s="22">
        <v>26</v>
      </c>
      <c r="N593" s="33"/>
      <c r="O593" s="22"/>
      <c r="P593" s="12" t="s">
        <v>1548</v>
      </c>
      <c r="Q593" s="12" t="s">
        <v>1549</v>
      </c>
      <c r="R593" s="12">
        <v>10</v>
      </c>
      <c r="S593" s="12">
        <v>4</v>
      </c>
      <c r="T593" s="12">
        <v>3.5000000000000004</v>
      </c>
      <c r="U593" s="14" t="s">
        <v>56</v>
      </c>
      <c r="V593" s="14" t="s">
        <v>56</v>
      </c>
      <c r="W593" s="14" t="s">
        <v>56</v>
      </c>
      <c r="X593" s="16" t="s">
        <v>56</v>
      </c>
      <c r="Y593" s="13"/>
      <c r="Z593" s="13"/>
      <c r="AA593" s="13"/>
      <c r="AB593" s="13"/>
    </row>
    <row r="594" spans="1:28">
      <c r="A594" t="s">
        <v>1550</v>
      </c>
      <c r="B594" s="12" t="s">
        <v>1551</v>
      </c>
      <c r="C594" s="12" t="s">
        <v>1493</v>
      </c>
      <c r="D594" s="12" t="s">
        <v>173</v>
      </c>
      <c r="E594" s="12" t="s">
        <v>1508</v>
      </c>
      <c r="F594" s="12" t="s">
        <v>1509</v>
      </c>
      <c r="G594" s="9" t="s">
        <v>5179</v>
      </c>
      <c r="H594" s="8" t="s">
        <v>1547</v>
      </c>
      <c r="I594" s="9"/>
      <c r="J594" s="9"/>
      <c r="K594" s="10"/>
      <c r="L594" s="11"/>
      <c r="M594" s="22">
        <v>26</v>
      </c>
      <c r="N594" s="33"/>
      <c r="O594" s="22"/>
      <c r="P594" s="12" t="s">
        <v>1548</v>
      </c>
      <c r="Q594" s="12" t="s">
        <v>1553</v>
      </c>
      <c r="R594" s="12">
        <v>7.0000000000000009</v>
      </c>
      <c r="S594" s="12">
        <v>15</v>
      </c>
      <c r="T594" s="12">
        <v>11</v>
      </c>
      <c r="U594" s="14" t="s">
        <v>56</v>
      </c>
      <c r="V594" s="14" t="s">
        <v>56</v>
      </c>
      <c r="W594" s="14" t="s">
        <v>56</v>
      </c>
      <c r="X594" s="16" t="s">
        <v>56</v>
      </c>
      <c r="Y594" s="13"/>
      <c r="Z594" s="13"/>
      <c r="AA594" s="13"/>
      <c r="AB594" s="13"/>
    </row>
    <row r="595" spans="1:28">
      <c r="A595" t="s">
        <v>1554</v>
      </c>
      <c r="B595" s="12" t="s">
        <v>1555</v>
      </c>
      <c r="C595" s="12" t="s">
        <v>1493</v>
      </c>
      <c r="D595" s="12" t="s">
        <v>173</v>
      </c>
      <c r="E595" s="12" t="s">
        <v>1508</v>
      </c>
      <c r="F595" s="12" t="s">
        <v>1509</v>
      </c>
      <c r="G595" s="9" t="s">
        <v>6694</v>
      </c>
      <c r="H595" s="8" t="s">
        <v>1547</v>
      </c>
      <c r="I595" s="9"/>
      <c r="J595" s="9"/>
      <c r="K595" s="10"/>
      <c r="L595" s="11"/>
      <c r="M595" s="22">
        <v>28</v>
      </c>
      <c r="N595" s="33"/>
      <c r="O595" s="22"/>
      <c r="P595" s="12" t="s">
        <v>1548</v>
      </c>
      <c r="Q595" s="12" t="s">
        <v>1557</v>
      </c>
      <c r="R595" s="12">
        <v>11</v>
      </c>
      <c r="S595" s="12">
        <v>4</v>
      </c>
      <c r="T595" s="12">
        <v>3</v>
      </c>
      <c r="U595" s="14" t="s">
        <v>56</v>
      </c>
      <c r="V595" s="14" t="s">
        <v>56</v>
      </c>
      <c r="W595" s="14" t="s">
        <v>56</v>
      </c>
      <c r="X595" s="16" t="s">
        <v>56</v>
      </c>
      <c r="Y595" s="13"/>
      <c r="Z595" s="13"/>
      <c r="AA595" s="13"/>
      <c r="AB595" s="13"/>
    </row>
    <row r="596" spans="1:28">
      <c r="A596" t="s">
        <v>1558</v>
      </c>
      <c r="B596" s="12" t="s">
        <v>1559</v>
      </c>
      <c r="C596" s="12" t="s">
        <v>1493</v>
      </c>
      <c r="D596" s="12" t="s">
        <v>6502</v>
      </c>
      <c r="E596" s="12" t="s">
        <v>1560</v>
      </c>
      <c r="F596" s="12" t="s">
        <v>1561</v>
      </c>
      <c r="G596" s="9" t="s">
        <v>5181</v>
      </c>
      <c r="H596" s="8" t="s">
        <v>1563</v>
      </c>
      <c r="I596" s="9"/>
      <c r="J596" s="9"/>
      <c r="K596" s="10"/>
      <c r="L596" s="150">
        <v>45658</v>
      </c>
      <c r="M596" s="22">
        <v>2491</v>
      </c>
      <c r="N596" s="33"/>
      <c r="O596" s="22"/>
      <c r="P596" s="12" t="s">
        <v>1565</v>
      </c>
      <c r="Q596" s="12" t="s">
        <v>1566</v>
      </c>
      <c r="R596" s="12">
        <v>66</v>
      </c>
      <c r="S596" s="12">
        <v>91</v>
      </c>
      <c r="T596" s="12">
        <v>26</v>
      </c>
      <c r="U596" s="12" t="s">
        <v>42</v>
      </c>
      <c r="V596" s="6">
        <v>0.14000000000000001</v>
      </c>
      <c r="W596" s="6">
        <v>0.02</v>
      </c>
      <c r="X596" s="79">
        <v>2.8000000000000003E-6</v>
      </c>
      <c r="Y596" s="13"/>
      <c r="Z596" s="13"/>
      <c r="AA596" s="13"/>
      <c r="AB596" s="13"/>
    </row>
    <row r="597" spans="1:28">
      <c r="A597" t="s">
        <v>1567</v>
      </c>
      <c r="B597" s="12" t="s">
        <v>1568</v>
      </c>
      <c r="C597" s="12" t="s">
        <v>1493</v>
      </c>
      <c r="D597" s="12" t="s">
        <v>6502</v>
      </c>
      <c r="E597" s="12" t="s">
        <v>1560</v>
      </c>
      <c r="F597" s="12" t="s">
        <v>1561</v>
      </c>
      <c r="G597" s="9" t="s">
        <v>5182</v>
      </c>
      <c r="H597" s="8" t="s">
        <v>1563</v>
      </c>
      <c r="I597" s="9"/>
      <c r="J597" s="9"/>
      <c r="K597" s="10"/>
      <c r="L597" s="150">
        <v>45658</v>
      </c>
      <c r="M597" s="22">
        <v>2510</v>
      </c>
      <c r="N597" s="33"/>
      <c r="O597" s="22"/>
      <c r="P597" s="12" t="s">
        <v>1571</v>
      </c>
      <c r="Q597" s="12" t="s">
        <v>1572</v>
      </c>
      <c r="R597" s="12">
        <v>66</v>
      </c>
      <c r="S597" s="12">
        <v>105</v>
      </c>
      <c r="T597" s="12">
        <v>26</v>
      </c>
      <c r="U597" s="12" t="s">
        <v>96</v>
      </c>
      <c r="V597" s="6">
        <v>0.5</v>
      </c>
      <c r="W597" s="6">
        <v>675</v>
      </c>
      <c r="X597" s="15">
        <v>0.33750000000000002</v>
      </c>
      <c r="Y597" s="13"/>
      <c r="Z597" s="13"/>
      <c r="AA597" s="13"/>
      <c r="AB597" s="13"/>
    </row>
    <row r="598" spans="1:28">
      <c r="A598" t="s">
        <v>1573</v>
      </c>
      <c r="B598" s="12" t="s">
        <v>1574</v>
      </c>
      <c r="C598" s="12" t="s">
        <v>1493</v>
      </c>
      <c r="D598" s="12" t="s">
        <v>6502</v>
      </c>
      <c r="E598" s="12" t="s">
        <v>1560</v>
      </c>
      <c r="F598" s="12" t="s">
        <v>1561</v>
      </c>
      <c r="G598" s="9" t="s">
        <v>5183</v>
      </c>
      <c r="H598" s="8" t="s">
        <v>1563</v>
      </c>
      <c r="I598" s="9"/>
      <c r="J598" s="9"/>
      <c r="K598" s="10"/>
      <c r="L598" s="150">
        <v>45658</v>
      </c>
      <c r="M598" s="22">
        <v>2642</v>
      </c>
      <c r="N598" s="33"/>
      <c r="O598" s="22"/>
      <c r="P598" s="12" t="s">
        <v>1577</v>
      </c>
      <c r="Q598" s="12" t="s">
        <v>1572</v>
      </c>
      <c r="R598" s="12">
        <v>66</v>
      </c>
      <c r="S598" s="12">
        <v>111.00000000000001</v>
      </c>
      <c r="T598" s="12">
        <v>26</v>
      </c>
      <c r="U598" s="12" t="s">
        <v>96</v>
      </c>
      <c r="V598" s="6">
        <v>0.5</v>
      </c>
      <c r="W598" s="6">
        <v>675</v>
      </c>
      <c r="X598" s="15">
        <v>0.33750000000000002</v>
      </c>
      <c r="Y598" s="13"/>
      <c r="Z598" s="13"/>
      <c r="AA598" s="13"/>
      <c r="AB598" s="13"/>
    </row>
    <row r="599" spans="1:28">
      <c r="A599" t="s">
        <v>1578</v>
      </c>
      <c r="B599" s="12" t="s">
        <v>1579</v>
      </c>
      <c r="C599" s="12" t="s">
        <v>1493</v>
      </c>
      <c r="D599" s="12" t="s">
        <v>6502</v>
      </c>
      <c r="E599" s="12" t="s">
        <v>1560</v>
      </c>
      <c r="F599" s="12" t="s">
        <v>1561</v>
      </c>
      <c r="G599" s="9" t="s">
        <v>5184</v>
      </c>
      <c r="H599" s="8" t="s">
        <v>1563</v>
      </c>
      <c r="I599" s="9"/>
      <c r="J599" s="9"/>
      <c r="K599" s="10"/>
      <c r="L599" s="150">
        <v>45658</v>
      </c>
      <c r="M599" s="22">
        <v>2891</v>
      </c>
      <c r="N599" s="33"/>
      <c r="O599" s="22"/>
      <c r="P599" s="12" t="s">
        <v>1582</v>
      </c>
      <c r="Q599" s="12" t="s">
        <v>1572</v>
      </c>
      <c r="R599" s="12">
        <v>66</v>
      </c>
      <c r="S599" s="12">
        <v>114.99999999999999</v>
      </c>
      <c r="T599" s="12">
        <v>26</v>
      </c>
      <c r="U599" s="12" t="s">
        <v>96</v>
      </c>
      <c r="V599" s="6">
        <v>0.5</v>
      </c>
      <c r="W599" s="6">
        <v>675</v>
      </c>
      <c r="X599" s="15">
        <v>0.33750000000000002</v>
      </c>
      <c r="Y599" s="13"/>
      <c r="Z599" s="13"/>
      <c r="AA599" s="13"/>
      <c r="AB599" s="13"/>
    </row>
    <row r="600" spans="1:28">
      <c r="A600" t="s">
        <v>1588</v>
      </c>
      <c r="B600" s="12" t="s">
        <v>1589</v>
      </c>
      <c r="C600" s="12" t="s">
        <v>1493</v>
      </c>
      <c r="D600" s="12" t="s">
        <v>173</v>
      </c>
      <c r="E600" s="12" t="s">
        <v>1508</v>
      </c>
      <c r="F600" s="12" t="s">
        <v>1509</v>
      </c>
      <c r="G600" s="9" t="s">
        <v>5189</v>
      </c>
      <c r="H600" s="8" t="s">
        <v>1591</v>
      </c>
      <c r="I600" s="9"/>
      <c r="J600" s="9"/>
      <c r="K600" s="10"/>
      <c r="L600" s="11"/>
      <c r="M600" s="22">
        <v>92</v>
      </c>
      <c r="N600" s="33"/>
      <c r="O600" s="22"/>
      <c r="P600" s="85">
        <v>8610.84</v>
      </c>
      <c r="Q600" s="12">
        <v>1.8</v>
      </c>
      <c r="R600" s="12">
        <v>13.4</v>
      </c>
      <c r="S600" s="12">
        <v>27</v>
      </c>
      <c r="T600" s="12">
        <v>23.799999999999997</v>
      </c>
      <c r="U600" s="14" t="s">
        <v>56</v>
      </c>
      <c r="V600" s="14" t="s">
        <v>56</v>
      </c>
      <c r="W600" s="14" t="s">
        <v>56</v>
      </c>
      <c r="X600" s="16" t="s">
        <v>56</v>
      </c>
      <c r="Y600" s="13"/>
      <c r="Z600" s="13"/>
      <c r="AA600" s="13"/>
      <c r="AB600" s="13"/>
    </row>
    <row r="601" spans="1:28">
      <c r="A601" t="s">
        <v>1592</v>
      </c>
      <c r="B601" s="12" t="s">
        <v>1593</v>
      </c>
      <c r="C601" s="12" t="s">
        <v>1493</v>
      </c>
      <c r="D601" s="12" t="s">
        <v>173</v>
      </c>
      <c r="E601" s="12" t="s">
        <v>1508</v>
      </c>
      <c r="F601" s="12" t="s">
        <v>1509</v>
      </c>
      <c r="G601" s="9" t="s">
        <v>5190</v>
      </c>
      <c r="H601" s="8" t="s">
        <v>1591</v>
      </c>
      <c r="I601" s="9"/>
      <c r="J601" s="9"/>
      <c r="K601" s="10"/>
      <c r="L601" s="11"/>
      <c r="M601" s="22">
        <v>120</v>
      </c>
      <c r="N601" s="33"/>
      <c r="O601" s="22"/>
      <c r="P601" s="85">
        <v>8933.5680000000011</v>
      </c>
      <c r="Q601" s="12">
        <v>1.8</v>
      </c>
      <c r="R601" s="12">
        <v>13.600000000000001</v>
      </c>
      <c r="S601" s="12">
        <v>27.6</v>
      </c>
      <c r="T601" s="12">
        <v>23.799999999999997</v>
      </c>
      <c r="U601" s="14" t="s">
        <v>56</v>
      </c>
      <c r="V601" s="14" t="s">
        <v>56</v>
      </c>
      <c r="W601" s="14" t="s">
        <v>56</v>
      </c>
      <c r="X601" s="16" t="s">
        <v>56</v>
      </c>
      <c r="Y601" s="13"/>
      <c r="Z601" s="13"/>
      <c r="AA601" s="13"/>
      <c r="AB601" s="13"/>
    </row>
    <row r="602" spans="1:28">
      <c r="A602" t="s">
        <v>1595</v>
      </c>
      <c r="B602" s="12" t="s">
        <v>1596</v>
      </c>
      <c r="C602" s="12" t="s">
        <v>1493</v>
      </c>
      <c r="D602" s="12" t="s">
        <v>173</v>
      </c>
      <c r="E602" s="12" t="s">
        <v>1508</v>
      </c>
      <c r="F602" s="12" t="s">
        <v>1509</v>
      </c>
      <c r="G602" s="9" t="s">
        <v>5191</v>
      </c>
      <c r="H602" s="8" t="s">
        <v>1591</v>
      </c>
      <c r="I602" s="9"/>
      <c r="J602" s="9"/>
      <c r="K602" s="10"/>
      <c r="L602" s="11"/>
      <c r="M602" s="22">
        <v>82</v>
      </c>
      <c r="N602" s="33"/>
      <c r="O602" s="22"/>
      <c r="P602" s="85">
        <v>8659.7500000000018</v>
      </c>
      <c r="Q602" s="12">
        <v>1.8</v>
      </c>
      <c r="R602" s="12">
        <v>13.4</v>
      </c>
      <c r="S602" s="12">
        <v>27.500000000000004</v>
      </c>
      <c r="T602" s="12">
        <v>23.5</v>
      </c>
      <c r="U602" s="14" t="s">
        <v>56</v>
      </c>
      <c r="V602" s="14" t="s">
        <v>56</v>
      </c>
      <c r="W602" s="14" t="s">
        <v>56</v>
      </c>
      <c r="X602" s="16" t="s">
        <v>56</v>
      </c>
      <c r="Y602" s="13"/>
      <c r="Z602" s="13"/>
      <c r="AA602" s="13"/>
      <c r="AB602" s="13"/>
    </row>
    <row r="603" spans="1:28">
      <c r="A603" t="s">
        <v>1598</v>
      </c>
      <c r="B603" s="12" t="s">
        <v>1599</v>
      </c>
      <c r="C603" s="12" t="s">
        <v>1493</v>
      </c>
      <c r="D603" s="12" t="s">
        <v>173</v>
      </c>
      <c r="E603" s="12" t="s">
        <v>1508</v>
      </c>
      <c r="F603" s="12" t="s">
        <v>1509</v>
      </c>
      <c r="G603" s="9" t="s">
        <v>5192</v>
      </c>
      <c r="H603" s="8" t="s">
        <v>1591</v>
      </c>
      <c r="I603" s="9"/>
      <c r="J603" s="9"/>
      <c r="K603" s="10"/>
      <c r="L603" s="11"/>
      <c r="M603" s="22">
        <v>968</v>
      </c>
      <c r="N603" s="33"/>
      <c r="O603" s="22"/>
      <c r="P603" s="85">
        <v>191620.00000000003</v>
      </c>
      <c r="Q603" s="12">
        <v>23.4</v>
      </c>
      <c r="R603" s="12">
        <v>67</v>
      </c>
      <c r="S603" s="12">
        <v>110.00000000000001</v>
      </c>
      <c r="T603" s="12">
        <v>26</v>
      </c>
      <c r="U603" s="14" t="s">
        <v>56</v>
      </c>
      <c r="V603" s="14" t="s">
        <v>56</v>
      </c>
      <c r="W603" s="14" t="s">
        <v>56</v>
      </c>
      <c r="X603" s="16" t="s">
        <v>56</v>
      </c>
      <c r="Y603" s="13"/>
      <c r="Z603" s="13"/>
      <c r="AA603" s="13"/>
      <c r="AB603" s="13"/>
    </row>
    <row r="604" spans="1:28">
      <c r="A604" t="s">
        <v>1601</v>
      </c>
      <c r="B604" s="12" t="s">
        <v>1602</v>
      </c>
      <c r="C604" s="12" t="s">
        <v>1493</v>
      </c>
      <c r="D604" s="12" t="s">
        <v>173</v>
      </c>
      <c r="E604" s="12" t="s">
        <v>1508</v>
      </c>
      <c r="F604" s="12" t="s">
        <v>1509</v>
      </c>
      <c r="G604" s="9" t="s">
        <v>5193</v>
      </c>
      <c r="H604" s="8" t="s">
        <v>1591</v>
      </c>
      <c r="I604" s="9"/>
      <c r="J604" s="9"/>
      <c r="K604" s="10"/>
      <c r="L604" s="11"/>
      <c r="M604" s="22">
        <v>968</v>
      </c>
      <c r="N604" s="33"/>
      <c r="O604" s="22"/>
      <c r="P604" s="85">
        <v>185900.00000000003</v>
      </c>
      <c r="Q604" s="12">
        <v>21.2</v>
      </c>
      <c r="R604" s="12">
        <v>65</v>
      </c>
      <c r="S604" s="12">
        <v>110.00000000000001</v>
      </c>
      <c r="T604" s="12">
        <v>26</v>
      </c>
      <c r="U604" s="14" t="s">
        <v>56</v>
      </c>
      <c r="V604" s="14" t="s">
        <v>56</v>
      </c>
      <c r="W604" s="14" t="s">
        <v>56</v>
      </c>
      <c r="X604" s="16" t="s">
        <v>56</v>
      </c>
      <c r="Y604" s="13"/>
      <c r="Z604" s="13"/>
      <c r="AA604" s="13"/>
      <c r="AB604" s="13"/>
    </row>
    <row r="605" spans="1:28">
      <c r="A605" t="s">
        <v>1604</v>
      </c>
      <c r="B605" s="12" t="s">
        <v>1605</v>
      </c>
      <c r="C605" s="12" t="s">
        <v>1493</v>
      </c>
      <c r="D605" s="12" t="s">
        <v>173</v>
      </c>
      <c r="E605" s="12" t="s">
        <v>1508</v>
      </c>
      <c r="F605" s="12" t="s">
        <v>1509</v>
      </c>
      <c r="G605" s="9" t="s">
        <v>5194</v>
      </c>
      <c r="H605" s="8" t="s">
        <v>1591</v>
      </c>
      <c r="I605" s="9"/>
      <c r="J605" s="9"/>
      <c r="K605" s="10"/>
      <c r="L605" s="11"/>
      <c r="M605" s="22">
        <v>82</v>
      </c>
      <c r="N605" s="33"/>
      <c r="O605" s="22"/>
      <c r="P605" s="85">
        <v>14406.000000000002</v>
      </c>
      <c r="Q605" s="12">
        <v>1.6</v>
      </c>
      <c r="R605" s="12">
        <v>7.0000000000000009</v>
      </c>
      <c r="S605" s="12">
        <v>98</v>
      </c>
      <c r="T605" s="12">
        <v>21</v>
      </c>
      <c r="U605" s="14" t="s">
        <v>56</v>
      </c>
      <c r="V605" s="14" t="s">
        <v>56</v>
      </c>
      <c r="W605" s="14" t="s">
        <v>56</v>
      </c>
      <c r="X605" s="16" t="s">
        <v>56</v>
      </c>
      <c r="Y605" s="13"/>
      <c r="Z605" s="13"/>
      <c r="AA605" s="13"/>
      <c r="AB605" s="13"/>
    </row>
    <row r="606" spans="1:28">
      <c r="A606" t="s">
        <v>1607</v>
      </c>
      <c r="B606" s="12" t="s">
        <v>1608</v>
      </c>
      <c r="C606" s="12" t="s">
        <v>1493</v>
      </c>
      <c r="D606" s="12" t="s">
        <v>173</v>
      </c>
      <c r="E606" s="12" t="s">
        <v>1508</v>
      </c>
      <c r="F606" s="12" t="s">
        <v>1509</v>
      </c>
      <c r="G606" s="9" t="s">
        <v>5195</v>
      </c>
      <c r="H606" s="8" t="s">
        <v>1591</v>
      </c>
      <c r="I606" s="9"/>
      <c r="J606" s="9"/>
      <c r="K606" s="10"/>
      <c r="L606" s="11"/>
      <c r="M606" s="22">
        <v>82</v>
      </c>
      <c r="N606" s="33"/>
      <c r="O606" s="22"/>
      <c r="P606" s="85">
        <v>12054</v>
      </c>
      <c r="Q606" s="12">
        <v>1.2</v>
      </c>
      <c r="R606" s="12">
        <v>6</v>
      </c>
      <c r="S606" s="12">
        <v>98</v>
      </c>
      <c r="T606" s="12">
        <v>20.5</v>
      </c>
      <c r="U606" s="14" t="s">
        <v>56</v>
      </c>
      <c r="V606" s="14" t="s">
        <v>56</v>
      </c>
      <c r="W606" s="14" t="s">
        <v>56</v>
      </c>
      <c r="X606" s="16" t="s">
        <v>56</v>
      </c>
      <c r="Y606" s="13"/>
      <c r="Z606" s="13"/>
      <c r="AA606" s="13"/>
      <c r="AB606" s="13"/>
    </row>
    <row r="607" spans="1:28">
      <c r="A607" t="s">
        <v>1610</v>
      </c>
      <c r="B607" s="12" t="s">
        <v>1611</v>
      </c>
      <c r="C607" s="12" t="s">
        <v>1493</v>
      </c>
      <c r="D607" s="12" t="s">
        <v>173</v>
      </c>
      <c r="E607" s="12" t="s">
        <v>1508</v>
      </c>
      <c r="F607" s="12" t="s">
        <v>1509</v>
      </c>
      <c r="G607" s="9" t="s">
        <v>5196</v>
      </c>
      <c r="H607" s="8" t="s">
        <v>1591</v>
      </c>
      <c r="I607" s="9"/>
      <c r="J607" s="9"/>
      <c r="K607" s="10"/>
      <c r="L607" s="11"/>
      <c r="M607" s="22">
        <v>54</v>
      </c>
      <c r="N607" s="33"/>
      <c r="O607" s="22"/>
      <c r="P607" s="85">
        <v>3648</v>
      </c>
      <c r="Q607" s="12">
        <v>0.9</v>
      </c>
      <c r="R607" s="12">
        <v>9.5</v>
      </c>
      <c r="S607" s="12">
        <v>24</v>
      </c>
      <c r="T607" s="12">
        <v>16</v>
      </c>
      <c r="U607" s="14" t="s">
        <v>56</v>
      </c>
      <c r="V607" s="14" t="s">
        <v>56</v>
      </c>
      <c r="W607" s="14" t="s">
        <v>56</v>
      </c>
      <c r="X607" s="16" t="s">
        <v>56</v>
      </c>
      <c r="Y607" s="13"/>
      <c r="Z607" s="13"/>
      <c r="AA607" s="13"/>
      <c r="AB607" s="13"/>
    </row>
    <row r="608" spans="1:28">
      <c r="A608" t="s">
        <v>6695</v>
      </c>
      <c r="B608" s="12" t="s">
        <v>6696</v>
      </c>
      <c r="C608" s="12" t="s">
        <v>1493</v>
      </c>
      <c r="D608" s="12" t="s">
        <v>6507</v>
      </c>
      <c r="E608" s="12" t="s">
        <v>6697</v>
      </c>
      <c r="F608" s="12" t="s">
        <v>565</v>
      </c>
      <c r="G608" s="9" t="s">
        <v>5197</v>
      </c>
      <c r="H608" s="8" t="s">
        <v>1846</v>
      </c>
      <c r="I608" s="9"/>
      <c r="J608" s="9" t="s">
        <v>6698</v>
      </c>
      <c r="K608" s="10" t="s">
        <v>55</v>
      </c>
      <c r="L608" s="11">
        <v>46054</v>
      </c>
      <c r="M608" s="22">
        <v>1304</v>
      </c>
      <c r="N608" s="33"/>
      <c r="O608" s="22"/>
      <c r="P608" s="85">
        <v>158032.00000000003</v>
      </c>
      <c r="Q608" s="12">
        <v>15</v>
      </c>
      <c r="R608" s="12">
        <v>28.000000000000004</v>
      </c>
      <c r="S608" s="12">
        <v>83</v>
      </c>
      <c r="T608" s="12">
        <v>68</v>
      </c>
      <c r="U608" s="14" t="s">
        <v>56</v>
      </c>
      <c r="V608" s="14" t="s">
        <v>56</v>
      </c>
      <c r="W608" s="14" t="s">
        <v>56</v>
      </c>
      <c r="X608" s="16" t="s">
        <v>56</v>
      </c>
      <c r="Y608" s="13"/>
      <c r="Z608" s="13"/>
      <c r="AA608" s="13"/>
      <c r="AB608" s="13"/>
    </row>
    <row r="609" spans="1:28">
      <c r="A609" t="s">
        <v>6699</v>
      </c>
      <c r="B609" s="12" t="s">
        <v>6700</v>
      </c>
      <c r="C609" s="12" t="s">
        <v>1493</v>
      </c>
      <c r="D609" s="12" t="s">
        <v>6507</v>
      </c>
      <c r="E609" s="12" t="s">
        <v>6697</v>
      </c>
      <c r="F609" s="12" t="s">
        <v>565</v>
      </c>
      <c r="G609" s="9" t="s">
        <v>5198</v>
      </c>
      <c r="H609" s="8" t="s">
        <v>1846</v>
      </c>
      <c r="I609" s="9"/>
      <c r="J609" s="9" t="s">
        <v>6701</v>
      </c>
      <c r="K609" s="10" t="s">
        <v>55</v>
      </c>
      <c r="L609" s="11">
        <v>46054</v>
      </c>
      <c r="M609" s="22">
        <v>1334</v>
      </c>
      <c r="N609" s="33"/>
      <c r="O609" s="22"/>
      <c r="P609" s="85">
        <v>158032.00000000003</v>
      </c>
      <c r="Q609" s="12">
        <v>15</v>
      </c>
      <c r="R609" s="12">
        <v>28.000000000000004</v>
      </c>
      <c r="S609" s="12">
        <v>83</v>
      </c>
      <c r="T609" s="12">
        <v>68</v>
      </c>
      <c r="U609" s="14" t="s">
        <v>56</v>
      </c>
      <c r="V609" s="14" t="s">
        <v>56</v>
      </c>
      <c r="W609" s="14" t="s">
        <v>56</v>
      </c>
      <c r="X609" s="16" t="s">
        <v>56</v>
      </c>
      <c r="Y609" s="13"/>
      <c r="Z609" s="13"/>
      <c r="AA609" s="13"/>
      <c r="AB609" s="13"/>
    </row>
    <row r="610" spans="1:28">
      <c r="A610" t="s">
        <v>6702</v>
      </c>
      <c r="B610" s="12" t="s">
        <v>6703</v>
      </c>
      <c r="C610" s="12" t="s">
        <v>1493</v>
      </c>
      <c r="D610" s="12" t="s">
        <v>6502</v>
      </c>
      <c r="E610" s="12" t="s">
        <v>6697</v>
      </c>
      <c r="F610" s="12" t="s">
        <v>565</v>
      </c>
      <c r="G610" s="9" t="s">
        <v>6704</v>
      </c>
      <c r="H610" s="8" t="s">
        <v>6705</v>
      </c>
      <c r="I610" s="9"/>
      <c r="J610" s="9" t="s">
        <v>6706</v>
      </c>
      <c r="K610" s="10" t="s">
        <v>55</v>
      </c>
      <c r="L610" s="11">
        <v>46054</v>
      </c>
      <c r="M610" s="22">
        <v>0</v>
      </c>
      <c r="N610" s="33"/>
      <c r="O610" s="22"/>
      <c r="P610" s="85">
        <v>274176</v>
      </c>
      <c r="Q610" s="12">
        <v>37</v>
      </c>
      <c r="R610" s="12">
        <v>68</v>
      </c>
      <c r="S610" s="12">
        <v>96</v>
      </c>
      <c r="T610" s="12">
        <v>42</v>
      </c>
      <c r="U610" s="12" t="s">
        <v>96</v>
      </c>
      <c r="V610" s="14">
        <v>0.97</v>
      </c>
      <c r="W610" s="6">
        <v>675</v>
      </c>
      <c r="X610" s="15">
        <v>0.65475000000000005</v>
      </c>
      <c r="Y610" s="13"/>
      <c r="Z610" s="13"/>
      <c r="AA610" s="13"/>
      <c r="AB610" s="13"/>
    </row>
    <row r="611" spans="1:28">
      <c r="A611" t="s">
        <v>6707</v>
      </c>
      <c r="B611" s="12" t="s">
        <v>6708</v>
      </c>
      <c r="C611" s="12" t="s">
        <v>1493</v>
      </c>
      <c r="D611" s="12" t="s">
        <v>6502</v>
      </c>
      <c r="E611" s="12" t="s">
        <v>6697</v>
      </c>
      <c r="F611" s="12" t="s">
        <v>565</v>
      </c>
      <c r="G611" s="9" t="s">
        <v>6709</v>
      </c>
      <c r="H611" s="8" t="s">
        <v>6705</v>
      </c>
      <c r="I611" s="9"/>
      <c r="J611" s="9" t="s">
        <v>6710</v>
      </c>
      <c r="K611" s="10" t="s">
        <v>55</v>
      </c>
      <c r="L611" s="11">
        <v>46054</v>
      </c>
      <c r="M611" s="22">
        <v>0</v>
      </c>
      <c r="N611" s="33"/>
      <c r="O611" s="22"/>
      <c r="P611" s="85">
        <v>274176</v>
      </c>
      <c r="Q611" s="12">
        <v>38</v>
      </c>
      <c r="R611" s="12">
        <v>68</v>
      </c>
      <c r="S611" s="12">
        <v>96</v>
      </c>
      <c r="T611" s="12">
        <v>42</v>
      </c>
      <c r="U611" s="12" t="s">
        <v>96</v>
      </c>
      <c r="V611" s="14">
        <v>1.07</v>
      </c>
      <c r="W611" s="6">
        <v>675</v>
      </c>
      <c r="X611" s="15">
        <v>0.72224999999999995</v>
      </c>
      <c r="Y611" s="13"/>
      <c r="Z611" s="13"/>
      <c r="AA611" s="13"/>
      <c r="AB611" s="13"/>
    </row>
    <row r="612" spans="1:28">
      <c r="A612" t="s">
        <v>1613</v>
      </c>
      <c r="B612" s="12" t="s">
        <v>1614</v>
      </c>
      <c r="C612" s="12" t="s">
        <v>1493</v>
      </c>
      <c r="D612" s="12" t="s">
        <v>6507</v>
      </c>
      <c r="E612" s="12" t="s">
        <v>1615</v>
      </c>
      <c r="F612" s="12" t="s">
        <v>1616</v>
      </c>
      <c r="G612" s="9" t="s">
        <v>6711</v>
      </c>
      <c r="H612" s="8" t="s">
        <v>1618</v>
      </c>
      <c r="I612" s="9"/>
      <c r="J612" s="9" t="s">
        <v>1619</v>
      </c>
      <c r="K612" s="10" t="s">
        <v>55</v>
      </c>
      <c r="L612" s="11">
        <v>46054</v>
      </c>
      <c r="M612" s="22">
        <v>466</v>
      </c>
      <c r="N612" s="33"/>
      <c r="O612" s="22"/>
      <c r="P612" s="85">
        <v>98420.000000000015</v>
      </c>
      <c r="Q612" s="12">
        <v>12</v>
      </c>
      <c r="R612" s="12">
        <v>28.000000000000004</v>
      </c>
      <c r="S612" s="12">
        <v>95</v>
      </c>
      <c r="T612" s="12">
        <v>37</v>
      </c>
      <c r="U612" s="14" t="s">
        <v>56</v>
      </c>
      <c r="V612" s="14" t="s">
        <v>56</v>
      </c>
      <c r="W612" s="14" t="s">
        <v>56</v>
      </c>
      <c r="X612" s="16" t="s">
        <v>56</v>
      </c>
      <c r="Y612" s="13"/>
      <c r="Z612" s="13"/>
      <c r="AA612" s="13"/>
      <c r="AB612" s="13"/>
    </row>
    <row r="613" spans="1:28">
      <c r="A613" t="s">
        <v>1621</v>
      </c>
      <c r="B613" s="12" t="s">
        <v>1622</v>
      </c>
      <c r="C613" s="12" t="s">
        <v>1493</v>
      </c>
      <c r="D613" s="12" t="s">
        <v>6507</v>
      </c>
      <c r="E613" s="12" t="s">
        <v>1615</v>
      </c>
      <c r="F613" s="12" t="s">
        <v>1616</v>
      </c>
      <c r="G613" s="9" t="s">
        <v>6712</v>
      </c>
      <c r="H613" s="8" t="s">
        <v>1624</v>
      </c>
      <c r="I613" s="9"/>
      <c r="J613" s="9" t="s">
        <v>1625</v>
      </c>
      <c r="K613" s="10" t="s">
        <v>55</v>
      </c>
      <c r="L613" s="11">
        <v>46054</v>
      </c>
      <c r="M613" s="22">
        <v>536</v>
      </c>
      <c r="N613" s="33"/>
      <c r="O613" s="22"/>
      <c r="P613" s="85">
        <v>98420.000000000015</v>
      </c>
      <c r="Q613" s="12">
        <v>12</v>
      </c>
      <c r="R613" s="12">
        <v>28.000000000000004</v>
      </c>
      <c r="S613" s="12">
        <v>95</v>
      </c>
      <c r="T613" s="12">
        <v>37</v>
      </c>
      <c r="U613" s="14" t="s">
        <v>56</v>
      </c>
      <c r="V613" s="14" t="s">
        <v>56</v>
      </c>
      <c r="W613" s="14" t="s">
        <v>56</v>
      </c>
      <c r="X613" s="16" t="s">
        <v>56</v>
      </c>
      <c r="Y613" s="13"/>
      <c r="Z613" s="13"/>
      <c r="AA613" s="13"/>
      <c r="AB613" s="13"/>
    </row>
    <row r="614" spans="1:28">
      <c r="A614" t="s">
        <v>1626</v>
      </c>
      <c r="B614" s="12" t="s">
        <v>1627</v>
      </c>
      <c r="C614" s="12" t="s">
        <v>1493</v>
      </c>
      <c r="D614" s="12" t="s">
        <v>6507</v>
      </c>
      <c r="E614" s="12" t="s">
        <v>1615</v>
      </c>
      <c r="F614" s="12" t="s">
        <v>1616</v>
      </c>
      <c r="G614" s="9" t="s">
        <v>6713</v>
      </c>
      <c r="H614" s="8" t="s">
        <v>1629</v>
      </c>
      <c r="I614" s="9"/>
      <c r="J614" s="9" t="s">
        <v>1630</v>
      </c>
      <c r="K614" s="10" t="s">
        <v>55</v>
      </c>
      <c r="L614" s="11">
        <v>46054</v>
      </c>
      <c r="M614" s="22">
        <v>579</v>
      </c>
      <c r="N614" s="33"/>
      <c r="O614" s="22"/>
      <c r="P614" s="85">
        <v>98420.000000000015</v>
      </c>
      <c r="Q614" s="12">
        <v>12</v>
      </c>
      <c r="R614" s="12">
        <v>28.000000000000004</v>
      </c>
      <c r="S614" s="12">
        <v>95</v>
      </c>
      <c r="T614" s="12">
        <v>37</v>
      </c>
      <c r="U614" s="14" t="s">
        <v>56</v>
      </c>
      <c r="V614" s="14" t="s">
        <v>56</v>
      </c>
      <c r="W614" s="14" t="s">
        <v>56</v>
      </c>
      <c r="X614" s="16" t="s">
        <v>56</v>
      </c>
      <c r="Y614" s="13"/>
      <c r="Z614" s="13"/>
      <c r="AA614" s="13"/>
      <c r="AB614" s="13"/>
    </row>
    <row r="615" spans="1:28">
      <c r="A615" t="s">
        <v>1631</v>
      </c>
      <c r="B615" s="12" t="s">
        <v>1632</v>
      </c>
      <c r="C615" s="12" t="s">
        <v>1493</v>
      </c>
      <c r="D615" s="12" t="s">
        <v>6507</v>
      </c>
      <c r="E615" s="12" t="s">
        <v>1615</v>
      </c>
      <c r="F615" s="12" t="s">
        <v>1616</v>
      </c>
      <c r="G615" s="9" t="s">
        <v>6714</v>
      </c>
      <c r="H615" s="8" t="s">
        <v>1634</v>
      </c>
      <c r="I615" s="9"/>
      <c r="J615" s="9" t="s">
        <v>1635</v>
      </c>
      <c r="K615" s="10" t="s">
        <v>55</v>
      </c>
      <c r="L615" s="11">
        <v>46054</v>
      </c>
      <c r="M615" s="22">
        <v>677</v>
      </c>
      <c r="N615" s="33"/>
      <c r="O615" s="22"/>
      <c r="P615" s="85">
        <v>98420.000000000015</v>
      </c>
      <c r="Q615" s="12">
        <v>13</v>
      </c>
      <c r="R615" s="12">
        <v>28.000000000000004</v>
      </c>
      <c r="S615" s="12">
        <v>95</v>
      </c>
      <c r="T615" s="12">
        <v>37</v>
      </c>
      <c r="U615" s="14" t="s">
        <v>56</v>
      </c>
      <c r="V615" s="14" t="s">
        <v>56</v>
      </c>
      <c r="W615" s="14" t="s">
        <v>56</v>
      </c>
      <c r="X615" s="16" t="s">
        <v>56</v>
      </c>
      <c r="Y615" s="13"/>
      <c r="Z615" s="13"/>
      <c r="AA615" s="13"/>
      <c r="AB615" s="13"/>
    </row>
    <row r="616" spans="1:28">
      <c r="A616" t="s">
        <v>1636</v>
      </c>
      <c r="B616" s="12" t="s">
        <v>1637</v>
      </c>
      <c r="C616" s="12" t="s">
        <v>1493</v>
      </c>
      <c r="D616" s="12" t="s">
        <v>6507</v>
      </c>
      <c r="E616" s="12" t="s">
        <v>1615</v>
      </c>
      <c r="F616" s="12" t="s">
        <v>1616</v>
      </c>
      <c r="G616" s="9" t="s">
        <v>6715</v>
      </c>
      <c r="H616" s="8" t="s">
        <v>1639</v>
      </c>
      <c r="I616" s="9"/>
      <c r="J616" s="9" t="s">
        <v>1640</v>
      </c>
      <c r="K616" s="10" t="s">
        <v>55</v>
      </c>
      <c r="L616" s="11">
        <v>46054</v>
      </c>
      <c r="M616" s="22">
        <v>864</v>
      </c>
      <c r="N616" s="33"/>
      <c r="O616" s="22"/>
      <c r="P616" s="85">
        <v>98420.000000000015</v>
      </c>
      <c r="Q616" s="12">
        <v>12</v>
      </c>
      <c r="R616" s="12">
        <v>28.000000000000004</v>
      </c>
      <c r="S616" s="12">
        <v>95</v>
      </c>
      <c r="T616" s="12">
        <v>37</v>
      </c>
      <c r="U616" s="14" t="s">
        <v>56</v>
      </c>
      <c r="V616" s="14" t="s">
        <v>56</v>
      </c>
      <c r="W616" s="14" t="s">
        <v>56</v>
      </c>
      <c r="X616" s="16" t="s">
        <v>56</v>
      </c>
      <c r="Y616" s="13"/>
      <c r="Z616" s="13"/>
      <c r="AA616" s="13"/>
      <c r="AB616" s="13"/>
    </row>
    <row r="617" spans="1:28">
      <c r="A617" t="s">
        <v>1641</v>
      </c>
      <c r="B617" s="12" t="s">
        <v>1642</v>
      </c>
      <c r="C617" s="12" t="s">
        <v>1493</v>
      </c>
      <c r="D617" s="12" t="s">
        <v>6507</v>
      </c>
      <c r="E617" s="12" t="s">
        <v>1615</v>
      </c>
      <c r="F617" s="12" t="s">
        <v>1616</v>
      </c>
      <c r="G617" s="9" t="s">
        <v>6716</v>
      </c>
      <c r="H617" s="8" t="s">
        <v>1644</v>
      </c>
      <c r="I617" s="9"/>
      <c r="J617" s="9" t="s">
        <v>1645</v>
      </c>
      <c r="K617" s="10" t="s">
        <v>55</v>
      </c>
      <c r="L617" s="11">
        <v>46054</v>
      </c>
      <c r="M617" s="22">
        <v>1079</v>
      </c>
      <c r="N617" s="33"/>
      <c r="O617" s="22"/>
      <c r="P617" s="85">
        <v>135469.99999999997</v>
      </c>
      <c r="Q617" s="12">
        <v>14</v>
      </c>
      <c r="R617" s="12">
        <v>31</v>
      </c>
      <c r="S617" s="12">
        <v>114.99999999999999</v>
      </c>
      <c r="T617" s="12">
        <v>38</v>
      </c>
      <c r="U617" s="14" t="s">
        <v>56</v>
      </c>
      <c r="V617" s="14" t="s">
        <v>56</v>
      </c>
      <c r="W617" s="14" t="s">
        <v>56</v>
      </c>
      <c r="X617" s="16" t="s">
        <v>56</v>
      </c>
      <c r="Y617" s="13"/>
      <c r="Z617" s="13"/>
      <c r="AA617" s="13"/>
      <c r="AB617" s="13"/>
    </row>
    <row r="618" spans="1:28">
      <c r="A618" t="s">
        <v>1646</v>
      </c>
      <c r="B618" s="12" t="s">
        <v>1647</v>
      </c>
      <c r="C618" s="12" t="s">
        <v>1493</v>
      </c>
      <c r="D618" s="12" t="s">
        <v>6507</v>
      </c>
      <c r="E618" s="12" t="s">
        <v>1615</v>
      </c>
      <c r="F618" s="12" t="s">
        <v>1616</v>
      </c>
      <c r="G618" s="9" t="s">
        <v>6717</v>
      </c>
      <c r="H618" s="8" t="s">
        <v>1649</v>
      </c>
      <c r="I618" s="9"/>
      <c r="J618" s="9" t="s">
        <v>1650</v>
      </c>
      <c r="K618" s="10" t="s">
        <v>55</v>
      </c>
      <c r="L618" s="11">
        <v>46054</v>
      </c>
      <c r="M618" s="22">
        <v>1655</v>
      </c>
      <c r="N618" s="33"/>
      <c r="O618" s="22"/>
      <c r="P618" s="85">
        <v>135469.99999999997</v>
      </c>
      <c r="Q618" s="12">
        <v>15</v>
      </c>
      <c r="R618" s="12">
        <v>31</v>
      </c>
      <c r="S618" s="12">
        <v>114.99999999999999</v>
      </c>
      <c r="T618" s="12">
        <v>38</v>
      </c>
      <c r="U618" s="14" t="s">
        <v>56</v>
      </c>
      <c r="V618" s="14" t="s">
        <v>56</v>
      </c>
      <c r="W618" s="14" t="s">
        <v>56</v>
      </c>
      <c r="X618" s="16" t="s">
        <v>56</v>
      </c>
      <c r="Y618" s="13"/>
      <c r="Z618" s="13"/>
      <c r="AA618" s="13"/>
      <c r="AB618" s="13"/>
    </row>
    <row r="619" spans="1:28">
      <c r="A619" t="s">
        <v>1651</v>
      </c>
      <c r="B619" s="12" t="s">
        <v>1652</v>
      </c>
      <c r="C619" s="12" t="s">
        <v>1493</v>
      </c>
      <c r="D619" s="12" t="s">
        <v>6502</v>
      </c>
      <c r="E619" s="12" t="s">
        <v>1615</v>
      </c>
      <c r="F619" s="12" t="s">
        <v>1616</v>
      </c>
      <c r="G619" s="9" t="s">
        <v>5206</v>
      </c>
      <c r="H619" s="8" t="s">
        <v>1654</v>
      </c>
      <c r="I619" s="9"/>
      <c r="J619" s="9" t="s">
        <v>1655</v>
      </c>
      <c r="K619" s="10" t="s">
        <v>55</v>
      </c>
      <c r="L619" s="11">
        <v>46054</v>
      </c>
      <c r="M619" s="22">
        <v>803</v>
      </c>
      <c r="N619" s="33"/>
      <c r="O619" s="22"/>
      <c r="P619" s="85">
        <v>213600</v>
      </c>
      <c r="Q619" s="12">
        <v>29</v>
      </c>
      <c r="R619" s="12">
        <v>60</v>
      </c>
      <c r="S619" s="12">
        <v>89</v>
      </c>
      <c r="T619" s="12">
        <v>40</v>
      </c>
      <c r="U619" s="12" t="s">
        <v>96</v>
      </c>
      <c r="V619" s="154">
        <v>0.7</v>
      </c>
      <c r="W619" s="6">
        <v>675</v>
      </c>
      <c r="X619" s="15">
        <v>0.47249999999999992</v>
      </c>
      <c r="Y619" s="13"/>
      <c r="Z619" s="13"/>
      <c r="AA619" s="13"/>
      <c r="AB619" s="13"/>
    </row>
    <row r="620" spans="1:28">
      <c r="A620" t="s">
        <v>1656</v>
      </c>
      <c r="B620" s="12" t="s">
        <v>1657</v>
      </c>
      <c r="C620" s="12" t="s">
        <v>1493</v>
      </c>
      <c r="D620" s="12" t="s">
        <v>6502</v>
      </c>
      <c r="E620" s="12" t="s">
        <v>1615</v>
      </c>
      <c r="F620" s="12" t="s">
        <v>1616</v>
      </c>
      <c r="G620" s="9" t="s">
        <v>5207</v>
      </c>
      <c r="H620" s="8" t="s">
        <v>1654</v>
      </c>
      <c r="I620" s="9"/>
      <c r="J620" s="9" t="s">
        <v>1659</v>
      </c>
      <c r="K620" s="10" t="s">
        <v>55</v>
      </c>
      <c r="L620" s="11">
        <v>46054</v>
      </c>
      <c r="M620" s="22">
        <v>853</v>
      </c>
      <c r="N620" s="33"/>
      <c r="O620" s="22"/>
      <c r="P620" s="85">
        <v>213600</v>
      </c>
      <c r="Q620" s="12">
        <v>29</v>
      </c>
      <c r="R620" s="12">
        <v>60</v>
      </c>
      <c r="S620" s="12">
        <v>89</v>
      </c>
      <c r="T620" s="12">
        <v>40</v>
      </c>
      <c r="U620" s="12" t="s">
        <v>96</v>
      </c>
      <c r="V620" s="154">
        <v>0.7</v>
      </c>
      <c r="W620" s="6">
        <v>675</v>
      </c>
      <c r="X620" s="15">
        <v>0.47249999999999992</v>
      </c>
      <c r="Y620" s="13"/>
      <c r="Z620" s="13"/>
      <c r="AA620" s="13"/>
      <c r="AB620" s="13"/>
    </row>
    <row r="621" spans="1:28">
      <c r="A621" t="s">
        <v>1660</v>
      </c>
      <c r="B621" s="12" t="s">
        <v>1661</v>
      </c>
      <c r="C621" s="12" t="s">
        <v>1493</v>
      </c>
      <c r="D621" s="12" t="s">
        <v>6502</v>
      </c>
      <c r="E621" s="12" t="s">
        <v>1615</v>
      </c>
      <c r="F621" s="12" t="s">
        <v>1616</v>
      </c>
      <c r="G621" s="9" t="s">
        <v>5208</v>
      </c>
      <c r="H621" s="8" t="s">
        <v>1654</v>
      </c>
      <c r="I621" s="9"/>
      <c r="J621" s="9" t="s">
        <v>1663</v>
      </c>
      <c r="K621" s="10" t="s">
        <v>55</v>
      </c>
      <c r="L621" s="11">
        <v>46054</v>
      </c>
      <c r="M621" s="22">
        <v>899</v>
      </c>
      <c r="N621" s="33"/>
      <c r="O621" s="22"/>
      <c r="P621" s="85">
        <v>213600</v>
      </c>
      <c r="Q621" s="12">
        <v>33</v>
      </c>
      <c r="R621" s="12">
        <v>60</v>
      </c>
      <c r="S621" s="12">
        <v>89</v>
      </c>
      <c r="T621" s="12">
        <v>40</v>
      </c>
      <c r="U621" s="12" t="s">
        <v>96</v>
      </c>
      <c r="V621" s="154">
        <v>0.81</v>
      </c>
      <c r="W621" s="6">
        <v>675</v>
      </c>
      <c r="X621" s="15">
        <v>0.54674999999999996</v>
      </c>
      <c r="Y621" s="13"/>
      <c r="Z621" s="13"/>
      <c r="AA621" s="13"/>
      <c r="AB621" s="13"/>
    </row>
    <row r="622" spans="1:28">
      <c r="A622" t="s">
        <v>1664</v>
      </c>
      <c r="B622" s="12" t="s">
        <v>1665</v>
      </c>
      <c r="C622" s="12" t="s">
        <v>1493</v>
      </c>
      <c r="D622" s="12" t="s">
        <v>6502</v>
      </c>
      <c r="E622" s="12" t="s">
        <v>1615</v>
      </c>
      <c r="F622" s="12" t="s">
        <v>1616</v>
      </c>
      <c r="G622" s="9" t="s">
        <v>5209</v>
      </c>
      <c r="H622" s="8" t="s">
        <v>1654</v>
      </c>
      <c r="I622" s="9"/>
      <c r="J622" s="9" t="s">
        <v>1667</v>
      </c>
      <c r="K622" s="10" t="s">
        <v>55</v>
      </c>
      <c r="L622" s="11">
        <v>46054</v>
      </c>
      <c r="M622" s="22">
        <v>1204</v>
      </c>
      <c r="N622" s="33"/>
      <c r="O622" s="22"/>
      <c r="P622" s="85">
        <v>213600</v>
      </c>
      <c r="Q622" s="12">
        <v>33</v>
      </c>
      <c r="R622" s="12">
        <v>60</v>
      </c>
      <c r="S622" s="12">
        <v>89</v>
      </c>
      <c r="T622" s="12">
        <v>40</v>
      </c>
      <c r="U622" s="12" t="s">
        <v>96</v>
      </c>
      <c r="V622" s="154">
        <v>0.83</v>
      </c>
      <c r="W622" s="6">
        <v>675</v>
      </c>
      <c r="X622" s="15">
        <v>0.56025000000000003</v>
      </c>
      <c r="Y622" s="13"/>
      <c r="Z622" s="13"/>
      <c r="AA622" s="13"/>
      <c r="AB622" s="13"/>
    </row>
    <row r="623" spans="1:28">
      <c r="A623" t="s">
        <v>1668</v>
      </c>
      <c r="B623" s="12" t="s">
        <v>1669</v>
      </c>
      <c r="C623" s="12" t="s">
        <v>1493</v>
      </c>
      <c r="D623" s="12" t="s">
        <v>6502</v>
      </c>
      <c r="E623" s="12" t="s">
        <v>1615</v>
      </c>
      <c r="F623" s="12" t="s">
        <v>1616</v>
      </c>
      <c r="G623" s="9" t="s">
        <v>5210</v>
      </c>
      <c r="H623" s="8" t="s">
        <v>1654</v>
      </c>
      <c r="I623" s="9"/>
      <c r="J623" s="9" t="s">
        <v>1671</v>
      </c>
      <c r="K623" s="10" t="s">
        <v>55</v>
      </c>
      <c r="L623" s="11">
        <v>46054</v>
      </c>
      <c r="M623" s="22">
        <v>1648</v>
      </c>
      <c r="N623" s="33"/>
      <c r="O623" s="22"/>
      <c r="P623" s="85">
        <v>367080</v>
      </c>
      <c r="Q623" s="12">
        <v>46</v>
      </c>
      <c r="R623" s="12">
        <v>76</v>
      </c>
      <c r="S623" s="12">
        <v>105</v>
      </c>
      <c r="T623" s="12">
        <v>46</v>
      </c>
      <c r="U623" s="12" t="s">
        <v>96</v>
      </c>
      <c r="V623" s="154">
        <v>1.1299999999999999</v>
      </c>
      <c r="W623" s="6">
        <v>675</v>
      </c>
      <c r="X623" s="15">
        <v>0.76274999999999993</v>
      </c>
      <c r="Y623" s="13"/>
      <c r="Z623" s="13"/>
      <c r="AA623" s="13"/>
      <c r="AB623" s="13"/>
    </row>
    <row r="624" spans="1:28">
      <c r="A624" t="s">
        <v>1672</v>
      </c>
      <c r="B624" s="12" t="s">
        <v>1673</v>
      </c>
      <c r="C624" s="12" t="s">
        <v>1493</v>
      </c>
      <c r="D624" s="12" t="s">
        <v>6502</v>
      </c>
      <c r="E624" s="12" t="s">
        <v>1615</v>
      </c>
      <c r="F624" s="12" t="s">
        <v>1616</v>
      </c>
      <c r="G624" s="9" t="s">
        <v>5211</v>
      </c>
      <c r="H624" s="8" t="s">
        <v>1654</v>
      </c>
      <c r="I624" s="9"/>
      <c r="J624" s="9" t="s">
        <v>1675</v>
      </c>
      <c r="K624" s="10" t="s">
        <v>55</v>
      </c>
      <c r="L624" s="11">
        <v>46054</v>
      </c>
      <c r="M624" s="22">
        <v>2547</v>
      </c>
      <c r="N624" s="33"/>
      <c r="O624" s="22"/>
      <c r="P624" s="85">
        <v>367080</v>
      </c>
      <c r="Q624" s="12">
        <v>49</v>
      </c>
      <c r="R624" s="12">
        <v>76</v>
      </c>
      <c r="S624" s="12">
        <v>105</v>
      </c>
      <c r="T624" s="12">
        <v>46</v>
      </c>
      <c r="U624" s="12" t="s">
        <v>96</v>
      </c>
      <c r="V624" s="154">
        <v>1.35</v>
      </c>
      <c r="W624" s="6">
        <v>675</v>
      </c>
      <c r="X624" s="15">
        <v>0.91125000000000012</v>
      </c>
      <c r="Y624" s="13"/>
      <c r="Z624" s="13"/>
      <c r="AA624" s="13"/>
      <c r="AB624" s="13"/>
    </row>
    <row r="625" spans="1:28">
      <c r="A625" t="s">
        <v>6718</v>
      </c>
      <c r="B625" s="12" t="s">
        <v>6719</v>
      </c>
      <c r="C625" s="12" t="s">
        <v>1493</v>
      </c>
      <c r="D625" s="12" t="s">
        <v>6507</v>
      </c>
      <c r="E625" s="12" t="s">
        <v>1615</v>
      </c>
      <c r="F625" s="12" t="s">
        <v>6720</v>
      </c>
      <c r="G625" s="9" t="s">
        <v>6721</v>
      </c>
      <c r="H625" s="8" t="s">
        <v>6722</v>
      </c>
      <c r="I625" s="9"/>
      <c r="J625" s="9" t="s">
        <v>6723</v>
      </c>
      <c r="K625" s="10" t="s">
        <v>55</v>
      </c>
      <c r="L625" s="11">
        <v>46054</v>
      </c>
      <c r="M625" s="22">
        <v>0</v>
      </c>
      <c r="N625" s="33"/>
      <c r="O625" s="22"/>
      <c r="P625" s="85">
        <v>98420.000000000015</v>
      </c>
      <c r="Q625" s="12">
        <v>12</v>
      </c>
      <c r="R625" s="12">
        <v>28.000000000000004</v>
      </c>
      <c r="S625" s="12">
        <v>95</v>
      </c>
      <c r="T625" s="12">
        <v>37</v>
      </c>
      <c r="U625" s="14" t="s">
        <v>56</v>
      </c>
      <c r="V625" s="14" t="s">
        <v>56</v>
      </c>
      <c r="W625" s="14" t="s">
        <v>56</v>
      </c>
      <c r="X625" s="16" t="s">
        <v>56</v>
      </c>
      <c r="Y625" s="13"/>
      <c r="Z625" s="13"/>
      <c r="AA625" s="13"/>
      <c r="AB625" s="13"/>
    </row>
    <row r="626" spans="1:28">
      <c r="A626" t="s">
        <v>6724</v>
      </c>
      <c r="B626" s="12" t="s">
        <v>6725</v>
      </c>
      <c r="C626" s="12" t="s">
        <v>1493</v>
      </c>
      <c r="D626" s="12" t="s">
        <v>6507</v>
      </c>
      <c r="E626" s="12" t="s">
        <v>1615</v>
      </c>
      <c r="F626" s="12" t="s">
        <v>6720</v>
      </c>
      <c r="G626" s="9" t="s">
        <v>6726</v>
      </c>
      <c r="H626" s="8" t="s">
        <v>6722</v>
      </c>
      <c r="I626" s="9"/>
      <c r="J626" s="9" t="s">
        <v>6727</v>
      </c>
      <c r="K626" s="10" t="s">
        <v>55</v>
      </c>
      <c r="L626" s="11">
        <v>46054</v>
      </c>
      <c r="M626" s="22">
        <v>0</v>
      </c>
      <c r="N626" s="33"/>
      <c r="O626" s="22"/>
      <c r="P626" s="85">
        <v>98420.000000000015</v>
      </c>
      <c r="Q626" s="12">
        <v>12</v>
      </c>
      <c r="R626" s="12">
        <v>28.000000000000004</v>
      </c>
      <c r="S626" s="12">
        <v>95</v>
      </c>
      <c r="T626" s="12">
        <v>37</v>
      </c>
      <c r="U626" s="14" t="s">
        <v>56</v>
      </c>
      <c r="V626" s="14" t="s">
        <v>56</v>
      </c>
      <c r="W626" s="14" t="s">
        <v>56</v>
      </c>
      <c r="X626" s="16" t="s">
        <v>56</v>
      </c>
      <c r="Y626" s="13"/>
      <c r="Z626" s="13"/>
      <c r="AA626" s="13"/>
      <c r="AB626" s="13"/>
    </row>
    <row r="627" spans="1:28">
      <c r="A627" t="s">
        <v>6728</v>
      </c>
      <c r="B627" s="12" t="s">
        <v>6729</v>
      </c>
      <c r="C627" s="12" t="s">
        <v>1493</v>
      </c>
      <c r="D627" s="12" t="s">
        <v>6507</v>
      </c>
      <c r="E627" s="12" t="s">
        <v>1615</v>
      </c>
      <c r="F627" s="12" t="s">
        <v>6720</v>
      </c>
      <c r="G627" s="9" t="s">
        <v>6730</v>
      </c>
      <c r="H627" s="8" t="s">
        <v>6722</v>
      </c>
      <c r="I627" s="9"/>
      <c r="J627" s="9" t="s">
        <v>6731</v>
      </c>
      <c r="K627" s="10" t="s">
        <v>55</v>
      </c>
      <c r="L627" s="11">
        <v>46054</v>
      </c>
      <c r="M627" s="22">
        <v>0</v>
      </c>
      <c r="N627" s="33"/>
      <c r="O627" s="22"/>
      <c r="P627" s="85">
        <v>98420.000000000015</v>
      </c>
      <c r="Q627" s="12">
        <v>13</v>
      </c>
      <c r="R627" s="12">
        <v>28.000000000000004</v>
      </c>
      <c r="S627" s="12">
        <v>95</v>
      </c>
      <c r="T627" s="12">
        <v>37</v>
      </c>
      <c r="U627" s="14" t="s">
        <v>56</v>
      </c>
      <c r="V627" s="14" t="s">
        <v>56</v>
      </c>
      <c r="W627" s="14" t="s">
        <v>56</v>
      </c>
      <c r="X627" s="16" t="s">
        <v>56</v>
      </c>
      <c r="Y627" s="13"/>
      <c r="Z627" s="13"/>
      <c r="AA627" s="13"/>
      <c r="AB627" s="13"/>
    </row>
    <row r="628" spans="1:28">
      <c r="A628" t="s">
        <v>6732</v>
      </c>
      <c r="B628" s="12" t="s">
        <v>6733</v>
      </c>
      <c r="C628" s="12" t="s">
        <v>1493</v>
      </c>
      <c r="D628" s="12" t="s">
        <v>6507</v>
      </c>
      <c r="E628" s="12" t="s">
        <v>1615</v>
      </c>
      <c r="F628" s="12" t="s">
        <v>6720</v>
      </c>
      <c r="G628" s="9" t="s">
        <v>6734</v>
      </c>
      <c r="H628" s="8" t="s">
        <v>6722</v>
      </c>
      <c r="I628" s="9"/>
      <c r="J628" s="9" t="s">
        <v>6735</v>
      </c>
      <c r="K628" s="10" t="s">
        <v>55</v>
      </c>
      <c r="L628" s="11">
        <v>46054</v>
      </c>
      <c r="M628" s="22">
        <v>0</v>
      </c>
      <c r="N628" s="33"/>
      <c r="O628" s="22"/>
      <c r="P628" s="85">
        <v>135469.99999999997</v>
      </c>
      <c r="Q628" s="12">
        <v>14</v>
      </c>
      <c r="R628" s="12">
        <v>31</v>
      </c>
      <c r="S628" s="12">
        <v>114.99999999999999</v>
      </c>
      <c r="T628" s="12">
        <v>38</v>
      </c>
      <c r="U628" s="14" t="s">
        <v>56</v>
      </c>
      <c r="V628" s="14" t="s">
        <v>56</v>
      </c>
      <c r="W628" s="14" t="s">
        <v>56</v>
      </c>
      <c r="X628" s="16" t="s">
        <v>56</v>
      </c>
      <c r="Y628" s="13"/>
      <c r="Z628" s="13"/>
      <c r="AA628" s="13"/>
      <c r="AB628" s="13"/>
    </row>
    <row r="629" spans="1:28">
      <c r="A629" t="s">
        <v>1676</v>
      </c>
      <c r="B629" s="12" t="s">
        <v>1677</v>
      </c>
      <c r="C629" s="12" t="s">
        <v>1493</v>
      </c>
      <c r="D629" s="12" t="s">
        <v>6507</v>
      </c>
      <c r="E629" s="12" t="s">
        <v>1615</v>
      </c>
      <c r="F629" s="12" t="s">
        <v>1678</v>
      </c>
      <c r="G629" s="9" t="s">
        <v>6736</v>
      </c>
      <c r="H629" s="8" t="s">
        <v>6722</v>
      </c>
      <c r="I629" s="9"/>
      <c r="J629" s="9" t="s">
        <v>1681</v>
      </c>
      <c r="K629" s="10" t="s">
        <v>55</v>
      </c>
      <c r="L629" s="11">
        <v>46054</v>
      </c>
      <c r="M629" s="22">
        <v>711</v>
      </c>
      <c r="N629" s="33"/>
      <c r="O629" s="22"/>
      <c r="P629" s="85">
        <v>98420.000000000015</v>
      </c>
      <c r="Q629" s="12">
        <v>12</v>
      </c>
      <c r="R629" s="12">
        <v>28.000000000000004</v>
      </c>
      <c r="S629" s="12">
        <v>95</v>
      </c>
      <c r="T629" s="12">
        <v>37</v>
      </c>
      <c r="U629" s="14" t="s">
        <v>56</v>
      </c>
      <c r="V629" s="14" t="s">
        <v>56</v>
      </c>
      <c r="W629" s="14" t="s">
        <v>56</v>
      </c>
      <c r="X629" s="16" t="s">
        <v>56</v>
      </c>
      <c r="Y629" s="13"/>
      <c r="Z629" s="13"/>
      <c r="AA629" s="13"/>
      <c r="AB629" s="13"/>
    </row>
    <row r="630" spans="1:28">
      <c r="A630" t="s">
        <v>1682</v>
      </c>
      <c r="B630" s="12" t="s">
        <v>1683</v>
      </c>
      <c r="C630" s="12" t="s">
        <v>1493</v>
      </c>
      <c r="D630" s="12" t="s">
        <v>6507</v>
      </c>
      <c r="E630" s="12" t="s">
        <v>1615</v>
      </c>
      <c r="F630" s="12" t="s">
        <v>1678</v>
      </c>
      <c r="G630" s="9" t="s">
        <v>6737</v>
      </c>
      <c r="H630" s="8" t="s">
        <v>6722</v>
      </c>
      <c r="I630" s="9"/>
      <c r="J630" s="9" t="s">
        <v>1685</v>
      </c>
      <c r="K630" s="10" t="s">
        <v>55</v>
      </c>
      <c r="L630" s="11">
        <v>46054</v>
      </c>
      <c r="M630" s="22">
        <v>756</v>
      </c>
      <c r="N630" s="33"/>
      <c r="O630" s="22"/>
      <c r="P630" s="85">
        <v>98420.000000000015</v>
      </c>
      <c r="Q630" s="12">
        <v>12</v>
      </c>
      <c r="R630" s="12">
        <v>28.000000000000004</v>
      </c>
      <c r="S630" s="12">
        <v>95</v>
      </c>
      <c r="T630" s="12">
        <v>37</v>
      </c>
      <c r="U630" s="14" t="s">
        <v>56</v>
      </c>
      <c r="V630" s="14" t="s">
        <v>56</v>
      </c>
      <c r="W630" s="14" t="s">
        <v>56</v>
      </c>
      <c r="X630" s="16" t="s">
        <v>56</v>
      </c>
      <c r="Y630" s="13"/>
      <c r="Z630" s="13"/>
      <c r="AA630" s="13"/>
      <c r="AB630" s="13"/>
    </row>
    <row r="631" spans="1:28">
      <c r="A631" t="s">
        <v>1686</v>
      </c>
      <c r="B631" s="12" t="s">
        <v>1687</v>
      </c>
      <c r="C631" s="12" t="s">
        <v>1493</v>
      </c>
      <c r="D631" s="12" t="s">
        <v>6507</v>
      </c>
      <c r="E631" s="12" t="s">
        <v>1615</v>
      </c>
      <c r="F631" s="12" t="s">
        <v>1678</v>
      </c>
      <c r="G631" s="9" t="s">
        <v>6738</v>
      </c>
      <c r="H631" s="8" t="s">
        <v>6722</v>
      </c>
      <c r="I631" s="9"/>
      <c r="J631" s="9" t="s">
        <v>1689</v>
      </c>
      <c r="K631" s="10" t="s">
        <v>55</v>
      </c>
      <c r="L631" s="11">
        <v>46054</v>
      </c>
      <c r="M631" s="22">
        <v>853</v>
      </c>
      <c r="N631" s="33"/>
      <c r="O631" s="22"/>
      <c r="P631" s="85">
        <v>98420.000000000015</v>
      </c>
      <c r="Q631" s="12">
        <v>13</v>
      </c>
      <c r="R631" s="12">
        <v>28.000000000000004</v>
      </c>
      <c r="S631" s="12">
        <v>95</v>
      </c>
      <c r="T631" s="12">
        <v>37</v>
      </c>
      <c r="U631" s="14" t="s">
        <v>56</v>
      </c>
      <c r="V631" s="14" t="s">
        <v>56</v>
      </c>
      <c r="W631" s="14" t="s">
        <v>56</v>
      </c>
      <c r="X631" s="16" t="s">
        <v>56</v>
      </c>
      <c r="Y631" s="13"/>
      <c r="Z631" s="13"/>
      <c r="AA631" s="13"/>
      <c r="AB631" s="13"/>
    </row>
    <row r="632" spans="1:28">
      <c r="A632" t="s">
        <v>1690</v>
      </c>
      <c r="B632" s="12" t="s">
        <v>1691</v>
      </c>
      <c r="C632" s="12" t="s">
        <v>1493</v>
      </c>
      <c r="D632" s="12" t="s">
        <v>6507</v>
      </c>
      <c r="E632" s="12" t="s">
        <v>1615</v>
      </c>
      <c r="F632" s="12" t="s">
        <v>1678</v>
      </c>
      <c r="G632" s="9" t="s">
        <v>6739</v>
      </c>
      <c r="H632" s="8" t="s">
        <v>6722</v>
      </c>
      <c r="I632" s="9"/>
      <c r="J632" s="9" t="s">
        <v>1693</v>
      </c>
      <c r="K632" s="10" t="s">
        <v>55</v>
      </c>
      <c r="L632" s="11">
        <v>46054</v>
      </c>
      <c r="M632" s="22">
        <v>913</v>
      </c>
      <c r="N632" s="33"/>
      <c r="O632" s="22"/>
      <c r="P632" s="85">
        <v>98420.000000000015</v>
      </c>
      <c r="Q632" s="12">
        <v>12</v>
      </c>
      <c r="R632" s="12">
        <v>28.000000000000004</v>
      </c>
      <c r="S632" s="12">
        <v>95</v>
      </c>
      <c r="T632" s="12">
        <v>37</v>
      </c>
      <c r="U632" s="14" t="s">
        <v>56</v>
      </c>
      <c r="V632" s="14" t="s">
        <v>56</v>
      </c>
      <c r="W632" s="14" t="s">
        <v>56</v>
      </c>
      <c r="X632" s="16" t="s">
        <v>56</v>
      </c>
      <c r="Y632" s="13"/>
      <c r="Z632" s="13"/>
      <c r="AA632" s="13"/>
      <c r="AB632" s="13"/>
    </row>
    <row r="633" spans="1:28">
      <c r="A633" t="s">
        <v>6740</v>
      </c>
      <c r="B633" s="12" t="s">
        <v>6741</v>
      </c>
      <c r="C633" s="12" t="s">
        <v>1493</v>
      </c>
      <c r="D633" s="12" t="s">
        <v>6507</v>
      </c>
      <c r="E633" s="12" t="s">
        <v>1696</v>
      </c>
      <c r="F633" s="12" t="s">
        <v>6742</v>
      </c>
      <c r="G633" s="9" t="s">
        <v>6743</v>
      </c>
      <c r="H633" s="8" t="s">
        <v>6744</v>
      </c>
      <c r="I633" s="9"/>
      <c r="J633" s="9" t="s">
        <v>6745</v>
      </c>
      <c r="K633" s="10" t="s">
        <v>55</v>
      </c>
      <c r="L633" s="11">
        <v>46054</v>
      </c>
      <c r="M633" s="22">
        <v>400</v>
      </c>
      <c r="N633" s="33"/>
      <c r="O633" s="22"/>
      <c r="P633" s="85">
        <v>79560</v>
      </c>
      <c r="Q633" s="12">
        <v>10</v>
      </c>
      <c r="R633" s="12">
        <v>26</v>
      </c>
      <c r="S633" s="12">
        <v>85</v>
      </c>
      <c r="T633" s="12">
        <v>36</v>
      </c>
      <c r="U633" s="14" t="s">
        <v>56</v>
      </c>
      <c r="V633" s="14" t="s">
        <v>56</v>
      </c>
      <c r="W633" s="14" t="s">
        <v>56</v>
      </c>
      <c r="X633" s="16" t="s">
        <v>56</v>
      </c>
      <c r="Y633" s="13"/>
      <c r="Z633" s="13"/>
      <c r="AA633" s="13"/>
      <c r="AB633" s="13"/>
    </row>
    <row r="634" spans="1:28">
      <c r="A634" t="s">
        <v>6746</v>
      </c>
      <c r="B634" s="12" t="s">
        <v>6747</v>
      </c>
      <c r="C634" s="12" t="s">
        <v>1493</v>
      </c>
      <c r="D634" s="12" t="s">
        <v>6507</v>
      </c>
      <c r="E634" s="12" t="s">
        <v>1696</v>
      </c>
      <c r="F634" s="12" t="s">
        <v>6742</v>
      </c>
      <c r="G634" s="9" t="s">
        <v>6748</v>
      </c>
      <c r="H634" s="8" t="s">
        <v>6744</v>
      </c>
      <c r="I634" s="9"/>
      <c r="J634" s="9" t="s">
        <v>6749</v>
      </c>
      <c r="K634" s="10" t="s">
        <v>55</v>
      </c>
      <c r="L634" s="11">
        <v>46054</v>
      </c>
      <c r="M634" s="22">
        <v>469</v>
      </c>
      <c r="N634" s="33"/>
      <c r="O634" s="22"/>
      <c r="P634" s="85">
        <v>79560</v>
      </c>
      <c r="Q634" s="12">
        <v>10</v>
      </c>
      <c r="R634" s="12">
        <v>26</v>
      </c>
      <c r="S634" s="12">
        <v>85</v>
      </c>
      <c r="T634" s="12">
        <v>36</v>
      </c>
      <c r="U634" s="14" t="s">
        <v>56</v>
      </c>
      <c r="V634" s="14" t="s">
        <v>56</v>
      </c>
      <c r="W634" s="14" t="s">
        <v>56</v>
      </c>
      <c r="X634" s="16" t="s">
        <v>56</v>
      </c>
      <c r="Y634" s="13"/>
      <c r="Z634" s="13"/>
      <c r="AA634" s="13"/>
      <c r="AB634" s="13"/>
    </row>
    <row r="635" spans="1:28">
      <c r="A635" t="s">
        <v>6750</v>
      </c>
      <c r="B635" s="12" t="s">
        <v>6751</v>
      </c>
      <c r="C635" s="12" t="s">
        <v>1493</v>
      </c>
      <c r="D635" s="12" t="s">
        <v>6507</v>
      </c>
      <c r="E635" s="12" t="s">
        <v>1696</v>
      </c>
      <c r="F635" s="12" t="s">
        <v>6742</v>
      </c>
      <c r="G635" s="9" t="s">
        <v>6752</v>
      </c>
      <c r="H635" s="8" t="s">
        <v>6744</v>
      </c>
      <c r="I635" s="9"/>
      <c r="J635" s="9" t="s">
        <v>6753</v>
      </c>
      <c r="K635" s="10" t="s">
        <v>55</v>
      </c>
      <c r="L635" s="11">
        <v>46054</v>
      </c>
      <c r="M635" s="22">
        <v>739</v>
      </c>
      <c r="N635" s="33"/>
      <c r="O635" s="22"/>
      <c r="P635" s="85">
        <v>79560</v>
      </c>
      <c r="Q635" s="12">
        <v>10</v>
      </c>
      <c r="R635" s="12">
        <v>26</v>
      </c>
      <c r="S635" s="12">
        <v>85</v>
      </c>
      <c r="T635" s="12">
        <v>36</v>
      </c>
      <c r="U635" s="14" t="s">
        <v>56</v>
      </c>
      <c r="V635" s="14" t="s">
        <v>56</v>
      </c>
      <c r="W635" s="14" t="s">
        <v>56</v>
      </c>
      <c r="X635" s="16" t="s">
        <v>56</v>
      </c>
      <c r="Y635" s="13"/>
      <c r="Z635" s="13"/>
      <c r="AA635" s="13"/>
      <c r="AB635" s="13"/>
    </row>
    <row r="636" spans="1:28">
      <c r="A636" t="s">
        <v>6754</v>
      </c>
      <c r="B636" s="12" t="s">
        <v>6755</v>
      </c>
      <c r="C636" s="12" t="s">
        <v>1493</v>
      </c>
      <c r="D636" s="12" t="s">
        <v>6502</v>
      </c>
      <c r="E636" s="12" t="s">
        <v>1696</v>
      </c>
      <c r="F636" s="12" t="s">
        <v>6742</v>
      </c>
      <c r="G636" s="9" t="s">
        <v>5219</v>
      </c>
      <c r="H636" s="8" t="s">
        <v>6756</v>
      </c>
      <c r="I636" s="9"/>
      <c r="J636" s="9" t="s">
        <v>6757</v>
      </c>
      <c r="K636" s="10" t="s">
        <v>55</v>
      </c>
      <c r="L636" s="11">
        <v>46054</v>
      </c>
      <c r="M636" s="22">
        <v>519</v>
      </c>
      <c r="N636" s="33"/>
      <c r="O636" s="22"/>
      <c r="P636" s="85">
        <v>213600</v>
      </c>
      <c r="Q636" s="12">
        <v>27</v>
      </c>
      <c r="R636" s="12">
        <v>60</v>
      </c>
      <c r="S636" s="12">
        <v>89</v>
      </c>
      <c r="T636" s="12">
        <v>40</v>
      </c>
      <c r="U636" s="12" t="s">
        <v>96</v>
      </c>
      <c r="V636" s="14">
        <v>0.57999999999999996</v>
      </c>
      <c r="W636" s="6">
        <v>675</v>
      </c>
      <c r="X636" s="15">
        <v>0.39150000000000001</v>
      </c>
      <c r="Y636" s="13"/>
      <c r="Z636" s="13"/>
      <c r="AA636" s="13"/>
      <c r="AB636" s="13"/>
    </row>
    <row r="637" spans="1:28">
      <c r="A637" t="s">
        <v>6758</v>
      </c>
      <c r="B637" s="12" t="s">
        <v>6759</v>
      </c>
      <c r="C637" s="12" t="s">
        <v>1493</v>
      </c>
      <c r="D637" s="12" t="s">
        <v>6502</v>
      </c>
      <c r="E637" s="12" t="s">
        <v>1696</v>
      </c>
      <c r="F637" s="12" t="s">
        <v>6742</v>
      </c>
      <c r="G637" s="9" t="s">
        <v>5220</v>
      </c>
      <c r="H637" s="8" t="s">
        <v>6756</v>
      </c>
      <c r="I637" s="9"/>
      <c r="J637" s="9" t="s">
        <v>6760</v>
      </c>
      <c r="K637" s="10" t="s">
        <v>55</v>
      </c>
      <c r="L637" s="11">
        <v>46054</v>
      </c>
      <c r="M637" s="22">
        <v>560</v>
      </c>
      <c r="N637" s="33"/>
      <c r="O637" s="22"/>
      <c r="P637" s="85">
        <v>213600</v>
      </c>
      <c r="Q637" s="12">
        <v>32</v>
      </c>
      <c r="R637" s="12">
        <v>60</v>
      </c>
      <c r="S637" s="12">
        <v>89</v>
      </c>
      <c r="T637" s="12">
        <v>40</v>
      </c>
      <c r="U637" s="12" t="s">
        <v>96</v>
      </c>
      <c r="V637" s="14">
        <v>0.68</v>
      </c>
      <c r="W637" s="6">
        <v>675</v>
      </c>
      <c r="X637" s="15">
        <v>0.45900000000000007</v>
      </c>
      <c r="Y637" s="13"/>
      <c r="Z637" s="13"/>
      <c r="AA637" s="13"/>
      <c r="AB637" s="13"/>
    </row>
    <row r="638" spans="1:28">
      <c r="A638" t="s">
        <v>6761</v>
      </c>
      <c r="B638" s="12" t="s">
        <v>6762</v>
      </c>
      <c r="C638" s="12" t="s">
        <v>1493</v>
      </c>
      <c r="D638" s="12" t="s">
        <v>6502</v>
      </c>
      <c r="E638" s="12" t="s">
        <v>1696</v>
      </c>
      <c r="F638" s="12" t="s">
        <v>6742</v>
      </c>
      <c r="G638" s="9" t="s">
        <v>5221</v>
      </c>
      <c r="H638" s="8" t="s">
        <v>6756</v>
      </c>
      <c r="I638" s="9"/>
      <c r="J638" s="9" t="s">
        <v>6763</v>
      </c>
      <c r="K638" s="10" t="s">
        <v>55</v>
      </c>
      <c r="L638" s="11">
        <v>46054</v>
      </c>
      <c r="M638" s="22">
        <v>1160</v>
      </c>
      <c r="N638" s="33"/>
      <c r="O638" s="22"/>
      <c r="P638" s="85">
        <v>274176</v>
      </c>
      <c r="Q638" s="12">
        <v>38</v>
      </c>
      <c r="R638" s="12">
        <v>68</v>
      </c>
      <c r="S638" s="12">
        <v>96</v>
      </c>
      <c r="T638" s="12">
        <v>42</v>
      </c>
      <c r="U638" s="12" t="s">
        <v>96</v>
      </c>
      <c r="V638" s="14">
        <v>1.03</v>
      </c>
      <c r="W638" s="6">
        <v>675</v>
      </c>
      <c r="X638" s="15">
        <v>0.69525000000000003</v>
      </c>
      <c r="Y638" s="13"/>
      <c r="Z638" s="13"/>
      <c r="AA638" s="13"/>
      <c r="AB638" s="13"/>
    </row>
    <row r="639" spans="1:28">
      <c r="A639" t="s">
        <v>1694</v>
      </c>
      <c r="B639" s="12" t="s">
        <v>1695</v>
      </c>
      <c r="C639" s="12" t="s">
        <v>1493</v>
      </c>
      <c r="D639" s="12" t="s">
        <v>6507</v>
      </c>
      <c r="E639" s="12" t="s">
        <v>1696</v>
      </c>
      <c r="F639" s="12" t="s">
        <v>1495</v>
      </c>
      <c r="G639" s="9" t="s">
        <v>6764</v>
      </c>
      <c r="H639" s="8" t="s">
        <v>6765</v>
      </c>
      <c r="I639" s="9"/>
      <c r="J639" s="9" t="s">
        <v>1699</v>
      </c>
      <c r="K639" s="10" t="s">
        <v>55</v>
      </c>
      <c r="L639" s="11">
        <v>46054</v>
      </c>
      <c r="M639" s="22">
        <v>365</v>
      </c>
      <c r="N639" s="33"/>
      <c r="O639" s="22"/>
      <c r="P639" s="85">
        <v>80496</v>
      </c>
      <c r="Q639" s="12">
        <v>9</v>
      </c>
      <c r="R639" s="12">
        <v>26</v>
      </c>
      <c r="S639" s="12">
        <v>86</v>
      </c>
      <c r="T639" s="12">
        <v>36</v>
      </c>
      <c r="U639" s="14" t="s">
        <v>56</v>
      </c>
      <c r="V639" s="14" t="s">
        <v>56</v>
      </c>
      <c r="W639" s="14" t="s">
        <v>56</v>
      </c>
      <c r="X639" s="16" t="s">
        <v>56</v>
      </c>
      <c r="Y639" s="13"/>
      <c r="Z639" s="13"/>
      <c r="AA639" s="13"/>
      <c r="AB639" s="13"/>
    </row>
    <row r="640" spans="1:28">
      <c r="A640" t="s">
        <v>1700</v>
      </c>
      <c r="B640" s="12" t="s">
        <v>1701</v>
      </c>
      <c r="C640" s="12" t="s">
        <v>1493</v>
      </c>
      <c r="D640" s="12" t="s">
        <v>6507</v>
      </c>
      <c r="E640" s="12" t="s">
        <v>1696</v>
      </c>
      <c r="F640" s="12" t="s">
        <v>1495</v>
      </c>
      <c r="G640" s="9" t="s">
        <v>6766</v>
      </c>
      <c r="H640" s="8" t="s">
        <v>6765</v>
      </c>
      <c r="I640" s="9"/>
      <c r="J640" s="9" t="s">
        <v>1703</v>
      </c>
      <c r="K640" s="10" t="s">
        <v>55</v>
      </c>
      <c r="L640" s="11">
        <v>46054</v>
      </c>
      <c r="M640" s="22">
        <v>412</v>
      </c>
      <c r="N640" s="33"/>
      <c r="O640" s="22"/>
      <c r="P640" s="85">
        <v>79560</v>
      </c>
      <c r="Q640" s="12">
        <v>10</v>
      </c>
      <c r="R640" s="12">
        <v>26</v>
      </c>
      <c r="S640" s="12">
        <v>85</v>
      </c>
      <c r="T640" s="12">
        <v>36</v>
      </c>
      <c r="U640" s="14" t="s">
        <v>56</v>
      </c>
      <c r="V640" s="14" t="s">
        <v>56</v>
      </c>
      <c r="W640" s="14" t="s">
        <v>56</v>
      </c>
      <c r="X640" s="16" t="s">
        <v>56</v>
      </c>
      <c r="Y640" s="13"/>
      <c r="Z640" s="13"/>
      <c r="AA640" s="13"/>
      <c r="AB640" s="13"/>
    </row>
    <row r="641" spans="1:28">
      <c r="A641" t="s">
        <v>1704</v>
      </c>
      <c r="B641" s="12" t="s">
        <v>1705</v>
      </c>
      <c r="C641" s="12" t="s">
        <v>1493</v>
      </c>
      <c r="D641" s="12" t="s">
        <v>6507</v>
      </c>
      <c r="E641" s="12" t="s">
        <v>1696</v>
      </c>
      <c r="F641" s="12" t="s">
        <v>1495</v>
      </c>
      <c r="G641" s="9" t="s">
        <v>6767</v>
      </c>
      <c r="H641" s="8" t="s">
        <v>6765</v>
      </c>
      <c r="I641" s="9"/>
      <c r="J641" s="9" t="s">
        <v>1707</v>
      </c>
      <c r="K641" s="10" t="s">
        <v>55</v>
      </c>
      <c r="L641" s="11">
        <v>46054</v>
      </c>
      <c r="M641" s="22">
        <v>453</v>
      </c>
      <c r="N641" s="33"/>
      <c r="O641" s="22"/>
      <c r="P641" s="85">
        <v>79560</v>
      </c>
      <c r="Q641" s="12">
        <v>10</v>
      </c>
      <c r="R641" s="12">
        <v>26</v>
      </c>
      <c r="S641" s="12">
        <v>85</v>
      </c>
      <c r="T641" s="12">
        <v>36</v>
      </c>
      <c r="U641" s="14" t="s">
        <v>56</v>
      </c>
      <c r="V641" s="14" t="s">
        <v>56</v>
      </c>
      <c r="W641" s="14" t="s">
        <v>56</v>
      </c>
      <c r="X641" s="16" t="s">
        <v>56</v>
      </c>
      <c r="Y641" s="13"/>
      <c r="Z641" s="13"/>
      <c r="AA641" s="13"/>
      <c r="AB641" s="13"/>
    </row>
    <row r="642" spans="1:28">
      <c r="A642" t="s">
        <v>1708</v>
      </c>
      <c r="B642" s="12" t="s">
        <v>1709</v>
      </c>
      <c r="C642" s="12" t="s">
        <v>1493</v>
      </c>
      <c r="D642" s="12" t="s">
        <v>6507</v>
      </c>
      <c r="E642" s="12" t="s">
        <v>1696</v>
      </c>
      <c r="F642" s="12" t="s">
        <v>1495</v>
      </c>
      <c r="G642" s="9" t="s">
        <v>6768</v>
      </c>
      <c r="H642" s="8" t="s">
        <v>6765</v>
      </c>
      <c r="I642" s="9"/>
      <c r="J642" s="9" t="s">
        <v>1711</v>
      </c>
      <c r="K642" s="10" t="s">
        <v>55</v>
      </c>
      <c r="L642" s="11">
        <v>46054</v>
      </c>
      <c r="M642" s="22">
        <v>506</v>
      </c>
      <c r="N642" s="33"/>
      <c r="O642" s="22"/>
      <c r="P642" s="85">
        <v>79560</v>
      </c>
      <c r="Q642" s="12">
        <v>10</v>
      </c>
      <c r="R642" s="12">
        <v>26</v>
      </c>
      <c r="S642" s="12">
        <v>85</v>
      </c>
      <c r="T642" s="12">
        <v>36</v>
      </c>
      <c r="U642" s="14" t="s">
        <v>56</v>
      </c>
      <c r="V642" s="14" t="s">
        <v>56</v>
      </c>
      <c r="W642" s="14" t="s">
        <v>56</v>
      </c>
      <c r="X642" s="16" t="s">
        <v>56</v>
      </c>
      <c r="Y642" s="13"/>
      <c r="Z642" s="13"/>
      <c r="AA642" s="13"/>
      <c r="AB642" s="13"/>
    </row>
    <row r="643" spans="1:28">
      <c r="A643" t="s">
        <v>1712</v>
      </c>
      <c r="B643" s="12" t="s">
        <v>1713</v>
      </c>
      <c r="C643" s="12" t="s">
        <v>1493</v>
      </c>
      <c r="D643" s="12" t="s">
        <v>6507</v>
      </c>
      <c r="E643" s="12" t="s">
        <v>1696</v>
      </c>
      <c r="F643" s="12" t="s">
        <v>1495</v>
      </c>
      <c r="G643" s="9" t="s">
        <v>6769</v>
      </c>
      <c r="H643" s="8" t="s">
        <v>6765</v>
      </c>
      <c r="I643" s="9"/>
      <c r="J643" s="9" t="s">
        <v>1715</v>
      </c>
      <c r="K643" s="10" t="s">
        <v>55</v>
      </c>
      <c r="L643" s="11">
        <v>46054</v>
      </c>
      <c r="M643" s="22">
        <v>646</v>
      </c>
      <c r="N643" s="33"/>
      <c r="O643" s="22"/>
      <c r="P643" s="85">
        <v>79560</v>
      </c>
      <c r="Q643" s="12">
        <v>10</v>
      </c>
      <c r="R643" s="12">
        <v>26</v>
      </c>
      <c r="S643" s="12">
        <v>85</v>
      </c>
      <c r="T643" s="12">
        <v>36</v>
      </c>
      <c r="U643" s="14" t="s">
        <v>56</v>
      </c>
      <c r="V643" s="14" t="s">
        <v>56</v>
      </c>
      <c r="W643" s="14" t="s">
        <v>56</v>
      </c>
      <c r="X643" s="16" t="s">
        <v>56</v>
      </c>
      <c r="Y643" s="13"/>
      <c r="Z643" s="13"/>
      <c r="AA643" s="13"/>
      <c r="AB643" s="13"/>
    </row>
    <row r="644" spans="1:28">
      <c r="A644" t="s">
        <v>1716</v>
      </c>
      <c r="B644" s="12" t="s">
        <v>1717</v>
      </c>
      <c r="C644" s="12" t="s">
        <v>1493</v>
      </c>
      <c r="D644" s="12" t="s">
        <v>6507</v>
      </c>
      <c r="E644" s="12" t="s">
        <v>1696</v>
      </c>
      <c r="F644" s="12" t="s">
        <v>1495</v>
      </c>
      <c r="G644" s="9" t="s">
        <v>6770</v>
      </c>
      <c r="H644" s="8" t="s">
        <v>6765</v>
      </c>
      <c r="I644" s="9"/>
      <c r="J644" s="9" t="s">
        <v>1719</v>
      </c>
      <c r="K644" s="10" t="s">
        <v>55</v>
      </c>
      <c r="L644" s="11">
        <v>46054</v>
      </c>
      <c r="M644" s="22">
        <v>1016</v>
      </c>
      <c r="N644" s="33"/>
      <c r="O644" s="22"/>
      <c r="P644" s="85">
        <v>79560</v>
      </c>
      <c r="Q644" s="12">
        <v>10</v>
      </c>
      <c r="R644" s="12">
        <v>26</v>
      </c>
      <c r="S644" s="12">
        <v>85</v>
      </c>
      <c r="T644" s="12">
        <v>36</v>
      </c>
      <c r="U644" s="14" t="s">
        <v>56</v>
      </c>
      <c r="V644" s="14" t="s">
        <v>56</v>
      </c>
      <c r="W644" s="14" t="s">
        <v>56</v>
      </c>
      <c r="X644" s="16" t="s">
        <v>56</v>
      </c>
      <c r="Y644" s="13"/>
      <c r="Z644" s="13"/>
      <c r="AA644" s="13"/>
      <c r="AB644" s="13"/>
    </row>
    <row r="645" spans="1:28">
      <c r="A645" t="s">
        <v>1720</v>
      </c>
      <c r="B645" s="12" t="s">
        <v>1721</v>
      </c>
      <c r="C645" s="12" t="s">
        <v>1493</v>
      </c>
      <c r="D645" s="12" t="s">
        <v>6507</v>
      </c>
      <c r="E645" s="12" t="s">
        <v>1696</v>
      </c>
      <c r="F645" s="12" t="s">
        <v>1495</v>
      </c>
      <c r="G645" s="9" t="s">
        <v>6771</v>
      </c>
      <c r="H645" s="8" t="s">
        <v>6765</v>
      </c>
      <c r="I645" s="9"/>
      <c r="J645" s="9" t="s">
        <v>1723</v>
      </c>
      <c r="K645" s="10" t="s">
        <v>55</v>
      </c>
      <c r="L645" s="11">
        <v>46054</v>
      </c>
      <c r="M645" s="22">
        <v>1252</v>
      </c>
      <c r="N645" s="33"/>
      <c r="O645" s="22"/>
      <c r="P645" s="85">
        <v>137826</v>
      </c>
      <c r="Q645" s="12">
        <v>15</v>
      </c>
      <c r="R645" s="12">
        <v>31</v>
      </c>
      <c r="S645" s="12">
        <v>117</v>
      </c>
      <c r="T645" s="12">
        <v>38</v>
      </c>
      <c r="U645" s="14" t="s">
        <v>56</v>
      </c>
      <c r="V645" s="14" t="s">
        <v>56</v>
      </c>
      <c r="W645" s="14" t="s">
        <v>56</v>
      </c>
      <c r="X645" s="16" t="s">
        <v>56</v>
      </c>
      <c r="Y645" s="13"/>
      <c r="Z645" s="13"/>
      <c r="AA645" s="13"/>
      <c r="AB645" s="13"/>
    </row>
    <row r="646" spans="1:28">
      <c r="A646" t="s">
        <v>1724</v>
      </c>
      <c r="B646" s="12" t="s">
        <v>1725</v>
      </c>
      <c r="C646" s="12" t="s">
        <v>1493</v>
      </c>
      <c r="D646" s="12" t="s">
        <v>6507</v>
      </c>
      <c r="E646" s="12" t="s">
        <v>1696</v>
      </c>
      <c r="F646" s="12" t="s">
        <v>1495</v>
      </c>
      <c r="G646" s="9" t="s">
        <v>6772</v>
      </c>
      <c r="H646" s="8" t="s">
        <v>6765</v>
      </c>
      <c r="I646" s="9"/>
      <c r="J646" s="9" t="s">
        <v>1727</v>
      </c>
      <c r="K646" s="10" t="s">
        <v>55</v>
      </c>
      <c r="L646" s="11">
        <v>46054</v>
      </c>
      <c r="M646" s="22">
        <v>1455</v>
      </c>
      <c r="N646" s="33"/>
      <c r="O646" s="22"/>
      <c r="P646" s="85">
        <v>137826</v>
      </c>
      <c r="Q646" s="12">
        <v>16</v>
      </c>
      <c r="R646" s="12">
        <v>31</v>
      </c>
      <c r="S646" s="12">
        <v>117</v>
      </c>
      <c r="T646" s="12">
        <v>38</v>
      </c>
      <c r="U646" s="14" t="s">
        <v>56</v>
      </c>
      <c r="V646" s="14" t="s">
        <v>56</v>
      </c>
      <c r="W646" s="14" t="s">
        <v>56</v>
      </c>
      <c r="X646" s="16" t="s">
        <v>56</v>
      </c>
      <c r="Y646" s="13"/>
      <c r="Z646" s="13"/>
      <c r="AA646" s="13"/>
      <c r="AB646" s="13"/>
    </row>
    <row r="647" spans="1:28">
      <c r="A647" t="s">
        <v>1728</v>
      </c>
      <c r="B647" s="12" t="s">
        <v>1729</v>
      </c>
      <c r="C647" s="12" t="s">
        <v>1493</v>
      </c>
      <c r="D647" s="12" t="s">
        <v>6502</v>
      </c>
      <c r="E647" s="12" t="s">
        <v>1696</v>
      </c>
      <c r="F647" s="12" t="s">
        <v>1495</v>
      </c>
      <c r="G647" s="9" t="s">
        <v>5230</v>
      </c>
      <c r="H647" s="8" t="s">
        <v>1731</v>
      </c>
      <c r="I647" s="9"/>
      <c r="J647" s="9" t="s">
        <v>1732</v>
      </c>
      <c r="K647" s="10" t="s">
        <v>55</v>
      </c>
      <c r="L647" s="11">
        <v>46054</v>
      </c>
      <c r="M647" s="22">
        <v>525</v>
      </c>
      <c r="N647" s="33"/>
      <c r="O647" s="22"/>
      <c r="P647" s="85">
        <v>213600</v>
      </c>
      <c r="Q647" s="12">
        <v>26</v>
      </c>
      <c r="R647" s="12">
        <v>60</v>
      </c>
      <c r="S647" s="12">
        <v>89</v>
      </c>
      <c r="T647" s="12">
        <v>40</v>
      </c>
      <c r="U647" s="12" t="s">
        <v>96</v>
      </c>
      <c r="V647" s="154">
        <v>0.5</v>
      </c>
      <c r="W647" s="6">
        <v>675</v>
      </c>
      <c r="X647" s="15">
        <v>0.33750000000000002</v>
      </c>
      <c r="Y647" s="13"/>
      <c r="Z647" s="13"/>
      <c r="AA647" s="13"/>
      <c r="AB647" s="13"/>
    </row>
    <row r="648" spans="1:28">
      <c r="A648" t="s">
        <v>1733</v>
      </c>
      <c r="B648" s="12" t="s">
        <v>1734</v>
      </c>
      <c r="C648" s="12" t="s">
        <v>1493</v>
      </c>
      <c r="D648" s="12" t="s">
        <v>6502</v>
      </c>
      <c r="E648" s="12" t="s">
        <v>1696</v>
      </c>
      <c r="F648" s="12" t="s">
        <v>1495</v>
      </c>
      <c r="G648" s="9" t="s">
        <v>5231</v>
      </c>
      <c r="H648" s="8" t="s">
        <v>1731</v>
      </c>
      <c r="I648" s="9"/>
      <c r="J648" s="9" t="s">
        <v>1736</v>
      </c>
      <c r="K648" s="10" t="s">
        <v>55</v>
      </c>
      <c r="L648" s="11">
        <v>46054</v>
      </c>
      <c r="M648" s="22">
        <v>583</v>
      </c>
      <c r="N648" s="33"/>
      <c r="O648" s="22"/>
      <c r="P648" s="85">
        <v>213600</v>
      </c>
      <c r="Q648" s="12">
        <v>27</v>
      </c>
      <c r="R648" s="12">
        <v>60</v>
      </c>
      <c r="S648" s="12">
        <v>89</v>
      </c>
      <c r="T648" s="12">
        <v>40</v>
      </c>
      <c r="U648" s="12" t="s">
        <v>96</v>
      </c>
      <c r="V648" s="154">
        <v>0.57999999999999996</v>
      </c>
      <c r="W648" s="6">
        <v>675</v>
      </c>
      <c r="X648" s="15">
        <v>0.39150000000000001</v>
      </c>
      <c r="Y648" s="13"/>
      <c r="Z648" s="13"/>
      <c r="AA648" s="13"/>
      <c r="AB648" s="13"/>
    </row>
    <row r="649" spans="1:28">
      <c r="A649" t="s">
        <v>1737</v>
      </c>
      <c r="B649" s="12" t="s">
        <v>1738</v>
      </c>
      <c r="C649" s="12" t="s">
        <v>1493</v>
      </c>
      <c r="D649" s="12" t="s">
        <v>6502</v>
      </c>
      <c r="E649" s="12" t="s">
        <v>1696</v>
      </c>
      <c r="F649" s="12" t="s">
        <v>1495</v>
      </c>
      <c r="G649" s="9" t="s">
        <v>5232</v>
      </c>
      <c r="H649" s="8" t="s">
        <v>1731</v>
      </c>
      <c r="I649" s="9"/>
      <c r="J649" s="9" t="s">
        <v>1740</v>
      </c>
      <c r="K649" s="10" t="s">
        <v>55</v>
      </c>
      <c r="L649" s="11">
        <v>46054</v>
      </c>
      <c r="M649" s="22">
        <v>644</v>
      </c>
      <c r="N649" s="33"/>
      <c r="O649" s="22"/>
      <c r="P649" s="85">
        <v>213600</v>
      </c>
      <c r="Q649" s="12">
        <v>32</v>
      </c>
      <c r="R649" s="12">
        <v>60</v>
      </c>
      <c r="S649" s="12">
        <v>89</v>
      </c>
      <c r="T649" s="12">
        <v>40</v>
      </c>
      <c r="U649" s="12" t="s">
        <v>96</v>
      </c>
      <c r="V649" s="154">
        <v>0.68</v>
      </c>
      <c r="W649" s="6">
        <v>675</v>
      </c>
      <c r="X649" s="15">
        <v>0.45900000000000007</v>
      </c>
      <c r="Y649" s="13"/>
      <c r="Z649" s="13"/>
      <c r="AA649" s="13"/>
      <c r="AB649" s="13"/>
    </row>
    <row r="650" spans="1:28">
      <c r="A650" t="s">
        <v>1741</v>
      </c>
      <c r="B650" s="12" t="s">
        <v>1742</v>
      </c>
      <c r="C650" s="12" t="s">
        <v>1493</v>
      </c>
      <c r="D650" s="12" t="s">
        <v>6502</v>
      </c>
      <c r="E650" s="12" t="s">
        <v>1696</v>
      </c>
      <c r="F650" s="12" t="s">
        <v>1495</v>
      </c>
      <c r="G650" s="9" t="s">
        <v>5233</v>
      </c>
      <c r="H650" s="8" t="s">
        <v>1731</v>
      </c>
      <c r="I650" s="9"/>
      <c r="J650" s="9" t="s">
        <v>1744</v>
      </c>
      <c r="K650" s="10" t="s">
        <v>55</v>
      </c>
      <c r="L650" s="11">
        <v>46054</v>
      </c>
      <c r="M650" s="22">
        <v>976</v>
      </c>
      <c r="N650" s="33"/>
      <c r="O650" s="22"/>
      <c r="P650" s="85">
        <v>213600</v>
      </c>
      <c r="Q650" s="12">
        <v>33</v>
      </c>
      <c r="R650" s="12">
        <v>60</v>
      </c>
      <c r="S650" s="12">
        <v>89</v>
      </c>
      <c r="T650" s="12">
        <v>40</v>
      </c>
      <c r="U650" s="12" t="s">
        <v>96</v>
      </c>
      <c r="V650" s="154">
        <v>0.79</v>
      </c>
      <c r="W650" s="6">
        <v>675</v>
      </c>
      <c r="X650" s="15">
        <v>0.53325</v>
      </c>
      <c r="Y650" s="13"/>
      <c r="Z650" s="13"/>
      <c r="AA650" s="13"/>
      <c r="AB650" s="13"/>
    </row>
    <row r="651" spans="1:28">
      <c r="A651" t="s">
        <v>1745</v>
      </c>
      <c r="B651" s="12" t="s">
        <v>1746</v>
      </c>
      <c r="C651" s="12" t="s">
        <v>1493</v>
      </c>
      <c r="D651" s="12" t="s">
        <v>6502</v>
      </c>
      <c r="E651" s="12" t="s">
        <v>1696</v>
      </c>
      <c r="F651" s="12" t="s">
        <v>1495</v>
      </c>
      <c r="G651" s="9" t="s">
        <v>5234</v>
      </c>
      <c r="H651" s="8" t="s">
        <v>1731</v>
      </c>
      <c r="I651" s="9"/>
      <c r="J651" s="9" t="s">
        <v>1748</v>
      </c>
      <c r="K651" s="10" t="s">
        <v>55</v>
      </c>
      <c r="L651" s="11">
        <v>46054</v>
      </c>
      <c r="M651" s="22">
        <v>1382</v>
      </c>
      <c r="N651" s="33"/>
      <c r="O651" s="22"/>
      <c r="P651" s="85">
        <v>274176</v>
      </c>
      <c r="Q651" s="12">
        <v>38</v>
      </c>
      <c r="R651" s="12">
        <v>68</v>
      </c>
      <c r="S651" s="12">
        <v>96</v>
      </c>
      <c r="T651" s="12">
        <v>42</v>
      </c>
      <c r="U651" s="12" t="s">
        <v>96</v>
      </c>
      <c r="V651" s="154">
        <v>1.03</v>
      </c>
      <c r="W651" s="6">
        <v>675</v>
      </c>
      <c r="X651" s="15">
        <v>0.69525000000000003</v>
      </c>
      <c r="Y651" s="13"/>
      <c r="Z651" s="13"/>
      <c r="AA651" s="13"/>
      <c r="AB651" s="13"/>
    </row>
    <row r="652" spans="1:28">
      <c r="A652" t="s">
        <v>1749</v>
      </c>
      <c r="B652" s="12" t="s">
        <v>1750</v>
      </c>
      <c r="C652" s="12" t="s">
        <v>1493</v>
      </c>
      <c r="D652" s="12" t="s">
        <v>6502</v>
      </c>
      <c r="E652" s="12" t="s">
        <v>1696</v>
      </c>
      <c r="F652" s="12" t="s">
        <v>1495</v>
      </c>
      <c r="G652" s="9" t="s">
        <v>5235</v>
      </c>
      <c r="H652" s="8" t="s">
        <v>1731</v>
      </c>
      <c r="I652" s="9"/>
      <c r="J652" s="9" t="s">
        <v>1752</v>
      </c>
      <c r="K652" s="10" t="s">
        <v>55</v>
      </c>
      <c r="L652" s="11">
        <v>46054</v>
      </c>
      <c r="M652" s="22">
        <v>1888</v>
      </c>
      <c r="N652" s="33"/>
      <c r="O652" s="22"/>
      <c r="P652" s="85">
        <v>274176</v>
      </c>
      <c r="Q652" s="12">
        <v>39</v>
      </c>
      <c r="R652" s="12">
        <v>68</v>
      </c>
      <c r="S652" s="12">
        <v>96</v>
      </c>
      <c r="T652" s="12">
        <v>42</v>
      </c>
      <c r="U652" s="12" t="s">
        <v>96</v>
      </c>
      <c r="V652" s="154">
        <v>1.22</v>
      </c>
      <c r="W652" s="6">
        <v>675</v>
      </c>
      <c r="X652" s="15">
        <v>0.82350000000000001</v>
      </c>
      <c r="Y652" s="13"/>
      <c r="Z652" s="13"/>
      <c r="AA652" s="13"/>
      <c r="AB652" s="13"/>
    </row>
    <row r="653" spans="1:28">
      <c r="A653" t="s">
        <v>1753</v>
      </c>
      <c r="B653" s="12" t="s">
        <v>1754</v>
      </c>
      <c r="C653" s="12" t="s">
        <v>1493</v>
      </c>
      <c r="D653" s="12" t="s">
        <v>6502</v>
      </c>
      <c r="E653" s="12" t="s">
        <v>1696</v>
      </c>
      <c r="F653" s="12" t="s">
        <v>1495</v>
      </c>
      <c r="G653" s="9" t="s">
        <v>5236</v>
      </c>
      <c r="H653" s="8" t="s">
        <v>1731</v>
      </c>
      <c r="I653" s="9"/>
      <c r="J653" s="9" t="s">
        <v>1756</v>
      </c>
      <c r="K653" s="10" t="s">
        <v>55</v>
      </c>
      <c r="L653" s="11">
        <v>46054</v>
      </c>
      <c r="M653" s="22">
        <v>2189</v>
      </c>
      <c r="N653" s="33"/>
      <c r="O653" s="22"/>
      <c r="P653" s="85">
        <v>367080</v>
      </c>
      <c r="Q653" s="12">
        <v>49</v>
      </c>
      <c r="R653" s="12">
        <v>76</v>
      </c>
      <c r="S653" s="12">
        <v>105</v>
      </c>
      <c r="T653" s="12">
        <v>46</v>
      </c>
      <c r="U653" s="12" t="s">
        <v>96</v>
      </c>
      <c r="V653" s="154">
        <v>1.32</v>
      </c>
      <c r="W653" s="6">
        <v>675</v>
      </c>
      <c r="X653" s="15">
        <v>0.89100000000000001</v>
      </c>
      <c r="Y653" s="13"/>
      <c r="Z653" s="13"/>
      <c r="AA653" s="13"/>
      <c r="AB653" s="13"/>
    </row>
    <row r="654" spans="1:28">
      <c r="A654" t="s">
        <v>1757</v>
      </c>
      <c r="B654" s="12" t="s">
        <v>1758</v>
      </c>
      <c r="C654" s="12" t="s">
        <v>1493</v>
      </c>
      <c r="D654" s="12" t="s">
        <v>6507</v>
      </c>
      <c r="E654" s="12" t="s">
        <v>1759</v>
      </c>
      <c r="F654" s="12" t="s">
        <v>1760</v>
      </c>
      <c r="G654" s="9" t="s">
        <v>6773</v>
      </c>
      <c r="H654" s="8" t="s">
        <v>6774</v>
      </c>
      <c r="I654" s="9"/>
      <c r="J654" s="9" t="s">
        <v>1763</v>
      </c>
      <c r="K654" s="10" t="s">
        <v>55</v>
      </c>
      <c r="L654" s="11">
        <v>46054</v>
      </c>
      <c r="M654" s="22">
        <v>299</v>
      </c>
      <c r="N654" s="33"/>
      <c r="O654" s="22"/>
      <c r="P654" s="85">
        <v>79560</v>
      </c>
      <c r="Q654" s="12">
        <v>10</v>
      </c>
      <c r="R654" s="12">
        <v>26</v>
      </c>
      <c r="S654" s="12">
        <v>85</v>
      </c>
      <c r="T654" s="12">
        <v>36</v>
      </c>
      <c r="U654" s="14" t="s">
        <v>56</v>
      </c>
      <c r="V654" s="14" t="s">
        <v>56</v>
      </c>
      <c r="W654" s="14" t="s">
        <v>56</v>
      </c>
      <c r="X654" s="16" t="s">
        <v>56</v>
      </c>
      <c r="Y654" s="13"/>
      <c r="Z654" s="13"/>
      <c r="AA654" s="13"/>
      <c r="AB654" s="13"/>
    </row>
    <row r="655" spans="1:28">
      <c r="A655" t="s">
        <v>1764</v>
      </c>
      <c r="B655" s="12" t="s">
        <v>1765</v>
      </c>
      <c r="C655" s="12" t="s">
        <v>1493</v>
      </c>
      <c r="D655" s="12" t="s">
        <v>6507</v>
      </c>
      <c r="E655" s="12" t="s">
        <v>1759</v>
      </c>
      <c r="F655" s="12" t="s">
        <v>1760</v>
      </c>
      <c r="G655" s="9" t="s">
        <v>6775</v>
      </c>
      <c r="H655" s="8" t="s">
        <v>6774</v>
      </c>
      <c r="I655" s="9"/>
      <c r="J655" s="9" t="s">
        <v>1767</v>
      </c>
      <c r="K655" s="10" t="s">
        <v>55</v>
      </c>
      <c r="L655" s="11">
        <v>46054</v>
      </c>
      <c r="M655" s="22">
        <v>311</v>
      </c>
      <c r="N655" s="33"/>
      <c r="O655" s="22"/>
      <c r="P655" s="85">
        <v>79560</v>
      </c>
      <c r="Q655" s="12">
        <v>10</v>
      </c>
      <c r="R655" s="12">
        <v>26</v>
      </c>
      <c r="S655" s="12">
        <v>85</v>
      </c>
      <c r="T655" s="12">
        <v>36</v>
      </c>
      <c r="U655" s="14" t="s">
        <v>56</v>
      </c>
      <c r="V655" s="14" t="s">
        <v>56</v>
      </c>
      <c r="W655" s="14" t="s">
        <v>56</v>
      </c>
      <c r="X655" s="16" t="s">
        <v>56</v>
      </c>
      <c r="Y655" s="13"/>
      <c r="Z655" s="13"/>
      <c r="AA655" s="13"/>
      <c r="AB655" s="13"/>
    </row>
    <row r="656" spans="1:28">
      <c r="A656" t="s">
        <v>1768</v>
      </c>
      <c r="B656" s="12" t="s">
        <v>1769</v>
      </c>
      <c r="C656" s="12" t="s">
        <v>1493</v>
      </c>
      <c r="D656" s="12" t="s">
        <v>6507</v>
      </c>
      <c r="E656" s="12" t="s">
        <v>1759</v>
      </c>
      <c r="F656" s="12" t="s">
        <v>1760</v>
      </c>
      <c r="G656" s="9" t="s">
        <v>6776</v>
      </c>
      <c r="H656" s="8" t="s">
        <v>6774</v>
      </c>
      <c r="I656" s="9"/>
      <c r="J656" s="9" t="s">
        <v>1771</v>
      </c>
      <c r="K656" s="10" t="s">
        <v>55</v>
      </c>
      <c r="L656" s="11">
        <v>46054</v>
      </c>
      <c r="M656" s="22">
        <v>566</v>
      </c>
      <c r="N656" s="33"/>
      <c r="O656" s="22"/>
      <c r="P656" s="85">
        <v>79560</v>
      </c>
      <c r="Q656" s="12">
        <v>10</v>
      </c>
      <c r="R656" s="12">
        <v>26</v>
      </c>
      <c r="S656" s="12">
        <v>85</v>
      </c>
      <c r="T656" s="12">
        <v>36</v>
      </c>
      <c r="U656" s="14" t="s">
        <v>56</v>
      </c>
      <c r="V656" s="14" t="s">
        <v>56</v>
      </c>
      <c r="W656" s="14" t="s">
        <v>56</v>
      </c>
      <c r="X656" s="16" t="s">
        <v>56</v>
      </c>
      <c r="Y656" s="13"/>
      <c r="Z656" s="13"/>
      <c r="AA656" s="13"/>
      <c r="AB656" s="13"/>
    </row>
    <row r="657" spans="1:28">
      <c r="A657" t="s">
        <v>1772</v>
      </c>
      <c r="B657" s="12" t="s">
        <v>1773</v>
      </c>
      <c r="C657" s="12" t="s">
        <v>1493</v>
      </c>
      <c r="D657" s="12" t="s">
        <v>6507</v>
      </c>
      <c r="E657" s="12" t="s">
        <v>1759</v>
      </c>
      <c r="F657" s="12" t="s">
        <v>1760</v>
      </c>
      <c r="G657" s="9" t="s">
        <v>6777</v>
      </c>
      <c r="H657" s="8" t="s">
        <v>6774</v>
      </c>
      <c r="I657" s="9"/>
      <c r="J657" s="9" t="s">
        <v>1775</v>
      </c>
      <c r="K657" s="10" t="s">
        <v>55</v>
      </c>
      <c r="L657" s="11">
        <v>46054</v>
      </c>
      <c r="M657" s="22">
        <v>698</v>
      </c>
      <c r="N657" s="33"/>
      <c r="O657" s="22"/>
      <c r="P657" s="85">
        <v>79560</v>
      </c>
      <c r="Q657" s="12">
        <v>10</v>
      </c>
      <c r="R657" s="12">
        <v>26</v>
      </c>
      <c r="S657" s="12">
        <v>85</v>
      </c>
      <c r="T657" s="12">
        <v>36</v>
      </c>
      <c r="U657" s="14" t="s">
        <v>56</v>
      </c>
      <c r="V657" s="14" t="s">
        <v>56</v>
      </c>
      <c r="W657" s="14" t="s">
        <v>56</v>
      </c>
      <c r="X657" s="16" t="s">
        <v>56</v>
      </c>
      <c r="Y657" s="13"/>
      <c r="Z657" s="13"/>
      <c r="AA657" s="13"/>
      <c r="AB657" s="13"/>
    </row>
    <row r="658" spans="1:28">
      <c r="A658" t="s">
        <v>1776</v>
      </c>
      <c r="B658" s="12" t="s">
        <v>1777</v>
      </c>
      <c r="C658" s="12" t="s">
        <v>1493</v>
      </c>
      <c r="D658" s="12" t="s">
        <v>6502</v>
      </c>
      <c r="E658" s="12" t="s">
        <v>1759</v>
      </c>
      <c r="F658" s="12" t="s">
        <v>1760</v>
      </c>
      <c r="G658" s="9" t="s">
        <v>5241</v>
      </c>
      <c r="H658" s="8" t="s">
        <v>1779</v>
      </c>
      <c r="I658" s="9"/>
      <c r="J658" s="9" t="s">
        <v>1780</v>
      </c>
      <c r="K658" s="10" t="s">
        <v>55</v>
      </c>
      <c r="L658" s="11">
        <v>46054</v>
      </c>
      <c r="M658" s="22">
        <v>435</v>
      </c>
      <c r="N658" s="33"/>
      <c r="O658" s="22"/>
      <c r="P658" s="85">
        <v>213600</v>
      </c>
      <c r="Q658" s="12">
        <v>26</v>
      </c>
      <c r="R658" s="12">
        <v>60</v>
      </c>
      <c r="S658" s="12">
        <v>89</v>
      </c>
      <c r="T658" s="12">
        <v>40</v>
      </c>
      <c r="U658" s="12" t="s">
        <v>96</v>
      </c>
      <c r="V658" s="14">
        <v>0.5</v>
      </c>
      <c r="W658" s="6">
        <v>675</v>
      </c>
      <c r="X658" s="15">
        <v>0.33750000000000002</v>
      </c>
      <c r="Y658" s="13"/>
      <c r="Z658" s="13"/>
      <c r="AA658" s="13"/>
      <c r="AB658" s="13"/>
    </row>
    <row r="659" spans="1:28">
      <c r="A659" t="s">
        <v>1781</v>
      </c>
      <c r="B659" s="12" t="s">
        <v>1782</v>
      </c>
      <c r="C659" s="12" t="s">
        <v>1493</v>
      </c>
      <c r="D659" s="12" t="s">
        <v>6502</v>
      </c>
      <c r="E659" s="12" t="s">
        <v>1759</v>
      </c>
      <c r="F659" s="12" t="s">
        <v>1760</v>
      </c>
      <c r="G659" s="9" t="s">
        <v>5242</v>
      </c>
      <c r="H659" s="8" t="s">
        <v>1779</v>
      </c>
      <c r="I659" s="9"/>
      <c r="J659" s="9" t="s">
        <v>1784</v>
      </c>
      <c r="K659" s="10" t="s">
        <v>55</v>
      </c>
      <c r="L659" s="11">
        <v>46054</v>
      </c>
      <c r="M659" s="22">
        <v>454</v>
      </c>
      <c r="N659" s="33"/>
      <c r="O659" s="22"/>
      <c r="P659" s="85">
        <v>213600</v>
      </c>
      <c r="Q659" s="12">
        <v>27</v>
      </c>
      <c r="R659" s="12">
        <v>60</v>
      </c>
      <c r="S659" s="12">
        <v>89</v>
      </c>
      <c r="T659" s="12">
        <v>40</v>
      </c>
      <c r="U659" s="12" t="s">
        <v>96</v>
      </c>
      <c r="V659" s="14">
        <v>0.56000000000000005</v>
      </c>
      <c r="W659" s="6">
        <v>675</v>
      </c>
      <c r="X659" s="15">
        <v>0.37800000000000006</v>
      </c>
      <c r="Y659" s="13"/>
      <c r="Z659" s="13"/>
      <c r="AA659" s="13"/>
      <c r="AB659" s="13"/>
    </row>
    <row r="660" spans="1:28">
      <c r="A660" t="s">
        <v>1785</v>
      </c>
      <c r="B660" s="12" t="s">
        <v>1786</v>
      </c>
      <c r="C660" s="12" t="s">
        <v>1493</v>
      </c>
      <c r="D660" s="12" t="s">
        <v>6502</v>
      </c>
      <c r="E660" s="12" t="s">
        <v>1759</v>
      </c>
      <c r="F660" s="12" t="s">
        <v>1760</v>
      </c>
      <c r="G660" s="9" t="s">
        <v>5243</v>
      </c>
      <c r="H660" s="8" t="s">
        <v>1779</v>
      </c>
      <c r="I660" s="9"/>
      <c r="J660" s="9" t="s">
        <v>1788</v>
      </c>
      <c r="K660" s="10" t="s">
        <v>55</v>
      </c>
      <c r="L660" s="11">
        <v>46054</v>
      </c>
      <c r="M660" s="22">
        <v>822</v>
      </c>
      <c r="N660" s="33"/>
      <c r="O660" s="22"/>
      <c r="P660" s="85">
        <v>274176</v>
      </c>
      <c r="Q660" s="12">
        <v>38</v>
      </c>
      <c r="R660" s="12">
        <v>68</v>
      </c>
      <c r="S660" s="12">
        <v>96</v>
      </c>
      <c r="T660" s="12">
        <v>42</v>
      </c>
      <c r="U660" s="12" t="s">
        <v>96</v>
      </c>
      <c r="V660" s="14">
        <v>1.03</v>
      </c>
      <c r="W660" s="6">
        <v>675</v>
      </c>
      <c r="X660" s="15">
        <v>0.69525000000000003</v>
      </c>
      <c r="Y660" s="13"/>
      <c r="Z660" s="13"/>
      <c r="AA660" s="13"/>
      <c r="AB660" s="13"/>
    </row>
    <row r="661" spans="1:28">
      <c r="A661" t="s">
        <v>1789</v>
      </c>
      <c r="B661" s="12" t="s">
        <v>1790</v>
      </c>
      <c r="C661" s="12" t="s">
        <v>1493</v>
      </c>
      <c r="D661" s="12" t="s">
        <v>6502</v>
      </c>
      <c r="E661" s="12" t="s">
        <v>1759</v>
      </c>
      <c r="F661" s="12" t="s">
        <v>1760</v>
      </c>
      <c r="G661" s="9" t="s">
        <v>5244</v>
      </c>
      <c r="H661" s="8" t="s">
        <v>1779</v>
      </c>
      <c r="I661" s="9"/>
      <c r="J661" s="9" t="s">
        <v>1792</v>
      </c>
      <c r="K661" s="10" t="s">
        <v>55</v>
      </c>
      <c r="L661" s="11">
        <v>46054</v>
      </c>
      <c r="M661" s="22">
        <v>1036</v>
      </c>
      <c r="N661" s="33"/>
      <c r="O661" s="22"/>
      <c r="P661" s="85">
        <v>367080</v>
      </c>
      <c r="Q661" s="12">
        <v>46</v>
      </c>
      <c r="R661" s="12">
        <v>76</v>
      </c>
      <c r="S661" s="12">
        <v>105</v>
      </c>
      <c r="T661" s="12">
        <v>46</v>
      </c>
      <c r="U661" s="12" t="s">
        <v>96</v>
      </c>
      <c r="V661" s="14">
        <v>1.03</v>
      </c>
      <c r="W661" s="6">
        <v>675</v>
      </c>
      <c r="X661" s="15">
        <v>0.69525000000000003</v>
      </c>
      <c r="Y661" s="13"/>
      <c r="Z661" s="13"/>
      <c r="AA661" s="13"/>
      <c r="AB661" s="13"/>
    </row>
    <row r="662" spans="1:28">
      <c r="A662" t="s">
        <v>1793</v>
      </c>
      <c r="B662" s="12" t="s">
        <v>1794</v>
      </c>
      <c r="C662" s="12" t="s">
        <v>1493</v>
      </c>
      <c r="D662" s="12" t="s">
        <v>6507</v>
      </c>
      <c r="E662" s="12" t="s">
        <v>1759</v>
      </c>
      <c r="F662" s="12" t="s">
        <v>1795</v>
      </c>
      <c r="G662" s="9" t="s">
        <v>6778</v>
      </c>
      <c r="H662" s="8" t="s">
        <v>6779</v>
      </c>
      <c r="I662" s="9"/>
      <c r="J662" s="9" t="s">
        <v>1798</v>
      </c>
      <c r="K662" s="10" t="s">
        <v>55</v>
      </c>
      <c r="L662" s="11">
        <v>46082</v>
      </c>
      <c r="M662" s="22">
        <v>299</v>
      </c>
      <c r="N662" s="33"/>
      <c r="O662" s="22"/>
      <c r="P662" s="85">
        <v>79560</v>
      </c>
      <c r="Q662" s="12">
        <v>10</v>
      </c>
      <c r="R662" s="12">
        <v>26</v>
      </c>
      <c r="S662" s="12">
        <v>85</v>
      </c>
      <c r="T662" s="12">
        <v>36</v>
      </c>
      <c r="U662" s="14" t="s">
        <v>56</v>
      </c>
      <c r="V662" s="14" t="s">
        <v>56</v>
      </c>
      <c r="W662" s="14" t="s">
        <v>56</v>
      </c>
      <c r="X662" s="16" t="s">
        <v>56</v>
      </c>
      <c r="Y662" s="13"/>
      <c r="Z662" s="13"/>
      <c r="AA662" s="13"/>
      <c r="AB662" s="13"/>
    </row>
    <row r="663" spans="1:28">
      <c r="A663" t="s">
        <v>1799</v>
      </c>
      <c r="B663" s="12" t="s">
        <v>1800</v>
      </c>
      <c r="C663" s="12" t="s">
        <v>1493</v>
      </c>
      <c r="D663" s="12" t="s">
        <v>6507</v>
      </c>
      <c r="E663" s="12" t="s">
        <v>1759</v>
      </c>
      <c r="F663" s="12" t="s">
        <v>1795</v>
      </c>
      <c r="G663" s="9" t="s">
        <v>6780</v>
      </c>
      <c r="H663" s="8" t="s">
        <v>6779</v>
      </c>
      <c r="I663" s="9"/>
      <c r="J663" s="9" t="s">
        <v>1802</v>
      </c>
      <c r="K663" s="10" t="s">
        <v>55</v>
      </c>
      <c r="L663" s="11">
        <v>46082</v>
      </c>
      <c r="M663" s="22">
        <v>311</v>
      </c>
      <c r="N663" s="33"/>
      <c r="O663" s="22"/>
      <c r="P663" s="85">
        <v>79560</v>
      </c>
      <c r="Q663" s="12">
        <v>10</v>
      </c>
      <c r="R663" s="12">
        <v>26</v>
      </c>
      <c r="S663" s="12">
        <v>85</v>
      </c>
      <c r="T663" s="12">
        <v>36</v>
      </c>
      <c r="U663" s="14" t="s">
        <v>56</v>
      </c>
      <c r="V663" s="14" t="s">
        <v>56</v>
      </c>
      <c r="W663" s="14" t="s">
        <v>56</v>
      </c>
      <c r="X663" s="16" t="s">
        <v>56</v>
      </c>
      <c r="Y663" s="13"/>
      <c r="Z663" s="13"/>
      <c r="AA663" s="13"/>
      <c r="AB663" s="13"/>
    </row>
    <row r="664" spans="1:28">
      <c r="A664" t="s">
        <v>1803</v>
      </c>
      <c r="B664" s="12" t="s">
        <v>1804</v>
      </c>
      <c r="C664" s="12" t="s">
        <v>1493</v>
      </c>
      <c r="D664" s="12" t="s">
        <v>6507</v>
      </c>
      <c r="E664" s="12" t="s">
        <v>1759</v>
      </c>
      <c r="F664" s="12" t="s">
        <v>1795</v>
      </c>
      <c r="G664" s="9" t="s">
        <v>6781</v>
      </c>
      <c r="H664" s="8" t="s">
        <v>6779</v>
      </c>
      <c r="I664" s="9"/>
      <c r="J664" s="9" t="s">
        <v>1806</v>
      </c>
      <c r="K664" s="10" t="s">
        <v>55</v>
      </c>
      <c r="L664" s="11">
        <v>46082</v>
      </c>
      <c r="M664" s="22">
        <v>566</v>
      </c>
      <c r="N664" s="33"/>
      <c r="O664" s="22"/>
      <c r="P664" s="85">
        <v>79560</v>
      </c>
      <c r="Q664" s="12">
        <v>10</v>
      </c>
      <c r="R664" s="12">
        <v>26</v>
      </c>
      <c r="S664" s="12">
        <v>85</v>
      </c>
      <c r="T664" s="12">
        <v>36</v>
      </c>
      <c r="U664" s="14" t="s">
        <v>56</v>
      </c>
      <c r="V664" s="14" t="s">
        <v>56</v>
      </c>
      <c r="W664" s="14" t="s">
        <v>56</v>
      </c>
      <c r="X664" s="16" t="s">
        <v>56</v>
      </c>
      <c r="Y664" s="13"/>
      <c r="Z664" s="13"/>
      <c r="AA664" s="13"/>
      <c r="AB664" s="13"/>
    </row>
    <row r="665" spans="1:28">
      <c r="A665" t="s">
        <v>1807</v>
      </c>
      <c r="B665" s="12" t="s">
        <v>1808</v>
      </c>
      <c r="C665" s="12" t="s">
        <v>1493</v>
      </c>
      <c r="D665" s="12" t="s">
        <v>6502</v>
      </c>
      <c r="E665" s="12" t="s">
        <v>1759</v>
      </c>
      <c r="F665" s="12" t="s">
        <v>1795</v>
      </c>
      <c r="G665" s="9" t="s">
        <v>5248</v>
      </c>
      <c r="H665" s="8" t="s">
        <v>1810</v>
      </c>
      <c r="I665" s="9"/>
      <c r="J665" s="9" t="s">
        <v>1811</v>
      </c>
      <c r="K665" s="10" t="s">
        <v>55</v>
      </c>
      <c r="L665" s="11">
        <v>46082</v>
      </c>
      <c r="M665" s="22">
        <v>435</v>
      </c>
      <c r="N665" s="33"/>
      <c r="O665" s="22"/>
      <c r="P665" s="85">
        <v>210040</v>
      </c>
      <c r="Q665" s="12">
        <v>26</v>
      </c>
      <c r="R665" s="12">
        <v>59</v>
      </c>
      <c r="S665" s="12">
        <v>89</v>
      </c>
      <c r="T665" s="12">
        <v>40</v>
      </c>
      <c r="U665" s="12" t="s">
        <v>96</v>
      </c>
      <c r="V665" s="14">
        <v>0.5</v>
      </c>
      <c r="W665" s="6">
        <v>675</v>
      </c>
      <c r="X665" s="15">
        <v>0.33750000000000002</v>
      </c>
      <c r="Y665" s="13"/>
      <c r="Z665" s="13"/>
      <c r="AA665" s="13"/>
      <c r="AB665" s="13"/>
    </row>
    <row r="666" spans="1:28">
      <c r="A666" t="s">
        <v>1812</v>
      </c>
      <c r="B666" s="12" t="s">
        <v>1813</v>
      </c>
      <c r="C666" s="12" t="s">
        <v>1493</v>
      </c>
      <c r="D666" s="12" t="s">
        <v>6502</v>
      </c>
      <c r="E666" s="12" t="s">
        <v>1759</v>
      </c>
      <c r="F666" s="12" t="s">
        <v>1795</v>
      </c>
      <c r="G666" s="9" t="s">
        <v>5249</v>
      </c>
      <c r="H666" s="8" t="s">
        <v>1810</v>
      </c>
      <c r="I666" s="9"/>
      <c r="J666" s="9" t="s">
        <v>1815</v>
      </c>
      <c r="K666" s="10" t="s">
        <v>55</v>
      </c>
      <c r="L666" s="11">
        <v>46082</v>
      </c>
      <c r="M666" s="22">
        <v>454</v>
      </c>
      <c r="N666" s="33"/>
      <c r="O666" s="22"/>
      <c r="P666" s="85">
        <v>213600</v>
      </c>
      <c r="Q666" s="12">
        <v>27</v>
      </c>
      <c r="R666" s="12">
        <v>60</v>
      </c>
      <c r="S666" s="12">
        <v>89</v>
      </c>
      <c r="T666" s="12">
        <v>40</v>
      </c>
      <c r="U666" s="12" t="s">
        <v>96</v>
      </c>
      <c r="V666" s="14">
        <v>0.56000000000000005</v>
      </c>
      <c r="W666" s="6">
        <v>675</v>
      </c>
      <c r="X666" s="15">
        <v>0.37800000000000006</v>
      </c>
      <c r="Y666" s="13"/>
      <c r="Z666" s="13"/>
      <c r="AA666" s="13"/>
      <c r="AB666" s="13"/>
    </row>
    <row r="667" spans="1:28">
      <c r="A667" t="s">
        <v>1816</v>
      </c>
      <c r="B667" s="12" t="s">
        <v>1817</v>
      </c>
      <c r="C667" s="12" t="s">
        <v>1493</v>
      </c>
      <c r="D667" s="12" t="s">
        <v>6502</v>
      </c>
      <c r="E667" s="12" t="s">
        <v>1759</v>
      </c>
      <c r="F667" s="12" t="s">
        <v>1795</v>
      </c>
      <c r="G667" s="9" t="s">
        <v>5250</v>
      </c>
      <c r="H667" s="8" t="s">
        <v>1810</v>
      </c>
      <c r="I667" s="9"/>
      <c r="J667" s="9" t="s">
        <v>1819</v>
      </c>
      <c r="K667" s="10" t="s">
        <v>55</v>
      </c>
      <c r="L667" s="11">
        <v>46082</v>
      </c>
      <c r="M667" s="22">
        <v>822</v>
      </c>
      <c r="N667" s="33"/>
      <c r="O667" s="22"/>
      <c r="P667" s="85">
        <v>274176</v>
      </c>
      <c r="Q667" s="12">
        <v>38</v>
      </c>
      <c r="R667" s="12">
        <v>68</v>
      </c>
      <c r="S667" s="12">
        <v>96</v>
      </c>
      <c r="T667" s="12">
        <v>42</v>
      </c>
      <c r="U667" s="12" t="s">
        <v>96</v>
      </c>
      <c r="V667" s="14">
        <v>1.03</v>
      </c>
      <c r="W667" s="6">
        <v>675</v>
      </c>
      <c r="X667" s="15">
        <v>0.69525000000000003</v>
      </c>
      <c r="Y667" s="13"/>
      <c r="Z667" s="13"/>
      <c r="AA667" s="13"/>
      <c r="AB667" s="13"/>
    </row>
    <row r="668" spans="1:28">
      <c r="A668" t="s">
        <v>1820</v>
      </c>
      <c r="B668" s="12" t="s">
        <v>1821</v>
      </c>
      <c r="C668" s="12" t="s">
        <v>1493</v>
      </c>
      <c r="D668" s="12" t="s">
        <v>6507</v>
      </c>
      <c r="E668" s="12" t="s">
        <v>1822</v>
      </c>
      <c r="F668" s="12" t="s">
        <v>1823</v>
      </c>
      <c r="G668" s="9" t="s">
        <v>5251</v>
      </c>
      <c r="H668" s="8" t="s">
        <v>1825</v>
      </c>
      <c r="I668" s="9"/>
      <c r="J668" s="9" t="s">
        <v>1826</v>
      </c>
      <c r="K668" s="10" t="s">
        <v>55</v>
      </c>
      <c r="L668" s="11">
        <v>46054</v>
      </c>
      <c r="M668" s="22">
        <v>814</v>
      </c>
      <c r="N668" s="33"/>
      <c r="O668" s="22"/>
      <c r="P668" s="85">
        <v>163800</v>
      </c>
      <c r="Q668" s="12">
        <v>24</v>
      </c>
      <c r="R668" s="12">
        <v>21</v>
      </c>
      <c r="S668" s="12">
        <v>104</v>
      </c>
      <c r="T668" s="12">
        <v>75</v>
      </c>
      <c r="U668" s="14" t="s">
        <v>56</v>
      </c>
      <c r="V668" s="14" t="s">
        <v>56</v>
      </c>
      <c r="W668" s="14" t="s">
        <v>56</v>
      </c>
      <c r="X668" s="16" t="s">
        <v>56</v>
      </c>
      <c r="Y668" s="13"/>
      <c r="Z668" s="13"/>
      <c r="AA668" s="13"/>
      <c r="AB668" s="13"/>
    </row>
    <row r="669" spans="1:28">
      <c r="A669" t="s">
        <v>1827</v>
      </c>
      <c r="B669" s="12" t="s">
        <v>1828</v>
      </c>
      <c r="C669" s="12" t="s">
        <v>1493</v>
      </c>
      <c r="D669" s="12" t="s">
        <v>6507</v>
      </c>
      <c r="E669" s="12" t="s">
        <v>1822</v>
      </c>
      <c r="F669" s="12" t="s">
        <v>1823</v>
      </c>
      <c r="G669" s="9" t="s">
        <v>5252</v>
      </c>
      <c r="H669" s="8" t="s">
        <v>1825</v>
      </c>
      <c r="I669" s="9"/>
      <c r="J669" s="9" t="s">
        <v>1830</v>
      </c>
      <c r="K669" s="10" t="s">
        <v>55</v>
      </c>
      <c r="L669" s="11">
        <v>46054</v>
      </c>
      <c r="M669" s="22">
        <v>907</v>
      </c>
      <c r="N669" s="33"/>
      <c r="O669" s="22"/>
      <c r="P669" s="85">
        <v>163800</v>
      </c>
      <c r="Q669" s="12">
        <v>24</v>
      </c>
      <c r="R669" s="12">
        <v>21</v>
      </c>
      <c r="S669" s="12">
        <v>104</v>
      </c>
      <c r="T669" s="12">
        <v>75</v>
      </c>
      <c r="U669" s="14" t="s">
        <v>56</v>
      </c>
      <c r="V669" s="14" t="s">
        <v>56</v>
      </c>
      <c r="W669" s="14" t="s">
        <v>56</v>
      </c>
      <c r="X669" s="16" t="s">
        <v>56</v>
      </c>
      <c r="Y669" s="13"/>
      <c r="Z669" s="13"/>
      <c r="AA669" s="13"/>
      <c r="AB669" s="13"/>
    </row>
    <row r="670" spans="1:28">
      <c r="A670" t="s">
        <v>1831</v>
      </c>
      <c r="B670" s="12" t="s">
        <v>1832</v>
      </c>
      <c r="C670" s="12" t="s">
        <v>1493</v>
      </c>
      <c r="D670" s="12" t="s">
        <v>6507</v>
      </c>
      <c r="E670" s="12" t="s">
        <v>1822</v>
      </c>
      <c r="F670" s="12" t="s">
        <v>1823</v>
      </c>
      <c r="G670" s="9" t="s">
        <v>5253</v>
      </c>
      <c r="H670" s="8" t="s">
        <v>1825</v>
      </c>
      <c r="I670" s="9"/>
      <c r="J670" s="9" t="s">
        <v>1834</v>
      </c>
      <c r="K670" s="10" t="s">
        <v>55</v>
      </c>
      <c r="L670" s="11">
        <v>46054</v>
      </c>
      <c r="M670" s="22">
        <v>911</v>
      </c>
      <c r="N670" s="33"/>
      <c r="O670" s="22"/>
      <c r="P670" s="85">
        <v>163800</v>
      </c>
      <c r="Q670" s="12">
        <v>24</v>
      </c>
      <c r="R670" s="12">
        <v>21</v>
      </c>
      <c r="S670" s="12">
        <v>104</v>
      </c>
      <c r="T670" s="12">
        <v>75</v>
      </c>
      <c r="U670" s="14" t="s">
        <v>56</v>
      </c>
      <c r="V670" s="14" t="s">
        <v>56</v>
      </c>
      <c r="W670" s="14" t="s">
        <v>56</v>
      </c>
      <c r="X670" s="16" t="s">
        <v>56</v>
      </c>
      <c r="Y670" s="13"/>
      <c r="Z670" s="13"/>
      <c r="AA670" s="13"/>
      <c r="AB670" s="13"/>
    </row>
    <row r="671" spans="1:28">
      <c r="A671" t="s">
        <v>1835</v>
      </c>
      <c r="B671" s="12" t="s">
        <v>1836</v>
      </c>
      <c r="C671" s="12" t="s">
        <v>1493</v>
      </c>
      <c r="D671" s="12" t="s">
        <v>6507</v>
      </c>
      <c r="E671" s="12" t="s">
        <v>1822</v>
      </c>
      <c r="F671" s="12" t="s">
        <v>1823</v>
      </c>
      <c r="G671" s="9" t="s">
        <v>5254</v>
      </c>
      <c r="H671" s="8" t="s">
        <v>1825</v>
      </c>
      <c r="I671" s="9"/>
      <c r="J671" s="9" t="s">
        <v>1838</v>
      </c>
      <c r="K671" s="10" t="s">
        <v>55</v>
      </c>
      <c r="L671" s="11">
        <v>46054</v>
      </c>
      <c r="M671" s="22">
        <v>1043</v>
      </c>
      <c r="N671" s="33"/>
      <c r="O671" s="22"/>
      <c r="P671" s="85">
        <v>163800</v>
      </c>
      <c r="Q671" s="12">
        <v>24</v>
      </c>
      <c r="R671" s="12">
        <v>21</v>
      </c>
      <c r="S671" s="12">
        <v>104</v>
      </c>
      <c r="T671" s="12">
        <v>75</v>
      </c>
      <c r="U671" s="14" t="s">
        <v>56</v>
      </c>
      <c r="V671" s="14" t="s">
        <v>56</v>
      </c>
      <c r="W671" s="14" t="s">
        <v>56</v>
      </c>
      <c r="X671" s="16" t="s">
        <v>56</v>
      </c>
      <c r="Y671" s="13"/>
      <c r="Z671" s="13"/>
      <c r="AA671" s="13"/>
      <c r="AB671" s="13"/>
    </row>
    <row r="672" spans="1:28">
      <c r="A672" t="s">
        <v>1839</v>
      </c>
      <c r="B672" s="12" t="s">
        <v>1840</v>
      </c>
      <c r="C672" s="12" t="s">
        <v>1493</v>
      </c>
      <c r="D672" s="12" t="s">
        <v>6507</v>
      </c>
      <c r="E672" s="12" t="s">
        <v>1822</v>
      </c>
      <c r="F672" s="12" t="s">
        <v>1823</v>
      </c>
      <c r="G672" s="9" t="s">
        <v>5255</v>
      </c>
      <c r="H672" s="8" t="s">
        <v>1825</v>
      </c>
      <c r="I672" s="9"/>
      <c r="J672" s="9" t="s">
        <v>1842</v>
      </c>
      <c r="K672" s="10" t="s">
        <v>55</v>
      </c>
      <c r="L672" s="11">
        <v>46054</v>
      </c>
      <c r="M672" s="22">
        <v>1156</v>
      </c>
      <c r="N672" s="33"/>
      <c r="O672" s="22"/>
      <c r="P672" s="85">
        <v>163800</v>
      </c>
      <c r="Q672" s="12">
        <v>24</v>
      </c>
      <c r="R672" s="12">
        <v>21</v>
      </c>
      <c r="S672" s="12">
        <v>104</v>
      </c>
      <c r="T672" s="12">
        <v>75</v>
      </c>
      <c r="U672" s="14" t="s">
        <v>56</v>
      </c>
      <c r="V672" s="14" t="s">
        <v>56</v>
      </c>
      <c r="W672" s="14" t="s">
        <v>56</v>
      </c>
      <c r="X672" s="16" t="s">
        <v>56</v>
      </c>
      <c r="Y672" s="13"/>
      <c r="Z672" s="13"/>
      <c r="AA672" s="13"/>
      <c r="AB672" s="13"/>
    </row>
    <row r="673" spans="1:28">
      <c r="A673" t="s">
        <v>1843</v>
      </c>
      <c r="B673" s="12" t="s">
        <v>1844</v>
      </c>
      <c r="C673" s="12" t="s">
        <v>1493</v>
      </c>
      <c r="D673" s="12" t="s">
        <v>6507</v>
      </c>
      <c r="E673" s="12" t="s">
        <v>1822</v>
      </c>
      <c r="F673" s="12" t="s">
        <v>565</v>
      </c>
      <c r="G673" s="9" t="s">
        <v>5256</v>
      </c>
      <c r="H673" s="8" t="s">
        <v>1846</v>
      </c>
      <c r="I673" s="9"/>
      <c r="J673" s="9" t="s">
        <v>1847</v>
      </c>
      <c r="K673" s="10" t="s">
        <v>55</v>
      </c>
      <c r="L673" s="11">
        <v>46054</v>
      </c>
      <c r="M673" s="22">
        <v>947</v>
      </c>
      <c r="N673" s="33"/>
      <c r="O673" s="22"/>
      <c r="P673" s="85">
        <v>158032.00000000003</v>
      </c>
      <c r="Q673" s="12">
        <v>15</v>
      </c>
      <c r="R673" s="12">
        <v>28.000000000000004</v>
      </c>
      <c r="S673" s="12">
        <v>83</v>
      </c>
      <c r="T673" s="12">
        <v>68</v>
      </c>
      <c r="U673" s="14" t="s">
        <v>56</v>
      </c>
      <c r="V673" s="14" t="s">
        <v>56</v>
      </c>
      <c r="W673" s="14" t="s">
        <v>56</v>
      </c>
      <c r="X673" s="16" t="s">
        <v>56</v>
      </c>
      <c r="Y673" s="13"/>
      <c r="Z673" s="13"/>
      <c r="AA673" s="13"/>
      <c r="AB673" s="13"/>
    </row>
    <row r="674" spans="1:28">
      <c r="A674" t="s">
        <v>1848</v>
      </c>
      <c r="B674" s="12" t="s">
        <v>1849</v>
      </c>
      <c r="C674" s="12" t="s">
        <v>1493</v>
      </c>
      <c r="D674" s="12" t="s">
        <v>6507</v>
      </c>
      <c r="E674" s="12" t="s">
        <v>1822</v>
      </c>
      <c r="F674" s="12" t="s">
        <v>565</v>
      </c>
      <c r="G674" s="9" t="s">
        <v>5257</v>
      </c>
      <c r="H674" s="8" t="s">
        <v>1846</v>
      </c>
      <c r="I674" s="9"/>
      <c r="J674" s="9" t="s">
        <v>1851</v>
      </c>
      <c r="K674" s="10" t="s">
        <v>55</v>
      </c>
      <c r="L674" s="11">
        <v>46054</v>
      </c>
      <c r="M674" s="22">
        <v>1304</v>
      </c>
      <c r="N674" s="33"/>
      <c r="O674" s="22"/>
      <c r="P674" s="85">
        <v>158032.00000000003</v>
      </c>
      <c r="Q674" s="12">
        <v>15</v>
      </c>
      <c r="R674" s="12">
        <v>28.000000000000004</v>
      </c>
      <c r="S674" s="12">
        <v>83</v>
      </c>
      <c r="T674" s="12">
        <v>68</v>
      </c>
      <c r="U674" s="14" t="s">
        <v>56</v>
      </c>
      <c r="V674" s="14" t="s">
        <v>56</v>
      </c>
      <c r="W674" s="14" t="s">
        <v>56</v>
      </c>
      <c r="X674" s="16" t="s">
        <v>56</v>
      </c>
      <c r="Y674" s="13"/>
      <c r="Z674" s="13"/>
      <c r="AA674" s="13"/>
      <c r="AB674" s="13"/>
    </row>
    <row r="675" spans="1:28">
      <c r="A675" t="s">
        <v>1852</v>
      </c>
      <c r="B675" s="12" t="s">
        <v>1853</v>
      </c>
      <c r="C675" s="12" t="s">
        <v>1493</v>
      </c>
      <c r="D675" s="12" t="s">
        <v>6507</v>
      </c>
      <c r="E675" s="12" t="s">
        <v>1822</v>
      </c>
      <c r="F675" s="12" t="s">
        <v>565</v>
      </c>
      <c r="G675" s="9" t="s">
        <v>5258</v>
      </c>
      <c r="H675" s="8" t="s">
        <v>1846</v>
      </c>
      <c r="I675" s="9"/>
      <c r="J675" s="9" t="s">
        <v>1855</v>
      </c>
      <c r="K675" s="10" t="s">
        <v>55</v>
      </c>
      <c r="L675" s="11">
        <v>46054</v>
      </c>
      <c r="M675" s="22">
        <v>1334</v>
      </c>
      <c r="N675" s="33"/>
      <c r="O675" s="22"/>
      <c r="P675" s="85">
        <v>158032.00000000003</v>
      </c>
      <c r="Q675" s="12">
        <v>15</v>
      </c>
      <c r="R675" s="12">
        <v>28.000000000000004</v>
      </c>
      <c r="S675" s="12">
        <v>83</v>
      </c>
      <c r="T675" s="12">
        <v>68</v>
      </c>
      <c r="U675" s="14" t="s">
        <v>56</v>
      </c>
      <c r="V675" s="14" t="s">
        <v>56</v>
      </c>
      <c r="W675" s="14" t="s">
        <v>56</v>
      </c>
      <c r="X675" s="16" t="s">
        <v>56</v>
      </c>
      <c r="Y675" s="13"/>
      <c r="Z675" s="13"/>
      <c r="AA675" s="13"/>
      <c r="AB675" s="13"/>
    </row>
    <row r="676" spans="1:28">
      <c r="A676" t="s">
        <v>1856</v>
      </c>
      <c r="B676" s="12" t="s">
        <v>1857</v>
      </c>
      <c r="C676" s="12" t="s">
        <v>1493</v>
      </c>
      <c r="D676" s="12" t="s">
        <v>6507</v>
      </c>
      <c r="E676" s="12" t="s">
        <v>1822</v>
      </c>
      <c r="F676" s="12" t="s">
        <v>565</v>
      </c>
      <c r="G676" s="9" t="s">
        <v>5259</v>
      </c>
      <c r="H676" s="8" t="s">
        <v>1846</v>
      </c>
      <c r="I676" s="9"/>
      <c r="J676" s="9" t="s">
        <v>1859</v>
      </c>
      <c r="K676" s="10" t="s">
        <v>55</v>
      </c>
      <c r="L676" s="11">
        <v>46054</v>
      </c>
      <c r="M676" s="22">
        <v>1987</v>
      </c>
      <c r="N676" s="33"/>
      <c r="O676" s="22"/>
      <c r="P676" s="85">
        <v>158032.00000000003</v>
      </c>
      <c r="Q676" s="12">
        <v>15</v>
      </c>
      <c r="R676" s="12">
        <v>28.000000000000004</v>
      </c>
      <c r="S676" s="12">
        <v>83</v>
      </c>
      <c r="T676" s="12">
        <v>68</v>
      </c>
      <c r="U676" s="14" t="s">
        <v>56</v>
      </c>
      <c r="V676" s="14" t="s">
        <v>56</v>
      </c>
      <c r="W676" s="14" t="s">
        <v>56</v>
      </c>
      <c r="X676" s="16" t="s">
        <v>56</v>
      </c>
      <c r="Y676" s="13"/>
      <c r="Z676" s="13"/>
      <c r="AA676" s="13"/>
      <c r="AB676" s="13"/>
    </row>
    <row r="677" spans="1:28">
      <c r="A677" t="s">
        <v>1860</v>
      </c>
      <c r="B677" s="12" t="s">
        <v>1861</v>
      </c>
      <c r="C677" s="12" t="s">
        <v>1493</v>
      </c>
      <c r="D677" s="12" t="s">
        <v>6502</v>
      </c>
      <c r="E677" s="12" t="s">
        <v>1822</v>
      </c>
      <c r="F677" s="12" t="s">
        <v>224</v>
      </c>
      <c r="G677" s="9" t="s">
        <v>5260</v>
      </c>
      <c r="H677" s="8" t="s">
        <v>1863</v>
      </c>
      <c r="I677" s="9"/>
      <c r="J677" s="9" t="s">
        <v>1864</v>
      </c>
      <c r="K677" s="10" t="s">
        <v>55</v>
      </c>
      <c r="L677" s="11">
        <v>46054</v>
      </c>
      <c r="M677" s="22">
        <v>668</v>
      </c>
      <c r="N677" s="33"/>
      <c r="O677" s="22"/>
      <c r="P677" s="85">
        <v>213600</v>
      </c>
      <c r="Q677" s="12">
        <v>34</v>
      </c>
      <c r="R677" s="12">
        <v>60</v>
      </c>
      <c r="S677" s="12">
        <v>89</v>
      </c>
      <c r="T677" s="12">
        <v>40</v>
      </c>
      <c r="U677" s="12" t="s">
        <v>96</v>
      </c>
      <c r="V677" s="14">
        <v>0.88</v>
      </c>
      <c r="W677" s="6">
        <v>675</v>
      </c>
      <c r="X677" s="15">
        <v>0.59399999999999997</v>
      </c>
      <c r="Y677" s="13"/>
      <c r="Z677" s="13"/>
      <c r="AA677" s="13"/>
      <c r="AB677" s="13"/>
    </row>
    <row r="678" spans="1:28">
      <c r="A678" t="s">
        <v>1865</v>
      </c>
      <c r="B678" s="12" t="s">
        <v>1866</v>
      </c>
      <c r="C678" s="12" t="s">
        <v>1493</v>
      </c>
      <c r="D678" s="12" t="s">
        <v>6502</v>
      </c>
      <c r="E678" s="12" t="s">
        <v>1822</v>
      </c>
      <c r="F678" s="12" t="s">
        <v>224</v>
      </c>
      <c r="G678" s="9" t="s">
        <v>5261</v>
      </c>
      <c r="H678" s="8" t="s">
        <v>1863</v>
      </c>
      <c r="I678" s="9"/>
      <c r="J678" s="9" t="s">
        <v>1868</v>
      </c>
      <c r="K678" s="10" t="s">
        <v>55</v>
      </c>
      <c r="L678" s="11">
        <v>46054</v>
      </c>
      <c r="M678" s="22">
        <v>935</v>
      </c>
      <c r="N678" s="33"/>
      <c r="O678" s="22"/>
      <c r="P678" s="85">
        <v>274176</v>
      </c>
      <c r="Q678" s="12">
        <v>36</v>
      </c>
      <c r="R678" s="12">
        <v>68</v>
      </c>
      <c r="S678" s="12">
        <v>96</v>
      </c>
      <c r="T678" s="12">
        <v>42</v>
      </c>
      <c r="U678" s="12" t="s">
        <v>96</v>
      </c>
      <c r="V678" s="14">
        <v>0.97</v>
      </c>
      <c r="W678" s="6">
        <v>675</v>
      </c>
      <c r="X678" s="15">
        <v>0.65475000000000005</v>
      </c>
      <c r="Y678" s="13"/>
      <c r="Z678" s="13"/>
      <c r="AA678" s="13"/>
      <c r="AB678" s="13"/>
    </row>
    <row r="679" spans="1:28">
      <c r="A679" t="s">
        <v>1869</v>
      </c>
      <c r="B679" s="12" t="s">
        <v>1870</v>
      </c>
      <c r="C679" s="12" t="s">
        <v>1493</v>
      </c>
      <c r="D679" s="12" t="s">
        <v>6502</v>
      </c>
      <c r="E679" s="12" t="s">
        <v>1822</v>
      </c>
      <c r="F679" s="12" t="s">
        <v>224</v>
      </c>
      <c r="G679" s="9" t="s">
        <v>5262</v>
      </c>
      <c r="H679" s="8" t="s">
        <v>1863</v>
      </c>
      <c r="I679" s="9"/>
      <c r="J679" s="9" t="s">
        <v>1872</v>
      </c>
      <c r="K679" s="10" t="s">
        <v>55</v>
      </c>
      <c r="L679" s="11">
        <v>46054</v>
      </c>
      <c r="M679" s="22">
        <v>1182</v>
      </c>
      <c r="N679" s="33"/>
      <c r="O679" s="22"/>
      <c r="P679" s="85">
        <v>367080</v>
      </c>
      <c r="Q679" s="12">
        <v>47</v>
      </c>
      <c r="R679" s="12">
        <v>76</v>
      </c>
      <c r="S679" s="12">
        <v>105</v>
      </c>
      <c r="T679" s="12">
        <v>46</v>
      </c>
      <c r="U679" s="12" t="s">
        <v>96</v>
      </c>
      <c r="V679" s="14">
        <v>1.1299999999999999</v>
      </c>
      <c r="W679" s="6">
        <v>675</v>
      </c>
      <c r="X679" s="15">
        <v>0.76274999999999993</v>
      </c>
      <c r="Y679" s="13"/>
      <c r="Z679" s="13"/>
      <c r="AA679" s="13"/>
      <c r="AB679" s="13"/>
    </row>
    <row r="680" spans="1:28">
      <c r="A680" t="s">
        <v>1873</v>
      </c>
      <c r="B680" s="12" t="s">
        <v>1874</v>
      </c>
      <c r="C680" s="12" t="s">
        <v>1493</v>
      </c>
      <c r="D680" s="12" t="s">
        <v>6502</v>
      </c>
      <c r="E680" s="12" t="s">
        <v>1822</v>
      </c>
      <c r="F680" s="12" t="s">
        <v>224</v>
      </c>
      <c r="G680" s="9" t="s">
        <v>5263</v>
      </c>
      <c r="H680" s="8" t="s">
        <v>1863</v>
      </c>
      <c r="I680" s="9"/>
      <c r="J680" s="9" t="s">
        <v>1876</v>
      </c>
      <c r="K680" s="10" t="s">
        <v>55</v>
      </c>
      <c r="L680" s="11">
        <v>46054</v>
      </c>
      <c r="M680" s="22">
        <v>1359</v>
      </c>
      <c r="N680" s="33"/>
      <c r="O680" s="22"/>
      <c r="P680" s="85">
        <v>367080</v>
      </c>
      <c r="Q680" s="12">
        <v>47</v>
      </c>
      <c r="R680" s="12">
        <v>76</v>
      </c>
      <c r="S680" s="12">
        <v>105</v>
      </c>
      <c r="T680" s="12">
        <v>46</v>
      </c>
      <c r="U680" s="12" t="s">
        <v>96</v>
      </c>
      <c r="V680" s="14">
        <v>1.1299999999999999</v>
      </c>
      <c r="W680" s="6">
        <v>675</v>
      </c>
      <c r="X680" s="15">
        <v>0.76274999999999993</v>
      </c>
      <c r="Y680" s="13"/>
      <c r="Z680" s="13"/>
      <c r="AA680" s="13"/>
      <c r="AB680" s="13"/>
    </row>
    <row r="681" spans="1:28">
      <c r="A681" t="s">
        <v>1877</v>
      </c>
      <c r="B681" s="12" t="s">
        <v>1878</v>
      </c>
      <c r="C681" s="12" t="s">
        <v>1493</v>
      </c>
      <c r="D681" s="12" t="s">
        <v>6502</v>
      </c>
      <c r="E681" s="12" t="s">
        <v>1494</v>
      </c>
      <c r="F681" s="12" t="s">
        <v>1616</v>
      </c>
      <c r="G681" s="9" t="s">
        <v>6782</v>
      </c>
      <c r="H681" s="8" t="s">
        <v>1880</v>
      </c>
      <c r="I681" s="9"/>
      <c r="J681" s="9" t="s">
        <v>1881</v>
      </c>
      <c r="K681" s="10" t="s">
        <v>55</v>
      </c>
      <c r="L681" s="11">
        <v>46054</v>
      </c>
      <c r="M681" s="22">
        <v>1363</v>
      </c>
      <c r="N681" s="33"/>
      <c r="O681" s="22"/>
      <c r="P681" s="85">
        <v>274176</v>
      </c>
      <c r="Q681" s="12">
        <v>40</v>
      </c>
      <c r="R681" s="12">
        <v>68</v>
      </c>
      <c r="S681" s="12">
        <v>96</v>
      </c>
      <c r="T681" s="12">
        <v>42</v>
      </c>
      <c r="U681" s="12" t="s">
        <v>96</v>
      </c>
      <c r="V681" s="14">
        <v>1.18</v>
      </c>
      <c r="W681" s="6">
        <v>675</v>
      </c>
      <c r="X681" s="15">
        <v>0.79649999999999999</v>
      </c>
      <c r="Y681" s="13"/>
      <c r="Z681" s="13"/>
      <c r="AA681" s="13"/>
      <c r="AB681" s="13"/>
    </row>
    <row r="682" spans="1:28">
      <c r="A682" t="s">
        <v>1882</v>
      </c>
      <c r="B682" s="12" t="s">
        <v>1883</v>
      </c>
      <c r="C682" s="12" t="s">
        <v>1493</v>
      </c>
      <c r="D682" s="12" t="s">
        <v>6502</v>
      </c>
      <c r="E682" s="12" t="s">
        <v>1494</v>
      </c>
      <c r="F682" s="12" t="s">
        <v>1616</v>
      </c>
      <c r="G682" s="9" t="s">
        <v>6783</v>
      </c>
      <c r="H682" s="8" t="s">
        <v>1880</v>
      </c>
      <c r="I682" s="9"/>
      <c r="J682" s="9" t="s">
        <v>1885</v>
      </c>
      <c r="K682" s="10" t="s">
        <v>55</v>
      </c>
      <c r="L682" s="11">
        <v>46054</v>
      </c>
      <c r="M682" s="22">
        <v>1501</v>
      </c>
      <c r="N682" s="33"/>
      <c r="O682" s="22"/>
      <c r="P682" s="85">
        <v>274176</v>
      </c>
      <c r="Q682" s="12">
        <v>40</v>
      </c>
      <c r="R682" s="12">
        <v>68</v>
      </c>
      <c r="S682" s="12">
        <v>96</v>
      </c>
      <c r="T682" s="12">
        <v>42</v>
      </c>
      <c r="U682" s="12" t="s">
        <v>96</v>
      </c>
      <c r="V682" s="14">
        <v>1.18</v>
      </c>
      <c r="W682" s="6">
        <v>675</v>
      </c>
      <c r="X682" s="15">
        <v>0.79649999999999999</v>
      </c>
      <c r="Y682" s="13"/>
      <c r="Z682" s="13"/>
      <c r="AA682" s="13"/>
      <c r="AB682" s="13"/>
    </row>
    <row r="683" spans="1:28">
      <c r="A683" t="s">
        <v>1886</v>
      </c>
      <c r="B683" s="12" t="s">
        <v>1887</v>
      </c>
      <c r="C683" s="12" t="s">
        <v>1493</v>
      </c>
      <c r="D683" s="12" t="s">
        <v>6502</v>
      </c>
      <c r="E683" s="12" t="s">
        <v>1494</v>
      </c>
      <c r="F683" s="12" t="s">
        <v>1616</v>
      </c>
      <c r="G683" s="9" t="s">
        <v>6784</v>
      </c>
      <c r="H683" s="8" t="s">
        <v>1880</v>
      </c>
      <c r="I683" s="9"/>
      <c r="J683" s="9" t="s">
        <v>1889</v>
      </c>
      <c r="K683" s="10" t="s">
        <v>55</v>
      </c>
      <c r="L683" s="11">
        <v>46054</v>
      </c>
      <c r="M683" s="22">
        <v>1635</v>
      </c>
      <c r="N683" s="33"/>
      <c r="O683" s="22"/>
      <c r="P683" s="85">
        <v>274176</v>
      </c>
      <c r="Q683" s="12">
        <v>40</v>
      </c>
      <c r="R683" s="12">
        <v>68</v>
      </c>
      <c r="S683" s="12">
        <v>96</v>
      </c>
      <c r="T683" s="12">
        <v>42</v>
      </c>
      <c r="U683" s="12" t="s">
        <v>96</v>
      </c>
      <c r="V683" s="14">
        <v>1.18</v>
      </c>
      <c r="W683" s="6">
        <v>675</v>
      </c>
      <c r="X683" s="15">
        <v>0.79649999999999999</v>
      </c>
      <c r="Y683" s="13"/>
      <c r="Z683" s="13"/>
      <c r="AA683" s="13"/>
      <c r="AB683" s="13"/>
    </row>
    <row r="684" spans="1:28">
      <c r="A684" t="s">
        <v>1890</v>
      </c>
      <c r="B684" s="12" t="s">
        <v>1891</v>
      </c>
      <c r="C684" s="12" t="s">
        <v>1493</v>
      </c>
      <c r="D684" s="12" t="s">
        <v>6502</v>
      </c>
      <c r="E684" s="12" t="s">
        <v>1494</v>
      </c>
      <c r="F684" s="12" t="s">
        <v>1616</v>
      </c>
      <c r="G684" s="9" t="s">
        <v>6785</v>
      </c>
      <c r="H684" s="8" t="s">
        <v>1880</v>
      </c>
      <c r="I684" s="9"/>
      <c r="J684" s="9" t="s">
        <v>1893</v>
      </c>
      <c r="K684" s="10" t="s">
        <v>55</v>
      </c>
      <c r="L684" s="11">
        <v>46054</v>
      </c>
      <c r="M684" s="22">
        <v>2050</v>
      </c>
      <c r="N684" s="33"/>
      <c r="O684" s="22"/>
      <c r="P684" s="85">
        <v>457905</v>
      </c>
      <c r="Q684" s="12">
        <v>65</v>
      </c>
      <c r="R684" s="12">
        <v>89</v>
      </c>
      <c r="S684" s="12">
        <v>105</v>
      </c>
      <c r="T684" s="12">
        <v>49</v>
      </c>
      <c r="U684" s="12" t="s">
        <v>96</v>
      </c>
      <c r="V684" s="14">
        <v>1.92</v>
      </c>
      <c r="W684" s="6">
        <v>675</v>
      </c>
      <c r="X684" s="15">
        <v>1.296</v>
      </c>
      <c r="Y684" s="13"/>
      <c r="Z684" s="13"/>
      <c r="AA684" s="13"/>
      <c r="AB684" s="13"/>
    </row>
    <row r="685" spans="1:28">
      <c r="A685" t="s">
        <v>1894</v>
      </c>
      <c r="B685" s="12" t="s">
        <v>1895</v>
      </c>
      <c r="C685" s="12" t="s">
        <v>1493</v>
      </c>
      <c r="D685" s="12" t="s">
        <v>6502</v>
      </c>
      <c r="E685" s="12" t="s">
        <v>1494</v>
      </c>
      <c r="F685" s="12" t="s">
        <v>1616</v>
      </c>
      <c r="G685" s="9" t="s">
        <v>6786</v>
      </c>
      <c r="H685" s="8" t="s">
        <v>1880</v>
      </c>
      <c r="I685" s="9"/>
      <c r="J685" s="9" t="s">
        <v>1897</v>
      </c>
      <c r="K685" s="10" t="s">
        <v>55</v>
      </c>
      <c r="L685" s="11">
        <v>46054</v>
      </c>
      <c r="M685" s="22">
        <v>2639</v>
      </c>
      <c r="N685" s="33"/>
      <c r="O685" s="22"/>
      <c r="P685" s="85">
        <v>457905</v>
      </c>
      <c r="Q685" s="12">
        <v>68</v>
      </c>
      <c r="R685" s="12">
        <v>89</v>
      </c>
      <c r="S685" s="12">
        <v>105</v>
      </c>
      <c r="T685" s="12">
        <v>49</v>
      </c>
      <c r="U685" s="12" t="s">
        <v>96</v>
      </c>
      <c r="V685" s="14">
        <v>2.25</v>
      </c>
      <c r="W685" s="6">
        <v>675</v>
      </c>
      <c r="X685" s="15">
        <v>1.51875</v>
      </c>
      <c r="Y685" s="13"/>
      <c r="Z685" s="13"/>
      <c r="AA685" s="13"/>
      <c r="AB685" s="13"/>
    </row>
    <row r="686" spans="1:28">
      <c r="A686" t="s">
        <v>1898</v>
      </c>
      <c r="B686" s="12" t="s">
        <v>1899</v>
      </c>
      <c r="C686" s="12" t="s">
        <v>1493</v>
      </c>
      <c r="D686" s="12" t="s">
        <v>6502</v>
      </c>
      <c r="E686" s="12" t="s">
        <v>1494</v>
      </c>
      <c r="F686" s="12" t="s">
        <v>1616</v>
      </c>
      <c r="G686" s="9" t="s">
        <v>6787</v>
      </c>
      <c r="H686" s="8" t="s">
        <v>1880</v>
      </c>
      <c r="I686" s="9"/>
      <c r="J686" s="9" t="s">
        <v>1901</v>
      </c>
      <c r="K686" s="10" t="s">
        <v>55</v>
      </c>
      <c r="L686" s="11">
        <v>46054</v>
      </c>
      <c r="M686" s="22">
        <v>3301</v>
      </c>
      <c r="N686" s="33"/>
      <c r="O686" s="22"/>
      <c r="P686" s="85">
        <v>457905</v>
      </c>
      <c r="Q686" s="12">
        <v>68</v>
      </c>
      <c r="R686" s="12">
        <v>89</v>
      </c>
      <c r="S686" s="12">
        <v>105</v>
      </c>
      <c r="T686" s="12">
        <v>49</v>
      </c>
      <c r="U686" s="12" t="s">
        <v>96</v>
      </c>
      <c r="V686" s="14">
        <v>2.25</v>
      </c>
      <c r="W686" s="6">
        <v>675</v>
      </c>
      <c r="X686" s="15">
        <v>1.51875</v>
      </c>
      <c r="Y686" s="13"/>
      <c r="Z686" s="13"/>
      <c r="AA686" s="13"/>
      <c r="AB686" s="13"/>
    </row>
    <row r="687" spans="1:28">
      <c r="A687" t="s">
        <v>1902</v>
      </c>
      <c r="B687" s="12" t="s">
        <v>1903</v>
      </c>
      <c r="C687" s="12" t="s">
        <v>1493</v>
      </c>
      <c r="D687" s="12" t="s">
        <v>6502</v>
      </c>
      <c r="E687" s="12" t="s">
        <v>1494</v>
      </c>
      <c r="F687" s="12" t="s">
        <v>1616</v>
      </c>
      <c r="G687" s="9" t="s">
        <v>6788</v>
      </c>
      <c r="H687" s="8" t="s">
        <v>1880</v>
      </c>
      <c r="I687" s="9"/>
      <c r="J687" s="9" t="s">
        <v>1905</v>
      </c>
      <c r="K687" s="10" t="s">
        <v>55</v>
      </c>
      <c r="L687" s="11">
        <v>46054</v>
      </c>
      <c r="M687" s="22">
        <v>3996</v>
      </c>
      <c r="N687" s="33"/>
      <c r="O687" s="22"/>
      <c r="P687" s="85">
        <v>622097.99999999988</v>
      </c>
      <c r="Q687" s="12">
        <v>87</v>
      </c>
      <c r="R687" s="12">
        <v>113.99999999999999</v>
      </c>
      <c r="S687" s="12">
        <v>107</v>
      </c>
      <c r="T687" s="12">
        <v>51</v>
      </c>
      <c r="U687" s="12" t="s">
        <v>96</v>
      </c>
      <c r="V687" s="14">
        <v>2.72</v>
      </c>
      <c r="W687" s="6">
        <v>675</v>
      </c>
      <c r="X687" s="15">
        <v>1.8360000000000003</v>
      </c>
      <c r="Y687" s="13"/>
      <c r="Z687" s="13"/>
      <c r="AA687" s="13"/>
      <c r="AB687" s="13"/>
    </row>
    <row r="688" spans="1:28">
      <c r="A688" t="s">
        <v>1906</v>
      </c>
      <c r="B688" s="12" t="s">
        <v>1907</v>
      </c>
      <c r="C688" s="12" t="s">
        <v>1493</v>
      </c>
      <c r="D688" s="12" t="s">
        <v>6502</v>
      </c>
      <c r="E688" s="12" t="s">
        <v>1494</v>
      </c>
      <c r="F688" s="12" t="s">
        <v>1616</v>
      </c>
      <c r="G688" s="9" t="s">
        <v>6789</v>
      </c>
      <c r="H688" s="8" t="s">
        <v>1880</v>
      </c>
      <c r="I688" s="9"/>
      <c r="J688" s="9" t="s">
        <v>1909</v>
      </c>
      <c r="K688" s="10" t="s">
        <v>55</v>
      </c>
      <c r="L688" s="11">
        <v>46054</v>
      </c>
      <c r="M688" s="22">
        <v>5354</v>
      </c>
      <c r="N688" s="33"/>
      <c r="O688" s="22"/>
      <c r="P688" s="85">
        <v>622097.99999999988</v>
      </c>
      <c r="Q688" s="12">
        <v>88</v>
      </c>
      <c r="R688" s="12">
        <v>113.99999999999999</v>
      </c>
      <c r="S688" s="12">
        <v>107</v>
      </c>
      <c r="T688" s="12">
        <v>51</v>
      </c>
      <c r="U688" s="12" t="s">
        <v>96</v>
      </c>
      <c r="V688" s="14">
        <v>2.72</v>
      </c>
      <c r="W688" s="6">
        <v>675</v>
      </c>
      <c r="X688" s="15">
        <v>1.8360000000000003</v>
      </c>
      <c r="Y688" s="13"/>
      <c r="Z688" s="13"/>
      <c r="AA688" s="13"/>
      <c r="AB688" s="13"/>
    </row>
    <row r="689" spans="1:28">
      <c r="A689" t="s">
        <v>6790</v>
      </c>
      <c r="B689" s="12" t="s">
        <v>6791</v>
      </c>
      <c r="C689" s="12" t="s">
        <v>1493</v>
      </c>
      <c r="D689" s="12" t="s">
        <v>6507</v>
      </c>
      <c r="E689" s="12" t="s">
        <v>6792</v>
      </c>
      <c r="F689" s="12" t="s">
        <v>6793</v>
      </c>
      <c r="G689" s="9" t="s">
        <v>6794</v>
      </c>
      <c r="H689" s="8" t="s">
        <v>6795</v>
      </c>
      <c r="I689" s="9"/>
      <c r="J689" s="9"/>
      <c r="K689" s="10"/>
      <c r="L689" s="11"/>
      <c r="M689" s="22">
        <v>0</v>
      </c>
      <c r="N689" s="33"/>
      <c r="O689" s="22"/>
      <c r="P689" s="85">
        <v>98420</v>
      </c>
      <c r="Q689" s="6">
        <v>13</v>
      </c>
      <c r="R689" s="12">
        <v>28.000000000000004</v>
      </c>
      <c r="S689" s="12">
        <v>95</v>
      </c>
      <c r="T689" s="12">
        <v>37</v>
      </c>
      <c r="U689" s="14" t="s">
        <v>56</v>
      </c>
      <c r="V689" s="14" t="s">
        <v>56</v>
      </c>
      <c r="W689" s="14" t="s">
        <v>56</v>
      </c>
      <c r="X689" s="16" t="s">
        <v>56</v>
      </c>
      <c r="Y689" s="13"/>
      <c r="Z689" s="13"/>
      <c r="AA689" s="13"/>
      <c r="AB689" s="13"/>
    </row>
    <row r="690" spans="1:28">
      <c r="A690" t="s">
        <v>6796</v>
      </c>
      <c r="B690" s="12" t="s">
        <v>6797</v>
      </c>
      <c r="C690" s="12" t="s">
        <v>1493</v>
      </c>
      <c r="D690" s="12" t="s">
        <v>6507</v>
      </c>
      <c r="E690" s="12" t="s">
        <v>6792</v>
      </c>
      <c r="F690" s="12" t="s">
        <v>6793</v>
      </c>
      <c r="G690" s="9" t="s">
        <v>6794</v>
      </c>
      <c r="H690" s="8" t="s">
        <v>6795</v>
      </c>
      <c r="I690" s="9"/>
      <c r="J690" s="9"/>
      <c r="K690" s="10"/>
      <c r="L690" s="11"/>
      <c r="M690" s="22">
        <v>0</v>
      </c>
      <c r="N690" s="33"/>
      <c r="O690" s="22"/>
      <c r="P690" s="85">
        <v>98420</v>
      </c>
      <c r="Q690" s="6">
        <v>13</v>
      </c>
      <c r="R690" s="12">
        <v>28.000000000000004</v>
      </c>
      <c r="S690" s="12">
        <v>95</v>
      </c>
      <c r="T690" s="12">
        <v>37</v>
      </c>
      <c r="U690" s="14" t="s">
        <v>56</v>
      </c>
      <c r="V690" s="14" t="s">
        <v>56</v>
      </c>
      <c r="W690" s="14" t="s">
        <v>56</v>
      </c>
      <c r="X690" s="16" t="s">
        <v>56</v>
      </c>
      <c r="Y690" s="13"/>
      <c r="Z690" s="13"/>
      <c r="AA690" s="13"/>
      <c r="AB690" s="13"/>
    </row>
    <row r="691" spans="1:28">
      <c r="A691" t="s">
        <v>6798</v>
      </c>
      <c r="B691" s="12" t="s">
        <v>6799</v>
      </c>
      <c r="C691" s="12" t="s">
        <v>1493</v>
      </c>
      <c r="D691" s="12" t="s">
        <v>6507</v>
      </c>
      <c r="E691" s="12" t="s">
        <v>6792</v>
      </c>
      <c r="F691" s="12" t="s">
        <v>6793</v>
      </c>
      <c r="G691" s="9" t="s">
        <v>6800</v>
      </c>
      <c r="H691" s="8" t="s">
        <v>6795</v>
      </c>
      <c r="I691" s="9"/>
      <c r="J691" s="9"/>
      <c r="K691" s="10"/>
      <c r="L691" s="11"/>
      <c r="M691" s="22">
        <v>0</v>
      </c>
      <c r="N691" s="33"/>
      <c r="O691" s="22"/>
      <c r="P691" s="85">
        <v>98420</v>
      </c>
      <c r="Q691" s="6">
        <v>13</v>
      </c>
      <c r="R691" s="12">
        <v>28.000000000000004</v>
      </c>
      <c r="S691" s="12">
        <v>95</v>
      </c>
      <c r="T691" s="12">
        <v>37</v>
      </c>
      <c r="U691" s="14" t="s">
        <v>56</v>
      </c>
      <c r="V691" s="14" t="s">
        <v>56</v>
      </c>
      <c r="W691" s="14" t="s">
        <v>56</v>
      </c>
      <c r="X691" s="16" t="s">
        <v>56</v>
      </c>
      <c r="Y691" s="13"/>
      <c r="Z691" s="13"/>
      <c r="AA691" s="13"/>
      <c r="AB691" s="13"/>
    </row>
    <row r="692" spans="1:28">
      <c r="A692" t="s">
        <v>6801</v>
      </c>
      <c r="B692" s="12" t="s">
        <v>6802</v>
      </c>
      <c r="C692" s="12" t="s">
        <v>1493</v>
      </c>
      <c r="D692" s="12" t="s">
        <v>6502</v>
      </c>
      <c r="E692" s="12" t="s">
        <v>6792</v>
      </c>
      <c r="F692" s="12" t="s">
        <v>6793</v>
      </c>
      <c r="G692" s="9" t="s">
        <v>6803</v>
      </c>
      <c r="H692" s="8" t="s">
        <v>6804</v>
      </c>
      <c r="I692" s="9"/>
      <c r="J692" s="9"/>
      <c r="K692" s="10"/>
      <c r="L692" s="11"/>
      <c r="M692" s="22">
        <v>0</v>
      </c>
      <c r="N692" s="33"/>
      <c r="O692" s="22"/>
      <c r="P692" s="85">
        <v>274176</v>
      </c>
      <c r="Q692" s="6">
        <v>37</v>
      </c>
      <c r="R692" s="12">
        <v>68</v>
      </c>
      <c r="S692" s="12">
        <v>96</v>
      </c>
      <c r="T692" s="12">
        <v>42</v>
      </c>
      <c r="U692" s="12" t="s">
        <v>96</v>
      </c>
      <c r="V692" s="154">
        <v>0.9</v>
      </c>
      <c r="W692" s="6">
        <v>675</v>
      </c>
      <c r="X692" s="15">
        <v>0.60750000000000004</v>
      </c>
      <c r="Y692" s="13"/>
      <c r="Z692" s="13"/>
      <c r="AA692" s="13"/>
      <c r="AB692" s="13"/>
    </row>
    <row r="693" spans="1:28">
      <c r="A693" t="s">
        <v>6805</v>
      </c>
      <c r="B693" s="12" t="s">
        <v>6806</v>
      </c>
      <c r="C693" s="12" t="s">
        <v>1493</v>
      </c>
      <c r="D693" s="12" t="s">
        <v>6502</v>
      </c>
      <c r="E693" s="12" t="s">
        <v>6792</v>
      </c>
      <c r="F693" s="12" t="s">
        <v>6793</v>
      </c>
      <c r="G693" s="9" t="s">
        <v>6803</v>
      </c>
      <c r="H693" s="8" t="s">
        <v>6804</v>
      </c>
      <c r="I693" s="9"/>
      <c r="J693" s="9"/>
      <c r="K693" s="10"/>
      <c r="L693" s="11"/>
      <c r="M693" s="22">
        <v>0</v>
      </c>
      <c r="N693" s="33"/>
      <c r="O693" s="22"/>
      <c r="P693" s="85">
        <v>274176</v>
      </c>
      <c r="Q693" s="6">
        <v>37</v>
      </c>
      <c r="R693" s="12">
        <v>68</v>
      </c>
      <c r="S693" s="12">
        <v>96</v>
      </c>
      <c r="T693" s="12">
        <v>42</v>
      </c>
      <c r="U693" s="12" t="s">
        <v>96</v>
      </c>
      <c r="V693" s="154">
        <v>0.9</v>
      </c>
      <c r="W693" s="6">
        <v>675</v>
      </c>
      <c r="X693" s="15">
        <v>0.60750000000000004</v>
      </c>
    </row>
    <row r="694" spans="1:28">
      <c r="A694" t="s">
        <v>6807</v>
      </c>
      <c r="B694" s="12" t="s">
        <v>6808</v>
      </c>
      <c r="C694" s="12" t="s">
        <v>1493</v>
      </c>
      <c r="D694" s="12" t="s">
        <v>6502</v>
      </c>
      <c r="E694" s="12" t="s">
        <v>6792</v>
      </c>
      <c r="F694" s="12" t="s">
        <v>6793</v>
      </c>
      <c r="G694" s="9" t="s">
        <v>6809</v>
      </c>
      <c r="H694" s="8" t="s">
        <v>6804</v>
      </c>
      <c r="I694" s="9"/>
      <c r="J694" s="9"/>
      <c r="K694" s="10"/>
      <c r="L694" s="11"/>
      <c r="M694" s="22">
        <v>0</v>
      </c>
      <c r="N694" s="33"/>
      <c r="O694" s="22"/>
      <c r="P694" s="85">
        <v>274176</v>
      </c>
      <c r="Q694" s="6">
        <v>37</v>
      </c>
      <c r="R694" s="12">
        <v>68</v>
      </c>
      <c r="S694" s="12">
        <v>96</v>
      </c>
      <c r="T694" s="12">
        <v>42</v>
      </c>
      <c r="U694" s="12" t="s">
        <v>96</v>
      </c>
      <c r="V694" s="154">
        <v>0.9</v>
      </c>
      <c r="W694" s="6">
        <v>675</v>
      </c>
      <c r="X694" s="15">
        <v>0.60750000000000004</v>
      </c>
    </row>
    <row r="695" spans="1:28">
      <c r="A695" t="s">
        <v>6810</v>
      </c>
      <c r="B695" s="12" t="s">
        <v>6811</v>
      </c>
      <c r="C695" s="12" t="s">
        <v>1493</v>
      </c>
      <c r="D695" s="12" t="s">
        <v>6507</v>
      </c>
      <c r="E695" s="12" t="s">
        <v>6792</v>
      </c>
      <c r="F695" s="12" t="s">
        <v>6812</v>
      </c>
      <c r="G695" s="9" t="s">
        <v>6813</v>
      </c>
      <c r="H695" s="8" t="s">
        <v>6795</v>
      </c>
      <c r="I695" s="9"/>
      <c r="J695" s="9"/>
      <c r="K695" s="10"/>
      <c r="L695" s="11"/>
      <c r="M695" s="22">
        <v>0</v>
      </c>
      <c r="N695" s="33"/>
      <c r="O695" s="22"/>
      <c r="P695" s="85">
        <v>98420</v>
      </c>
      <c r="Q695" s="6">
        <v>13</v>
      </c>
      <c r="R695" s="12">
        <v>28.000000000000004</v>
      </c>
      <c r="S695" s="12">
        <v>95</v>
      </c>
      <c r="T695" s="12">
        <v>37</v>
      </c>
      <c r="U695" s="14" t="s">
        <v>56</v>
      </c>
      <c r="V695" s="14" t="s">
        <v>56</v>
      </c>
      <c r="W695" s="14" t="s">
        <v>56</v>
      </c>
      <c r="X695" s="16" t="s">
        <v>56</v>
      </c>
    </row>
    <row r="696" spans="1:28">
      <c r="A696" t="s">
        <v>6814</v>
      </c>
      <c r="B696" s="12" t="s">
        <v>6815</v>
      </c>
      <c r="C696" s="12" t="s">
        <v>1493</v>
      </c>
      <c r="D696" s="12" t="s">
        <v>6507</v>
      </c>
      <c r="E696" s="12" t="s">
        <v>6792</v>
      </c>
      <c r="F696" s="12" t="s">
        <v>6812</v>
      </c>
      <c r="G696" s="9" t="s">
        <v>6813</v>
      </c>
      <c r="H696" s="8" t="s">
        <v>6795</v>
      </c>
      <c r="I696" s="9"/>
      <c r="J696" s="9"/>
      <c r="K696" s="10"/>
      <c r="L696" s="11"/>
      <c r="M696" s="22">
        <v>0</v>
      </c>
      <c r="N696" s="33"/>
      <c r="O696" s="22"/>
      <c r="P696" s="85">
        <v>98420</v>
      </c>
      <c r="Q696" s="6">
        <v>13</v>
      </c>
      <c r="R696" s="12">
        <v>28.000000000000004</v>
      </c>
      <c r="S696" s="12">
        <v>95</v>
      </c>
      <c r="T696" s="12">
        <v>37</v>
      </c>
      <c r="U696" s="14" t="s">
        <v>56</v>
      </c>
      <c r="V696" s="14" t="s">
        <v>56</v>
      </c>
      <c r="W696" s="14" t="s">
        <v>56</v>
      </c>
      <c r="X696" s="16" t="s">
        <v>56</v>
      </c>
    </row>
    <row r="697" spans="1:28">
      <c r="A697" t="s">
        <v>6816</v>
      </c>
      <c r="B697" s="12" t="s">
        <v>6817</v>
      </c>
      <c r="C697" s="12" t="s">
        <v>1493</v>
      </c>
      <c r="D697" s="12" t="s">
        <v>6507</v>
      </c>
      <c r="E697" s="12" t="s">
        <v>6792</v>
      </c>
      <c r="F697" s="12" t="s">
        <v>6812</v>
      </c>
      <c r="G697" s="9" t="s">
        <v>6818</v>
      </c>
      <c r="H697" s="8" t="s">
        <v>6795</v>
      </c>
      <c r="I697" s="9"/>
      <c r="J697" s="9"/>
      <c r="K697" s="10"/>
      <c r="L697" s="11"/>
      <c r="M697" s="22">
        <v>0</v>
      </c>
      <c r="N697" s="33"/>
      <c r="O697" s="22"/>
      <c r="P697" s="85">
        <v>98420</v>
      </c>
      <c r="Q697" s="6">
        <v>13</v>
      </c>
      <c r="R697" s="12">
        <v>28.000000000000004</v>
      </c>
      <c r="S697" s="12">
        <v>95</v>
      </c>
      <c r="T697" s="12">
        <v>37</v>
      </c>
      <c r="U697" s="14" t="s">
        <v>56</v>
      </c>
      <c r="V697" s="14" t="s">
        <v>56</v>
      </c>
      <c r="W697" s="14" t="s">
        <v>56</v>
      </c>
      <c r="X697" s="16" t="s">
        <v>56</v>
      </c>
    </row>
    <row r="698" spans="1:28">
      <c r="A698" t="s">
        <v>6819</v>
      </c>
      <c r="B698" s="12" t="s">
        <v>6820</v>
      </c>
      <c r="C698" s="12" t="s">
        <v>1493</v>
      </c>
      <c r="D698" s="12" t="s">
        <v>6507</v>
      </c>
      <c r="E698" s="12" t="s">
        <v>6792</v>
      </c>
      <c r="F698" s="12" t="s">
        <v>6821</v>
      </c>
      <c r="G698" s="9" t="s">
        <v>6822</v>
      </c>
      <c r="H698" s="8" t="s">
        <v>6823</v>
      </c>
      <c r="I698" s="9"/>
      <c r="J698" s="9"/>
      <c r="K698" s="10"/>
      <c r="L698" s="11"/>
      <c r="M698" s="22">
        <v>0</v>
      </c>
      <c r="N698" s="33"/>
      <c r="O698" s="22"/>
      <c r="P698" s="85">
        <v>123453</v>
      </c>
      <c r="Q698" s="6">
        <v>13</v>
      </c>
      <c r="R698" s="12">
        <v>43</v>
      </c>
      <c r="S698" s="12">
        <v>87</v>
      </c>
      <c r="T698" s="12">
        <v>33</v>
      </c>
      <c r="U698" s="14" t="s">
        <v>56</v>
      </c>
      <c r="V698" s="14" t="s">
        <v>56</v>
      </c>
      <c r="W698" s="14" t="s">
        <v>56</v>
      </c>
      <c r="X698" s="16" t="s">
        <v>56</v>
      </c>
    </row>
    <row r="699" spans="1:28">
      <c r="A699" t="s">
        <v>6824</v>
      </c>
      <c r="B699" s="12" t="s">
        <v>6825</v>
      </c>
      <c r="C699" s="12" t="s">
        <v>1493</v>
      </c>
      <c r="D699" s="12" t="s">
        <v>6507</v>
      </c>
      <c r="E699" s="12" t="s">
        <v>6792</v>
      </c>
      <c r="F699" s="12" t="s">
        <v>6821</v>
      </c>
      <c r="G699" s="9" t="s">
        <v>6826</v>
      </c>
      <c r="H699" s="8" t="s">
        <v>6823</v>
      </c>
      <c r="I699" s="9"/>
      <c r="J699" s="9"/>
      <c r="K699" s="10"/>
      <c r="L699" s="11"/>
      <c r="M699" s="22">
        <v>0</v>
      </c>
      <c r="N699" s="33"/>
      <c r="O699" s="22"/>
      <c r="P699" s="85">
        <v>123453</v>
      </c>
      <c r="Q699" s="6">
        <v>13</v>
      </c>
      <c r="R699" s="12">
        <v>43</v>
      </c>
      <c r="S699" s="12">
        <v>87</v>
      </c>
      <c r="T699" s="12">
        <v>33</v>
      </c>
      <c r="U699" s="14" t="s">
        <v>56</v>
      </c>
      <c r="V699" s="14" t="s">
        <v>56</v>
      </c>
      <c r="W699" s="14" t="s">
        <v>56</v>
      </c>
      <c r="X699" s="16" t="s">
        <v>56</v>
      </c>
    </row>
    <row r="700" spans="1:28">
      <c r="A700" t="s">
        <v>6827</v>
      </c>
      <c r="B700" s="12" t="s">
        <v>6828</v>
      </c>
      <c r="C700" s="12" t="s">
        <v>1493</v>
      </c>
      <c r="D700" s="12" t="s">
        <v>6502</v>
      </c>
      <c r="E700" s="12" t="s">
        <v>6792</v>
      </c>
      <c r="F700" s="12" t="s">
        <v>6821</v>
      </c>
      <c r="G700" s="9" t="s">
        <v>6829</v>
      </c>
      <c r="H700" s="8" t="s">
        <v>6830</v>
      </c>
      <c r="I700" s="9"/>
      <c r="J700" s="9"/>
      <c r="K700" s="10"/>
      <c r="L700" s="11"/>
      <c r="M700" s="22">
        <v>0</v>
      </c>
      <c r="N700" s="33"/>
      <c r="O700" s="22"/>
      <c r="P700" s="85">
        <v>274176</v>
      </c>
      <c r="Q700" s="6">
        <v>41</v>
      </c>
      <c r="R700" s="12">
        <v>68</v>
      </c>
      <c r="S700" s="12">
        <v>96</v>
      </c>
      <c r="T700" s="12">
        <v>42</v>
      </c>
      <c r="U700" s="12" t="s">
        <v>96</v>
      </c>
      <c r="V700" s="154">
        <v>1.1000000000000001</v>
      </c>
      <c r="W700" s="6">
        <v>675</v>
      </c>
      <c r="X700" s="15">
        <v>0.74250000000000016</v>
      </c>
    </row>
    <row r="701" spans="1:28">
      <c r="A701" t="s">
        <v>6831</v>
      </c>
      <c r="B701" s="12" t="s">
        <v>6832</v>
      </c>
      <c r="C701" s="12" t="s">
        <v>1493</v>
      </c>
      <c r="D701" s="12" t="s">
        <v>6502</v>
      </c>
      <c r="E701" s="12" t="s">
        <v>6792</v>
      </c>
      <c r="F701" s="12" t="s">
        <v>6821</v>
      </c>
      <c r="G701" s="9" t="s">
        <v>6833</v>
      </c>
      <c r="H701" s="8" t="s">
        <v>6830</v>
      </c>
      <c r="I701" s="9"/>
      <c r="J701" s="9"/>
      <c r="K701" s="10"/>
      <c r="L701" s="11"/>
      <c r="M701" s="22">
        <v>0</v>
      </c>
      <c r="N701" s="33"/>
      <c r="O701" s="22"/>
      <c r="P701" s="85">
        <v>274176</v>
      </c>
      <c r="Q701" s="6">
        <v>41</v>
      </c>
      <c r="R701" s="12">
        <v>68</v>
      </c>
      <c r="S701" s="12">
        <v>96</v>
      </c>
      <c r="T701" s="12">
        <v>42</v>
      </c>
      <c r="U701" s="12" t="s">
        <v>96</v>
      </c>
      <c r="V701" s="154">
        <v>1.1000000000000001</v>
      </c>
      <c r="W701" s="6">
        <v>675</v>
      </c>
      <c r="X701" s="15">
        <v>0.74250000000000016</v>
      </c>
    </row>
    <row r="702" spans="1:28">
      <c r="A702" t="s">
        <v>6834</v>
      </c>
      <c r="B702" s="12" t="s">
        <v>6835</v>
      </c>
      <c r="C702" s="12" t="s">
        <v>1493</v>
      </c>
      <c r="D702" s="12" t="s">
        <v>6507</v>
      </c>
      <c r="E702" s="12" t="s">
        <v>6836</v>
      </c>
      <c r="F702" s="12" t="s">
        <v>6837</v>
      </c>
      <c r="G702" s="9" t="s">
        <v>6838</v>
      </c>
      <c r="H702" s="8" t="s">
        <v>6839</v>
      </c>
      <c r="I702" s="9"/>
      <c r="J702" s="9"/>
      <c r="K702" s="10"/>
      <c r="L702" s="11"/>
      <c r="M702" s="22">
        <v>0</v>
      </c>
      <c r="N702" s="33"/>
      <c r="O702" s="22"/>
      <c r="P702" s="85">
        <v>104689.99999999999</v>
      </c>
      <c r="Q702" s="12">
        <v>12</v>
      </c>
      <c r="R702" s="12">
        <v>28.999999999999996</v>
      </c>
      <c r="S702" s="12">
        <v>95</v>
      </c>
      <c r="T702" s="12">
        <v>38</v>
      </c>
      <c r="U702" s="14" t="s">
        <v>56</v>
      </c>
      <c r="V702" s="14" t="s">
        <v>56</v>
      </c>
      <c r="W702" s="14" t="s">
        <v>56</v>
      </c>
      <c r="X702" s="16" t="s">
        <v>56</v>
      </c>
    </row>
    <row r="703" spans="1:28">
      <c r="A703" t="s">
        <v>6840</v>
      </c>
      <c r="B703" s="12" t="s">
        <v>6841</v>
      </c>
      <c r="C703" s="12" t="s">
        <v>1493</v>
      </c>
      <c r="D703" s="12" t="s">
        <v>6507</v>
      </c>
      <c r="E703" s="12" t="s">
        <v>6836</v>
      </c>
      <c r="F703" s="12" t="s">
        <v>6837</v>
      </c>
      <c r="G703" s="9" t="s">
        <v>6842</v>
      </c>
      <c r="H703" s="8" t="s">
        <v>6839</v>
      </c>
      <c r="I703" s="9"/>
      <c r="J703" s="9"/>
      <c r="K703" s="10"/>
      <c r="L703" s="11"/>
      <c r="M703" s="22">
        <v>0</v>
      </c>
      <c r="N703" s="33"/>
      <c r="O703" s="22"/>
      <c r="P703" s="85">
        <v>104689.99999999999</v>
      </c>
      <c r="Q703" s="12">
        <v>12</v>
      </c>
      <c r="R703" s="12">
        <v>28.999999999999996</v>
      </c>
      <c r="S703" s="12">
        <v>95</v>
      </c>
      <c r="T703" s="12">
        <v>38</v>
      </c>
      <c r="U703" s="14" t="s">
        <v>56</v>
      </c>
      <c r="V703" s="14" t="s">
        <v>56</v>
      </c>
      <c r="W703" s="14" t="s">
        <v>56</v>
      </c>
      <c r="X703" s="16" t="s">
        <v>56</v>
      </c>
    </row>
    <row r="704" spans="1:28">
      <c r="A704" t="s">
        <v>6843</v>
      </c>
      <c r="B704" s="12" t="s">
        <v>6844</v>
      </c>
      <c r="C704" s="12" t="s">
        <v>1493</v>
      </c>
      <c r="D704" s="12" t="s">
        <v>6507</v>
      </c>
      <c r="E704" s="12" t="s">
        <v>6836</v>
      </c>
      <c r="F704" s="12" t="s">
        <v>6837</v>
      </c>
      <c r="G704" s="9" t="s">
        <v>6845</v>
      </c>
      <c r="H704" s="8" t="s">
        <v>6839</v>
      </c>
      <c r="I704" s="9"/>
      <c r="J704" s="9"/>
      <c r="K704" s="10"/>
      <c r="L704" s="11"/>
      <c r="M704" s="22">
        <v>0</v>
      </c>
      <c r="N704" s="33"/>
      <c r="O704" s="22"/>
      <c r="P704" s="85">
        <v>135469.99999999997</v>
      </c>
      <c r="Q704" s="12">
        <v>14</v>
      </c>
      <c r="R704" s="12">
        <v>31</v>
      </c>
      <c r="S704" s="12">
        <v>114.99999999999999</v>
      </c>
      <c r="T704" s="12">
        <v>38</v>
      </c>
      <c r="U704" s="14" t="s">
        <v>56</v>
      </c>
      <c r="V704" s="14" t="s">
        <v>56</v>
      </c>
      <c r="W704" s="14" t="s">
        <v>56</v>
      </c>
      <c r="X704" s="16" t="s">
        <v>56</v>
      </c>
    </row>
    <row r="705" spans="1:24">
      <c r="A705" t="s">
        <v>6846</v>
      </c>
      <c r="B705" s="12" t="s">
        <v>6847</v>
      </c>
      <c r="C705" s="12" t="s">
        <v>1493</v>
      </c>
      <c r="D705" s="12" t="s">
        <v>6502</v>
      </c>
      <c r="E705" s="12" t="s">
        <v>6836</v>
      </c>
      <c r="F705" s="12" t="s">
        <v>6837</v>
      </c>
      <c r="G705" s="9" t="s">
        <v>6848</v>
      </c>
      <c r="H705" s="8" t="s">
        <v>6849</v>
      </c>
      <c r="I705" s="9"/>
      <c r="J705" s="9"/>
      <c r="K705" s="10"/>
      <c r="L705" s="11"/>
      <c r="M705" s="22">
        <v>0</v>
      </c>
      <c r="N705" s="33"/>
      <c r="O705" s="22"/>
      <c r="P705" s="85">
        <v>274176</v>
      </c>
      <c r="Q705" s="12">
        <v>37</v>
      </c>
      <c r="R705" s="12">
        <v>68</v>
      </c>
      <c r="S705" s="12">
        <v>96</v>
      </c>
      <c r="T705" s="12">
        <v>42</v>
      </c>
      <c r="U705" s="12" t="s">
        <v>96</v>
      </c>
      <c r="V705" s="14">
        <v>0.82</v>
      </c>
      <c r="W705" s="6">
        <v>675</v>
      </c>
      <c r="X705" s="15">
        <v>0.55349999999999999</v>
      </c>
    </row>
    <row r="706" spans="1:24">
      <c r="A706" t="s">
        <v>6850</v>
      </c>
      <c r="B706" s="12" t="s">
        <v>6851</v>
      </c>
      <c r="C706" s="12" t="s">
        <v>1493</v>
      </c>
      <c r="D706" s="12" t="s">
        <v>6502</v>
      </c>
      <c r="E706" s="12" t="s">
        <v>6836</v>
      </c>
      <c r="F706" s="12" t="s">
        <v>6837</v>
      </c>
      <c r="G706" s="9" t="s">
        <v>6852</v>
      </c>
      <c r="H706" s="8" t="s">
        <v>6849</v>
      </c>
      <c r="I706" s="9"/>
      <c r="J706" s="9"/>
      <c r="K706" s="10"/>
      <c r="L706" s="11"/>
      <c r="M706" s="22">
        <v>0</v>
      </c>
      <c r="N706" s="33"/>
      <c r="O706" s="22"/>
      <c r="P706" s="85">
        <v>274176</v>
      </c>
      <c r="Q706" s="12">
        <v>37</v>
      </c>
      <c r="R706" s="12">
        <v>68</v>
      </c>
      <c r="S706" s="12">
        <v>96</v>
      </c>
      <c r="T706" s="12">
        <v>42</v>
      </c>
      <c r="U706" s="12" t="s">
        <v>96</v>
      </c>
      <c r="V706" s="14">
        <v>0.82</v>
      </c>
      <c r="W706" s="6">
        <v>675</v>
      </c>
      <c r="X706" s="15">
        <v>0.55349999999999999</v>
      </c>
    </row>
    <row r="707" spans="1:24">
      <c r="A707" t="s">
        <v>6853</v>
      </c>
      <c r="B707" s="12" t="s">
        <v>6854</v>
      </c>
      <c r="C707" s="12" t="s">
        <v>1493</v>
      </c>
      <c r="D707" s="12" t="s">
        <v>6502</v>
      </c>
      <c r="E707" s="12" t="s">
        <v>6836</v>
      </c>
      <c r="F707" s="12" t="s">
        <v>6837</v>
      </c>
      <c r="G707" s="9" t="s">
        <v>6855</v>
      </c>
      <c r="H707" s="8" t="s">
        <v>6849</v>
      </c>
      <c r="I707" s="9"/>
      <c r="J707" s="9"/>
      <c r="K707" s="10"/>
      <c r="L707" s="11"/>
      <c r="M707" s="22">
        <v>0</v>
      </c>
      <c r="N707" s="33"/>
      <c r="O707" s="22"/>
      <c r="P707" s="85">
        <v>371910</v>
      </c>
      <c r="Q707" s="12">
        <v>46</v>
      </c>
      <c r="R707" s="12">
        <v>77</v>
      </c>
      <c r="S707" s="12">
        <v>105</v>
      </c>
      <c r="T707" s="12">
        <v>46</v>
      </c>
      <c r="U707" s="12" t="s">
        <v>96</v>
      </c>
      <c r="V707" s="14">
        <v>1.1299999999999999</v>
      </c>
      <c r="W707" s="6">
        <v>675</v>
      </c>
      <c r="X707" s="15">
        <v>0.76274999999999993</v>
      </c>
    </row>
    <row r="708" spans="1:24">
      <c r="A708" t="s">
        <v>6856</v>
      </c>
      <c r="B708" s="12" t="s">
        <v>6857</v>
      </c>
      <c r="C708" s="12" t="s">
        <v>1493</v>
      </c>
      <c r="D708" s="12" t="s">
        <v>6507</v>
      </c>
      <c r="E708" s="12" t="s">
        <v>6836</v>
      </c>
      <c r="F708" s="12" t="s">
        <v>6858</v>
      </c>
      <c r="G708" s="9" t="s">
        <v>6859</v>
      </c>
      <c r="H708" s="8" t="s">
        <v>6860</v>
      </c>
      <c r="I708" s="9"/>
      <c r="J708" s="9"/>
      <c r="K708" s="10"/>
      <c r="L708" s="11"/>
      <c r="M708" s="22">
        <v>0</v>
      </c>
      <c r="N708" s="33"/>
      <c r="O708" s="22"/>
      <c r="P708" s="85">
        <v>79488</v>
      </c>
      <c r="Q708" s="12">
        <v>10</v>
      </c>
      <c r="R708" s="12">
        <v>23</v>
      </c>
      <c r="S708" s="12">
        <v>96</v>
      </c>
      <c r="T708" s="12">
        <v>36</v>
      </c>
      <c r="U708" s="14" t="s">
        <v>56</v>
      </c>
      <c r="V708" s="14" t="s">
        <v>56</v>
      </c>
      <c r="W708" s="14" t="s">
        <v>56</v>
      </c>
      <c r="X708" s="16" t="s">
        <v>56</v>
      </c>
    </row>
    <row r="709" spans="1:24">
      <c r="A709" t="s">
        <v>6861</v>
      </c>
      <c r="B709" s="12" t="s">
        <v>6862</v>
      </c>
      <c r="C709" s="12" t="s">
        <v>1493</v>
      </c>
      <c r="D709" s="12" t="s">
        <v>6502</v>
      </c>
      <c r="E709" s="12" t="s">
        <v>6836</v>
      </c>
      <c r="F709" s="12" t="s">
        <v>6858</v>
      </c>
      <c r="G709" s="9" t="s">
        <v>6863</v>
      </c>
      <c r="H709" s="8" t="s">
        <v>6864</v>
      </c>
      <c r="I709" s="9"/>
      <c r="J709" s="9"/>
      <c r="K709" s="10"/>
      <c r="L709" s="11"/>
      <c r="M709" s="22">
        <v>0</v>
      </c>
      <c r="N709" s="33"/>
      <c r="O709" s="22"/>
      <c r="P709" s="85">
        <v>274176</v>
      </c>
      <c r="Q709" s="12">
        <v>38</v>
      </c>
      <c r="R709" s="12">
        <v>68</v>
      </c>
      <c r="S709" s="12">
        <v>96</v>
      </c>
      <c r="T709" s="12">
        <v>42</v>
      </c>
      <c r="U709" s="12" t="s">
        <v>96</v>
      </c>
      <c r="V709" s="14" t="s">
        <v>56</v>
      </c>
      <c r="W709" s="6">
        <v>675</v>
      </c>
      <c r="X709" s="16" t="s">
        <v>56</v>
      </c>
    </row>
    <row r="710" spans="1:24">
      <c r="A710" t="s">
        <v>6865</v>
      </c>
      <c r="B710" s="12" t="s">
        <v>6866</v>
      </c>
      <c r="C710" s="12" t="s">
        <v>1493</v>
      </c>
      <c r="D710" s="12" t="s">
        <v>6507</v>
      </c>
      <c r="E710" s="12" t="s">
        <v>6867</v>
      </c>
      <c r="F710" s="12" t="s">
        <v>6868</v>
      </c>
      <c r="G710" s="9" t="s">
        <v>6869</v>
      </c>
      <c r="H710" s="8" t="s">
        <v>6870</v>
      </c>
      <c r="I710" s="9"/>
      <c r="J710" s="9"/>
      <c r="K710" s="10"/>
      <c r="L710" s="11"/>
      <c r="M710" s="22">
        <v>0</v>
      </c>
      <c r="N710" s="33"/>
      <c r="O710" s="22"/>
      <c r="P710" s="85">
        <v>80496</v>
      </c>
      <c r="Q710" s="12" t="s">
        <v>6871</v>
      </c>
      <c r="R710" s="12">
        <v>26</v>
      </c>
      <c r="S710" s="12">
        <v>86</v>
      </c>
      <c r="T710" s="12">
        <v>36</v>
      </c>
      <c r="U710" s="14" t="s">
        <v>56</v>
      </c>
      <c r="V710" s="14" t="s">
        <v>56</v>
      </c>
      <c r="W710" s="14" t="s">
        <v>56</v>
      </c>
      <c r="X710" s="16" t="s">
        <v>56</v>
      </c>
    </row>
    <row r="711" spans="1:24">
      <c r="A711" t="s">
        <v>6872</v>
      </c>
      <c r="B711" s="12" t="s">
        <v>6873</v>
      </c>
      <c r="C711" s="12" t="s">
        <v>1493</v>
      </c>
      <c r="D711" s="12" t="s">
        <v>6507</v>
      </c>
      <c r="E711" s="12" t="s">
        <v>6867</v>
      </c>
      <c r="F711" s="12" t="s">
        <v>6868</v>
      </c>
      <c r="G711" s="9" t="s">
        <v>6874</v>
      </c>
      <c r="H711" s="8" t="s">
        <v>6870</v>
      </c>
      <c r="I711" s="9"/>
      <c r="J711" s="9"/>
      <c r="K711" s="10"/>
      <c r="L711" s="11"/>
      <c r="M711" s="22">
        <v>0</v>
      </c>
      <c r="N711" s="33"/>
      <c r="O711" s="22"/>
      <c r="P711" s="85">
        <v>80496</v>
      </c>
      <c r="Q711" s="12" t="s">
        <v>6871</v>
      </c>
      <c r="R711" s="12">
        <v>26</v>
      </c>
      <c r="S711" s="12">
        <v>86</v>
      </c>
      <c r="T711" s="12">
        <v>36</v>
      </c>
      <c r="U711" s="14" t="s">
        <v>56</v>
      </c>
      <c r="V711" s="14" t="s">
        <v>56</v>
      </c>
      <c r="W711" s="14" t="s">
        <v>56</v>
      </c>
      <c r="X711" s="16" t="s">
        <v>56</v>
      </c>
    </row>
    <row r="712" spans="1:24">
      <c r="A712" t="s">
        <v>6875</v>
      </c>
      <c r="B712" s="12" t="s">
        <v>6876</v>
      </c>
      <c r="C712" s="12" t="s">
        <v>1493</v>
      </c>
      <c r="D712" s="12" t="s">
        <v>6502</v>
      </c>
      <c r="E712" s="12" t="s">
        <v>6867</v>
      </c>
      <c r="F712" s="12" t="s">
        <v>6868</v>
      </c>
      <c r="G712" s="9" t="s">
        <v>6877</v>
      </c>
      <c r="H712" s="8" t="s">
        <v>6878</v>
      </c>
      <c r="I712" s="9"/>
      <c r="J712" s="9"/>
      <c r="K712" s="10"/>
      <c r="L712" s="11"/>
      <c r="M712" s="22">
        <v>0</v>
      </c>
      <c r="N712" s="33"/>
      <c r="O712" s="22"/>
      <c r="P712" s="85">
        <v>274176</v>
      </c>
      <c r="Q712" s="12" t="s">
        <v>6879</v>
      </c>
      <c r="R712" s="12">
        <v>68</v>
      </c>
      <c r="S712" s="12">
        <v>96</v>
      </c>
      <c r="T712" s="12">
        <v>42</v>
      </c>
      <c r="U712" s="12" t="s">
        <v>96</v>
      </c>
      <c r="V712" s="154">
        <v>0.67</v>
      </c>
      <c r="W712" s="6">
        <v>675</v>
      </c>
      <c r="X712" s="15">
        <v>0.45224999999999999</v>
      </c>
    </row>
    <row r="713" spans="1:24">
      <c r="A713" t="s">
        <v>6880</v>
      </c>
      <c r="B713" s="12" t="s">
        <v>6881</v>
      </c>
      <c r="C713" s="12" t="s">
        <v>1493</v>
      </c>
      <c r="D713" s="12" t="s">
        <v>6502</v>
      </c>
      <c r="E713" s="12" t="s">
        <v>6867</v>
      </c>
      <c r="F713" s="12" t="s">
        <v>6868</v>
      </c>
      <c r="G713" s="9" t="s">
        <v>6882</v>
      </c>
      <c r="H713" s="8" t="s">
        <v>6878</v>
      </c>
      <c r="I713" s="9"/>
      <c r="J713" s="9"/>
      <c r="K713" s="10"/>
      <c r="L713" s="11"/>
      <c r="M713" s="22">
        <v>0</v>
      </c>
      <c r="N713" s="33"/>
      <c r="O713" s="22"/>
      <c r="P713" s="85">
        <v>274176</v>
      </c>
      <c r="Q713" s="12" t="s">
        <v>6879</v>
      </c>
      <c r="R713" s="12">
        <v>68</v>
      </c>
      <c r="S713" s="12">
        <v>96</v>
      </c>
      <c r="T713" s="12">
        <v>42</v>
      </c>
      <c r="U713" s="12" t="s">
        <v>96</v>
      </c>
      <c r="V713" s="154">
        <v>0.67</v>
      </c>
      <c r="W713" s="6">
        <v>675</v>
      </c>
      <c r="X713" s="15">
        <v>0.45224999999999999</v>
      </c>
    </row>
    <row r="714" spans="1:24">
      <c r="A714" t="s">
        <v>1910</v>
      </c>
      <c r="B714" s="12">
        <v>5025232915507</v>
      </c>
      <c r="C714" s="12" t="s">
        <v>1911</v>
      </c>
      <c r="D714" s="82" t="s">
        <v>224</v>
      </c>
      <c r="E714" t="s">
        <v>1912</v>
      </c>
      <c r="F714" s="82" t="s">
        <v>1913</v>
      </c>
      <c r="G714" s="137" t="s">
        <v>5272</v>
      </c>
      <c r="H714" s="144" t="s">
        <v>1915</v>
      </c>
      <c r="I714" s="9"/>
      <c r="J714" s="9"/>
      <c r="K714" s="10"/>
      <c r="L714" s="11"/>
      <c r="M714" s="22">
        <v>2020</v>
      </c>
      <c r="N714" s="22"/>
      <c r="O714" s="22"/>
      <c r="P714" s="85">
        <v>357420</v>
      </c>
      <c r="Q714" s="86">
        <v>46</v>
      </c>
      <c r="R714" s="86">
        <v>74</v>
      </c>
      <c r="S714" s="86">
        <v>105</v>
      </c>
      <c r="T714" s="86">
        <v>46</v>
      </c>
      <c r="U714" s="12" t="s">
        <v>96</v>
      </c>
      <c r="V714" s="6" t="s">
        <v>1916</v>
      </c>
      <c r="W714" s="6">
        <v>675</v>
      </c>
      <c r="X714" s="15" t="s">
        <v>1917</v>
      </c>
    </row>
    <row r="715" spans="1:24">
      <c r="A715" t="s">
        <v>1918</v>
      </c>
      <c r="B715" s="12">
        <v>5025232915514</v>
      </c>
      <c r="C715" s="12" t="s">
        <v>1911</v>
      </c>
      <c r="D715" s="82" t="s">
        <v>224</v>
      </c>
      <c r="E715" t="s">
        <v>1912</v>
      </c>
      <c r="F715" s="82" t="s">
        <v>1913</v>
      </c>
      <c r="G715" s="137" t="s">
        <v>5273</v>
      </c>
      <c r="H715" s="144" t="s">
        <v>1915</v>
      </c>
      <c r="I715" s="9"/>
      <c r="J715" s="9"/>
      <c r="K715" s="10"/>
      <c r="L715" s="11"/>
      <c r="M715" s="22">
        <v>2308</v>
      </c>
      <c r="N715" s="22"/>
      <c r="O715" s="22"/>
      <c r="P715" s="85">
        <v>367080</v>
      </c>
      <c r="Q715" s="86">
        <v>46</v>
      </c>
      <c r="R715" s="86">
        <v>76</v>
      </c>
      <c r="S715" s="86">
        <v>105</v>
      </c>
      <c r="T715" s="86">
        <v>46</v>
      </c>
      <c r="U715" s="12" t="s">
        <v>96</v>
      </c>
      <c r="V715" s="6" t="s">
        <v>1916</v>
      </c>
      <c r="W715" s="6">
        <v>675</v>
      </c>
      <c r="X715" s="15" t="s">
        <v>1917</v>
      </c>
    </row>
    <row r="716" spans="1:24">
      <c r="A716" t="s">
        <v>1920</v>
      </c>
      <c r="B716" s="12">
        <v>5025232915521</v>
      </c>
      <c r="C716" s="12" t="s">
        <v>1911</v>
      </c>
      <c r="D716" s="82" t="s">
        <v>224</v>
      </c>
      <c r="E716" t="s">
        <v>1912</v>
      </c>
      <c r="F716" s="82" t="s">
        <v>1913</v>
      </c>
      <c r="G716" s="137" t="s">
        <v>5274</v>
      </c>
      <c r="H716" s="144" t="s">
        <v>1915</v>
      </c>
      <c r="I716" s="9"/>
      <c r="J716" s="9"/>
      <c r="K716" s="10"/>
      <c r="L716" s="11"/>
      <c r="M716" s="22">
        <v>2440</v>
      </c>
      <c r="N716" s="22"/>
      <c r="O716" s="22"/>
      <c r="P716" s="85">
        <v>367080</v>
      </c>
      <c r="Q716" s="86">
        <v>47</v>
      </c>
      <c r="R716" s="86">
        <v>76</v>
      </c>
      <c r="S716" s="86">
        <v>105</v>
      </c>
      <c r="T716" s="86">
        <v>46</v>
      </c>
      <c r="U716" s="12" t="s">
        <v>96</v>
      </c>
      <c r="V716" s="6" t="s">
        <v>1922</v>
      </c>
      <c r="W716" s="6">
        <v>675</v>
      </c>
      <c r="X716" s="15" t="s">
        <v>1923</v>
      </c>
    </row>
    <row r="717" spans="1:24">
      <c r="A717" t="s">
        <v>1924</v>
      </c>
      <c r="B717" s="12">
        <v>5025232945429</v>
      </c>
      <c r="C717" s="12" t="s">
        <v>1911</v>
      </c>
      <c r="D717" s="82" t="s">
        <v>224</v>
      </c>
      <c r="E717" t="s">
        <v>1912</v>
      </c>
      <c r="F717" s="82" t="s">
        <v>1913</v>
      </c>
      <c r="G717" s="137" t="s">
        <v>5275</v>
      </c>
      <c r="H717" s="144" t="s">
        <v>1915</v>
      </c>
      <c r="I717" s="9"/>
      <c r="J717" s="9"/>
      <c r="K717" s="10"/>
      <c r="L717" s="11"/>
      <c r="M717" s="22">
        <v>3075</v>
      </c>
      <c r="N717" s="22"/>
      <c r="O717" s="22"/>
      <c r="P717" s="85">
        <v>656875</v>
      </c>
      <c r="Q717" s="86">
        <v>74</v>
      </c>
      <c r="R717" s="86">
        <v>113.39999999999999</v>
      </c>
      <c r="S717" s="86">
        <v>109.5</v>
      </c>
      <c r="T717" s="86">
        <v>52.900000000000006</v>
      </c>
      <c r="U717" s="12" t="s">
        <v>96</v>
      </c>
      <c r="V717" s="6" t="s">
        <v>1926</v>
      </c>
      <c r="W717" s="6">
        <v>675</v>
      </c>
      <c r="X717" s="15" t="s">
        <v>1927</v>
      </c>
    </row>
    <row r="718" spans="1:24">
      <c r="A718" t="s">
        <v>1928</v>
      </c>
      <c r="B718" s="12">
        <v>5025232945368</v>
      </c>
      <c r="C718" s="12" t="s">
        <v>1911</v>
      </c>
      <c r="D718" s="82" t="s">
        <v>224</v>
      </c>
      <c r="E718" t="s">
        <v>1912</v>
      </c>
      <c r="F718" s="82" t="s">
        <v>1913</v>
      </c>
      <c r="G718" s="137" t="s">
        <v>5276</v>
      </c>
      <c r="H718" s="144" t="s">
        <v>1915</v>
      </c>
      <c r="I718" s="9"/>
      <c r="J718" s="9"/>
      <c r="K718" s="10"/>
      <c r="L718" s="11"/>
      <c r="M718" s="22">
        <v>3740</v>
      </c>
      <c r="N718" s="22"/>
      <c r="O718" s="22"/>
      <c r="P718" s="85">
        <v>656875</v>
      </c>
      <c r="Q718" s="86">
        <v>92</v>
      </c>
      <c r="R718" s="86">
        <v>113.39999999999999</v>
      </c>
      <c r="S718" s="86">
        <v>109.5</v>
      </c>
      <c r="T718" s="86">
        <v>52.900000000000006</v>
      </c>
      <c r="U718" s="12" t="s">
        <v>96</v>
      </c>
      <c r="V718" s="6" t="s">
        <v>1930</v>
      </c>
      <c r="W718" s="6">
        <v>675</v>
      </c>
      <c r="X718" s="15" t="s">
        <v>1931</v>
      </c>
    </row>
    <row r="719" spans="1:24">
      <c r="A719" t="s">
        <v>1932</v>
      </c>
      <c r="B719" s="12">
        <v>5025232945382</v>
      </c>
      <c r="C719" s="12" t="s">
        <v>1911</v>
      </c>
      <c r="D719" s="82" t="s">
        <v>224</v>
      </c>
      <c r="E719" t="s">
        <v>1912</v>
      </c>
      <c r="F719" s="82" t="s">
        <v>1913</v>
      </c>
      <c r="G719" s="137" t="s">
        <v>5277</v>
      </c>
      <c r="H719" s="144" t="s">
        <v>1915</v>
      </c>
      <c r="I719" s="9"/>
      <c r="J719" s="9"/>
      <c r="K719" s="10"/>
      <c r="L719" s="11"/>
      <c r="M719" s="22">
        <v>4819</v>
      </c>
      <c r="N719" s="22"/>
      <c r="O719" s="22"/>
      <c r="P719" s="85">
        <v>656875</v>
      </c>
      <c r="Q719" s="86">
        <v>94</v>
      </c>
      <c r="R719" s="86">
        <v>113.39999999999999</v>
      </c>
      <c r="S719" s="86">
        <v>109.5</v>
      </c>
      <c r="T719" s="86">
        <v>52.900000000000006</v>
      </c>
      <c r="U719" s="12" t="s">
        <v>96</v>
      </c>
      <c r="V719" s="6" t="s">
        <v>1934</v>
      </c>
      <c r="W719" s="6">
        <v>675</v>
      </c>
      <c r="X719" s="15" t="s">
        <v>1935</v>
      </c>
    </row>
    <row r="720" spans="1:24">
      <c r="A720" t="s">
        <v>1936</v>
      </c>
      <c r="B720" s="12">
        <v>5025232945405</v>
      </c>
      <c r="C720" s="12" t="s">
        <v>1911</v>
      </c>
      <c r="D720" s="82" t="s">
        <v>224</v>
      </c>
      <c r="E720" t="s">
        <v>1912</v>
      </c>
      <c r="F720" s="82" t="s">
        <v>1913</v>
      </c>
      <c r="G720" s="137" t="s">
        <v>5278</v>
      </c>
      <c r="H720" s="144" t="s">
        <v>1915</v>
      </c>
      <c r="I720" s="9"/>
      <c r="J720" s="9"/>
      <c r="K720" s="10"/>
      <c r="L720" s="11"/>
      <c r="M720" s="22">
        <v>6220</v>
      </c>
      <c r="N720" s="22"/>
      <c r="O720" s="22"/>
      <c r="P720" s="85">
        <v>656875</v>
      </c>
      <c r="Q720" s="86">
        <v>94</v>
      </c>
      <c r="R720" s="86">
        <v>113.39999999999999</v>
      </c>
      <c r="S720" s="86">
        <v>109.5</v>
      </c>
      <c r="T720" s="86">
        <v>52.900000000000006</v>
      </c>
      <c r="U720" s="12" t="s">
        <v>96</v>
      </c>
      <c r="V720" s="6" t="s">
        <v>1934</v>
      </c>
      <c r="W720" s="6">
        <v>675</v>
      </c>
      <c r="X720" s="15" t="s">
        <v>1935</v>
      </c>
    </row>
    <row r="721" spans="1:24">
      <c r="A721" t="s">
        <v>1938</v>
      </c>
      <c r="B721" s="12">
        <v>5025232945436</v>
      </c>
      <c r="C721" s="12" t="s">
        <v>1911</v>
      </c>
      <c r="D721" s="82" t="s">
        <v>224</v>
      </c>
      <c r="E721" t="s">
        <v>1912</v>
      </c>
      <c r="F721" s="82" t="s">
        <v>1913</v>
      </c>
      <c r="G721" s="137" t="s">
        <v>5279</v>
      </c>
      <c r="H721" s="144" t="s">
        <v>1940</v>
      </c>
      <c r="I721" s="9"/>
      <c r="J721" s="9"/>
      <c r="K721" s="10"/>
      <c r="L721" s="11"/>
      <c r="M721" s="22">
        <v>3390</v>
      </c>
      <c r="N721" s="22"/>
      <c r="O721" s="22"/>
      <c r="P721" s="85">
        <v>656875</v>
      </c>
      <c r="Q721" s="86">
        <v>74</v>
      </c>
      <c r="R721" s="86">
        <v>113.39999999999999</v>
      </c>
      <c r="S721" s="86">
        <v>109.5</v>
      </c>
      <c r="T721" s="86">
        <v>52.900000000000006</v>
      </c>
      <c r="U721" s="12" t="s">
        <v>96</v>
      </c>
      <c r="V721" s="6" t="s">
        <v>1926</v>
      </c>
      <c r="W721" s="6">
        <v>675</v>
      </c>
      <c r="X721" s="15" t="s">
        <v>1927</v>
      </c>
    </row>
    <row r="722" spans="1:24">
      <c r="A722" t="s">
        <v>1941</v>
      </c>
      <c r="B722" s="12">
        <v>5025232945375</v>
      </c>
      <c r="C722" s="12" t="s">
        <v>1911</v>
      </c>
      <c r="D722" s="82" t="s">
        <v>224</v>
      </c>
      <c r="E722" t="s">
        <v>1912</v>
      </c>
      <c r="F722" s="82" t="s">
        <v>1942</v>
      </c>
      <c r="G722" s="137" t="s">
        <v>5280</v>
      </c>
      <c r="H722" s="144" t="s">
        <v>1940</v>
      </c>
      <c r="I722" s="9"/>
      <c r="J722" s="9"/>
      <c r="K722" s="10"/>
      <c r="L722" s="11"/>
      <c r="M722" s="22">
        <v>4073</v>
      </c>
      <c r="N722" s="22"/>
      <c r="O722" s="22"/>
      <c r="P722" s="85">
        <v>656875</v>
      </c>
      <c r="Q722" s="86">
        <v>90</v>
      </c>
      <c r="R722" s="86">
        <v>113.39999999999999</v>
      </c>
      <c r="S722" s="86">
        <v>109.5</v>
      </c>
      <c r="T722" s="86">
        <v>52.900000000000006</v>
      </c>
      <c r="U722" s="12" t="s">
        <v>96</v>
      </c>
      <c r="V722" s="6" t="s">
        <v>1930</v>
      </c>
      <c r="W722" s="6">
        <v>675</v>
      </c>
      <c r="X722" s="15" t="s">
        <v>1931</v>
      </c>
    </row>
    <row r="723" spans="1:24">
      <c r="A723" t="s">
        <v>1944</v>
      </c>
      <c r="B723" s="12">
        <v>5025232945399</v>
      </c>
      <c r="C723" s="12" t="s">
        <v>1911</v>
      </c>
      <c r="D723" s="82" t="s">
        <v>224</v>
      </c>
      <c r="E723" t="s">
        <v>1912</v>
      </c>
      <c r="F723" s="82" t="s">
        <v>1942</v>
      </c>
      <c r="G723" s="137" t="s">
        <v>5281</v>
      </c>
      <c r="H723" s="144" t="s">
        <v>1940</v>
      </c>
      <c r="I723" s="9"/>
      <c r="J723" s="9"/>
      <c r="K723" s="10"/>
      <c r="L723" s="11"/>
      <c r="M723" s="22">
        <v>5236</v>
      </c>
      <c r="N723" s="22"/>
      <c r="O723" s="22"/>
      <c r="P723" s="85">
        <v>656875</v>
      </c>
      <c r="Q723" s="86">
        <v>92</v>
      </c>
      <c r="R723" s="86">
        <v>113.39999999999999</v>
      </c>
      <c r="S723" s="86">
        <v>109.5</v>
      </c>
      <c r="T723" s="86">
        <v>52.900000000000006</v>
      </c>
      <c r="U723" s="12" t="s">
        <v>96</v>
      </c>
      <c r="V723" s="6" t="s">
        <v>1934</v>
      </c>
      <c r="W723" s="6">
        <v>675</v>
      </c>
      <c r="X723" s="15" t="s">
        <v>1935</v>
      </c>
    </row>
    <row r="724" spans="1:24">
      <c r="A724" t="s">
        <v>1946</v>
      </c>
      <c r="B724" s="12">
        <v>5025232945412</v>
      </c>
      <c r="C724" s="12" t="s">
        <v>1911</v>
      </c>
      <c r="D724" s="82" t="s">
        <v>224</v>
      </c>
      <c r="E724" t="s">
        <v>1912</v>
      </c>
      <c r="F724" s="82" t="s">
        <v>1942</v>
      </c>
      <c r="G724" s="137" t="s">
        <v>5282</v>
      </c>
      <c r="H724" s="144" t="s">
        <v>1940</v>
      </c>
      <c r="I724" s="9"/>
      <c r="J724" s="9"/>
      <c r="K724" s="10"/>
      <c r="L724" s="11"/>
      <c r="M724" s="22">
        <v>6571</v>
      </c>
      <c r="N724" s="22"/>
      <c r="O724" s="22"/>
      <c r="P724" s="85">
        <v>656875</v>
      </c>
      <c r="Q724" s="86">
        <v>92</v>
      </c>
      <c r="R724" s="86">
        <v>113.39999999999999</v>
      </c>
      <c r="S724" s="86">
        <v>109.5</v>
      </c>
      <c r="T724" s="86">
        <v>52.900000000000006</v>
      </c>
      <c r="U724" s="12" t="s">
        <v>96</v>
      </c>
      <c r="V724" s="6" t="s">
        <v>1934</v>
      </c>
      <c r="W724" s="6">
        <v>675</v>
      </c>
      <c r="X724" s="15" t="s">
        <v>1935</v>
      </c>
    </row>
    <row r="725" spans="1:24">
      <c r="A725" t="s">
        <v>1948</v>
      </c>
      <c r="B725" s="12">
        <v>5025232915538</v>
      </c>
      <c r="C725" s="12" t="s">
        <v>1911</v>
      </c>
      <c r="D725" s="82" t="s">
        <v>224</v>
      </c>
      <c r="E725" t="s">
        <v>1949</v>
      </c>
      <c r="F725" s="82" t="s">
        <v>1913</v>
      </c>
      <c r="G725" s="137" t="s">
        <v>5283</v>
      </c>
      <c r="H725" s="144" t="s">
        <v>1951</v>
      </c>
      <c r="I725" s="9"/>
      <c r="J725" s="9"/>
      <c r="K725" s="10"/>
      <c r="L725" s="11"/>
      <c r="M725" s="22">
        <v>657</v>
      </c>
      <c r="N725" s="22"/>
      <c r="O725" s="22"/>
      <c r="P725" s="85">
        <v>274176</v>
      </c>
      <c r="Q725" s="86">
        <v>35</v>
      </c>
      <c r="R725" s="86">
        <v>68</v>
      </c>
      <c r="S725" s="86">
        <v>96</v>
      </c>
      <c r="T725" s="86">
        <v>42</v>
      </c>
      <c r="U725" s="12" t="s">
        <v>96</v>
      </c>
      <c r="V725" s="6" t="s">
        <v>1952</v>
      </c>
      <c r="W725" s="6">
        <v>675</v>
      </c>
      <c r="X725" s="15" t="s">
        <v>1953</v>
      </c>
    </row>
    <row r="726" spans="1:24">
      <c r="A726" t="s">
        <v>1954</v>
      </c>
      <c r="B726" s="12">
        <v>5025232899333</v>
      </c>
      <c r="C726" s="12" t="s">
        <v>1911</v>
      </c>
      <c r="D726" s="82" t="s">
        <v>224</v>
      </c>
      <c r="E726" t="s">
        <v>1949</v>
      </c>
      <c r="F726" s="82" t="s">
        <v>1913</v>
      </c>
      <c r="G726" s="137" t="s">
        <v>5284</v>
      </c>
      <c r="H726" s="144" t="s">
        <v>1951</v>
      </c>
      <c r="I726" s="9"/>
      <c r="J726" s="9"/>
      <c r="K726" s="10"/>
      <c r="L726" s="11"/>
      <c r="M726" s="22">
        <v>670</v>
      </c>
      <c r="N726" s="22"/>
      <c r="O726" s="22"/>
      <c r="P726" s="85">
        <v>274176</v>
      </c>
      <c r="Q726" s="86">
        <v>36</v>
      </c>
      <c r="R726" s="86">
        <v>68</v>
      </c>
      <c r="S726" s="86">
        <v>96</v>
      </c>
      <c r="T726" s="86">
        <v>42</v>
      </c>
      <c r="U726" s="12" t="s">
        <v>96</v>
      </c>
      <c r="V726" s="6" t="s">
        <v>1952</v>
      </c>
      <c r="W726" s="6">
        <v>675</v>
      </c>
      <c r="X726" s="15" t="s">
        <v>1953</v>
      </c>
    </row>
    <row r="727" spans="1:24">
      <c r="A727" t="s">
        <v>1955</v>
      </c>
      <c r="B727" s="12">
        <v>5025232899340</v>
      </c>
      <c r="C727" s="12" t="s">
        <v>1911</v>
      </c>
      <c r="D727" s="82" t="s">
        <v>224</v>
      </c>
      <c r="E727" t="s">
        <v>1949</v>
      </c>
      <c r="F727" s="82" t="s">
        <v>1913</v>
      </c>
      <c r="G727" s="137" t="s">
        <v>5285</v>
      </c>
      <c r="H727" s="144" t="s">
        <v>1951</v>
      </c>
      <c r="I727" s="9"/>
      <c r="J727" s="9"/>
      <c r="K727" s="10"/>
      <c r="L727" s="11"/>
      <c r="M727" s="22">
        <v>1348</v>
      </c>
      <c r="N727" s="22"/>
      <c r="O727" s="22"/>
      <c r="P727" s="85">
        <v>274176</v>
      </c>
      <c r="Q727" s="86">
        <v>46</v>
      </c>
      <c r="R727" s="86">
        <v>68</v>
      </c>
      <c r="S727" s="86">
        <v>96</v>
      </c>
      <c r="T727" s="86">
        <v>42</v>
      </c>
      <c r="U727" s="12" t="s">
        <v>96</v>
      </c>
      <c r="V727" s="6" t="s">
        <v>1956</v>
      </c>
      <c r="W727" s="6">
        <v>675</v>
      </c>
      <c r="X727" s="6" t="s">
        <v>1957</v>
      </c>
    </row>
    <row r="728" spans="1:24">
      <c r="A728" t="s">
        <v>1958</v>
      </c>
      <c r="B728" s="12">
        <v>5025232920884</v>
      </c>
      <c r="C728" s="12" t="s">
        <v>1911</v>
      </c>
      <c r="D728" s="82" t="s">
        <v>224</v>
      </c>
      <c r="E728" t="s">
        <v>1949</v>
      </c>
      <c r="F728" s="82" t="s">
        <v>1913</v>
      </c>
      <c r="G728" s="137" t="s">
        <v>5286</v>
      </c>
      <c r="H728" s="144" t="s">
        <v>1951</v>
      </c>
      <c r="I728" s="9"/>
      <c r="J728" s="9"/>
      <c r="K728" s="10"/>
      <c r="L728" s="11"/>
      <c r="M728" s="22">
        <v>1404</v>
      </c>
      <c r="N728" s="22"/>
      <c r="O728" s="22"/>
      <c r="P728" s="85">
        <v>354375</v>
      </c>
      <c r="Q728" s="86">
        <v>46</v>
      </c>
      <c r="R728" s="86">
        <v>75</v>
      </c>
      <c r="S728" s="86">
        <v>105</v>
      </c>
      <c r="T728" s="86">
        <v>45</v>
      </c>
      <c r="U728" s="12" t="s">
        <v>96</v>
      </c>
      <c r="V728" s="6" t="s">
        <v>1922</v>
      </c>
      <c r="W728" s="6">
        <v>675</v>
      </c>
      <c r="X728" s="15" t="s">
        <v>1923</v>
      </c>
    </row>
    <row r="729" spans="1:24">
      <c r="A729" t="s">
        <v>1959</v>
      </c>
      <c r="B729" s="12">
        <v>5025232920891</v>
      </c>
      <c r="C729" s="12" t="s">
        <v>1911</v>
      </c>
      <c r="D729" s="82" t="s">
        <v>224</v>
      </c>
      <c r="E729" t="s">
        <v>1949</v>
      </c>
      <c r="F729" s="82" t="s">
        <v>1913</v>
      </c>
      <c r="G729" s="137" t="s">
        <v>5287</v>
      </c>
      <c r="H729" s="144" t="s">
        <v>1951</v>
      </c>
      <c r="I729" s="9"/>
      <c r="J729" s="9"/>
      <c r="K729" s="10"/>
      <c r="L729" s="11"/>
      <c r="M729" s="22">
        <v>1417</v>
      </c>
      <c r="N729" s="22"/>
      <c r="O729" s="22"/>
      <c r="P729" s="85">
        <v>354375</v>
      </c>
      <c r="Q729" s="86">
        <v>54</v>
      </c>
      <c r="R729" s="86">
        <v>75</v>
      </c>
      <c r="S729" s="86">
        <v>105</v>
      </c>
      <c r="T729" s="86">
        <v>45</v>
      </c>
      <c r="U729" s="12" t="s">
        <v>96</v>
      </c>
      <c r="V729" s="6" t="s">
        <v>1927</v>
      </c>
      <c r="W729" s="6">
        <v>675</v>
      </c>
      <c r="X729" s="15" t="s">
        <v>1960</v>
      </c>
    </row>
    <row r="730" spans="1:24">
      <c r="A730" t="s">
        <v>1961</v>
      </c>
      <c r="B730" s="12">
        <v>5025232941032</v>
      </c>
      <c r="C730" s="12" t="s">
        <v>1911</v>
      </c>
      <c r="D730" s="82" t="s">
        <v>224</v>
      </c>
      <c r="E730" t="s">
        <v>1949</v>
      </c>
      <c r="F730" s="82" t="s">
        <v>1913</v>
      </c>
      <c r="G730" s="137" t="s">
        <v>5288</v>
      </c>
      <c r="H730" s="144" t="s">
        <v>1951</v>
      </c>
      <c r="I730" s="9"/>
      <c r="J730" s="9"/>
      <c r="K730" s="10"/>
      <c r="L730" s="11"/>
      <c r="M730" s="22">
        <v>2102</v>
      </c>
      <c r="N730" s="22"/>
      <c r="O730" s="22"/>
      <c r="P730" s="85">
        <v>658790</v>
      </c>
      <c r="Q730" s="86">
        <v>98</v>
      </c>
      <c r="R730" s="86">
        <v>112.99999999999999</v>
      </c>
      <c r="S730" s="86">
        <v>110.00000000000001</v>
      </c>
      <c r="T730" s="86">
        <v>53</v>
      </c>
      <c r="U730" s="12" t="s">
        <v>96</v>
      </c>
      <c r="V730" s="6" t="s">
        <v>1962</v>
      </c>
      <c r="W730" s="6">
        <v>675</v>
      </c>
      <c r="X730" s="15" t="s">
        <v>1963</v>
      </c>
    </row>
    <row r="731" spans="1:24">
      <c r="A731" t="s">
        <v>1964</v>
      </c>
      <c r="B731" s="12">
        <v>5025232941056</v>
      </c>
      <c r="C731" s="12" t="s">
        <v>1911</v>
      </c>
      <c r="D731" s="82" t="s">
        <v>224</v>
      </c>
      <c r="E731" t="s">
        <v>1949</v>
      </c>
      <c r="F731" s="82" t="s">
        <v>1913</v>
      </c>
      <c r="G731" s="137" t="s">
        <v>5289</v>
      </c>
      <c r="H731" s="144" t="s">
        <v>1951</v>
      </c>
      <c r="I731" s="9"/>
      <c r="J731" s="9"/>
      <c r="K731" s="10"/>
      <c r="L731" s="11"/>
      <c r="M731" s="22">
        <v>2784</v>
      </c>
      <c r="N731" s="22"/>
      <c r="O731" s="22"/>
      <c r="P731" s="85">
        <v>658790</v>
      </c>
      <c r="Q731" s="86">
        <v>102</v>
      </c>
      <c r="R731" s="86">
        <v>112.99999999999999</v>
      </c>
      <c r="S731" s="86">
        <v>110.00000000000001</v>
      </c>
      <c r="T731" s="86">
        <v>53</v>
      </c>
      <c r="U731" s="12" t="s">
        <v>96</v>
      </c>
      <c r="V731" s="6" t="s">
        <v>1965</v>
      </c>
      <c r="W731" s="6">
        <v>675</v>
      </c>
      <c r="X731" s="15" t="s">
        <v>1966</v>
      </c>
    </row>
    <row r="732" spans="1:24">
      <c r="A732" t="s">
        <v>1967</v>
      </c>
      <c r="B732" s="12">
        <v>5025232941070</v>
      </c>
      <c r="C732" s="12" t="s">
        <v>1911</v>
      </c>
      <c r="D732" s="82" t="s">
        <v>224</v>
      </c>
      <c r="E732" t="s">
        <v>1949</v>
      </c>
      <c r="F732" s="82" t="s">
        <v>1913</v>
      </c>
      <c r="G732" s="137" t="s">
        <v>5290</v>
      </c>
      <c r="H732" s="144" t="s">
        <v>1951</v>
      </c>
      <c r="I732" s="9"/>
      <c r="J732" s="9"/>
      <c r="K732" s="10"/>
      <c r="L732" s="11"/>
      <c r="M732" s="22">
        <v>3989</v>
      </c>
      <c r="N732" s="22"/>
      <c r="O732" s="22"/>
      <c r="P732" s="85">
        <v>658790</v>
      </c>
      <c r="Q732" s="86">
        <v>102</v>
      </c>
      <c r="R732" s="86">
        <v>112.99999999999999</v>
      </c>
      <c r="S732" s="86">
        <v>110.00000000000001</v>
      </c>
      <c r="T732" s="86">
        <v>53</v>
      </c>
      <c r="U732" s="12" t="s">
        <v>96</v>
      </c>
      <c r="V732" s="6" t="s">
        <v>1965</v>
      </c>
      <c r="W732" s="6">
        <v>675</v>
      </c>
      <c r="X732" s="15" t="s">
        <v>1966</v>
      </c>
    </row>
    <row r="733" spans="1:24">
      <c r="A733" t="s">
        <v>1968</v>
      </c>
      <c r="B733" s="12">
        <v>5025232941049</v>
      </c>
      <c r="C733" s="12" t="s">
        <v>1911</v>
      </c>
      <c r="D733" s="82" t="s">
        <v>224</v>
      </c>
      <c r="E733" t="s">
        <v>1949</v>
      </c>
      <c r="F733" s="82" t="s">
        <v>1942</v>
      </c>
      <c r="G733" s="137" t="s">
        <v>5291</v>
      </c>
      <c r="H733" s="144" t="s">
        <v>1969</v>
      </c>
      <c r="I733" s="9"/>
      <c r="J733" s="9"/>
      <c r="K733" s="10"/>
      <c r="L733" s="11"/>
      <c r="M733" s="22">
        <v>2466</v>
      </c>
      <c r="N733" s="22"/>
      <c r="O733" s="22"/>
      <c r="P733" s="85">
        <v>658790</v>
      </c>
      <c r="Q733" s="86">
        <v>98</v>
      </c>
      <c r="R733" s="86">
        <v>112.99999999999999</v>
      </c>
      <c r="S733" s="86">
        <v>110.00000000000001</v>
      </c>
      <c r="T733" s="86">
        <v>53</v>
      </c>
      <c r="U733" s="12" t="s">
        <v>96</v>
      </c>
      <c r="V733" s="6" t="s">
        <v>1962</v>
      </c>
      <c r="W733" s="6">
        <v>675</v>
      </c>
      <c r="X733" s="15" t="s">
        <v>1963</v>
      </c>
    </row>
    <row r="734" spans="1:24">
      <c r="A734" t="s">
        <v>1970</v>
      </c>
      <c r="B734" s="12">
        <v>5025232941063</v>
      </c>
      <c r="C734" s="12" t="s">
        <v>1911</v>
      </c>
      <c r="D734" s="82" t="s">
        <v>224</v>
      </c>
      <c r="E734" t="s">
        <v>1949</v>
      </c>
      <c r="F734" s="82" t="s">
        <v>1942</v>
      </c>
      <c r="G734" s="137" t="s">
        <v>5292</v>
      </c>
      <c r="H734" s="144" t="s">
        <v>1969</v>
      </c>
      <c r="I734" s="9"/>
      <c r="J734" s="9"/>
      <c r="K734" s="10"/>
      <c r="L734" s="11"/>
      <c r="M734" s="22">
        <v>3198</v>
      </c>
      <c r="N734" s="22"/>
      <c r="O734" s="22"/>
      <c r="P734" s="85">
        <v>658790</v>
      </c>
      <c r="Q734" s="86">
        <v>95</v>
      </c>
      <c r="R734" s="86">
        <v>112.99999999999999</v>
      </c>
      <c r="S734" s="86">
        <v>110.00000000000001</v>
      </c>
      <c r="T734" s="86">
        <v>53</v>
      </c>
      <c r="U734" s="12" t="s">
        <v>96</v>
      </c>
      <c r="V734" s="6" t="s">
        <v>1965</v>
      </c>
      <c r="W734" s="6">
        <v>675</v>
      </c>
      <c r="X734" s="15" t="s">
        <v>1966</v>
      </c>
    </row>
    <row r="735" spans="1:24">
      <c r="A735" t="s">
        <v>1971</v>
      </c>
      <c r="B735" s="12">
        <v>5025232941087</v>
      </c>
      <c r="C735" s="12" t="s">
        <v>1911</v>
      </c>
      <c r="D735" s="82" t="s">
        <v>224</v>
      </c>
      <c r="E735" t="s">
        <v>1949</v>
      </c>
      <c r="F735" s="82" t="s">
        <v>1942</v>
      </c>
      <c r="G735" s="137" t="s">
        <v>5293</v>
      </c>
      <c r="H735" s="144" t="s">
        <v>1969</v>
      </c>
      <c r="I735" s="9"/>
      <c r="J735" s="9"/>
      <c r="K735" s="10"/>
      <c r="L735" s="11"/>
      <c r="M735" s="22">
        <v>4330</v>
      </c>
      <c r="N735" s="22"/>
      <c r="O735" s="22"/>
      <c r="P735" s="85">
        <v>658790</v>
      </c>
      <c r="Q735" s="86">
        <v>102</v>
      </c>
      <c r="R735" s="86">
        <v>112.99999999999999</v>
      </c>
      <c r="S735" s="86">
        <v>110.00000000000001</v>
      </c>
      <c r="T735" s="86">
        <v>53</v>
      </c>
      <c r="U735" s="12" t="s">
        <v>96</v>
      </c>
      <c r="V735" s="6" t="s">
        <v>1965</v>
      </c>
      <c r="W735" s="6">
        <v>675</v>
      </c>
      <c r="X735" s="15" t="s">
        <v>1966</v>
      </c>
    </row>
    <row r="736" spans="1:24">
      <c r="A736" t="s">
        <v>1972</v>
      </c>
      <c r="B736" s="12">
        <v>5025232898831</v>
      </c>
      <c r="C736" s="12" t="s">
        <v>1911</v>
      </c>
      <c r="D736" s="82" t="s">
        <v>6883</v>
      </c>
      <c r="E736" t="s">
        <v>1973</v>
      </c>
      <c r="F736" t="s">
        <v>1974</v>
      </c>
      <c r="G736" s="137" t="s">
        <v>5294</v>
      </c>
      <c r="H736" s="145" t="s">
        <v>1976</v>
      </c>
      <c r="I736" s="9"/>
      <c r="J736" s="9"/>
      <c r="K736" s="9"/>
      <c r="L736" s="9"/>
      <c r="M736" s="22">
        <v>906</v>
      </c>
      <c r="N736" s="22"/>
      <c r="O736" s="22"/>
      <c r="P736" s="85">
        <v>243000</v>
      </c>
      <c r="Q736" s="86">
        <v>26</v>
      </c>
      <c r="R736" s="86">
        <v>30</v>
      </c>
      <c r="S736" s="86">
        <v>90</v>
      </c>
      <c r="T736" s="86">
        <v>90</v>
      </c>
      <c r="U736" s="14" t="s">
        <v>56</v>
      </c>
      <c r="V736" s="14" t="s">
        <v>56</v>
      </c>
      <c r="W736" s="14" t="s">
        <v>56</v>
      </c>
      <c r="X736" s="14" t="s">
        <v>56</v>
      </c>
    </row>
    <row r="737" spans="1:24">
      <c r="A737" t="s">
        <v>1977</v>
      </c>
      <c r="B737" s="12">
        <v>5025232898824</v>
      </c>
      <c r="C737" s="12" t="s">
        <v>1911</v>
      </c>
      <c r="D737" s="82" t="s">
        <v>6883</v>
      </c>
      <c r="E737" t="s">
        <v>1973</v>
      </c>
      <c r="F737" t="s">
        <v>1974</v>
      </c>
      <c r="G737" s="137" t="s">
        <v>5295</v>
      </c>
      <c r="H737" s="145" t="s">
        <v>1976</v>
      </c>
      <c r="I737" s="9"/>
      <c r="J737" s="9"/>
      <c r="K737" s="9"/>
      <c r="L737" s="9"/>
      <c r="M737" s="22">
        <v>1092</v>
      </c>
      <c r="N737" s="22"/>
      <c r="O737" s="22"/>
      <c r="P737" s="85">
        <v>234900</v>
      </c>
      <c r="Q737" s="86">
        <v>29</v>
      </c>
      <c r="R737" s="86">
        <v>28.999999999999996</v>
      </c>
      <c r="S737" s="86">
        <v>90</v>
      </c>
      <c r="T737" s="86">
        <v>90</v>
      </c>
      <c r="U737" s="14" t="s">
        <v>56</v>
      </c>
      <c r="V737" s="14" t="s">
        <v>56</v>
      </c>
      <c r="W737" s="14" t="s">
        <v>56</v>
      </c>
      <c r="X737" s="14" t="s">
        <v>56</v>
      </c>
    </row>
    <row r="738" spans="1:24">
      <c r="A738" t="s">
        <v>1979</v>
      </c>
      <c r="B738" s="12">
        <v>5025232898817</v>
      </c>
      <c r="C738" s="12" t="s">
        <v>1911</v>
      </c>
      <c r="D738" s="82" t="s">
        <v>6883</v>
      </c>
      <c r="E738" t="s">
        <v>1973</v>
      </c>
      <c r="F738" t="s">
        <v>1974</v>
      </c>
      <c r="G738" s="137" t="s">
        <v>5296</v>
      </c>
      <c r="H738" s="145" t="s">
        <v>1976</v>
      </c>
      <c r="I738" s="9"/>
      <c r="J738" s="9"/>
      <c r="K738" s="9"/>
      <c r="L738" s="9"/>
      <c r="M738" s="22">
        <v>1093</v>
      </c>
      <c r="N738" s="22"/>
      <c r="O738" s="22"/>
      <c r="P738" s="85">
        <v>280350</v>
      </c>
      <c r="Q738" s="86">
        <v>34</v>
      </c>
      <c r="R738" s="86">
        <v>35</v>
      </c>
      <c r="S738" s="86">
        <v>90</v>
      </c>
      <c r="T738" s="86">
        <v>89</v>
      </c>
      <c r="U738" s="14" t="s">
        <v>56</v>
      </c>
      <c r="V738" s="14" t="s">
        <v>56</v>
      </c>
      <c r="W738" s="14" t="s">
        <v>56</v>
      </c>
      <c r="X738" s="14" t="s">
        <v>56</v>
      </c>
    </row>
    <row r="739" spans="1:24">
      <c r="A739" t="s">
        <v>1981</v>
      </c>
      <c r="B739" s="12" t="s">
        <v>1982</v>
      </c>
      <c r="C739" s="12" t="s">
        <v>1983</v>
      </c>
      <c r="D739" s="82" t="s">
        <v>1984</v>
      </c>
      <c r="E739" t="s">
        <v>1985</v>
      </c>
      <c r="F739" t="s">
        <v>1986</v>
      </c>
      <c r="G739" s="137" t="s">
        <v>5297</v>
      </c>
      <c r="H739" s="145" t="s">
        <v>1988</v>
      </c>
      <c r="I739" s="9"/>
      <c r="J739" s="9" t="s">
        <v>1989</v>
      </c>
      <c r="K739" s="10" t="s">
        <v>2017</v>
      </c>
      <c r="L739" s="87">
        <v>45870</v>
      </c>
      <c r="M739" s="22">
        <v>328</v>
      </c>
      <c r="N739" s="22"/>
      <c r="O739" s="22"/>
      <c r="P739" s="85">
        <v>100000</v>
      </c>
      <c r="Q739" s="86">
        <v>7</v>
      </c>
      <c r="R739" s="86">
        <v>10</v>
      </c>
      <c r="S739" s="86">
        <v>100</v>
      </c>
      <c r="T739" s="86">
        <v>100</v>
      </c>
      <c r="U739" s="14" t="s">
        <v>56</v>
      </c>
      <c r="V739" s="14" t="s">
        <v>56</v>
      </c>
      <c r="W739" s="14" t="s">
        <v>56</v>
      </c>
      <c r="X739" s="14" t="s">
        <v>56</v>
      </c>
    </row>
    <row r="740" spans="1:24">
      <c r="A740" t="s">
        <v>1990</v>
      </c>
      <c r="B740" s="12" t="s">
        <v>1991</v>
      </c>
      <c r="C740" s="12" t="s">
        <v>1983</v>
      </c>
      <c r="D740" s="82" t="s">
        <v>1984</v>
      </c>
      <c r="E740" t="s">
        <v>1985</v>
      </c>
      <c r="F740" t="s">
        <v>1986</v>
      </c>
      <c r="G740" s="137" t="s">
        <v>5298</v>
      </c>
      <c r="H740" s="145" t="s">
        <v>1992</v>
      </c>
      <c r="I740" s="9"/>
      <c r="J740" s="9" t="s">
        <v>1993</v>
      </c>
      <c r="K740" s="10" t="s">
        <v>2017</v>
      </c>
      <c r="L740" s="87">
        <v>45870</v>
      </c>
      <c r="M740" s="22">
        <v>367</v>
      </c>
      <c r="N740" s="22"/>
      <c r="O740" s="22"/>
      <c r="P740" s="85">
        <v>100000</v>
      </c>
      <c r="Q740" s="86">
        <v>7</v>
      </c>
      <c r="R740" s="86">
        <v>10</v>
      </c>
      <c r="S740" s="86">
        <v>100</v>
      </c>
      <c r="T740" s="86">
        <v>100</v>
      </c>
      <c r="U740" s="14" t="s">
        <v>56</v>
      </c>
      <c r="V740" s="14" t="s">
        <v>56</v>
      </c>
      <c r="W740" s="14" t="s">
        <v>56</v>
      </c>
      <c r="X740" s="14" t="s">
        <v>56</v>
      </c>
    </row>
    <row r="741" spans="1:24">
      <c r="A741" t="s">
        <v>1994</v>
      </c>
      <c r="B741" s="12" t="s">
        <v>1995</v>
      </c>
      <c r="C741" s="12" t="s">
        <v>1983</v>
      </c>
      <c r="D741" s="82" t="s">
        <v>1984</v>
      </c>
      <c r="E741" t="s">
        <v>1985</v>
      </c>
      <c r="F741" t="s">
        <v>1986</v>
      </c>
      <c r="G741" s="137" t="s">
        <v>5299</v>
      </c>
      <c r="H741" s="145" t="s">
        <v>1997</v>
      </c>
      <c r="I741" s="9"/>
      <c r="J741" s="9"/>
      <c r="K741" s="10" t="s">
        <v>2017</v>
      </c>
      <c r="L741" s="87">
        <v>45809</v>
      </c>
      <c r="M741" s="22">
        <v>367</v>
      </c>
      <c r="N741" s="22"/>
      <c r="O741" s="22"/>
      <c r="P741" s="85">
        <v>100000</v>
      </c>
      <c r="Q741" s="86">
        <v>7</v>
      </c>
      <c r="R741" s="86">
        <v>10</v>
      </c>
      <c r="S741" s="86">
        <v>100</v>
      </c>
      <c r="T741" s="86">
        <v>100</v>
      </c>
      <c r="U741" s="14" t="s">
        <v>56</v>
      </c>
      <c r="V741" s="14" t="s">
        <v>56</v>
      </c>
      <c r="W741" s="14" t="s">
        <v>56</v>
      </c>
      <c r="X741" s="14" t="s">
        <v>56</v>
      </c>
    </row>
    <row r="742" spans="1:24">
      <c r="A742" t="s">
        <v>1998</v>
      </c>
      <c r="B742" s="12">
        <v>5025232856664</v>
      </c>
      <c r="C742" s="12" t="s">
        <v>1983</v>
      </c>
      <c r="D742" s="82" t="s">
        <v>1984</v>
      </c>
      <c r="E742" t="s">
        <v>1999</v>
      </c>
      <c r="F742" t="s">
        <v>1509</v>
      </c>
      <c r="G742" s="138" t="s">
        <v>5300</v>
      </c>
      <c r="H742" s="145" t="s">
        <v>2001</v>
      </c>
      <c r="I742" s="9"/>
      <c r="J742" s="9"/>
      <c r="K742" s="9"/>
      <c r="L742" s="9"/>
      <c r="M742" s="22">
        <v>486</v>
      </c>
      <c r="N742" s="22"/>
      <c r="O742" s="22"/>
      <c r="P742" s="85">
        <v>113535</v>
      </c>
      <c r="Q742" s="86">
        <v>5</v>
      </c>
      <c r="R742" s="86">
        <v>15</v>
      </c>
      <c r="S742" s="86">
        <v>87</v>
      </c>
      <c r="T742" s="86">
        <v>87</v>
      </c>
      <c r="U742" s="14" t="s">
        <v>56</v>
      </c>
      <c r="V742" s="14" t="s">
        <v>56</v>
      </c>
      <c r="W742" s="14" t="s">
        <v>56</v>
      </c>
      <c r="X742" s="14" t="s">
        <v>56</v>
      </c>
    </row>
    <row r="743" spans="1:24">
      <c r="A743" t="s">
        <v>2002</v>
      </c>
      <c r="B743" s="12">
        <v>5025232625758</v>
      </c>
      <c r="C743" s="12" t="s">
        <v>1983</v>
      </c>
      <c r="D743" s="82" t="s">
        <v>1984</v>
      </c>
      <c r="E743" t="s">
        <v>1999</v>
      </c>
      <c r="F743" t="s">
        <v>1509</v>
      </c>
      <c r="G743" s="137" t="s">
        <v>5301</v>
      </c>
      <c r="H743" s="145" t="s">
        <v>2004</v>
      </c>
      <c r="I743" s="9"/>
      <c r="J743" s="9"/>
      <c r="K743" s="9"/>
      <c r="L743" s="9"/>
      <c r="M743" s="22">
        <v>498</v>
      </c>
      <c r="N743" s="22"/>
      <c r="O743" s="22"/>
      <c r="P743" s="85">
        <v>4900</v>
      </c>
      <c r="Q743" s="86">
        <v>0.75</v>
      </c>
      <c r="R743" s="86">
        <v>14.000000000000002</v>
      </c>
      <c r="S743" s="86">
        <v>20</v>
      </c>
      <c r="T743" s="86">
        <v>17.5</v>
      </c>
      <c r="U743" s="14" t="s">
        <v>56</v>
      </c>
      <c r="V743" s="14" t="s">
        <v>56</v>
      </c>
      <c r="W743" s="14" t="s">
        <v>56</v>
      </c>
      <c r="X743" s="14" t="s">
        <v>56</v>
      </c>
    </row>
    <row r="744" spans="1:24">
      <c r="A744" t="s">
        <v>2005</v>
      </c>
      <c r="B744" s="12">
        <v>5025232913848</v>
      </c>
      <c r="C744" s="12" t="s">
        <v>1911</v>
      </c>
      <c r="D744" s="82" t="s">
        <v>6883</v>
      </c>
      <c r="E744" t="s">
        <v>1973</v>
      </c>
      <c r="F744" t="s">
        <v>2006</v>
      </c>
      <c r="G744" s="137" t="s">
        <v>5302</v>
      </c>
      <c r="H744" s="145" t="s">
        <v>2008</v>
      </c>
      <c r="I744" s="9"/>
      <c r="J744" s="9"/>
      <c r="K744" s="9"/>
      <c r="L744" s="9"/>
      <c r="M744" s="22">
        <v>1012</v>
      </c>
      <c r="N744" s="22"/>
      <c r="O744" s="22"/>
      <c r="P744" s="85">
        <v>173250</v>
      </c>
      <c r="Q744" s="86">
        <v>20</v>
      </c>
      <c r="R744" s="86">
        <v>33</v>
      </c>
      <c r="S744" s="86">
        <v>75</v>
      </c>
      <c r="T744" s="86">
        <v>70</v>
      </c>
      <c r="U744" s="14" t="s">
        <v>56</v>
      </c>
      <c r="V744" s="14" t="s">
        <v>56</v>
      </c>
      <c r="W744" s="14" t="s">
        <v>56</v>
      </c>
      <c r="X744" s="14" t="s">
        <v>56</v>
      </c>
    </row>
    <row r="745" spans="1:24">
      <c r="A745" t="s">
        <v>2009</v>
      </c>
      <c r="B745" s="12">
        <v>5025232913855</v>
      </c>
      <c r="C745" s="12" t="s">
        <v>1911</v>
      </c>
      <c r="D745" s="82" t="s">
        <v>6883</v>
      </c>
      <c r="E745" t="s">
        <v>1973</v>
      </c>
      <c r="F745" t="s">
        <v>2006</v>
      </c>
      <c r="G745" s="137" t="s">
        <v>5303</v>
      </c>
      <c r="H745" s="145" t="s">
        <v>2008</v>
      </c>
      <c r="I745" s="9"/>
      <c r="J745" s="9"/>
      <c r="K745" s="9"/>
      <c r="L745" s="9"/>
      <c r="M745" s="22">
        <v>1167</v>
      </c>
      <c r="N745" s="22"/>
      <c r="O745" s="22"/>
      <c r="P745" s="85">
        <v>173250</v>
      </c>
      <c r="Q745" s="86">
        <v>20</v>
      </c>
      <c r="R745" s="86">
        <v>33</v>
      </c>
      <c r="S745" s="86">
        <v>75</v>
      </c>
      <c r="T745" s="86">
        <v>70</v>
      </c>
      <c r="U745" s="14" t="s">
        <v>56</v>
      </c>
      <c r="V745" s="14" t="s">
        <v>56</v>
      </c>
      <c r="W745" s="14" t="s">
        <v>56</v>
      </c>
      <c r="X745" s="14" t="s">
        <v>56</v>
      </c>
    </row>
    <row r="746" spans="1:24">
      <c r="A746" t="s">
        <v>2010</v>
      </c>
      <c r="B746" s="12">
        <v>5025232913862</v>
      </c>
      <c r="C746" s="12" t="s">
        <v>1911</v>
      </c>
      <c r="D746" s="82" t="s">
        <v>6883</v>
      </c>
      <c r="E746" t="s">
        <v>1973</v>
      </c>
      <c r="F746" t="s">
        <v>2006</v>
      </c>
      <c r="G746" s="137" t="s">
        <v>5304</v>
      </c>
      <c r="H746" s="145" t="s">
        <v>2008</v>
      </c>
      <c r="I746" s="9"/>
      <c r="J746" s="9"/>
      <c r="K746" s="9"/>
      <c r="L746" s="9"/>
      <c r="M746" s="22">
        <v>1214</v>
      </c>
      <c r="N746" s="22"/>
      <c r="O746" s="22"/>
      <c r="P746" s="85">
        <v>173250</v>
      </c>
      <c r="Q746" s="86">
        <v>20</v>
      </c>
      <c r="R746" s="86">
        <v>33</v>
      </c>
      <c r="S746" s="86">
        <v>75</v>
      </c>
      <c r="T746" s="86">
        <v>70</v>
      </c>
      <c r="U746" s="14" t="s">
        <v>56</v>
      </c>
      <c r="V746" s="14" t="s">
        <v>56</v>
      </c>
      <c r="W746" s="14" t="s">
        <v>56</v>
      </c>
      <c r="X746" s="14" t="s">
        <v>56</v>
      </c>
    </row>
    <row r="747" spans="1:24">
      <c r="A747" t="s">
        <v>2011</v>
      </c>
      <c r="B747" s="12">
        <v>5025232913879</v>
      </c>
      <c r="C747" s="12" t="s">
        <v>1911</v>
      </c>
      <c r="D747" s="82" t="s">
        <v>6883</v>
      </c>
      <c r="E747" t="s">
        <v>1973</v>
      </c>
      <c r="F747" t="s">
        <v>2006</v>
      </c>
      <c r="G747" s="137" t="s">
        <v>5305</v>
      </c>
      <c r="H747" s="145" t="s">
        <v>2008</v>
      </c>
      <c r="I747" s="9"/>
      <c r="J747" s="9"/>
      <c r="K747" s="9"/>
      <c r="L747" s="9"/>
      <c r="M747" s="22">
        <v>1381</v>
      </c>
      <c r="N747" s="22"/>
      <c r="O747" s="22"/>
      <c r="P747" s="85">
        <v>173250</v>
      </c>
      <c r="Q747" s="86">
        <v>20</v>
      </c>
      <c r="R747" s="86">
        <v>33</v>
      </c>
      <c r="S747" s="86">
        <v>75</v>
      </c>
      <c r="T747" s="86">
        <v>70</v>
      </c>
      <c r="U747" s="14" t="s">
        <v>56</v>
      </c>
      <c r="V747" s="14" t="s">
        <v>56</v>
      </c>
      <c r="W747" s="14" t="s">
        <v>56</v>
      </c>
      <c r="X747" s="14" t="s">
        <v>56</v>
      </c>
    </row>
    <row r="748" spans="1:24">
      <c r="A748" t="s">
        <v>2016</v>
      </c>
      <c r="B748" s="12">
        <v>5025232913886</v>
      </c>
      <c r="C748" s="12" t="s">
        <v>1983</v>
      </c>
      <c r="D748" s="82" t="s">
        <v>1984</v>
      </c>
      <c r="E748" t="s">
        <v>1985</v>
      </c>
      <c r="F748" t="s">
        <v>2013</v>
      </c>
      <c r="G748" s="137" t="s">
        <v>6884</v>
      </c>
      <c r="H748" s="145" t="s">
        <v>6885</v>
      </c>
      <c r="I748" s="9"/>
      <c r="J748" s="9"/>
      <c r="K748" s="9"/>
      <c r="L748" s="9"/>
      <c r="M748" s="22">
        <v>252</v>
      </c>
      <c r="N748" s="22"/>
      <c r="O748" s="22"/>
      <c r="P748" s="85">
        <v>46920</v>
      </c>
      <c r="Q748" s="86">
        <v>5</v>
      </c>
      <c r="R748" s="86">
        <v>10</v>
      </c>
      <c r="S748" s="86">
        <v>69</v>
      </c>
      <c r="T748" s="86">
        <v>68</v>
      </c>
    </row>
    <row r="749" spans="1:24">
      <c r="A749" t="s">
        <v>2021</v>
      </c>
      <c r="B749" s="12">
        <v>5025232898848</v>
      </c>
      <c r="C749" s="12" t="s">
        <v>1911</v>
      </c>
      <c r="D749" s="82" t="s">
        <v>6883</v>
      </c>
      <c r="E749" t="s">
        <v>2022</v>
      </c>
      <c r="F749" t="s">
        <v>2023</v>
      </c>
      <c r="G749" s="137" t="s">
        <v>5308</v>
      </c>
      <c r="H749" s="145" t="s">
        <v>2025</v>
      </c>
      <c r="I749" s="9"/>
      <c r="J749" s="9"/>
      <c r="K749" s="9"/>
      <c r="L749" s="9"/>
      <c r="M749" s="22">
        <v>1056</v>
      </c>
      <c r="N749" s="22"/>
      <c r="O749" s="22"/>
      <c r="P749" s="85">
        <v>294678</v>
      </c>
      <c r="Q749" s="86">
        <v>30</v>
      </c>
      <c r="R749" s="86">
        <v>34</v>
      </c>
      <c r="S749" s="86">
        <v>107</v>
      </c>
      <c r="T749" s="86">
        <v>81</v>
      </c>
      <c r="U749" s="14" t="s">
        <v>56</v>
      </c>
      <c r="V749" s="14" t="s">
        <v>56</v>
      </c>
      <c r="W749" s="14" t="s">
        <v>56</v>
      </c>
      <c r="X749" s="14" t="s">
        <v>56</v>
      </c>
    </row>
    <row r="750" spans="1:24">
      <c r="A750" t="s">
        <v>2026</v>
      </c>
      <c r="B750" s="12">
        <v>5025232898855</v>
      </c>
      <c r="C750" s="12" t="s">
        <v>1911</v>
      </c>
      <c r="D750" s="82" t="s">
        <v>6883</v>
      </c>
      <c r="E750" t="s">
        <v>2022</v>
      </c>
      <c r="F750" t="s">
        <v>2023</v>
      </c>
      <c r="G750" s="137" t="s">
        <v>5309</v>
      </c>
      <c r="H750" s="145" t="s">
        <v>2025</v>
      </c>
      <c r="I750" s="9"/>
      <c r="J750" s="9"/>
      <c r="K750" s="9"/>
      <c r="L750" s="9"/>
      <c r="M750" s="22">
        <v>1076</v>
      </c>
      <c r="N750" s="22"/>
      <c r="O750" s="22"/>
      <c r="P750" s="85">
        <v>349758</v>
      </c>
      <c r="Q750" s="86">
        <v>36</v>
      </c>
      <c r="R750" s="86">
        <v>81</v>
      </c>
      <c r="S750" s="86">
        <v>127</v>
      </c>
      <c r="T750" s="86">
        <v>34</v>
      </c>
      <c r="U750" s="14" t="s">
        <v>56</v>
      </c>
      <c r="V750" s="14" t="s">
        <v>56</v>
      </c>
      <c r="W750" s="14" t="s">
        <v>56</v>
      </c>
      <c r="X750" s="14" t="s">
        <v>56</v>
      </c>
    </row>
    <row r="751" spans="1:24">
      <c r="A751" t="s">
        <v>2028</v>
      </c>
      <c r="B751" s="12">
        <v>5025232898862</v>
      </c>
      <c r="C751" s="12" t="s">
        <v>1911</v>
      </c>
      <c r="D751" s="82" t="s">
        <v>6883</v>
      </c>
      <c r="E751" t="s">
        <v>2022</v>
      </c>
      <c r="F751" t="s">
        <v>2023</v>
      </c>
      <c r="G751" s="137" t="s">
        <v>5310</v>
      </c>
      <c r="H751" s="145" t="s">
        <v>2025</v>
      </c>
      <c r="I751" s="9"/>
      <c r="J751" s="9"/>
      <c r="K751" s="9"/>
      <c r="L751" s="9"/>
      <c r="M751" s="22">
        <v>1782</v>
      </c>
      <c r="N751" s="22"/>
      <c r="O751" s="22"/>
      <c r="P751" s="85">
        <v>459918</v>
      </c>
      <c r="Q751" s="86">
        <v>45</v>
      </c>
      <c r="R751" s="86">
        <v>34</v>
      </c>
      <c r="S751" s="86">
        <v>167</v>
      </c>
      <c r="T751" s="86">
        <v>81</v>
      </c>
      <c r="U751" s="14" t="s">
        <v>56</v>
      </c>
      <c r="V751" s="14" t="s">
        <v>56</v>
      </c>
      <c r="W751" s="14" t="s">
        <v>56</v>
      </c>
      <c r="X751" s="14" t="s">
        <v>56</v>
      </c>
    </row>
    <row r="752" spans="1:24">
      <c r="A752" t="s">
        <v>2030</v>
      </c>
      <c r="B752" s="12">
        <v>5025232915804</v>
      </c>
      <c r="C752" s="12" t="s">
        <v>1911</v>
      </c>
      <c r="D752" s="82" t="s">
        <v>6883</v>
      </c>
      <c r="E752" t="s">
        <v>2031</v>
      </c>
      <c r="F752" t="s">
        <v>2032</v>
      </c>
      <c r="G752" s="137" t="s">
        <v>5311</v>
      </c>
      <c r="H752" s="145" t="s">
        <v>2034</v>
      </c>
      <c r="I752" s="9"/>
      <c r="J752" s="9"/>
      <c r="K752" s="9"/>
      <c r="L752" s="9"/>
      <c r="M752" s="22">
        <v>1464</v>
      </c>
      <c r="N752" s="22"/>
      <c r="O752" s="22"/>
      <c r="P752" s="85">
        <v>292740</v>
      </c>
      <c r="Q752" s="86">
        <v>42</v>
      </c>
      <c r="R752" s="86">
        <v>35</v>
      </c>
      <c r="S752" s="86">
        <v>102</v>
      </c>
      <c r="T752" s="86">
        <v>82</v>
      </c>
      <c r="U752" s="14" t="s">
        <v>56</v>
      </c>
      <c r="V752" s="14" t="s">
        <v>56</v>
      </c>
      <c r="W752" s="14" t="s">
        <v>56</v>
      </c>
      <c r="X752" s="14" t="s">
        <v>56</v>
      </c>
    </row>
    <row r="753" spans="1:24">
      <c r="A753" t="s">
        <v>2035</v>
      </c>
      <c r="B753" s="12">
        <v>5025232915811</v>
      </c>
      <c r="C753" s="12" t="s">
        <v>1911</v>
      </c>
      <c r="D753" s="82" t="s">
        <v>6883</v>
      </c>
      <c r="E753" t="s">
        <v>2031</v>
      </c>
      <c r="F753" t="s">
        <v>2032</v>
      </c>
      <c r="G753" s="137" t="s">
        <v>5312</v>
      </c>
      <c r="H753" s="145" t="s">
        <v>2034</v>
      </c>
      <c r="I753" s="9"/>
      <c r="J753" s="9"/>
      <c r="K753" s="9"/>
      <c r="L753" s="9"/>
      <c r="M753" s="22">
        <v>1837</v>
      </c>
      <c r="N753" s="22"/>
      <c r="O753" s="22"/>
      <c r="P753" s="85">
        <v>395568</v>
      </c>
      <c r="Q753" s="86">
        <v>42</v>
      </c>
      <c r="R753" s="86">
        <v>36</v>
      </c>
      <c r="S753" s="86">
        <v>134</v>
      </c>
      <c r="T753" s="86">
        <v>82</v>
      </c>
      <c r="U753" s="14" t="s">
        <v>56</v>
      </c>
      <c r="V753" s="14" t="s">
        <v>56</v>
      </c>
      <c r="W753" s="14" t="s">
        <v>56</v>
      </c>
      <c r="X753" s="14" t="s">
        <v>56</v>
      </c>
    </row>
    <row r="754" spans="1:24">
      <c r="A754" t="s">
        <v>2037</v>
      </c>
      <c r="B754" s="12">
        <v>5025232915828</v>
      </c>
      <c r="C754" s="12" t="s">
        <v>1911</v>
      </c>
      <c r="D754" s="82" t="s">
        <v>6883</v>
      </c>
      <c r="E754" t="s">
        <v>2031</v>
      </c>
      <c r="F754" t="s">
        <v>2032</v>
      </c>
      <c r="G754" s="137" t="s">
        <v>5313</v>
      </c>
      <c r="H754" s="145" t="s">
        <v>2034</v>
      </c>
      <c r="I754" s="9"/>
      <c r="J754" s="9"/>
      <c r="K754" s="9"/>
      <c r="L754" s="9"/>
      <c r="M754" s="22">
        <v>2794</v>
      </c>
      <c r="N754" s="22"/>
      <c r="O754" s="22"/>
      <c r="P754" s="85">
        <v>484128</v>
      </c>
      <c r="Q754" s="86">
        <v>49</v>
      </c>
      <c r="R754" s="86">
        <v>36</v>
      </c>
      <c r="S754" s="86">
        <v>164</v>
      </c>
      <c r="T754" s="86">
        <v>82</v>
      </c>
      <c r="U754" s="14" t="s">
        <v>56</v>
      </c>
      <c r="V754" s="14" t="s">
        <v>56</v>
      </c>
      <c r="W754" s="14" t="s">
        <v>56</v>
      </c>
      <c r="X754" s="14" t="s">
        <v>56</v>
      </c>
    </row>
    <row r="755" spans="1:24">
      <c r="A755" t="s">
        <v>2039</v>
      </c>
      <c r="B755" s="12" t="s">
        <v>2040</v>
      </c>
      <c r="C755" s="12" t="s">
        <v>1911</v>
      </c>
      <c r="D755" s="82" t="s">
        <v>6883</v>
      </c>
      <c r="E755" t="s">
        <v>2041</v>
      </c>
      <c r="F755" t="s">
        <v>2042</v>
      </c>
      <c r="G755" s="137" t="s">
        <v>5314</v>
      </c>
      <c r="H755" s="145" t="s">
        <v>2044</v>
      </c>
      <c r="I755" s="9"/>
      <c r="J755" s="9" t="s">
        <v>2045</v>
      </c>
      <c r="K755" s="10" t="s">
        <v>2017</v>
      </c>
      <c r="L755" s="87">
        <v>45778</v>
      </c>
      <c r="M755" s="22">
        <v>978</v>
      </c>
      <c r="N755" s="22"/>
      <c r="O755" s="22"/>
      <c r="P755" s="85">
        <v>126849</v>
      </c>
      <c r="Q755" s="86">
        <v>17</v>
      </c>
      <c r="R755" s="86">
        <v>28</v>
      </c>
      <c r="S755" s="86">
        <v>119</v>
      </c>
      <c r="T755" s="86">
        <v>38</v>
      </c>
      <c r="U755" s="14" t="s">
        <v>56</v>
      </c>
      <c r="V755" s="14" t="s">
        <v>56</v>
      </c>
      <c r="W755" s="14" t="s">
        <v>56</v>
      </c>
      <c r="X755" s="14" t="s">
        <v>56</v>
      </c>
    </row>
    <row r="756" spans="1:24">
      <c r="A756" t="s">
        <v>2046</v>
      </c>
      <c r="B756" s="12" t="s">
        <v>2047</v>
      </c>
      <c r="C756" s="12" t="s">
        <v>1911</v>
      </c>
      <c r="D756" s="82" t="s">
        <v>6883</v>
      </c>
      <c r="E756" t="s">
        <v>2041</v>
      </c>
      <c r="F756" t="s">
        <v>2042</v>
      </c>
      <c r="G756" s="137" t="s">
        <v>5315</v>
      </c>
      <c r="H756" s="145" t="s">
        <v>2044</v>
      </c>
      <c r="I756" s="9"/>
      <c r="J756" s="9" t="s">
        <v>2049</v>
      </c>
      <c r="K756" s="10" t="s">
        <v>2017</v>
      </c>
      <c r="L756" s="87">
        <v>45778</v>
      </c>
      <c r="M756" s="22">
        <v>2582</v>
      </c>
      <c r="N756" s="22"/>
      <c r="O756" s="22"/>
      <c r="P756" s="85">
        <v>126849</v>
      </c>
      <c r="Q756" s="86">
        <v>17</v>
      </c>
      <c r="R756" s="86">
        <v>28</v>
      </c>
      <c r="S756" s="86">
        <v>119</v>
      </c>
      <c r="T756" s="86">
        <v>38</v>
      </c>
      <c r="U756" s="14" t="s">
        <v>56</v>
      </c>
      <c r="V756" s="14" t="s">
        <v>56</v>
      </c>
      <c r="W756" s="14" t="s">
        <v>56</v>
      </c>
      <c r="X756" s="14" t="s">
        <v>56</v>
      </c>
    </row>
    <row r="757" spans="1:24">
      <c r="A757" t="s">
        <v>2069</v>
      </c>
      <c r="B757" s="12" t="s">
        <v>2070</v>
      </c>
      <c r="C757" s="12" t="s">
        <v>1911</v>
      </c>
      <c r="D757" s="82" t="s">
        <v>6883</v>
      </c>
      <c r="E757" t="s">
        <v>2071</v>
      </c>
      <c r="F757" t="s">
        <v>2072</v>
      </c>
      <c r="G757" s="137" t="s">
        <v>5321</v>
      </c>
      <c r="H757" s="145" t="s">
        <v>2074</v>
      </c>
      <c r="I757" s="9"/>
      <c r="J757" s="9" t="s">
        <v>2075</v>
      </c>
      <c r="K757" s="10" t="s">
        <v>2017</v>
      </c>
      <c r="L757" s="87">
        <v>45717</v>
      </c>
      <c r="M757" s="22">
        <v>6208</v>
      </c>
      <c r="N757" s="22"/>
      <c r="O757" s="22"/>
      <c r="P757" s="107">
        <v>86779</v>
      </c>
      <c r="Q757" s="86">
        <v>33</v>
      </c>
      <c r="R757" s="86">
        <v>23</v>
      </c>
      <c r="S757" s="86">
        <v>77</v>
      </c>
      <c r="T757" s="86">
        <v>49</v>
      </c>
      <c r="U757" s="14" t="s">
        <v>56</v>
      </c>
      <c r="V757" s="14" t="s">
        <v>56</v>
      </c>
      <c r="W757" s="14" t="s">
        <v>56</v>
      </c>
      <c r="X757" s="14" t="s">
        <v>56</v>
      </c>
    </row>
    <row r="758" spans="1:24">
      <c r="A758" t="s">
        <v>2076</v>
      </c>
      <c r="B758" s="12" t="s">
        <v>2077</v>
      </c>
      <c r="C758" s="12" t="s">
        <v>1911</v>
      </c>
      <c r="D758" s="82" t="s">
        <v>6883</v>
      </c>
      <c r="E758" t="s">
        <v>2071</v>
      </c>
      <c r="F758" t="s">
        <v>2072</v>
      </c>
      <c r="G758" s="137" t="s">
        <v>5322</v>
      </c>
      <c r="H758" s="145" t="s">
        <v>2074</v>
      </c>
      <c r="I758" s="9"/>
      <c r="J758" s="9" t="s">
        <v>2078</v>
      </c>
      <c r="K758" s="10" t="s">
        <v>2017</v>
      </c>
      <c r="L758" s="87">
        <v>45717</v>
      </c>
      <c r="M758" s="22">
        <v>6894</v>
      </c>
      <c r="N758" s="22"/>
      <c r="O758" s="22"/>
      <c r="P758" s="107">
        <v>86779</v>
      </c>
      <c r="Q758" s="86">
        <v>33</v>
      </c>
      <c r="R758" s="86">
        <v>23</v>
      </c>
      <c r="S758" s="86">
        <v>77</v>
      </c>
      <c r="T758" s="86">
        <v>49</v>
      </c>
      <c r="U758" s="14" t="s">
        <v>56</v>
      </c>
      <c r="V758" s="14" t="s">
        <v>56</v>
      </c>
      <c r="W758" s="14" t="s">
        <v>56</v>
      </c>
      <c r="X758" s="14" t="s">
        <v>56</v>
      </c>
    </row>
    <row r="759" spans="1:24" ht="15" customHeight="1">
      <c r="A759" t="s">
        <v>2079</v>
      </c>
      <c r="B759" s="12">
        <v>5025232954469</v>
      </c>
      <c r="C759" s="12" t="s">
        <v>1911</v>
      </c>
      <c r="D759" s="82" t="s">
        <v>224</v>
      </c>
      <c r="E759" t="s">
        <v>2080</v>
      </c>
      <c r="F759" t="s">
        <v>2081</v>
      </c>
      <c r="G759" s="137" t="s">
        <v>6886</v>
      </c>
      <c r="H759" s="144" t="s">
        <v>2083</v>
      </c>
      <c r="I759" s="9"/>
      <c r="J759" s="9"/>
      <c r="K759" s="10"/>
      <c r="L759" s="10"/>
      <c r="M759" s="22">
        <v>5826</v>
      </c>
      <c r="N759" s="22"/>
      <c r="O759" s="22"/>
      <c r="P759" s="85">
        <v>873806</v>
      </c>
      <c r="Q759" s="86">
        <v>121</v>
      </c>
      <c r="R759" s="86">
        <v>62</v>
      </c>
      <c r="S759" s="86">
        <v>125</v>
      </c>
      <c r="T759" s="86">
        <v>112.99999999999999</v>
      </c>
      <c r="U759" s="12" t="s">
        <v>96</v>
      </c>
      <c r="V759" s="6" t="s">
        <v>2084</v>
      </c>
      <c r="W759" s="6">
        <v>675</v>
      </c>
      <c r="X759" s="89" t="s">
        <v>2085</v>
      </c>
    </row>
    <row r="760" spans="1:24">
      <c r="A760" t="s">
        <v>2086</v>
      </c>
      <c r="B760" s="12">
        <v>5025232954476</v>
      </c>
      <c r="C760" s="12" t="s">
        <v>1911</v>
      </c>
      <c r="D760" s="82" t="s">
        <v>224</v>
      </c>
      <c r="E760" t="s">
        <v>2080</v>
      </c>
      <c r="F760" t="s">
        <v>2081</v>
      </c>
      <c r="G760" s="137" t="s">
        <v>6887</v>
      </c>
      <c r="H760" s="144" t="s">
        <v>2083</v>
      </c>
      <c r="I760" s="9"/>
      <c r="J760" s="9"/>
      <c r="K760" s="10"/>
      <c r="L760" s="10"/>
      <c r="M760" s="22">
        <v>6275</v>
      </c>
      <c r="N760" s="22"/>
      <c r="O760" s="22"/>
      <c r="P760" s="85">
        <v>873806</v>
      </c>
      <c r="Q760" s="86">
        <v>121</v>
      </c>
      <c r="R760" s="86">
        <v>62</v>
      </c>
      <c r="S760" s="86">
        <v>125</v>
      </c>
      <c r="T760" s="86">
        <v>112.99999999999999</v>
      </c>
      <c r="U760" s="12" t="s">
        <v>96</v>
      </c>
      <c r="V760" s="6" t="s">
        <v>2084</v>
      </c>
      <c r="W760" s="6">
        <v>675</v>
      </c>
      <c r="X760" s="89" t="s">
        <v>2085</v>
      </c>
    </row>
    <row r="761" spans="1:24">
      <c r="A761" t="s">
        <v>2088</v>
      </c>
      <c r="B761" s="12">
        <v>5025232954445</v>
      </c>
      <c r="C761" s="12" t="s">
        <v>1911</v>
      </c>
      <c r="D761" s="82" t="s">
        <v>6883</v>
      </c>
      <c r="E761" t="s">
        <v>2080</v>
      </c>
      <c r="F761" t="s">
        <v>2089</v>
      </c>
      <c r="G761" s="137" t="s">
        <v>5325</v>
      </c>
      <c r="H761" s="144" t="s">
        <v>2091</v>
      </c>
      <c r="I761" s="9"/>
      <c r="J761" s="9"/>
      <c r="K761" s="10"/>
      <c r="L761" s="87"/>
      <c r="M761" s="22">
        <v>2919</v>
      </c>
      <c r="N761" s="22"/>
      <c r="O761" s="22"/>
      <c r="P761" s="85">
        <v>1137345</v>
      </c>
      <c r="Q761" s="86">
        <v>106</v>
      </c>
      <c r="R761" s="86">
        <v>61</v>
      </c>
      <c r="S761" s="86">
        <v>165</v>
      </c>
      <c r="T761" s="86">
        <v>112.99999999999999</v>
      </c>
      <c r="U761" s="14" t="s">
        <v>56</v>
      </c>
      <c r="V761" s="14" t="s">
        <v>56</v>
      </c>
      <c r="W761" s="14" t="s">
        <v>56</v>
      </c>
      <c r="X761" s="14" t="s">
        <v>56</v>
      </c>
    </row>
    <row r="762" spans="1:24">
      <c r="A762" t="s">
        <v>2092</v>
      </c>
      <c r="B762" s="12">
        <v>5025232954452</v>
      </c>
      <c r="C762" s="12" t="s">
        <v>1911</v>
      </c>
      <c r="D762" s="82" t="s">
        <v>6883</v>
      </c>
      <c r="E762" t="s">
        <v>2080</v>
      </c>
      <c r="F762" t="s">
        <v>2089</v>
      </c>
      <c r="G762" s="137" t="s">
        <v>5326</v>
      </c>
      <c r="H762" s="146" t="s">
        <v>2091</v>
      </c>
      <c r="I762" s="9"/>
      <c r="J762" s="9"/>
      <c r="K762" s="10"/>
      <c r="L762" s="87"/>
      <c r="M762" s="22">
        <v>3472</v>
      </c>
      <c r="N762" s="22"/>
      <c r="O762" s="22"/>
      <c r="P762" s="85">
        <v>1137345</v>
      </c>
      <c r="Q762" s="86">
        <v>108</v>
      </c>
      <c r="R762" s="86">
        <v>61</v>
      </c>
      <c r="S762" s="86">
        <v>165</v>
      </c>
      <c r="T762" s="86">
        <v>112.99999999999999</v>
      </c>
      <c r="U762" s="14" t="s">
        <v>56</v>
      </c>
      <c r="V762" s="14" t="s">
        <v>56</v>
      </c>
      <c r="W762" s="14" t="s">
        <v>56</v>
      </c>
      <c r="X762" s="14" t="s">
        <v>56</v>
      </c>
    </row>
    <row r="763" spans="1:24">
      <c r="A763" t="s">
        <v>2094</v>
      </c>
      <c r="B763" s="12">
        <v>5025232895175</v>
      </c>
      <c r="C763" s="12" t="s">
        <v>1911</v>
      </c>
      <c r="D763" s="82" t="s">
        <v>6883</v>
      </c>
      <c r="E763" t="s">
        <v>2080</v>
      </c>
      <c r="F763" t="s">
        <v>2089</v>
      </c>
      <c r="G763" s="137" t="s">
        <v>5327</v>
      </c>
      <c r="H763" s="144" t="s">
        <v>2091</v>
      </c>
      <c r="I763" s="9"/>
      <c r="J763" s="9"/>
      <c r="K763" s="10"/>
      <c r="L763" s="11"/>
      <c r="M763" s="22">
        <v>2861</v>
      </c>
      <c r="N763" s="22"/>
      <c r="O763" s="22"/>
      <c r="P763" s="85">
        <v>1137345</v>
      </c>
      <c r="Q763" s="86">
        <v>108</v>
      </c>
      <c r="R763" s="86">
        <v>61</v>
      </c>
      <c r="S763" s="86">
        <v>165</v>
      </c>
      <c r="T763" s="86">
        <v>112.99999999999999</v>
      </c>
      <c r="U763" s="14" t="s">
        <v>56</v>
      </c>
      <c r="V763" s="14" t="s">
        <v>56</v>
      </c>
      <c r="W763" s="14" t="s">
        <v>56</v>
      </c>
      <c r="X763" s="14" t="s">
        <v>56</v>
      </c>
    </row>
    <row r="764" spans="1:24">
      <c r="A764" t="s">
        <v>2096</v>
      </c>
      <c r="B764" s="12">
        <v>5025232895182</v>
      </c>
      <c r="C764" s="12" t="s">
        <v>1911</v>
      </c>
      <c r="D764" s="82" t="s">
        <v>6883</v>
      </c>
      <c r="E764" t="s">
        <v>2080</v>
      </c>
      <c r="F764" t="s">
        <v>2089</v>
      </c>
      <c r="G764" s="137" t="s">
        <v>5328</v>
      </c>
      <c r="H764" s="146" t="s">
        <v>2091</v>
      </c>
      <c r="I764" s="9"/>
      <c r="J764" s="9"/>
      <c r="K764" s="10"/>
      <c r="L764" s="11"/>
      <c r="M764" s="22">
        <v>3403</v>
      </c>
      <c r="N764" s="22"/>
      <c r="O764" s="22"/>
      <c r="P764" s="85">
        <v>1137345</v>
      </c>
      <c r="Q764" s="86">
        <v>108</v>
      </c>
      <c r="R764" s="86">
        <v>61</v>
      </c>
      <c r="S764" s="86">
        <v>165</v>
      </c>
      <c r="T764" s="86">
        <v>112.99999999999999</v>
      </c>
      <c r="U764" s="14" t="s">
        <v>56</v>
      </c>
      <c r="V764" s="14" t="s">
        <v>56</v>
      </c>
      <c r="W764" s="14" t="s">
        <v>56</v>
      </c>
      <c r="X764" s="14" t="s">
        <v>56</v>
      </c>
    </row>
    <row r="765" spans="1:24">
      <c r="A765" t="s">
        <v>2103</v>
      </c>
      <c r="B765" s="12" t="s">
        <v>6888</v>
      </c>
      <c r="C765" s="12" t="s">
        <v>1911</v>
      </c>
      <c r="D765" s="82" t="s">
        <v>6883</v>
      </c>
      <c r="E765" t="s">
        <v>2099</v>
      </c>
      <c r="F765" t="s">
        <v>2100</v>
      </c>
      <c r="G765" s="139" t="s">
        <v>6889</v>
      </c>
      <c r="H765" s="147" t="s">
        <v>2102</v>
      </c>
      <c r="I765" s="9"/>
      <c r="J765" s="9"/>
      <c r="K765" s="10" t="s">
        <v>2017</v>
      </c>
      <c r="L765" s="87">
        <v>45627</v>
      </c>
      <c r="M765" s="22">
        <v>7820</v>
      </c>
      <c r="N765" s="22"/>
      <c r="O765" s="22"/>
      <c r="P765" s="85">
        <v>1260720</v>
      </c>
      <c r="Q765" s="86">
        <v>92</v>
      </c>
      <c r="R765" s="86">
        <v>102</v>
      </c>
      <c r="S765" s="86">
        <v>120</v>
      </c>
      <c r="T765" s="86">
        <v>103</v>
      </c>
      <c r="U765" s="14" t="s">
        <v>56</v>
      </c>
      <c r="V765" s="14" t="s">
        <v>56</v>
      </c>
      <c r="W765" s="14" t="s">
        <v>56</v>
      </c>
      <c r="X765" s="14" t="s">
        <v>56</v>
      </c>
    </row>
    <row r="766" spans="1:24">
      <c r="A766" t="s">
        <v>2109</v>
      </c>
      <c r="B766" s="12" t="s">
        <v>6890</v>
      </c>
      <c r="C766" s="12" t="s">
        <v>1911</v>
      </c>
      <c r="D766" s="82" t="s">
        <v>6883</v>
      </c>
      <c r="E766" t="s">
        <v>2099</v>
      </c>
      <c r="F766" t="s">
        <v>2106</v>
      </c>
      <c r="G766" s="139" t="s">
        <v>6891</v>
      </c>
      <c r="H766" s="147" t="s">
        <v>2108</v>
      </c>
      <c r="I766" s="9"/>
      <c r="J766" s="9"/>
      <c r="K766" s="10" t="s">
        <v>2017</v>
      </c>
      <c r="L766" s="87">
        <v>45627</v>
      </c>
      <c r="M766" s="22">
        <v>7150</v>
      </c>
      <c r="N766" s="22"/>
      <c r="O766" s="22"/>
      <c r="P766" s="85">
        <v>723347.86</v>
      </c>
      <c r="Q766" s="86" t="s">
        <v>2110</v>
      </c>
      <c r="R766" s="86">
        <v>80.2</v>
      </c>
      <c r="S766" s="86">
        <v>101</v>
      </c>
      <c r="T766" s="86">
        <v>89.3</v>
      </c>
      <c r="U766" s="14" t="s">
        <v>56</v>
      </c>
      <c r="V766" s="14" t="s">
        <v>56</v>
      </c>
      <c r="W766" s="14" t="s">
        <v>56</v>
      </c>
      <c r="X766" s="14" t="s">
        <v>56</v>
      </c>
    </row>
    <row r="767" spans="1:24">
      <c r="A767" t="s">
        <v>2115</v>
      </c>
      <c r="B767" s="12" t="s">
        <v>6892</v>
      </c>
      <c r="C767" s="12" t="s">
        <v>1911</v>
      </c>
      <c r="D767" s="82" t="s">
        <v>6883</v>
      </c>
      <c r="E767" t="s">
        <v>2099</v>
      </c>
      <c r="F767" t="s">
        <v>667</v>
      </c>
      <c r="G767" s="139" t="s">
        <v>6893</v>
      </c>
      <c r="H767" s="147" t="s">
        <v>2114</v>
      </c>
      <c r="I767" s="9"/>
      <c r="J767" s="9"/>
      <c r="K767" s="10" t="s">
        <v>2017</v>
      </c>
      <c r="L767" s="87">
        <v>45627</v>
      </c>
      <c r="M767" s="22">
        <v>5670</v>
      </c>
      <c r="N767" s="22"/>
      <c r="O767" s="22"/>
      <c r="P767" s="85">
        <v>723347.86</v>
      </c>
      <c r="Q767" s="86" t="s">
        <v>2110</v>
      </c>
      <c r="R767" s="86">
        <v>80.2</v>
      </c>
      <c r="S767" s="86">
        <v>101</v>
      </c>
      <c r="T767" s="86">
        <v>89.3</v>
      </c>
      <c r="U767" s="14" t="s">
        <v>56</v>
      </c>
      <c r="V767" s="14" t="s">
        <v>56</v>
      </c>
      <c r="W767" s="14" t="s">
        <v>56</v>
      </c>
      <c r="X767" s="14" t="s">
        <v>56</v>
      </c>
    </row>
    <row r="768" spans="1:24">
      <c r="A768" t="s">
        <v>2119</v>
      </c>
      <c r="B768" s="12" t="s">
        <v>6894</v>
      </c>
      <c r="C768" s="12" t="s">
        <v>1911</v>
      </c>
      <c r="D768" s="82" t="s">
        <v>6883</v>
      </c>
      <c r="E768" t="s">
        <v>2099</v>
      </c>
      <c r="F768" t="s">
        <v>2100</v>
      </c>
      <c r="G768" s="139" t="s">
        <v>6895</v>
      </c>
      <c r="H768" s="147" t="s">
        <v>2102</v>
      </c>
      <c r="I768" s="9"/>
      <c r="J768" s="9"/>
      <c r="K768" s="10" t="s">
        <v>2017</v>
      </c>
      <c r="L768" s="87">
        <v>45627</v>
      </c>
      <c r="M768" s="22">
        <v>11900</v>
      </c>
      <c r="N768" s="22"/>
      <c r="O768" s="22"/>
      <c r="P768" s="85">
        <v>2017392</v>
      </c>
      <c r="Q768" s="86">
        <v>135</v>
      </c>
      <c r="R768" s="86">
        <v>122</v>
      </c>
      <c r="S768" s="86">
        <v>156</v>
      </c>
      <c r="T768" s="86">
        <v>106</v>
      </c>
      <c r="U768" s="14" t="s">
        <v>56</v>
      </c>
      <c r="V768" s="14" t="s">
        <v>56</v>
      </c>
      <c r="W768" s="14" t="s">
        <v>56</v>
      </c>
      <c r="X768" s="14" t="s">
        <v>56</v>
      </c>
    </row>
    <row r="769" spans="1:24">
      <c r="A769" t="s">
        <v>2123</v>
      </c>
      <c r="B769" s="12" t="s">
        <v>6896</v>
      </c>
      <c r="C769" s="12" t="s">
        <v>1911</v>
      </c>
      <c r="D769" s="82" t="s">
        <v>6883</v>
      </c>
      <c r="E769" t="s">
        <v>2099</v>
      </c>
      <c r="F769" t="s">
        <v>2106</v>
      </c>
      <c r="G769" s="139" t="s">
        <v>6897</v>
      </c>
      <c r="H769" s="147" t="s">
        <v>2108</v>
      </c>
      <c r="I769" s="9"/>
      <c r="J769" s="9"/>
      <c r="K769" s="10" t="s">
        <v>2017</v>
      </c>
      <c r="L769" s="87">
        <v>45627</v>
      </c>
      <c r="M769" s="22">
        <v>10560</v>
      </c>
      <c r="N769" s="22"/>
      <c r="O769" s="22"/>
      <c r="P769" s="85">
        <v>1329778.08</v>
      </c>
      <c r="Q769" s="86">
        <v>107.5</v>
      </c>
      <c r="R769" s="86">
        <v>102.6</v>
      </c>
      <c r="S769" s="86">
        <v>136</v>
      </c>
      <c r="T769" s="86">
        <v>95.3</v>
      </c>
      <c r="U769" s="14" t="s">
        <v>56</v>
      </c>
      <c r="V769" s="14" t="s">
        <v>56</v>
      </c>
      <c r="W769" s="14" t="s">
        <v>56</v>
      </c>
      <c r="X769" s="14" t="s">
        <v>56</v>
      </c>
    </row>
    <row r="770" spans="1:24">
      <c r="A770" t="s">
        <v>2127</v>
      </c>
      <c r="B770" s="12" t="s">
        <v>6898</v>
      </c>
      <c r="C770" s="12" t="s">
        <v>1911</v>
      </c>
      <c r="D770" s="82" t="s">
        <v>6883</v>
      </c>
      <c r="E770" t="s">
        <v>2099</v>
      </c>
      <c r="F770" t="s">
        <v>667</v>
      </c>
      <c r="G770" s="139" t="s">
        <v>6899</v>
      </c>
      <c r="H770" s="147" t="s">
        <v>2114</v>
      </c>
      <c r="I770" s="9"/>
      <c r="J770" s="9"/>
      <c r="K770" s="10" t="s">
        <v>2017</v>
      </c>
      <c r="L770" s="87">
        <v>45627</v>
      </c>
      <c r="M770" s="22">
        <v>7595</v>
      </c>
      <c r="N770" s="22"/>
      <c r="O770" s="22"/>
      <c r="P770" s="85">
        <v>1329778.08</v>
      </c>
      <c r="Q770" s="86">
        <v>107.5</v>
      </c>
      <c r="R770" s="86">
        <v>102.6</v>
      </c>
      <c r="S770" s="86">
        <v>136</v>
      </c>
      <c r="T770" s="86">
        <v>95.3</v>
      </c>
      <c r="U770" s="14" t="s">
        <v>56</v>
      </c>
      <c r="V770" s="14" t="s">
        <v>56</v>
      </c>
      <c r="W770" s="14" t="s">
        <v>56</v>
      </c>
      <c r="X770" s="14" t="s">
        <v>56</v>
      </c>
    </row>
    <row r="771" spans="1:24">
      <c r="A771" t="s">
        <v>6900</v>
      </c>
      <c r="B771" s="12" t="s">
        <v>6901</v>
      </c>
      <c r="C771" s="12" t="s">
        <v>1911</v>
      </c>
      <c r="D771" s="82" t="s">
        <v>1984</v>
      </c>
      <c r="E771" t="s">
        <v>2099</v>
      </c>
      <c r="F771" s="92" t="s">
        <v>175</v>
      </c>
      <c r="G771" s="139" t="s">
        <v>6902</v>
      </c>
      <c r="H771" s="145" t="s">
        <v>6903</v>
      </c>
      <c r="I771" s="9"/>
      <c r="J771" s="9"/>
      <c r="K771" s="10" t="s">
        <v>2017</v>
      </c>
      <c r="L771" s="87">
        <v>45627</v>
      </c>
      <c r="M771" s="22">
        <v>76</v>
      </c>
      <c r="N771" s="22"/>
      <c r="O771" s="22"/>
      <c r="P771" s="85">
        <v>2860</v>
      </c>
      <c r="Q771" s="86" t="s">
        <v>6904</v>
      </c>
      <c r="R771" s="86">
        <v>10</v>
      </c>
      <c r="S771" s="86">
        <v>22</v>
      </c>
      <c r="T771" s="86">
        <v>13</v>
      </c>
      <c r="U771" s="14" t="s">
        <v>56</v>
      </c>
      <c r="V771" s="14" t="s">
        <v>56</v>
      </c>
      <c r="W771" s="14" t="s">
        <v>56</v>
      </c>
      <c r="X771" s="14" t="s">
        <v>56</v>
      </c>
    </row>
    <row r="772" spans="1:24">
      <c r="A772" t="s">
        <v>6905</v>
      </c>
      <c r="B772" s="104" t="s">
        <v>6906</v>
      </c>
      <c r="C772" s="12" t="s">
        <v>1911</v>
      </c>
      <c r="D772" s="82" t="s">
        <v>1984</v>
      </c>
      <c r="E772" t="s">
        <v>2099</v>
      </c>
      <c r="F772" s="92" t="s">
        <v>175</v>
      </c>
      <c r="G772" s="139" t="s">
        <v>6907</v>
      </c>
      <c r="H772" s="145" t="s">
        <v>6908</v>
      </c>
      <c r="I772" s="9"/>
      <c r="J772" s="9"/>
      <c r="K772" s="10" t="s">
        <v>2017</v>
      </c>
      <c r="L772" s="87">
        <v>45627</v>
      </c>
      <c r="M772" s="22">
        <v>613</v>
      </c>
      <c r="N772" s="22"/>
      <c r="O772" s="22"/>
      <c r="P772" s="85">
        <v>2860</v>
      </c>
      <c r="Q772" s="86" t="s">
        <v>6909</v>
      </c>
      <c r="R772" s="86">
        <v>10</v>
      </c>
      <c r="S772" s="86">
        <v>22</v>
      </c>
      <c r="T772" s="86">
        <v>13</v>
      </c>
      <c r="U772" s="14" t="s">
        <v>56</v>
      </c>
      <c r="V772" s="14" t="s">
        <v>56</v>
      </c>
      <c r="W772" s="14" t="s">
        <v>56</v>
      </c>
      <c r="X772" s="14" t="s">
        <v>56</v>
      </c>
    </row>
    <row r="773" spans="1:24">
      <c r="A773" t="s">
        <v>2128</v>
      </c>
      <c r="B773" s="104" t="s">
        <v>2129</v>
      </c>
      <c r="C773" s="12" t="s">
        <v>1911</v>
      </c>
      <c r="D773" s="82" t="s">
        <v>1984</v>
      </c>
      <c r="E773" t="s">
        <v>2099</v>
      </c>
      <c r="F773" s="92" t="s">
        <v>175</v>
      </c>
      <c r="G773" s="139" t="s">
        <v>5335</v>
      </c>
      <c r="H773" s="147" t="s">
        <v>2131</v>
      </c>
      <c r="I773" s="9"/>
      <c r="J773" s="9"/>
      <c r="K773" s="10" t="s">
        <v>2017</v>
      </c>
      <c r="L773" s="87">
        <v>45627</v>
      </c>
      <c r="M773" s="22">
        <v>417</v>
      </c>
      <c r="N773" s="22"/>
      <c r="O773" s="22"/>
      <c r="P773" s="85">
        <v>3375</v>
      </c>
      <c r="Q773" s="86">
        <v>10</v>
      </c>
      <c r="R773" s="86">
        <v>15</v>
      </c>
      <c r="S773" s="86">
        <v>15</v>
      </c>
      <c r="T773" s="86">
        <v>15</v>
      </c>
      <c r="U773" s="14" t="s">
        <v>56</v>
      </c>
      <c r="V773" s="14" t="s">
        <v>56</v>
      </c>
      <c r="W773" s="14" t="s">
        <v>56</v>
      </c>
      <c r="X773" s="14" t="s">
        <v>56</v>
      </c>
    </row>
    <row r="774" spans="1:24">
      <c r="A774" t="s">
        <v>2132</v>
      </c>
      <c r="B774" s="104" t="s">
        <v>2133</v>
      </c>
      <c r="C774" s="12" t="s">
        <v>1911</v>
      </c>
      <c r="D774" s="82" t="s">
        <v>1984</v>
      </c>
      <c r="E774" t="s">
        <v>2099</v>
      </c>
      <c r="F774" s="92" t="s">
        <v>175</v>
      </c>
      <c r="G774" s="139" t="s">
        <v>5336</v>
      </c>
      <c r="H774" s="147" t="s">
        <v>2135</v>
      </c>
      <c r="I774" s="9"/>
      <c r="J774" s="9"/>
      <c r="K774" s="10" t="s">
        <v>2017</v>
      </c>
      <c r="L774" s="87">
        <v>45627</v>
      </c>
      <c r="M774" s="22">
        <v>688</v>
      </c>
      <c r="N774" s="22"/>
      <c r="O774" s="22"/>
      <c r="P774" s="85">
        <v>3375</v>
      </c>
      <c r="Q774" s="86">
        <v>10</v>
      </c>
      <c r="R774" s="86">
        <v>15</v>
      </c>
      <c r="S774" s="86">
        <v>15</v>
      </c>
      <c r="T774" s="86">
        <v>15</v>
      </c>
      <c r="U774" s="14" t="s">
        <v>56</v>
      </c>
      <c r="V774" s="14" t="s">
        <v>56</v>
      </c>
      <c r="W774" s="14" t="s">
        <v>56</v>
      </c>
      <c r="X774" s="14" t="s">
        <v>56</v>
      </c>
    </row>
    <row r="775" spans="1:24">
      <c r="A775" t="s">
        <v>2136</v>
      </c>
      <c r="B775" s="104" t="s">
        <v>2137</v>
      </c>
      <c r="C775" s="12" t="s">
        <v>1911</v>
      </c>
      <c r="D775" s="82" t="s">
        <v>1984</v>
      </c>
      <c r="E775" t="s">
        <v>2099</v>
      </c>
      <c r="F775" s="92" t="s">
        <v>175</v>
      </c>
      <c r="G775" s="139" t="s">
        <v>5337</v>
      </c>
      <c r="H775" s="145" t="s">
        <v>2139</v>
      </c>
      <c r="I775" s="9"/>
      <c r="J775" s="9"/>
      <c r="K775" s="10" t="s">
        <v>2017</v>
      </c>
      <c r="L775" s="87">
        <v>45627</v>
      </c>
      <c r="M775" s="22">
        <v>1286</v>
      </c>
      <c r="N775" s="22"/>
      <c r="O775" s="22"/>
      <c r="P775" s="85">
        <v>3375</v>
      </c>
      <c r="Q775" s="86">
        <v>10</v>
      </c>
      <c r="R775" s="86">
        <v>15</v>
      </c>
      <c r="S775" s="86">
        <v>15</v>
      </c>
      <c r="T775" s="86">
        <v>15</v>
      </c>
      <c r="U775" s="14" t="s">
        <v>56</v>
      </c>
      <c r="V775" s="14" t="s">
        <v>56</v>
      </c>
      <c r="W775" s="14" t="s">
        <v>56</v>
      </c>
      <c r="X775" s="14" t="s">
        <v>56</v>
      </c>
    </row>
    <row r="776" spans="1:24">
      <c r="A776" t="s">
        <v>2140</v>
      </c>
      <c r="B776" s="104" t="s">
        <v>2141</v>
      </c>
      <c r="C776" s="12" t="s">
        <v>1911</v>
      </c>
      <c r="D776" s="82" t="s">
        <v>1984</v>
      </c>
      <c r="E776" t="s">
        <v>2099</v>
      </c>
      <c r="F776" s="92" t="s">
        <v>175</v>
      </c>
      <c r="G776" s="137" t="s">
        <v>5338</v>
      </c>
      <c r="H776" s="145" t="s">
        <v>2143</v>
      </c>
      <c r="I776" s="9"/>
      <c r="J776" s="9"/>
      <c r="K776" s="10" t="s">
        <v>2017</v>
      </c>
      <c r="L776" s="87">
        <v>45627</v>
      </c>
      <c r="M776" s="22">
        <v>234</v>
      </c>
      <c r="N776" s="22"/>
      <c r="O776" s="22"/>
      <c r="P776" s="85">
        <v>3375</v>
      </c>
      <c r="Q776" s="86">
        <v>10</v>
      </c>
      <c r="R776" s="86">
        <v>15</v>
      </c>
      <c r="S776" s="86">
        <v>15</v>
      </c>
      <c r="T776" s="86">
        <v>15</v>
      </c>
      <c r="U776" s="14" t="s">
        <v>56</v>
      </c>
      <c r="V776" s="14" t="s">
        <v>56</v>
      </c>
      <c r="W776" s="14" t="s">
        <v>56</v>
      </c>
      <c r="X776" s="14" t="s">
        <v>56</v>
      </c>
    </row>
    <row r="777" spans="1:24">
      <c r="A777" t="s">
        <v>2144</v>
      </c>
      <c r="B777" s="104" t="s">
        <v>2145</v>
      </c>
      <c r="C777" s="12" t="s">
        <v>1911</v>
      </c>
      <c r="D777" s="82" t="s">
        <v>224</v>
      </c>
      <c r="E777" t="s">
        <v>2146</v>
      </c>
      <c r="F777" t="s">
        <v>2147</v>
      </c>
      <c r="G777" s="137" t="s">
        <v>5339</v>
      </c>
      <c r="H777" s="145" t="s">
        <v>2149</v>
      </c>
      <c r="I777" s="9"/>
      <c r="J777" s="9" t="s">
        <v>6910</v>
      </c>
      <c r="K777" s="10" t="s">
        <v>2017</v>
      </c>
      <c r="L777" s="87">
        <v>45597</v>
      </c>
      <c r="M777" s="22">
        <v>931</v>
      </c>
      <c r="N777" s="22"/>
      <c r="O777" s="22"/>
      <c r="P777" s="85">
        <v>212760</v>
      </c>
      <c r="Q777" s="86">
        <v>32</v>
      </c>
      <c r="R777" s="86">
        <v>60</v>
      </c>
      <c r="S777" s="86">
        <v>89</v>
      </c>
      <c r="T777" s="86">
        <v>40</v>
      </c>
      <c r="U777" s="12" t="s">
        <v>96</v>
      </c>
      <c r="V777" s="6" t="s">
        <v>1960</v>
      </c>
      <c r="W777" s="6">
        <v>675</v>
      </c>
      <c r="X777" s="6" t="s">
        <v>2150</v>
      </c>
    </row>
    <row r="778" spans="1:24">
      <c r="A778" t="s">
        <v>2151</v>
      </c>
      <c r="B778" s="104" t="s">
        <v>2152</v>
      </c>
      <c r="C778" s="12" t="s">
        <v>1911</v>
      </c>
      <c r="D778" s="82" t="s">
        <v>224</v>
      </c>
      <c r="E778" t="s">
        <v>2146</v>
      </c>
      <c r="F778" t="s">
        <v>2147</v>
      </c>
      <c r="G778" s="137" t="s">
        <v>5340</v>
      </c>
      <c r="H778" s="145" t="s">
        <v>2149</v>
      </c>
      <c r="I778" s="9"/>
      <c r="J778" s="9" t="s">
        <v>6911</v>
      </c>
      <c r="K778" s="10" t="s">
        <v>2017</v>
      </c>
      <c r="L778" s="87">
        <v>45597</v>
      </c>
      <c r="M778" s="22">
        <v>981</v>
      </c>
      <c r="N778" s="22"/>
      <c r="O778" s="22"/>
      <c r="P778" s="85">
        <v>212760</v>
      </c>
      <c r="Q778" s="86">
        <v>32</v>
      </c>
      <c r="R778" s="86">
        <v>60</v>
      </c>
      <c r="S778" s="86">
        <v>89</v>
      </c>
      <c r="T778" s="86">
        <v>40</v>
      </c>
      <c r="U778" s="12" t="s">
        <v>96</v>
      </c>
      <c r="V778" s="6" t="s">
        <v>1960</v>
      </c>
      <c r="W778" s="6">
        <v>675</v>
      </c>
      <c r="X778" s="6" t="s">
        <v>2150</v>
      </c>
    </row>
    <row r="779" spans="1:24">
      <c r="A779" t="s">
        <v>2154</v>
      </c>
      <c r="B779" s="104" t="s">
        <v>2155</v>
      </c>
      <c r="C779" s="12" t="s">
        <v>1911</v>
      </c>
      <c r="D779" s="82" t="s">
        <v>224</v>
      </c>
      <c r="E779" t="s">
        <v>2146</v>
      </c>
      <c r="F779" t="s">
        <v>2147</v>
      </c>
      <c r="G779" s="137" t="s">
        <v>5341</v>
      </c>
      <c r="H779" s="145" t="s">
        <v>2149</v>
      </c>
      <c r="I779" s="9"/>
      <c r="J779" s="9" t="s">
        <v>6912</v>
      </c>
      <c r="K779" s="10" t="s">
        <v>2017</v>
      </c>
      <c r="L779" s="87">
        <v>45597</v>
      </c>
      <c r="M779" s="22">
        <v>1589</v>
      </c>
      <c r="N779" s="22"/>
      <c r="O779" s="22"/>
      <c r="P779" s="85">
        <v>212760</v>
      </c>
      <c r="Q779" s="86">
        <v>32</v>
      </c>
      <c r="R779" s="86">
        <v>60</v>
      </c>
      <c r="S779" s="86">
        <v>89</v>
      </c>
      <c r="T779" s="86">
        <v>40</v>
      </c>
      <c r="U779" s="12" t="s">
        <v>96</v>
      </c>
      <c r="V779" s="6" t="s">
        <v>2157</v>
      </c>
      <c r="W779" s="6">
        <v>675</v>
      </c>
      <c r="X779" s="6" t="s">
        <v>2158</v>
      </c>
    </row>
    <row r="780" spans="1:24">
      <c r="A780" t="s">
        <v>2159</v>
      </c>
      <c r="B780" s="104" t="s">
        <v>2160</v>
      </c>
      <c r="C780" s="12" t="s">
        <v>1911</v>
      </c>
      <c r="D780" s="82" t="s">
        <v>224</v>
      </c>
      <c r="E780" t="s">
        <v>2146</v>
      </c>
      <c r="F780" t="s">
        <v>2147</v>
      </c>
      <c r="G780" s="137" t="s">
        <v>5342</v>
      </c>
      <c r="H780" s="145" t="s">
        <v>2149</v>
      </c>
      <c r="I780" s="9"/>
      <c r="J780" s="9" t="s">
        <v>6913</v>
      </c>
      <c r="K780" s="10" t="s">
        <v>2017</v>
      </c>
      <c r="L780" s="87">
        <v>45597</v>
      </c>
      <c r="M780" s="22">
        <v>1784</v>
      </c>
      <c r="N780" s="22"/>
      <c r="O780" s="22"/>
      <c r="P780" s="85">
        <v>367213</v>
      </c>
      <c r="Q780" s="86">
        <v>44</v>
      </c>
      <c r="R780" s="86">
        <v>76</v>
      </c>
      <c r="S780" s="86">
        <v>105</v>
      </c>
      <c r="T780" s="86">
        <v>46</v>
      </c>
      <c r="U780" s="12" t="s">
        <v>96</v>
      </c>
      <c r="V780" s="6" t="s">
        <v>1916</v>
      </c>
      <c r="W780" s="6">
        <v>675</v>
      </c>
      <c r="X780" s="6" t="s">
        <v>1917</v>
      </c>
    </row>
    <row r="781" spans="1:24">
      <c r="A781" t="s">
        <v>2162</v>
      </c>
      <c r="B781" s="104" t="s">
        <v>2163</v>
      </c>
      <c r="C781" s="12" t="s">
        <v>1911</v>
      </c>
      <c r="D781" s="82" t="s">
        <v>224</v>
      </c>
      <c r="E781" t="s">
        <v>2146</v>
      </c>
      <c r="F781" t="s">
        <v>2147</v>
      </c>
      <c r="G781" s="137" t="s">
        <v>5343</v>
      </c>
      <c r="H781" s="145" t="s">
        <v>2149</v>
      </c>
      <c r="I781" s="9"/>
      <c r="J781" s="9" t="s">
        <v>6914</v>
      </c>
      <c r="K781" s="10" t="s">
        <v>2017</v>
      </c>
      <c r="L781" s="87">
        <v>45597</v>
      </c>
      <c r="M781" s="22">
        <v>2331</v>
      </c>
      <c r="N781" s="22"/>
      <c r="O781" s="22"/>
      <c r="P781" s="85">
        <v>367213</v>
      </c>
      <c r="Q781" s="86">
        <v>49</v>
      </c>
      <c r="R781" s="86">
        <v>76</v>
      </c>
      <c r="S781" s="86">
        <v>105</v>
      </c>
      <c r="T781" s="86">
        <v>46</v>
      </c>
      <c r="U781" s="12" t="s">
        <v>96</v>
      </c>
      <c r="V781" s="6" t="s">
        <v>2165</v>
      </c>
      <c r="W781" s="6">
        <v>675</v>
      </c>
      <c r="X781" s="6" t="s">
        <v>2166</v>
      </c>
    </row>
    <row r="782" spans="1:24">
      <c r="A782" t="s">
        <v>2167</v>
      </c>
      <c r="B782" s="104" t="s">
        <v>2168</v>
      </c>
      <c r="C782" s="12" t="s">
        <v>1911</v>
      </c>
      <c r="D782" s="82" t="s">
        <v>6883</v>
      </c>
      <c r="E782" t="s">
        <v>2146</v>
      </c>
      <c r="F782" t="s">
        <v>2169</v>
      </c>
      <c r="G782" s="137" t="s">
        <v>5344</v>
      </c>
      <c r="H782" s="145" t="s">
        <v>2171</v>
      </c>
      <c r="I782" s="9"/>
      <c r="J782" s="9" t="s">
        <v>6915</v>
      </c>
      <c r="K782" s="10" t="s">
        <v>2017</v>
      </c>
      <c r="L782" s="87">
        <v>45597</v>
      </c>
      <c r="M782" s="22">
        <v>521</v>
      </c>
      <c r="N782" s="22"/>
      <c r="O782" s="22"/>
      <c r="P782" s="85">
        <v>100762</v>
      </c>
      <c r="Q782" s="86">
        <v>13</v>
      </c>
      <c r="R782" s="86">
        <v>28</v>
      </c>
      <c r="S782" s="86">
        <v>95</v>
      </c>
      <c r="T782" s="86">
        <v>37</v>
      </c>
      <c r="U782" s="14" t="s">
        <v>56</v>
      </c>
      <c r="V782" s="14" t="s">
        <v>56</v>
      </c>
      <c r="W782" s="14" t="s">
        <v>56</v>
      </c>
      <c r="X782" s="14" t="s">
        <v>56</v>
      </c>
    </row>
    <row r="783" spans="1:24">
      <c r="A783" t="s">
        <v>2172</v>
      </c>
      <c r="B783" s="104" t="s">
        <v>2173</v>
      </c>
      <c r="C783" s="12" t="s">
        <v>1911</v>
      </c>
      <c r="D783" s="82" t="s">
        <v>6883</v>
      </c>
      <c r="E783" t="s">
        <v>2146</v>
      </c>
      <c r="F783" t="s">
        <v>2169</v>
      </c>
      <c r="G783" s="137" t="s">
        <v>5345</v>
      </c>
      <c r="H783" s="145" t="s">
        <v>2171</v>
      </c>
      <c r="I783" s="9"/>
      <c r="J783" s="9" t="s">
        <v>6916</v>
      </c>
      <c r="K783" s="10" t="s">
        <v>2017</v>
      </c>
      <c r="L783" s="87">
        <v>45597</v>
      </c>
      <c r="M783" s="22">
        <v>586</v>
      </c>
      <c r="N783" s="22"/>
      <c r="O783" s="22"/>
      <c r="P783" s="85">
        <v>100762</v>
      </c>
      <c r="Q783" s="86">
        <v>13</v>
      </c>
      <c r="R783" s="86">
        <v>28</v>
      </c>
      <c r="S783" s="86">
        <v>95</v>
      </c>
      <c r="T783" s="86">
        <v>37</v>
      </c>
      <c r="U783" s="14" t="s">
        <v>56</v>
      </c>
      <c r="V783" s="14" t="s">
        <v>56</v>
      </c>
      <c r="W783" s="14" t="s">
        <v>56</v>
      </c>
      <c r="X783" s="14" t="s">
        <v>56</v>
      </c>
    </row>
    <row r="784" spans="1:24">
      <c r="A784" t="s">
        <v>2175</v>
      </c>
      <c r="B784" s="104" t="s">
        <v>2176</v>
      </c>
      <c r="C784" s="12" t="s">
        <v>1911</v>
      </c>
      <c r="D784" s="82" t="s">
        <v>6883</v>
      </c>
      <c r="E784" t="s">
        <v>2146</v>
      </c>
      <c r="F784" t="s">
        <v>2169</v>
      </c>
      <c r="G784" s="137" t="s">
        <v>5346</v>
      </c>
      <c r="H784" s="145" t="s">
        <v>2171</v>
      </c>
      <c r="I784" s="9"/>
      <c r="J784" s="9" t="s">
        <v>6917</v>
      </c>
      <c r="K784" s="10" t="s">
        <v>2017</v>
      </c>
      <c r="L784" s="87">
        <v>45597</v>
      </c>
      <c r="M784" s="22">
        <v>840</v>
      </c>
      <c r="N784" s="22"/>
      <c r="O784" s="22"/>
      <c r="P784" s="85">
        <v>100762</v>
      </c>
      <c r="Q784" s="86">
        <v>13</v>
      </c>
      <c r="R784" s="86">
        <v>28</v>
      </c>
      <c r="S784" s="86">
        <v>95</v>
      </c>
      <c r="T784" s="86">
        <v>37</v>
      </c>
      <c r="U784" s="14" t="s">
        <v>56</v>
      </c>
      <c r="V784" s="14" t="s">
        <v>56</v>
      </c>
      <c r="W784" s="14" t="s">
        <v>56</v>
      </c>
      <c r="X784" s="14" t="s">
        <v>56</v>
      </c>
    </row>
    <row r="785" spans="1:24">
      <c r="A785" t="s">
        <v>2178</v>
      </c>
      <c r="B785" s="104" t="s">
        <v>2179</v>
      </c>
      <c r="C785" s="12" t="s">
        <v>1911</v>
      </c>
      <c r="D785" s="82" t="s">
        <v>6883</v>
      </c>
      <c r="E785" t="s">
        <v>2146</v>
      </c>
      <c r="F785" t="s">
        <v>2169</v>
      </c>
      <c r="G785" s="137" t="s">
        <v>5347</v>
      </c>
      <c r="H785" s="145" t="s">
        <v>2171</v>
      </c>
      <c r="I785" s="9"/>
      <c r="J785" s="9" t="s">
        <v>6918</v>
      </c>
      <c r="K785" s="10" t="s">
        <v>2017</v>
      </c>
      <c r="L785" s="87">
        <v>45597</v>
      </c>
      <c r="M785" s="22">
        <v>879</v>
      </c>
      <c r="N785" s="22"/>
      <c r="O785" s="22"/>
      <c r="P785" s="85">
        <v>138061</v>
      </c>
      <c r="Q785" s="86">
        <v>14</v>
      </c>
      <c r="R785" s="86">
        <v>31</v>
      </c>
      <c r="S785" s="86">
        <v>115</v>
      </c>
      <c r="T785" s="86">
        <v>38</v>
      </c>
      <c r="U785" s="14" t="s">
        <v>56</v>
      </c>
      <c r="V785" s="14" t="s">
        <v>56</v>
      </c>
      <c r="W785" s="14" t="s">
        <v>56</v>
      </c>
      <c r="X785" s="14" t="s">
        <v>56</v>
      </c>
    </row>
    <row r="786" spans="1:24">
      <c r="A786" t="s">
        <v>2181</v>
      </c>
      <c r="B786" s="104" t="s">
        <v>2182</v>
      </c>
      <c r="C786" s="12" t="s">
        <v>1911</v>
      </c>
      <c r="D786" s="82" t="s">
        <v>6883</v>
      </c>
      <c r="E786" t="s">
        <v>2146</v>
      </c>
      <c r="F786" t="s">
        <v>2169</v>
      </c>
      <c r="G786" s="137" t="s">
        <v>5348</v>
      </c>
      <c r="H786" s="145" t="s">
        <v>2171</v>
      </c>
      <c r="I786" s="9"/>
      <c r="J786" s="9" t="s">
        <v>6919</v>
      </c>
      <c r="K786" s="10" t="s">
        <v>2017</v>
      </c>
      <c r="L786" s="87">
        <v>45597</v>
      </c>
      <c r="M786" s="22">
        <v>1253</v>
      </c>
      <c r="N786" s="22"/>
      <c r="O786" s="22"/>
      <c r="P786" s="85">
        <v>138061</v>
      </c>
      <c r="Q786" s="86">
        <v>15</v>
      </c>
      <c r="R786" s="86">
        <v>31</v>
      </c>
      <c r="S786" s="86">
        <v>115</v>
      </c>
      <c r="T786" s="86">
        <v>38</v>
      </c>
      <c r="U786" s="14" t="s">
        <v>56</v>
      </c>
      <c r="V786" s="14" t="s">
        <v>56</v>
      </c>
      <c r="W786" s="14" t="s">
        <v>56</v>
      </c>
      <c r="X786" s="14" t="s">
        <v>56</v>
      </c>
    </row>
    <row r="787" spans="1:24">
      <c r="A787" t="s">
        <v>2184</v>
      </c>
      <c r="B787" s="12">
        <v>5025232749591</v>
      </c>
      <c r="C787" s="12" t="s">
        <v>1911</v>
      </c>
      <c r="D787" s="82" t="s">
        <v>1984</v>
      </c>
      <c r="E787" t="s">
        <v>1985</v>
      </c>
      <c r="F787" t="s">
        <v>2185</v>
      </c>
      <c r="G787" s="138" t="s">
        <v>5349</v>
      </c>
      <c r="H787" s="145" t="s">
        <v>2187</v>
      </c>
      <c r="I787" s="9"/>
      <c r="J787" s="9"/>
      <c r="K787" s="9"/>
      <c r="L787" s="9"/>
      <c r="M787" s="22">
        <v>27</v>
      </c>
      <c r="N787" s="22"/>
      <c r="O787" s="22"/>
      <c r="P787" s="85">
        <v>892.5</v>
      </c>
      <c r="Q787" s="86">
        <v>0.1</v>
      </c>
      <c r="R787" s="86">
        <v>7.5</v>
      </c>
      <c r="S787" s="86">
        <v>14.000000000000002</v>
      </c>
      <c r="T787" s="86">
        <v>8.5</v>
      </c>
      <c r="U787" s="14" t="s">
        <v>56</v>
      </c>
      <c r="V787" s="14" t="s">
        <v>56</v>
      </c>
      <c r="W787" s="14" t="s">
        <v>56</v>
      </c>
      <c r="X787" s="14" t="s">
        <v>56</v>
      </c>
    </row>
    <row r="788" spans="1:24">
      <c r="A788" t="s">
        <v>2188</v>
      </c>
      <c r="B788" s="12">
        <v>5025232749607</v>
      </c>
      <c r="C788" s="12" t="s">
        <v>1911</v>
      </c>
      <c r="D788" s="82" t="s">
        <v>1984</v>
      </c>
      <c r="E788" t="s">
        <v>1985</v>
      </c>
      <c r="F788" t="s">
        <v>2185</v>
      </c>
      <c r="G788" s="137" t="s">
        <v>6920</v>
      </c>
      <c r="H788" s="145" t="s">
        <v>2187</v>
      </c>
      <c r="I788" s="9"/>
      <c r="J788" s="9"/>
      <c r="K788" s="9"/>
      <c r="L788" s="9"/>
      <c r="M788" s="22">
        <v>33</v>
      </c>
      <c r="N788" s="22"/>
      <c r="O788" s="22"/>
      <c r="P788" s="85">
        <v>860.625</v>
      </c>
      <c r="Q788" s="86">
        <v>0.15</v>
      </c>
      <c r="R788" s="86">
        <v>7.5</v>
      </c>
      <c r="S788" s="86">
        <v>13.5</v>
      </c>
      <c r="T788" s="86">
        <v>8.5</v>
      </c>
      <c r="U788" s="14" t="s">
        <v>56</v>
      </c>
      <c r="V788" s="14" t="s">
        <v>56</v>
      </c>
      <c r="W788" s="14" t="s">
        <v>56</v>
      </c>
      <c r="X788" s="14" t="s">
        <v>56</v>
      </c>
    </row>
    <row r="789" spans="1:24">
      <c r="A789" t="s">
        <v>2190</v>
      </c>
      <c r="B789" s="12">
        <v>4010869171250</v>
      </c>
      <c r="C789" s="12" t="s">
        <v>1983</v>
      </c>
      <c r="D789" s="82" t="s">
        <v>1984</v>
      </c>
      <c r="E789" t="s">
        <v>1985</v>
      </c>
      <c r="F789" t="s">
        <v>2191</v>
      </c>
      <c r="G789" s="137" t="s">
        <v>2193</v>
      </c>
      <c r="H789" s="145" t="s">
        <v>2193</v>
      </c>
      <c r="I789" s="9"/>
      <c r="J789" s="9"/>
      <c r="K789" s="9"/>
      <c r="L789" s="9"/>
      <c r="M789" s="22">
        <v>131</v>
      </c>
      <c r="N789" s="22"/>
      <c r="O789" s="22"/>
      <c r="P789" s="85">
        <v>6579</v>
      </c>
      <c r="Q789" s="86">
        <v>1</v>
      </c>
      <c r="R789" s="86">
        <v>9</v>
      </c>
      <c r="S789" s="86">
        <v>43</v>
      </c>
      <c r="T789" s="86">
        <v>17</v>
      </c>
      <c r="U789" s="14" t="s">
        <v>56</v>
      </c>
      <c r="V789" s="14" t="s">
        <v>56</v>
      </c>
      <c r="W789" s="14" t="s">
        <v>56</v>
      </c>
      <c r="X789" s="14" t="s">
        <v>56</v>
      </c>
    </row>
    <row r="790" spans="1:24">
      <c r="A790" t="s">
        <v>2194</v>
      </c>
      <c r="B790" s="12">
        <v>4010869169974</v>
      </c>
      <c r="C790" s="12" t="s">
        <v>1983</v>
      </c>
      <c r="D790" s="82" t="s">
        <v>1984</v>
      </c>
      <c r="E790" t="s">
        <v>1985</v>
      </c>
      <c r="F790" t="s">
        <v>2191</v>
      </c>
      <c r="G790" s="137" t="s">
        <v>5351</v>
      </c>
      <c r="H790" s="145" t="s">
        <v>2193</v>
      </c>
      <c r="I790" s="9"/>
      <c r="J790" s="9"/>
      <c r="K790" s="9"/>
      <c r="L790" s="9"/>
      <c r="M790" s="22">
        <v>225</v>
      </c>
      <c r="N790" s="22"/>
      <c r="O790" s="22"/>
      <c r="P790" s="85">
        <v>18693.5</v>
      </c>
      <c r="Q790" s="86">
        <v>1.9</v>
      </c>
      <c r="R790" s="86">
        <v>14.000000000000002</v>
      </c>
      <c r="S790" s="86">
        <v>54.500000000000007</v>
      </c>
      <c r="T790" s="86">
        <v>24.5</v>
      </c>
      <c r="U790" s="14" t="s">
        <v>56</v>
      </c>
      <c r="V790" s="14" t="s">
        <v>56</v>
      </c>
      <c r="W790" s="14" t="s">
        <v>56</v>
      </c>
      <c r="X790" s="14" t="s">
        <v>56</v>
      </c>
    </row>
    <row r="791" spans="1:24">
      <c r="A791" t="s">
        <v>2196</v>
      </c>
      <c r="B791" s="12">
        <v>4010869190077</v>
      </c>
      <c r="C791" s="12" t="s">
        <v>1983</v>
      </c>
      <c r="D791" s="82" t="s">
        <v>1984</v>
      </c>
      <c r="E791" t="s">
        <v>1985</v>
      </c>
      <c r="F791" t="s">
        <v>2191</v>
      </c>
      <c r="G791" s="137" t="s">
        <v>2198</v>
      </c>
      <c r="H791" s="145" t="s">
        <v>2198</v>
      </c>
      <c r="I791" s="9"/>
      <c r="J791" s="9"/>
      <c r="K791" s="9"/>
      <c r="L791" s="9"/>
      <c r="M791" s="22">
        <v>150</v>
      </c>
      <c r="N791" s="22"/>
      <c r="O791" s="22"/>
      <c r="P791" s="85">
        <v>7800</v>
      </c>
      <c r="Q791" s="86">
        <v>0.96</v>
      </c>
      <c r="R791" s="86">
        <v>10</v>
      </c>
      <c r="S791" s="86">
        <v>30</v>
      </c>
      <c r="T791" s="86">
        <v>26</v>
      </c>
      <c r="U791" s="14" t="s">
        <v>56</v>
      </c>
      <c r="V791" s="14" t="s">
        <v>56</v>
      </c>
      <c r="W791" s="14" t="s">
        <v>56</v>
      </c>
      <c r="X791" s="14" t="s">
        <v>56</v>
      </c>
    </row>
    <row r="792" spans="1:24">
      <c r="A792" t="s">
        <v>2199</v>
      </c>
      <c r="B792" s="104" t="s">
        <v>2200</v>
      </c>
      <c r="C792" s="12" t="s">
        <v>37</v>
      </c>
      <c r="D792" s="82" t="s">
        <v>1984</v>
      </c>
      <c r="E792" t="s">
        <v>1985</v>
      </c>
      <c r="F792" t="s">
        <v>405</v>
      </c>
      <c r="G792" s="137" t="s">
        <v>5352</v>
      </c>
      <c r="H792" s="145" t="s">
        <v>6921</v>
      </c>
      <c r="I792" s="9"/>
      <c r="J792" s="9"/>
      <c r="K792" s="9"/>
      <c r="L792" s="9"/>
      <c r="M792" s="22">
        <v>351</v>
      </c>
      <c r="N792" s="22"/>
      <c r="O792" s="22"/>
      <c r="P792" s="85">
        <v>58520</v>
      </c>
      <c r="Q792" s="86">
        <v>2.2999999999999998</v>
      </c>
      <c r="R792" s="86">
        <v>7</v>
      </c>
      <c r="S792" s="86">
        <v>110</v>
      </c>
      <c r="T792" s="86">
        <v>76</v>
      </c>
      <c r="U792" s="14"/>
      <c r="V792" s="14"/>
      <c r="W792" s="14"/>
      <c r="X792" s="14"/>
    </row>
    <row r="793" spans="1:24">
      <c r="A793" t="s">
        <v>2203</v>
      </c>
      <c r="B793" s="12" t="s">
        <v>2204</v>
      </c>
      <c r="C793" s="12" t="s">
        <v>37</v>
      </c>
      <c r="D793" s="82" t="s">
        <v>1984</v>
      </c>
      <c r="E793" t="s">
        <v>1985</v>
      </c>
      <c r="F793" t="s">
        <v>405</v>
      </c>
      <c r="G793" s="137" t="s">
        <v>5353</v>
      </c>
      <c r="H793" s="145" t="s">
        <v>6922</v>
      </c>
      <c r="I793" s="9"/>
      <c r="J793" s="9"/>
      <c r="K793" s="9"/>
      <c r="L793" s="9"/>
      <c r="M793" s="22">
        <v>350</v>
      </c>
      <c r="N793" s="22"/>
      <c r="O793" s="22"/>
      <c r="P793" s="85">
        <v>13824</v>
      </c>
      <c r="Q793" s="86">
        <v>7.8</v>
      </c>
      <c r="R793" s="86">
        <v>8</v>
      </c>
      <c r="S793" s="86">
        <v>128</v>
      </c>
      <c r="T793" s="86">
        <v>13.5</v>
      </c>
      <c r="U793" s="14"/>
      <c r="V793" s="14"/>
      <c r="W793" s="14"/>
      <c r="X793" s="14"/>
    </row>
    <row r="794" spans="1:24">
      <c r="A794" t="s">
        <v>2207</v>
      </c>
      <c r="B794" s="12">
        <v>5025232804412</v>
      </c>
      <c r="C794" s="12" t="s">
        <v>1911</v>
      </c>
      <c r="D794" s="82" t="s">
        <v>1984</v>
      </c>
      <c r="E794" t="s">
        <v>1985</v>
      </c>
      <c r="F794" t="s">
        <v>2208</v>
      </c>
      <c r="G794" s="137" t="s">
        <v>2210</v>
      </c>
      <c r="H794" s="145" t="s">
        <v>2210</v>
      </c>
      <c r="I794" s="9"/>
      <c r="J794" s="9"/>
      <c r="K794" s="9"/>
      <c r="L794" s="9"/>
      <c r="M794" s="22">
        <v>194</v>
      </c>
      <c r="N794" s="22"/>
      <c r="O794" s="22"/>
      <c r="P794" s="85">
        <v>1951.125</v>
      </c>
      <c r="Q794" s="86">
        <v>0.55000000000000004</v>
      </c>
      <c r="R794" s="86">
        <v>5.5</v>
      </c>
      <c r="S794" s="86">
        <v>21.5</v>
      </c>
      <c r="T794" s="86">
        <v>16.5</v>
      </c>
      <c r="U794" s="14" t="s">
        <v>56</v>
      </c>
      <c r="V794" s="14" t="s">
        <v>56</v>
      </c>
      <c r="W794" s="14" t="s">
        <v>56</v>
      </c>
      <c r="X794" s="14" t="s">
        <v>56</v>
      </c>
    </row>
    <row r="795" spans="1:24">
      <c r="A795" t="s">
        <v>2211</v>
      </c>
      <c r="B795" s="12">
        <v>5025232829484</v>
      </c>
      <c r="C795" s="12" t="s">
        <v>1911</v>
      </c>
      <c r="D795" s="82" t="s">
        <v>1984</v>
      </c>
      <c r="E795" t="s">
        <v>1985</v>
      </c>
      <c r="F795" t="s">
        <v>2212</v>
      </c>
      <c r="G795" s="137" t="s">
        <v>2214</v>
      </c>
      <c r="H795" s="145" t="s">
        <v>2214</v>
      </c>
      <c r="I795" s="9"/>
      <c r="J795" s="9"/>
      <c r="K795" s="9"/>
      <c r="L795" s="9"/>
      <c r="M795" s="22">
        <v>135</v>
      </c>
      <c r="N795" s="22"/>
      <c r="O795" s="22"/>
      <c r="P795" s="85">
        <v>490</v>
      </c>
      <c r="Q795" s="86">
        <v>0.16</v>
      </c>
      <c r="R795" s="86">
        <v>3.5000000000000004</v>
      </c>
      <c r="S795" s="86">
        <v>17.5</v>
      </c>
      <c r="T795" s="86">
        <v>8</v>
      </c>
      <c r="U795" s="14" t="s">
        <v>56</v>
      </c>
      <c r="V795" s="14" t="s">
        <v>56</v>
      </c>
      <c r="W795" s="14" t="s">
        <v>56</v>
      </c>
      <c r="X795" s="14" t="s">
        <v>56</v>
      </c>
    </row>
    <row r="796" spans="1:24">
      <c r="A796" t="s">
        <v>2215</v>
      </c>
      <c r="B796" s="12" t="s">
        <v>2216</v>
      </c>
      <c r="C796" s="12" t="s">
        <v>1911</v>
      </c>
      <c r="D796" s="82" t="s">
        <v>1984</v>
      </c>
      <c r="E796" t="s">
        <v>2217</v>
      </c>
      <c r="F796" t="s">
        <v>2218</v>
      </c>
      <c r="G796" s="137" t="s">
        <v>6923</v>
      </c>
      <c r="H796" s="145" t="s">
        <v>2219</v>
      </c>
      <c r="I796" s="9"/>
      <c r="J796" s="9"/>
      <c r="K796" s="10" t="s">
        <v>2017</v>
      </c>
      <c r="L796" s="11">
        <v>45748</v>
      </c>
      <c r="M796" s="22">
        <v>595</v>
      </c>
      <c r="N796" s="22"/>
      <c r="O796" s="22"/>
      <c r="P796" s="93"/>
      <c r="Q796" s="94"/>
      <c r="R796" s="94"/>
      <c r="S796" s="94"/>
      <c r="T796" s="94"/>
      <c r="U796" s="14" t="s">
        <v>56</v>
      </c>
      <c r="V796" s="14" t="s">
        <v>56</v>
      </c>
      <c r="W796" s="14" t="s">
        <v>56</v>
      </c>
      <c r="X796" s="14" t="s">
        <v>56</v>
      </c>
    </row>
    <row r="797" spans="1:24">
      <c r="A797" t="s">
        <v>2220</v>
      </c>
      <c r="B797" s="12" t="s">
        <v>2221</v>
      </c>
      <c r="C797" s="12" t="s">
        <v>1911</v>
      </c>
      <c r="D797" s="82" t="s">
        <v>1984</v>
      </c>
      <c r="E797" t="s">
        <v>2217</v>
      </c>
      <c r="F797" t="s">
        <v>2218</v>
      </c>
      <c r="G797" s="137" t="s">
        <v>6924</v>
      </c>
      <c r="H797" s="145" t="s">
        <v>2219</v>
      </c>
      <c r="I797" s="9"/>
      <c r="J797" s="9"/>
      <c r="K797" s="10" t="s">
        <v>2017</v>
      </c>
      <c r="L797" s="11">
        <v>45748</v>
      </c>
      <c r="M797" s="22">
        <v>695</v>
      </c>
      <c r="N797" s="22"/>
      <c r="O797" s="22"/>
      <c r="P797" s="93"/>
      <c r="Q797" s="94"/>
      <c r="R797" s="94"/>
      <c r="S797" s="94"/>
      <c r="T797" s="94"/>
      <c r="U797" s="14" t="s">
        <v>56</v>
      </c>
      <c r="V797" s="14" t="s">
        <v>56</v>
      </c>
      <c r="W797" s="14" t="s">
        <v>56</v>
      </c>
      <c r="X797" s="14" t="s">
        <v>56</v>
      </c>
    </row>
    <row r="798" spans="1:24">
      <c r="A798" t="s">
        <v>2222</v>
      </c>
      <c r="B798" s="12" t="s">
        <v>2223</v>
      </c>
      <c r="C798" s="12" t="s">
        <v>1911</v>
      </c>
      <c r="D798" s="82" t="s">
        <v>1984</v>
      </c>
      <c r="E798" t="s">
        <v>2217</v>
      </c>
      <c r="F798" t="s">
        <v>2218</v>
      </c>
      <c r="G798" s="138" t="s">
        <v>6925</v>
      </c>
      <c r="H798" s="145" t="s">
        <v>2219</v>
      </c>
      <c r="I798" s="9"/>
      <c r="J798" s="9"/>
      <c r="K798" s="10" t="s">
        <v>2017</v>
      </c>
      <c r="L798" s="11">
        <v>45748</v>
      </c>
      <c r="M798" s="22">
        <v>975</v>
      </c>
      <c r="N798" s="22"/>
      <c r="O798" s="22"/>
      <c r="P798" s="93"/>
      <c r="Q798" s="94"/>
      <c r="R798" s="94"/>
      <c r="S798" s="94"/>
      <c r="T798" s="94"/>
      <c r="U798" s="14" t="s">
        <v>56</v>
      </c>
      <c r="V798" s="14" t="s">
        <v>56</v>
      </c>
      <c r="W798" s="14" t="s">
        <v>56</v>
      </c>
      <c r="X798" s="14" t="s">
        <v>56</v>
      </c>
    </row>
    <row r="799" spans="1:24">
      <c r="A799" t="s">
        <v>2224</v>
      </c>
      <c r="B799" s="12">
        <v>5025232872176</v>
      </c>
      <c r="C799" s="12" t="s">
        <v>1983</v>
      </c>
      <c r="D799" s="82" t="s">
        <v>1984</v>
      </c>
      <c r="E799" t="s">
        <v>2217</v>
      </c>
      <c r="F799" t="s">
        <v>2225</v>
      </c>
      <c r="G799" s="137" t="s">
        <v>6926</v>
      </c>
      <c r="H799" s="145" t="s">
        <v>2227</v>
      </c>
      <c r="I799" s="9"/>
      <c r="J799" s="9"/>
      <c r="K799" s="9"/>
      <c r="L799" s="9"/>
      <c r="M799" s="22">
        <v>208</v>
      </c>
      <c r="N799" s="22"/>
      <c r="O799" s="22"/>
      <c r="P799" s="85">
        <v>21164</v>
      </c>
      <c r="Q799" s="86">
        <v>3</v>
      </c>
      <c r="R799" s="86">
        <v>11</v>
      </c>
      <c r="S799" s="86">
        <v>74</v>
      </c>
      <c r="T799" s="86">
        <v>26</v>
      </c>
      <c r="U799" s="14" t="s">
        <v>56</v>
      </c>
      <c r="V799" s="14" t="s">
        <v>56</v>
      </c>
      <c r="W799" s="14" t="s">
        <v>56</v>
      </c>
      <c r="X799" s="14" t="s">
        <v>56</v>
      </c>
    </row>
    <row r="800" spans="1:24">
      <c r="A800" t="s">
        <v>2228</v>
      </c>
      <c r="B800" s="12">
        <v>5025232872183</v>
      </c>
      <c r="C800" s="12" t="s">
        <v>1983</v>
      </c>
      <c r="D800" s="82" t="s">
        <v>1984</v>
      </c>
      <c r="E800" t="s">
        <v>2217</v>
      </c>
      <c r="F800" t="s">
        <v>2225</v>
      </c>
      <c r="G800" s="137" t="s">
        <v>6927</v>
      </c>
      <c r="H800" s="145" t="s">
        <v>2227</v>
      </c>
      <c r="I800" s="9"/>
      <c r="J800" s="9"/>
      <c r="K800" s="9"/>
      <c r="L800" s="9"/>
      <c r="M800" s="22">
        <v>246</v>
      </c>
      <c r="N800" s="22"/>
      <c r="O800" s="22"/>
      <c r="P800" s="85">
        <v>26884</v>
      </c>
      <c r="Q800" s="86">
        <v>3</v>
      </c>
      <c r="R800" s="86">
        <v>11</v>
      </c>
      <c r="S800" s="86">
        <v>94</v>
      </c>
      <c r="T800" s="86">
        <v>26</v>
      </c>
      <c r="U800" s="14" t="s">
        <v>56</v>
      </c>
      <c r="V800" s="14" t="s">
        <v>56</v>
      </c>
      <c r="W800" s="14" t="s">
        <v>56</v>
      </c>
      <c r="X800" s="14" t="s">
        <v>56</v>
      </c>
    </row>
    <row r="801" spans="1:24">
      <c r="A801" t="s">
        <v>2230</v>
      </c>
      <c r="B801" s="12">
        <v>5025232872190</v>
      </c>
      <c r="C801" s="12" t="s">
        <v>1983</v>
      </c>
      <c r="D801" s="82" t="s">
        <v>1984</v>
      </c>
      <c r="E801" t="s">
        <v>2217</v>
      </c>
      <c r="F801" t="s">
        <v>2225</v>
      </c>
      <c r="G801" s="137" t="s">
        <v>6928</v>
      </c>
      <c r="H801" s="145" t="s">
        <v>2227</v>
      </c>
      <c r="I801" s="9"/>
      <c r="J801" s="9"/>
      <c r="K801" s="9"/>
      <c r="L801" s="9"/>
      <c r="M801" s="22">
        <v>306</v>
      </c>
      <c r="N801" s="22"/>
      <c r="O801" s="22"/>
      <c r="P801" s="85">
        <v>38324</v>
      </c>
      <c r="Q801" s="86">
        <v>4</v>
      </c>
      <c r="R801" s="86">
        <v>11</v>
      </c>
      <c r="S801" s="86">
        <v>134</v>
      </c>
      <c r="T801" s="86">
        <v>26</v>
      </c>
      <c r="U801" s="14" t="s">
        <v>56</v>
      </c>
      <c r="V801" s="14" t="s">
        <v>56</v>
      </c>
      <c r="W801" s="14" t="s">
        <v>56</v>
      </c>
      <c r="X801" s="14" t="s">
        <v>56</v>
      </c>
    </row>
    <row r="802" spans="1:24">
      <c r="A802" t="s">
        <v>2232</v>
      </c>
      <c r="B802" s="12" t="s">
        <v>2233</v>
      </c>
      <c r="C802" s="12" t="s">
        <v>1911</v>
      </c>
      <c r="D802" s="82" t="s">
        <v>1984</v>
      </c>
      <c r="E802" t="s">
        <v>1985</v>
      </c>
      <c r="F802" t="s">
        <v>2225</v>
      </c>
      <c r="G802" s="137" t="s">
        <v>6929</v>
      </c>
      <c r="H802" s="145" t="s">
        <v>2227</v>
      </c>
      <c r="I802" s="9"/>
      <c r="J802" s="9"/>
      <c r="K802" s="9"/>
      <c r="L802" s="9"/>
      <c r="M802" s="22">
        <v>847</v>
      </c>
      <c r="N802" s="22"/>
      <c r="O802" s="22"/>
      <c r="P802" s="85">
        <v>202500</v>
      </c>
      <c r="Q802" s="86">
        <v>15</v>
      </c>
      <c r="R802" s="86">
        <v>45</v>
      </c>
      <c r="S802" s="86">
        <v>100</v>
      </c>
      <c r="T802" s="86">
        <v>45</v>
      </c>
      <c r="U802" s="14" t="s">
        <v>56</v>
      </c>
      <c r="V802" s="14" t="s">
        <v>56</v>
      </c>
      <c r="W802" s="14" t="s">
        <v>56</v>
      </c>
      <c r="X802" s="14" t="s">
        <v>56</v>
      </c>
    </row>
    <row r="803" spans="1:24">
      <c r="A803" t="s">
        <v>2235</v>
      </c>
      <c r="B803" s="12" t="s">
        <v>2236</v>
      </c>
      <c r="C803" s="12" t="s">
        <v>1911</v>
      </c>
      <c r="D803" s="82" t="s">
        <v>1984</v>
      </c>
      <c r="E803" t="s">
        <v>1985</v>
      </c>
      <c r="F803" t="s">
        <v>2225</v>
      </c>
      <c r="G803" s="137" t="s">
        <v>6930</v>
      </c>
      <c r="H803" s="145" t="s">
        <v>2227</v>
      </c>
      <c r="I803" s="9"/>
      <c r="J803" s="9"/>
      <c r="K803" s="9"/>
      <c r="L803" s="9"/>
      <c r="M803" s="22">
        <v>858</v>
      </c>
      <c r="N803" s="22"/>
      <c r="O803" s="22"/>
      <c r="P803" s="85">
        <v>385764</v>
      </c>
      <c r="Q803" s="86">
        <v>6.9</v>
      </c>
      <c r="R803" s="86">
        <v>102</v>
      </c>
      <c r="S803" s="86">
        <v>62</v>
      </c>
      <c r="T803" s="86">
        <v>61</v>
      </c>
      <c r="U803" s="14" t="s">
        <v>56</v>
      </c>
      <c r="V803" s="14" t="s">
        <v>56</v>
      </c>
      <c r="W803" s="14" t="s">
        <v>56</v>
      </c>
      <c r="X803" s="14" t="s">
        <v>56</v>
      </c>
    </row>
    <row r="804" spans="1:24">
      <c r="A804" t="s">
        <v>2238</v>
      </c>
      <c r="B804" s="12">
        <v>8436615510238</v>
      </c>
      <c r="C804" s="12" t="s">
        <v>1983</v>
      </c>
      <c r="D804" s="82" t="s">
        <v>1984</v>
      </c>
      <c r="E804" t="s">
        <v>2217</v>
      </c>
      <c r="F804" t="s">
        <v>185</v>
      </c>
      <c r="G804" s="137" t="s">
        <v>6931</v>
      </c>
      <c r="H804" s="145" t="s">
        <v>2240</v>
      </c>
      <c r="I804" s="9"/>
      <c r="J804" s="9"/>
      <c r="K804" s="10"/>
      <c r="L804" s="11"/>
      <c r="M804" s="22">
        <v>3731</v>
      </c>
      <c r="N804" s="22"/>
      <c r="O804" s="22"/>
      <c r="P804" s="85">
        <v>1638</v>
      </c>
      <c r="Q804" s="86">
        <v>0.28999999999999998</v>
      </c>
      <c r="R804" s="86">
        <v>9</v>
      </c>
      <c r="S804" s="86">
        <v>14.000000000000002</v>
      </c>
      <c r="T804" s="86">
        <v>13</v>
      </c>
      <c r="U804" s="14" t="s">
        <v>56</v>
      </c>
      <c r="V804" s="14" t="s">
        <v>56</v>
      </c>
      <c r="W804" s="14" t="s">
        <v>56</v>
      </c>
      <c r="X804" s="14" t="s">
        <v>56</v>
      </c>
    </row>
    <row r="805" spans="1:24">
      <c r="A805" t="s">
        <v>2241</v>
      </c>
      <c r="B805" s="12">
        <v>8436615510245</v>
      </c>
      <c r="C805" s="12" t="s">
        <v>1983</v>
      </c>
      <c r="D805" s="82" t="s">
        <v>1984</v>
      </c>
      <c r="E805" t="s">
        <v>2217</v>
      </c>
      <c r="F805" t="s">
        <v>185</v>
      </c>
      <c r="G805" s="137" t="s">
        <v>6932</v>
      </c>
      <c r="H805" s="145" t="s">
        <v>2240</v>
      </c>
      <c r="I805" s="9"/>
      <c r="J805" s="95"/>
      <c r="K805" s="10"/>
      <c r="L805" s="11"/>
      <c r="M805" s="22">
        <v>5387</v>
      </c>
      <c r="N805" s="22"/>
      <c r="O805" s="22"/>
      <c r="P805" s="85">
        <v>1638</v>
      </c>
      <c r="Q805" s="86">
        <v>0.28999999999999998</v>
      </c>
      <c r="R805" s="86">
        <v>9</v>
      </c>
      <c r="S805" s="86">
        <v>14.000000000000002</v>
      </c>
      <c r="T805" s="86">
        <v>13</v>
      </c>
      <c r="U805" s="14" t="s">
        <v>56</v>
      </c>
      <c r="V805" s="14" t="s">
        <v>56</v>
      </c>
      <c r="W805" s="14" t="s">
        <v>56</v>
      </c>
      <c r="X805" s="14" t="s">
        <v>56</v>
      </c>
    </row>
    <row r="806" spans="1:24">
      <c r="A806" t="s">
        <v>2243</v>
      </c>
      <c r="B806" s="12">
        <v>8436615510252</v>
      </c>
      <c r="C806" s="12" t="s">
        <v>1983</v>
      </c>
      <c r="D806" s="82" t="s">
        <v>1984</v>
      </c>
      <c r="E806" t="s">
        <v>2217</v>
      </c>
      <c r="F806" t="s">
        <v>185</v>
      </c>
      <c r="G806" s="137" t="s">
        <v>6933</v>
      </c>
      <c r="H806" s="145" t="s">
        <v>2240</v>
      </c>
      <c r="I806" s="9"/>
      <c r="J806" s="9"/>
      <c r="K806" s="10"/>
      <c r="L806" s="11"/>
      <c r="M806" s="22">
        <v>7201</v>
      </c>
      <c r="N806" s="22"/>
      <c r="O806" s="22"/>
      <c r="P806" s="85">
        <v>1638</v>
      </c>
      <c r="Q806" s="86">
        <v>0.28999999999999998</v>
      </c>
      <c r="R806" s="86">
        <v>9</v>
      </c>
      <c r="S806" s="86">
        <v>14.000000000000002</v>
      </c>
      <c r="T806" s="86">
        <v>13</v>
      </c>
      <c r="U806" s="14" t="s">
        <v>56</v>
      </c>
      <c r="V806" s="14" t="s">
        <v>56</v>
      </c>
      <c r="W806" s="14" t="s">
        <v>56</v>
      </c>
      <c r="X806" s="14" t="s">
        <v>56</v>
      </c>
    </row>
    <row r="807" spans="1:24">
      <c r="A807" t="s">
        <v>2245</v>
      </c>
      <c r="B807" s="12">
        <v>5025232967698</v>
      </c>
      <c r="C807" s="12" t="s">
        <v>1911</v>
      </c>
      <c r="D807" s="82" t="s">
        <v>1984</v>
      </c>
      <c r="E807" t="s">
        <v>1985</v>
      </c>
      <c r="F807" t="s">
        <v>185</v>
      </c>
      <c r="G807" s="137" t="s">
        <v>2247</v>
      </c>
      <c r="H807" s="145" t="s">
        <v>2247</v>
      </c>
      <c r="I807" s="9"/>
      <c r="J807" s="9" t="s">
        <v>2248</v>
      </c>
      <c r="K807" s="10" t="s">
        <v>2017</v>
      </c>
      <c r="L807" s="11">
        <v>45505</v>
      </c>
      <c r="M807" s="22">
        <v>227</v>
      </c>
      <c r="N807" s="22"/>
      <c r="O807" s="22"/>
      <c r="P807" s="85">
        <v>2022.4</v>
      </c>
      <c r="Q807" s="86">
        <v>0.47</v>
      </c>
      <c r="R807" s="86">
        <v>3.5000000000000004</v>
      </c>
      <c r="S807" s="86">
        <v>23</v>
      </c>
      <c r="T807" s="86">
        <v>17</v>
      </c>
      <c r="U807" s="14" t="s">
        <v>56</v>
      </c>
      <c r="V807" s="14" t="s">
        <v>56</v>
      </c>
      <c r="W807" s="14" t="s">
        <v>56</v>
      </c>
      <c r="X807" s="14" t="s">
        <v>56</v>
      </c>
    </row>
    <row r="808" spans="1:24">
      <c r="A808" t="s">
        <v>2249</v>
      </c>
      <c r="B808" s="12">
        <v>4010869200455</v>
      </c>
      <c r="C808" s="12" t="s">
        <v>1983</v>
      </c>
      <c r="D808" s="82" t="s">
        <v>1984</v>
      </c>
      <c r="E808" t="s">
        <v>2217</v>
      </c>
      <c r="F808" t="s">
        <v>185</v>
      </c>
      <c r="G808" s="137" t="s">
        <v>6934</v>
      </c>
      <c r="H808" s="145" t="s">
        <v>2251</v>
      </c>
      <c r="I808" s="9"/>
      <c r="J808" s="9"/>
      <c r="K808" s="9"/>
      <c r="L808" s="9"/>
      <c r="M808" s="22">
        <v>546</v>
      </c>
      <c r="N808" s="22"/>
      <c r="O808" s="22"/>
      <c r="P808" s="85">
        <v>250.25</v>
      </c>
      <c r="Q808" s="86">
        <v>0.107</v>
      </c>
      <c r="R808" s="86">
        <v>6.5</v>
      </c>
      <c r="S808" s="86">
        <v>11</v>
      </c>
      <c r="T808" s="86">
        <v>3.5000000000000004</v>
      </c>
      <c r="U808" s="14" t="s">
        <v>56</v>
      </c>
      <c r="V808" s="14" t="s">
        <v>56</v>
      </c>
      <c r="W808" s="14" t="s">
        <v>56</v>
      </c>
      <c r="X808" s="14" t="s">
        <v>56</v>
      </c>
    </row>
    <row r="809" spans="1:24">
      <c r="A809" t="s">
        <v>2252</v>
      </c>
      <c r="B809" s="12">
        <v>4010869200462</v>
      </c>
      <c r="C809" s="12" t="s">
        <v>1983</v>
      </c>
      <c r="D809" s="82" t="s">
        <v>1984</v>
      </c>
      <c r="E809" t="s">
        <v>2217</v>
      </c>
      <c r="F809" t="s">
        <v>185</v>
      </c>
      <c r="G809" s="137" t="s">
        <v>6935</v>
      </c>
      <c r="H809" s="145" t="s">
        <v>2254</v>
      </c>
      <c r="I809" s="9"/>
      <c r="J809" s="9"/>
      <c r="K809" s="9"/>
      <c r="L809" s="9"/>
      <c r="M809" s="22">
        <v>546</v>
      </c>
      <c r="N809" s="22"/>
      <c r="O809" s="22"/>
      <c r="P809" s="85">
        <v>1345.5</v>
      </c>
      <c r="Q809" s="86">
        <v>0.159</v>
      </c>
      <c r="R809" s="86">
        <v>9</v>
      </c>
      <c r="S809" s="86">
        <v>13</v>
      </c>
      <c r="T809" s="86">
        <v>11.5</v>
      </c>
      <c r="U809" s="14" t="s">
        <v>56</v>
      </c>
      <c r="V809" s="14" t="s">
        <v>56</v>
      </c>
      <c r="W809" s="14" t="s">
        <v>56</v>
      </c>
      <c r="X809" s="14" t="s">
        <v>56</v>
      </c>
    </row>
    <row r="810" spans="1:24">
      <c r="A810" t="s">
        <v>2255</v>
      </c>
      <c r="B810" s="12">
        <v>4010869213295</v>
      </c>
      <c r="C810" s="12" t="s">
        <v>1983</v>
      </c>
      <c r="D810" s="82" t="s">
        <v>1984</v>
      </c>
      <c r="E810" t="s">
        <v>2217</v>
      </c>
      <c r="F810" t="s">
        <v>185</v>
      </c>
      <c r="G810" s="138" t="s">
        <v>6936</v>
      </c>
      <c r="H810" s="145" t="s">
        <v>2254</v>
      </c>
      <c r="I810" s="9"/>
      <c r="J810" s="9"/>
      <c r="K810" s="9"/>
      <c r="L810" s="9"/>
      <c r="M810" s="22">
        <v>981</v>
      </c>
      <c r="N810" s="22"/>
      <c r="O810" s="22"/>
      <c r="P810" s="85">
        <v>1495</v>
      </c>
      <c r="Q810" s="86">
        <v>0.4</v>
      </c>
      <c r="R810" s="86">
        <v>10</v>
      </c>
      <c r="S810" s="86">
        <v>11.5</v>
      </c>
      <c r="T810" s="86">
        <v>13</v>
      </c>
      <c r="U810" s="14" t="s">
        <v>56</v>
      </c>
      <c r="V810" s="14" t="s">
        <v>56</v>
      </c>
      <c r="W810" s="14" t="s">
        <v>56</v>
      </c>
      <c r="X810" s="14" t="s">
        <v>56</v>
      </c>
    </row>
    <row r="811" spans="1:24">
      <c r="A811" t="s">
        <v>2257</v>
      </c>
      <c r="B811" s="12">
        <v>4010869242776</v>
      </c>
      <c r="C811" s="12" t="s">
        <v>1983</v>
      </c>
      <c r="D811" s="82" t="s">
        <v>1984</v>
      </c>
      <c r="E811" t="s">
        <v>2217</v>
      </c>
      <c r="F811" t="s">
        <v>185</v>
      </c>
      <c r="G811" s="138" t="s">
        <v>6937</v>
      </c>
      <c r="H811" s="145" t="s">
        <v>2259</v>
      </c>
      <c r="I811" s="9"/>
      <c r="J811" s="9"/>
      <c r="K811" s="9"/>
      <c r="L811" s="9"/>
      <c r="M811" s="22">
        <v>649</v>
      </c>
      <c r="N811" s="22"/>
      <c r="O811" s="22"/>
      <c r="P811" s="85">
        <v>1435.5</v>
      </c>
      <c r="Q811" s="86">
        <v>0.1</v>
      </c>
      <c r="R811" s="86">
        <v>9</v>
      </c>
      <c r="S811" s="86">
        <v>14.499999999999998</v>
      </c>
      <c r="T811" s="86">
        <v>11</v>
      </c>
      <c r="U811" s="14" t="s">
        <v>56</v>
      </c>
      <c r="V811" s="14" t="s">
        <v>56</v>
      </c>
      <c r="W811" s="14" t="s">
        <v>56</v>
      </c>
      <c r="X811" s="14" t="s">
        <v>56</v>
      </c>
    </row>
    <row r="812" spans="1:24">
      <c r="A812" t="s">
        <v>2260</v>
      </c>
      <c r="B812" s="12">
        <v>8445409139128</v>
      </c>
      <c r="C812" s="12" t="s">
        <v>1983</v>
      </c>
      <c r="D812" s="82" t="s">
        <v>1984</v>
      </c>
      <c r="E812" t="s">
        <v>2217</v>
      </c>
      <c r="F812" t="s">
        <v>185</v>
      </c>
      <c r="G812" s="137" t="s">
        <v>6938</v>
      </c>
      <c r="H812" s="145" t="s">
        <v>2251</v>
      </c>
      <c r="I812" s="9"/>
      <c r="J812" s="9"/>
      <c r="K812" s="9"/>
      <c r="L812" s="9"/>
      <c r="M812" s="22">
        <v>513</v>
      </c>
      <c r="N812" s="22"/>
      <c r="O812" s="22"/>
      <c r="P812" s="85">
        <v>952</v>
      </c>
      <c r="Q812" s="86">
        <v>0.107</v>
      </c>
      <c r="R812" s="86">
        <v>4</v>
      </c>
      <c r="S812" s="86">
        <v>17</v>
      </c>
      <c r="T812" s="86">
        <v>14.000000000000002</v>
      </c>
      <c r="U812" s="14" t="s">
        <v>56</v>
      </c>
      <c r="V812" s="14" t="s">
        <v>56</v>
      </c>
      <c r="W812" s="14" t="s">
        <v>56</v>
      </c>
      <c r="X812" s="14" t="s">
        <v>56</v>
      </c>
    </row>
    <row r="813" spans="1:24">
      <c r="A813" t="s">
        <v>2262</v>
      </c>
      <c r="B813" s="12">
        <v>8445409139104</v>
      </c>
      <c r="C813" s="12" t="s">
        <v>1983</v>
      </c>
      <c r="D813" s="82" t="s">
        <v>1984</v>
      </c>
      <c r="E813" t="s">
        <v>2217</v>
      </c>
      <c r="F813" t="s">
        <v>185</v>
      </c>
      <c r="G813" s="137" t="s">
        <v>6939</v>
      </c>
      <c r="H813" s="145" t="s">
        <v>2254</v>
      </c>
      <c r="I813" s="9"/>
      <c r="J813" s="9"/>
      <c r="K813" s="9"/>
      <c r="L813" s="9"/>
      <c r="M813" s="22">
        <v>513</v>
      </c>
      <c r="N813" s="22"/>
      <c r="O813" s="22"/>
      <c r="P813" s="85">
        <v>952</v>
      </c>
      <c r="Q813" s="86">
        <v>0.107</v>
      </c>
      <c r="R813" s="86">
        <v>4</v>
      </c>
      <c r="S813" s="86">
        <v>17</v>
      </c>
      <c r="T813" s="86">
        <v>14.000000000000002</v>
      </c>
      <c r="U813" s="14" t="s">
        <v>56</v>
      </c>
      <c r="V813" s="14" t="s">
        <v>56</v>
      </c>
      <c r="W813" s="14" t="s">
        <v>56</v>
      </c>
      <c r="X813" s="14" t="s">
        <v>56</v>
      </c>
    </row>
    <row r="814" spans="1:24">
      <c r="A814" t="s">
        <v>2264</v>
      </c>
      <c r="B814" s="12">
        <v>8445409139142</v>
      </c>
      <c r="C814" s="12" t="s">
        <v>1983</v>
      </c>
      <c r="D814" s="82" t="s">
        <v>1984</v>
      </c>
      <c r="E814" t="s">
        <v>2217</v>
      </c>
      <c r="F814" t="s">
        <v>185</v>
      </c>
      <c r="G814" s="137" t="s">
        <v>6940</v>
      </c>
      <c r="H814" s="145" t="s">
        <v>2266</v>
      </c>
      <c r="I814" s="9"/>
      <c r="J814" s="9"/>
      <c r="K814" s="9"/>
      <c r="L814" s="9"/>
      <c r="M814" s="22">
        <v>610</v>
      </c>
      <c r="N814" s="22"/>
      <c r="O814" s="22"/>
      <c r="P814" s="85">
        <v>853.2</v>
      </c>
      <c r="Q814" s="86">
        <v>0.107</v>
      </c>
      <c r="R814" s="86">
        <v>4</v>
      </c>
      <c r="S814" s="86">
        <v>15.8</v>
      </c>
      <c r="T814" s="86">
        <v>13.5</v>
      </c>
      <c r="U814" s="14" t="s">
        <v>56</v>
      </c>
      <c r="V814" s="14" t="s">
        <v>56</v>
      </c>
      <c r="W814" s="14" t="s">
        <v>56</v>
      </c>
      <c r="X814" s="14" t="s">
        <v>56</v>
      </c>
    </row>
    <row r="815" spans="1:24">
      <c r="A815" t="s">
        <v>2267</v>
      </c>
      <c r="B815" s="12">
        <v>5025232851119</v>
      </c>
      <c r="C815" s="12" t="s">
        <v>1983</v>
      </c>
      <c r="D815" s="82" t="s">
        <v>1984</v>
      </c>
      <c r="E815" t="s">
        <v>2217</v>
      </c>
      <c r="F815" t="s">
        <v>185</v>
      </c>
      <c r="G815" s="137" t="s">
        <v>5372</v>
      </c>
      <c r="H815" s="145" t="s">
        <v>2269</v>
      </c>
      <c r="I815" s="9"/>
      <c r="J815" s="9"/>
      <c r="K815" s="9"/>
      <c r="L815" s="9"/>
      <c r="M815" s="22">
        <v>256</v>
      </c>
      <c r="N815" s="22"/>
      <c r="O815" s="22"/>
      <c r="P815" s="85">
        <v>1870</v>
      </c>
      <c r="Q815" s="86">
        <v>0.5</v>
      </c>
      <c r="R815" s="86">
        <v>5</v>
      </c>
      <c r="S815" s="86">
        <v>22</v>
      </c>
      <c r="T815" s="86">
        <v>17</v>
      </c>
      <c r="U815" s="14" t="s">
        <v>56</v>
      </c>
      <c r="V815" s="14" t="s">
        <v>56</v>
      </c>
      <c r="W815" s="14" t="s">
        <v>56</v>
      </c>
      <c r="X815" s="14" t="s">
        <v>56</v>
      </c>
    </row>
    <row r="816" spans="1:24">
      <c r="A816" t="s">
        <v>2270</v>
      </c>
      <c r="B816" s="12" t="s">
        <v>2271</v>
      </c>
      <c r="C816" s="12" t="s">
        <v>1983</v>
      </c>
      <c r="D816" s="82" t="s">
        <v>1984</v>
      </c>
      <c r="E816" t="s">
        <v>2272</v>
      </c>
      <c r="F816" t="s">
        <v>185</v>
      </c>
      <c r="G816" s="137" t="s">
        <v>5373</v>
      </c>
      <c r="H816" s="145" t="s">
        <v>2274</v>
      </c>
      <c r="I816" s="9"/>
      <c r="J816" s="9" t="s">
        <v>2275</v>
      </c>
      <c r="K816" s="10" t="s">
        <v>2017</v>
      </c>
      <c r="L816" s="11">
        <v>45778</v>
      </c>
      <c r="M816" s="22">
        <v>557</v>
      </c>
      <c r="N816" s="22"/>
      <c r="O816" s="22"/>
      <c r="P816" s="97">
        <v>3255</v>
      </c>
      <c r="Q816" s="98">
        <v>1.06</v>
      </c>
      <c r="R816" s="98">
        <v>7.0000000000000009</v>
      </c>
      <c r="S816" s="98">
        <v>30</v>
      </c>
      <c r="T816" s="98">
        <v>15.5</v>
      </c>
      <c r="U816" s="14" t="s">
        <v>56</v>
      </c>
      <c r="V816" s="14" t="s">
        <v>56</v>
      </c>
      <c r="W816" s="14" t="s">
        <v>56</v>
      </c>
      <c r="X816" s="14" t="s">
        <v>56</v>
      </c>
    </row>
    <row r="817" spans="1:24">
      <c r="A817" t="s">
        <v>2276</v>
      </c>
      <c r="B817" s="12">
        <v>5025232696215</v>
      </c>
      <c r="C817" s="12" t="s">
        <v>1983</v>
      </c>
      <c r="D817" s="82" t="s">
        <v>1984</v>
      </c>
      <c r="E817" t="s">
        <v>2217</v>
      </c>
      <c r="F817" t="s">
        <v>185</v>
      </c>
      <c r="G817" s="137" t="s">
        <v>5374</v>
      </c>
      <c r="H817" s="145" t="s">
        <v>2278</v>
      </c>
      <c r="I817" s="9"/>
      <c r="J817" s="9"/>
      <c r="K817" s="9"/>
      <c r="L817" s="9"/>
      <c r="M817" s="22">
        <v>193</v>
      </c>
      <c r="N817" s="22"/>
      <c r="O817" s="22"/>
      <c r="P817" s="85">
        <v>4080</v>
      </c>
      <c r="Q817" s="86">
        <v>0.6</v>
      </c>
      <c r="R817" s="86">
        <v>10</v>
      </c>
      <c r="S817" s="86">
        <v>24</v>
      </c>
      <c r="T817" s="86">
        <v>17</v>
      </c>
      <c r="U817" s="14" t="s">
        <v>56</v>
      </c>
      <c r="V817" s="14" t="s">
        <v>56</v>
      </c>
      <c r="W817" s="14" t="s">
        <v>56</v>
      </c>
      <c r="X817" s="14" t="s">
        <v>56</v>
      </c>
    </row>
    <row r="818" spans="1:24">
      <c r="A818" t="s">
        <v>2279</v>
      </c>
      <c r="B818" s="12">
        <v>5025232603688</v>
      </c>
      <c r="C818" s="12" t="s">
        <v>1983</v>
      </c>
      <c r="D818" s="82" t="s">
        <v>1984</v>
      </c>
      <c r="E818" t="s">
        <v>2217</v>
      </c>
      <c r="F818" t="s">
        <v>185</v>
      </c>
      <c r="G818" s="137" t="s">
        <v>6941</v>
      </c>
      <c r="H818" s="145" t="s">
        <v>2281</v>
      </c>
      <c r="I818" s="9"/>
      <c r="J818" s="9"/>
      <c r="K818" s="9"/>
      <c r="L818" s="9"/>
      <c r="M818" s="22">
        <v>367</v>
      </c>
      <c r="N818" s="22"/>
      <c r="O818" s="22"/>
      <c r="P818" s="85">
        <v>5094.8500000000004</v>
      </c>
      <c r="Q818" s="86">
        <v>1.109</v>
      </c>
      <c r="R818" s="86">
        <v>9.5</v>
      </c>
      <c r="S818" s="86">
        <v>31</v>
      </c>
      <c r="T818" s="86">
        <v>17.299999999999997</v>
      </c>
      <c r="U818" s="14" t="s">
        <v>56</v>
      </c>
      <c r="V818" s="14" t="s">
        <v>56</v>
      </c>
      <c r="W818" s="14" t="s">
        <v>56</v>
      </c>
      <c r="X818" s="14" t="s">
        <v>56</v>
      </c>
    </row>
    <row r="819" spans="1:24">
      <c r="A819" t="s">
        <v>2282</v>
      </c>
      <c r="B819" s="12">
        <v>5025232603725</v>
      </c>
      <c r="C819" s="12" t="s">
        <v>1983</v>
      </c>
      <c r="D819" s="82" t="s">
        <v>1984</v>
      </c>
      <c r="E819" t="s">
        <v>2217</v>
      </c>
      <c r="F819" t="s">
        <v>185</v>
      </c>
      <c r="G819" s="137" t="s">
        <v>5376</v>
      </c>
      <c r="H819" s="145" t="s">
        <v>6942</v>
      </c>
      <c r="I819" s="9"/>
      <c r="J819" s="9"/>
      <c r="K819" s="9"/>
      <c r="L819" s="9"/>
      <c r="M819" s="22">
        <v>1584</v>
      </c>
      <c r="N819" s="22"/>
      <c r="O819" s="22"/>
      <c r="P819" s="85">
        <v>22032</v>
      </c>
      <c r="Q819" s="86">
        <v>3</v>
      </c>
      <c r="R819" s="86">
        <v>17</v>
      </c>
      <c r="S819" s="86">
        <v>36</v>
      </c>
      <c r="T819" s="86">
        <v>36</v>
      </c>
      <c r="U819" s="14" t="s">
        <v>56</v>
      </c>
      <c r="V819" s="14" t="s">
        <v>56</v>
      </c>
      <c r="W819" s="14" t="s">
        <v>56</v>
      </c>
      <c r="X819" s="14" t="s">
        <v>56</v>
      </c>
    </row>
    <row r="820" spans="1:24">
      <c r="A820" t="s">
        <v>2285</v>
      </c>
      <c r="B820" s="12">
        <v>5025232948093</v>
      </c>
      <c r="C820" s="12" t="s">
        <v>1983</v>
      </c>
      <c r="D820" s="82" t="s">
        <v>1984</v>
      </c>
      <c r="E820" t="s">
        <v>2217</v>
      </c>
      <c r="F820" t="s">
        <v>1503</v>
      </c>
      <c r="G820" s="137" t="s">
        <v>5377</v>
      </c>
      <c r="H820" s="145" t="s">
        <v>2287</v>
      </c>
      <c r="I820" s="9"/>
      <c r="J820" s="9"/>
      <c r="K820" s="9"/>
      <c r="L820" s="9"/>
      <c r="M820" s="22">
        <v>188</v>
      </c>
      <c r="N820" s="22"/>
      <c r="O820" s="22"/>
      <c r="P820" s="85">
        <v>2436</v>
      </c>
      <c r="Q820" s="86">
        <v>0.49</v>
      </c>
      <c r="R820" s="86">
        <v>5</v>
      </c>
      <c r="S820" s="86">
        <v>22</v>
      </c>
      <c r="T820" s="86">
        <v>17</v>
      </c>
      <c r="U820" s="14" t="s">
        <v>56</v>
      </c>
      <c r="V820" s="14" t="s">
        <v>56</v>
      </c>
      <c r="W820" s="14" t="s">
        <v>56</v>
      </c>
      <c r="X820" s="14" t="s">
        <v>56</v>
      </c>
    </row>
    <row r="821" spans="1:24">
      <c r="A821" t="s">
        <v>2288</v>
      </c>
      <c r="B821" s="12">
        <v>5025232948109</v>
      </c>
      <c r="C821" s="12" t="s">
        <v>1983</v>
      </c>
      <c r="D821" s="82" t="s">
        <v>1984</v>
      </c>
      <c r="E821" t="s">
        <v>2217</v>
      </c>
      <c r="F821" t="s">
        <v>1503</v>
      </c>
      <c r="G821" s="137" t="s">
        <v>5378</v>
      </c>
      <c r="H821" s="145" t="s">
        <v>2287</v>
      </c>
      <c r="I821" s="9"/>
      <c r="J821" s="9"/>
      <c r="K821" s="9"/>
      <c r="L821" s="9"/>
      <c r="M821" s="22">
        <v>213</v>
      </c>
      <c r="N821" s="22"/>
      <c r="O821" s="22"/>
      <c r="P821" s="85">
        <v>2436</v>
      </c>
      <c r="Q821" s="86">
        <v>0.42</v>
      </c>
      <c r="R821" s="86">
        <v>5</v>
      </c>
      <c r="S821" s="86">
        <v>22.5</v>
      </c>
      <c r="T821" s="86">
        <v>17</v>
      </c>
      <c r="U821" s="14" t="s">
        <v>56</v>
      </c>
      <c r="V821" s="14" t="s">
        <v>56</v>
      </c>
      <c r="W821" s="14" t="s">
        <v>56</v>
      </c>
      <c r="X821" s="14" t="s">
        <v>56</v>
      </c>
    </row>
    <row r="822" spans="1:24">
      <c r="A822" t="s">
        <v>2290</v>
      </c>
      <c r="B822" s="12">
        <v>5025232967742</v>
      </c>
      <c r="C822" s="12" t="s">
        <v>1983</v>
      </c>
      <c r="D822" s="82" t="s">
        <v>1984</v>
      </c>
      <c r="E822" t="s">
        <v>2217</v>
      </c>
      <c r="F822" t="s">
        <v>1503</v>
      </c>
      <c r="G822" s="137" t="s">
        <v>5379</v>
      </c>
      <c r="H822" s="145" t="s">
        <v>2287</v>
      </c>
      <c r="I822" s="9"/>
      <c r="J822" s="9" t="s">
        <v>2292</v>
      </c>
      <c r="K822" s="10" t="s">
        <v>2017</v>
      </c>
      <c r="L822" s="124">
        <v>45717</v>
      </c>
      <c r="M822" s="22">
        <v>310</v>
      </c>
      <c r="N822" s="22"/>
      <c r="O822" s="22"/>
      <c r="P822" s="85">
        <v>2436</v>
      </c>
      <c r="Q822" s="86">
        <v>0.42</v>
      </c>
      <c r="R822" s="86">
        <v>3</v>
      </c>
      <c r="S822" s="86">
        <v>16.5</v>
      </c>
      <c r="T822" s="86">
        <v>14.000000000000002</v>
      </c>
      <c r="U822" s="14" t="s">
        <v>56</v>
      </c>
      <c r="V822" s="14" t="s">
        <v>56</v>
      </c>
      <c r="W822" s="14" t="s">
        <v>56</v>
      </c>
      <c r="X822" s="14" t="s">
        <v>56</v>
      </c>
    </row>
    <row r="823" spans="1:24">
      <c r="A823" t="s">
        <v>2293</v>
      </c>
      <c r="B823" s="12">
        <v>5025232910809</v>
      </c>
      <c r="C823" s="12" t="s">
        <v>1983</v>
      </c>
      <c r="D823" s="82" t="s">
        <v>1984</v>
      </c>
      <c r="E823" t="s">
        <v>2217</v>
      </c>
      <c r="F823" t="s">
        <v>1503</v>
      </c>
      <c r="G823" s="137" t="s">
        <v>5380</v>
      </c>
      <c r="H823" s="145" t="s">
        <v>2287</v>
      </c>
      <c r="I823" s="9"/>
      <c r="J823" s="9"/>
      <c r="K823" s="9"/>
      <c r="L823" s="9"/>
      <c r="M823" s="22">
        <v>188</v>
      </c>
      <c r="N823" s="22"/>
      <c r="O823" s="22"/>
      <c r="P823" s="85">
        <v>1870</v>
      </c>
      <c r="Q823" s="86">
        <v>0.37</v>
      </c>
      <c r="R823" s="86">
        <v>5</v>
      </c>
      <c r="S823" s="86">
        <v>22</v>
      </c>
      <c r="T823" s="86">
        <v>17</v>
      </c>
      <c r="U823" s="14" t="s">
        <v>56</v>
      </c>
      <c r="V823" s="14" t="s">
        <v>56</v>
      </c>
      <c r="W823" s="14" t="s">
        <v>56</v>
      </c>
      <c r="X823" s="14" t="s">
        <v>56</v>
      </c>
    </row>
    <row r="824" spans="1:24">
      <c r="A824" t="s">
        <v>2295</v>
      </c>
      <c r="B824" s="12">
        <v>5025232910816</v>
      </c>
      <c r="C824" s="12" t="s">
        <v>1983</v>
      </c>
      <c r="D824" s="82" t="s">
        <v>1984</v>
      </c>
      <c r="E824" t="s">
        <v>2217</v>
      </c>
      <c r="F824" t="s">
        <v>1503</v>
      </c>
      <c r="G824" s="137" t="s">
        <v>5381</v>
      </c>
      <c r="H824" s="145" t="s">
        <v>2287</v>
      </c>
      <c r="I824" s="9"/>
      <c r="J824" s="9"/>
      <c r="K824" s="9"/>
      <c r="L824" s="9"/>
      <c r="M824" s="22">
        <v>213</v>
      </c>
      <c r="N824" s="22"/>
      <c r="O824" s="22"/>
      <c r="P824" s="85">
        <v>1912.5</v>
      </c>
      <c r="Q824" s="86">
        <v>0.42</v>
      </c>
      <c r="R824" s="86">
        <v>5</v>
      </c>
      <c r="S824" s="86">
        <v>22.5</v>
      </c>
      <c r="T824" s="86">
        <v>17</v>
      </c>
      <c r="U824" s="14" t="s">
        <v>56</v>
      </c>
      <c r="V824" s="14" t="s">
        <v>56</v>
      </c>
      <c r="W824" s="14" t="s">
        <v>56</v>
      </c>
      <c r="X824" s="14" t="s">
        <v>56</v>
      </c>
    </row>
    <row r="825" spans="1:24">
      <c r="A825" t="s">
        <v>2296</v>
      </c>
      <c r="B825" s="12">
        <v>5025232967735</v>
      </c>
      <c r="C825" s="12" t="s">
        <v>1983</v>
      </c>
      <c r="D825" s="82" t="s">
        <v>1984</v>
      </c>
      <c r="E825" t="s">
        <v>2217</v>
      </c>
      <c r="F825" t="s">
        <v>1503</v>
      </c>
      <c r="G825" s="137" t="s">
        <v>5382</v>
      </c>
      <c r="H825" s="145" t="s">
        <v>2287</v>
      </c>
      <c r="I825" s="9"/>
      <c r="J825" s="9" t="s">
        <v>2298</v>
      </c>
      <c r="K825" s="10" t="s">
        <v>2017</v>
      </c>
      <c r="L825" s="124">
        <v>45717</v>
      </c>
      <c r="M825" s="22">
        <v>310</v>
      </c>
      <c r="N825" s="22"/>
      <c r="O825" s="22"/>
      <c r="P825" s="85">
        <v>2436</v>
      </c>
      <c r="Q825" s="86">
        <v>0.42</v>
      </c>
      <c r="R825" s="86">
        <v>3</v>
      </c>
      <c r="S825" s="86">
        <v>16.5</v>
      </c>
      <c r="T825" s="86">
        <v>14.000000000000002</v>
      </c>
      <c r="U825" s="14" t="s">
        <v>56</v>
      </c>
      <c r="V825" s="14" t="s">
        <v>56</v>
      </c>
      <c r="W825" s="14" t="s">
        <v>56</v>
      </c>
      <c r="X825" s="14" t="s">
        <v>56</v>
      </c>
    </row>
    <row r="826" spans="1:24">
      <c r="A826" t="s">
        <v>2299</v>
      </c>
      <c r="B826" s="12">
        <v>5025232880621</v>
      </c>
      <c r="C826" s="12" t="s">
        <v>1983</v>
      </c>
      <c r="D826" s="82" t="s">
        <v>1984</v>
      </c>
      <c r="E826" t="s">
        <v>2217</v>
      </c>
      <c r="F826" t="s">
        <v>1503</v>
      </c>
      <c r="G826" s="137" t="s">
        <v>6943</v>
      </c>
      <c r="H826" s="145" t="s">
        <v>2301</v>
      </c>
      <c r="I826" s="9"/>
      <c r="J826" s="9"/>
      <c r="K826" s="9"/>
      <c r="L826" s="9"/>
      <c r="M826" s="22">
        <v>188</v>
      </c>
      <c r="N826" s="22"/>
      <c r="O826" s="22"/>
      <c r="P826" s="85">
        <v>693</v>
      </c>
      <c r="Q826" s="86">
        <v>0.4</v>
      </c>
      <c r="R826" s="86">
        <v>3</v>
      </c>
      <c r="S826" s="86">
        <v>16.5</v>
      </c>
      <c r="T826" s="86">
        <v>14.000000000000002</v>
      </c>
      <c r="U826" s="14" t="s">
        <v>56</v>
      </c>
      <c r="V826" s="14" t="s">
        <v>56</v>
      </c>
      <c r="W826" s="14" t="s">
        <v>56</v>
      </c>
      <c r="X826" s="14" t="s">
        <v>56</v>
      </c>
    </row>
    <row r="827" spans="1:24">
      <c r="A827" t="s">
        <v>2302</v>
      </c>
      <c r="B827" s="12">
        <v>5025232883554</v>
      </c>
      <c r="C827" s="12" t="s">
        <v>1983</v>
      </c>
      <c r="D827" s="82" t="s">
        <v>1984</v>
      </c>
      <c r="E827" t="s">
        <v>2217</v>
      </c>
      <c r="F827" t="s">
        <v>2303</v>
      </c>
      <c r="G827" s="137" t="s">
        <v>5384</v>
      </c>
      <c r="H827" s="145" t="s">
        <v>1511</v>
      </c>
      <c r="I827" s="9"/>
      <c r="J827" s="9"/>
      <c r="K827" s="9"/>
      <c r="L827" s="9"/>
      <c r="M827" s="22">
        <v>129</v>
      </c>
      <c r="N827" s="22"/>
      <c r="O827" s="22"/>
      <c r="P827" s="85">
        <v>2041.875</v>
      </c>
      <c r="Q827" s="86">
        <v>0.34</v>
      </c>
      <c r="R827" s="86">
        <v>5.5</v>
      </c>
      <c r="S827" s="86">
        <v>22.5</v>
      </c>
      <c r="T827" s="86">
        <v>16.5</v>
      </c>
      <c r="U827" s="14" t="s">
        <v>56</v>
      </c>
      <c r="V827" s="14" t="s">
        <v>56</v>
      </c>
      <c r="W827" s="14" t="s">
        <v>56</v>
      </c>
      <c r="X827" s="14" t="s">
        <v>56</v>
      </c>
    </row>
    <row r="828" spans="1:24">
      <c r="A828" t="s">
        <v>2309</v>
      </c>
      <c r="B828" s="12">
        <v>5025232940257</v>
      </c>
      <c r="C828" s="12" t="s">
        <v>1983</v>
      </c>
      <c r="D828" s="82" t="s">
        <v>1984</v>
      </c>
      <c r="E828" t="s">
        <v>2217</v>
      </c>
      <c r="F828" t="s">
        <v>2303</v>
      </c>
      <c r="G828" s="137" t="s">
        <v>5385</v>
      </c>
      <c r="H828" s="145" t="s">
        <v>2308</v>
      </c>
      <c r="I828" s="9"/>
      <c r="J828" s="9"/>
      <c r="K828" s="9"/>
      <c r="L828" s="9"/>
      <c r="M828" s="22">
        <v>127</v>
      </c>
      <c r="N828" s="22"/>
      <c r="O828" s="22"/>
      <c r="P828" s="85">
        <v>2820</v>
      </c>
      <c r="Q828" s="86">
        <v>0.34</v>
      </c>
      <c r="R828" s="86">
        <v>15</v>
      </c>
      <c r="S828" s="86">
        <v>16</v>
      </c>
      <c r="T828" s="86">
        <v>4.5</v>
      </c>
      <c r="U828" s="14" t="s">
        <v>56</v>
      </c>
      <c r="V828" s="14" t="s">
        <v>56</v>
      </c>
      <c r="W828" s="14" t="s">
        <v>56</v>
      </c>
      <c r="X828" s="14" t="s">
        <v>56</v>
      </c>
    </row>
    <row r="829" spans="1:24">
      <c r="A829" t="s">
        <v>2310</v>
      </c>
      <c r="B829" s="104" t="s">
        <v>6944</v>
      </c>
      <c r="C829" s="12" t="s">
        <v>1983</v>
      </c>
      <c r="D829" s="82" t="s">
        <v>1984</v>
      </c>
      <c r="E829" t="s">
        <v>2217</v>
      </c>
      <c r="F829" t="s">
        <v>2303</v>
      </c>
      <c r="G829" s="137" t="s">
        <v>6945</v>
      </c>
      <c r="H829" s="145" t="s">
        <v>2308</v>
      </c>
      <c r="I829" s="9"/>
      <c r="J829" s="9" t="s">
        <v>6946</v>
      </c>
      <c r="K829" s="10" t="s">
        <v>2017</v>
      </c>
      <c r="L829" s="11">
        <v>45870</v>
      </c>
      <c r="M829" s="22">
        <v>147</v>
      </c>
      <c r="N829" s="22"/>
      <c r="O829" s="22"/>
      <c r="P829" s="85">
        <v>2277</v>
      </c>
      <c r="Q829" s="86">
        <v>0.34</v>
      </c>
      <c r="R829" s="86">
        <v>4.5</v>
      </c>
      <c r="S829" s="86">
        <v>23</v>
      </c>
      <c r="T829" s="86">
        <v>22</v>
      </c>
      <c r="U829" s="14" t="s">
        <v>56</v>
      </c>
      <c r="V829" s="14" t="s">
        <v>56</v>
      </c>
      <c r="W829" s="14" t="s">
        <v>56</v>
      </c>
      <c r="X829" s="14" t="s">
        <v>56</v>
      </c>
    </row>
    <row r="830" spans="1:24">
      <c r="A830" t="s">
        <v>2318</v>
      </c>
      <c r="B830" s="12">
        <v>5025232883592</v>
      </c>
      <c r="C830" s="12" t="s">
        <v>1983</v>
      </c>
      <c r="D830" s="82" t="s">
        <v>1984</v>
      </c>
      <c r="E830" t="s">
        <v>2217</v>
      </c>
      <c r="F830" t="s">
        <v>2303</v>
      </c>
      <c r="G830" s="137" t="s">
        <v>5389</v>
      </c>
      <c r="H830" s="145" t="s">
        <v>2308</v>
      </c>
      <c r="I830" s="9"/>
      <c r="J830" s="9"/>
      <c r="K830" s="9"/>
      <c r="L830" s="9"/>
      <c r="M830" s="22">
        <v>129</v>
      </c>
      <c r="N830" s="22"/>
      <c r="O830" s="22"/>
      <c r="P830" s="85">
        <v>1776</v>
      </c>
      <c r="Q830" s="86">
        <v>0.23</v>
      </c>
      <c r="R830" s="86">
        <v>5</v>
      </c>
      <c r="S830" s="86">
        <v>22.2</v>
      </c>
      <c r="T830" s="86">
        <v>16</v>
      </c>
      <c r="U830" s="14" t="s">
        <v>56</v>
      </c>
      <c r="V830" s="14" t="s">
        <v>56</v>
      </c>
      <c r="W830" s="14" t="s">
        <v>56</v>
      </c>
      <c r="X830" s="14" t="s">
        <v>56</v>
      </c>
    </row>
    <row r="831" spans="1:24">
      <c r="A831" t="s">
        <v>6947</v>
      </c>
      <c r="B831" s="12">
        <v>5025232883608</v>
      </c>
      <c r="C831" s="12" t="s">
        <v>1983</v>
      </c>
      <c r="D831" s="82" t="s">
        <v>1984</v>
      </c>
      <c r="E831" t="s">
        <v>2217</v>
      </c>
      <c r="F831" t="s">
        <v>2303</v>
      </c>
      <c r="G831" s="137" t="s">
        <v>6948</v>
      </c>
      <c r="H831" s="145" t="s">
        <v>2308</v>
      </c>
      <c r="I831" s="9"/>
      <c r="J831" s="9"/>
      <c r="K831" s="9"/>
      <c r="L831" s="9"/>
      <c r="M831" s="22">
        <v>123</v>
      </c>
      <c r="N831" s="22"/>
      <c r="O831" s="22"/>
      <c r="P831" s="85">
        <v>820</v>
      </c>
      <c r="Q831" s="86">
        <v>0.2</v>
      </c>
      <c r="R831" s="86">
        <v>4</v>
      </c>
      <c r="S831" s="86">
        <v>16.400000000000002</v>
      </c>
      <c r="T831" s="86">
        <v>12.5</v>
      </c>
      <c r="U831" s="14" t="s">
        <v>56</v>
      </c>
      <c r="V831" s="14" t="s">
        <v>56</v>
      </c>
      <c r="W831" s="14" t="s">
        <v>56</v>
      </c>
      <c r="X831" s="14" t="s">
        <v>56</v>
      </c>
    </row>
    <row r="832" spans="1:24">
      <c r="A832" t="s">
        <v>2324</v>
      </c>
      <c r="B832" s="12">
        <v>4010869186384</v>
      </c>
      <c r="C832" s="12" t="s">
        <v>1983</v>
      </c>
      <c r="D832" s="82" t="s">
        <v>1984</v>
      </c>
      <c r="E832" t="s">
        <v>2217</v>
      </c>
      <c r="F832" t="s">
        <v>2325</v>
      </c>
      <c r="G832" s="137" t="s">
        <v>2327</v>
      </c>
      <c r="H832" s="145" t="s">
        <v>2327</v>
      </c>
      <c r="I832" s="9"/>
      <c r="J832" s="9"/>
      <c r="K832" s="9"/>
      <c r="L832" s="9"/>
      <c r="M832" s="22">
        <v>49</v>
      </c>
      <c r="N832" s="22"/>
      <c r="O832" s="22"/>
      <c r="P832" s="85">
        <v>48.6</v>
      </c>
      <c r="Q832" s="86">
        <v>3.1E-2</v>
      </c>
      <c r="R832" s="86">
        <v>0.1</v>
      </c>
      <c r="S832" s="86">
        <v>27</v>
      </c>
      <c r="T832" s="86">
        <v>18</v>
      </c>
      <c r="U832" s="14" t="s">
        <v>56</v>
      </c>
      <c r="V832" s="14" t="s">
        <v>56</v>
      </c>
      <c r="W832" s="14" t="s">
        <v>56</v>
      </c>
      <c r="X832" s="14" t="s">
        <v>56</v>
      </c>
    </row>
    <row r="833" spans="1:24">
      <c r="A833" t="s">
        <v>2328</v>
      </c>
      <c r="B833" s="12">
        <v>4010869195188</v>
      </c>
      <c r="C833" s="12" t="s">
        <v>1983</v>
      </c>
      <c r="D833" s="82" t="s">
        <v>1984</v>
      </c>
      <c r="E833" t="s">
        <v>2217</v>
      </c>
      <c r="F833" t="s">
        <v>2325</v>
      </c>
      <c r="G833" s="137" t="s">
        <v>5392</v>
      </c>
      <c r="H833" s="145" t="s">
        <v>2330</v>
      </c>
      <c r="I833" s="9"/>
      <c r="J833" s="9"/>
      <c r="K833" s="9"/>
      <c r="L833" s="9"/>
      <c r="M833" s="22">
        <v>52</v>
      </c>
      <c r="N833" s="22"/>
      <c r="O833" s="22"/>
      <c r="P833" s="85">
        <v>486</v>
      </c>
      <c r="Q833" s="86">
        <v>0.3</v>
      </c>
      <c r="R833" s="86">
        <v>1</v>
      </c>
      <c r="S833" s="86">
        <v>18</v>
      </c>
      <c r="T833" s="86">
        <v>27</v>
      </c>
      <c r="U833" s="14" t="s">
        <v>56</v>
      </c>
      <c r="V833" s="14" t="s">
        <v>56</v>
      </c>
      <c r="W833" s="14" t="s">
        <v>56</v>
      </c>
      <c r="X833" s="14" t="s">
        <v>56</v>
      </c>
    </row>
    <row r="834" spans="1:24">
      <c r="A834" t="s">
        <v>2331</v>
      </c>
      <c r="B834" s="12">
        <v>4010869195164</v>
      </c>
      <c r="C834" s="12" t="s">
        <v>1983</v>
      </c>
      <c r="D834" s="82" t="s">
        <v>1984</v>
      </c>
      <c r="E834" t="s">
        <v>2217</v>
      </c>
      <c r="F834" t="s">
        <v>2325</v>
      </c>
      <c r="G834" s="137" t="s">
        <v>2333</v>
      </c>
      <c r="H834" s="145" t="s">
        <v>2333</v>
      </c>
      <c r="I834" s="9"/>
      <c r="J834" s="9"/>
      <c r="K834" s="9"/>
      <c r="L834" s="9"/>
      <c r="M834" s="22">
        <v>52</v>
      </c>
      <c r="N834" s="22"/>
      <c r="O834" s="22"/>
      <c r="P834" s="85">
        <v>308</v>
      </c>
      <c r="Q834" s="86">
        <v>0.03</v>
      </c>
      <c r="R834" s="86">
        <v>1</v>
      </c>
      <c r="S834" s="86">
        <v>14.000000000000002</v>
      </c>
      <c r="T834" s="86">
        <v>22</v>
      </c>
      <c r="U834" s="14" t="s">
        <v>56</v>
      </c>
      <c r="V834" s="14" t="s">
        <v>56</v>
      </c>
      <c r="W834" s="14" t="s">
        <v>56</v>
      </c>
      <c r="X834" s="14" t="s">
        <v>56</v>
      </c>
    </row>
    <row r="835" spans="1:24">
      <c r="A835" t="s">
        <v>2334</v>
      </c>
      <c r="B835" s="12">
        <v>4010869195171</v>
      </c>
      <c r="C835" s="12" t="s">
        <v>1983</v>
      </c>
      <c r="D835" s="82" t="s">
        <v>1984</v>
      </c>
      <c r="E835" t="s">
        <v>2217</v>
      </c>
      <c r="F835" t="s">
        <v>2325</v>
      </c>
      <c r="G835" s="138" t="s">
        <v>2336</v>
      </c>
      <c r="H835" s="145" t="s">
        <v>2336</v>
      </c>
      <c r="I835" s="9"/>
      <c r="J835" s="9"/>
      <c r="K835" s="9"/>
      <c r="L835" s="9"/>
      <c r="M835" s="22">
        <v>52</v>
      </c>
      <c r="N835" s="22"/>
      <c r="O835" s="22"/>
      <c r="P835" s="85">
        <v>583.20000000000005</v>
      </c>
      <c r="Q835" s="86">
        <v>0.2</v>
      </c>
      <c r="R835" s="86">
        <v>1.2</v>
      </c>
      <c r="S835" s="86">
        <v>27</v>
      </c>
      <c r="T835" s="86">
        <v>18</v>
      </c>
      <c r="U835" s="14" t="s">
        <v>56</v>
      </c>
      <c r="V835" s="14" t="s">
        <v>56</v>
      </c>
      <c r="W835" s="14" t="s">
        <v>56</v>
      </c>
      <c r="X835" s="14" t="s">
        <v>56</v>
      </c>
    </row>
    <row r="836" spans="1:24">
      <c r="A836" t="s">
        <v>6949</v>
      </c>
      <c r="B836" s="12">
        <v>4010869266819</v>
      </c>
      <c r="C836" s="12" t="s">
        <v>1983</v>
      </c>
      <c r="D836" s="82" t="s">
        <v>1984</v>
      </c>
      <c r="E836" t="s">
        <v>2217</v>
      </c>
      <c r="F836" t="s">
        <v>6950</v>
      </c>
      <c r="G836" s="137" t="s">
        <v>6951</v>
      </c>
      <c r="H836" s="145" t="s">
        <v>6952</v>
      </c>
      <c r="I836" s="9"/>
      <c r="J836" s="9"/>
      <c r="K836" s="9"/>
      <c r="L836" s="9"/>
      <c r="M836" s="22">
        <v>345</v>
      </c>
      <c r="N836" s="22"/>
      <c r="O836" s="22"/>
      <c r="P836" s="85">
        <v>351</v>
      </c>
      <c r="Q836" s="86">
        <v>0.5</v>
      </c>
      <c r="R836" s="86">
        <v>3</v>
      </c>
      <c r="S836" s="86">
        <v>13</v>
      </c>
      <c r="T836" s="86">
        <v>9</v>
      </c>
      <c r="U836" s="14" t="s">
        <v>56</v>
      </c>
      <c r="V836" s="14" t="s">
        <v>56</v>
      </c>
      <c r="W836" s="14" t="s">
        <v>56</v>
      </c>
      <c r="X836" s="14" t="s">
        <v>56</v>
      </c>
    </row>
    <row r="837" spans="1:24">
      <c r="A837" t="s">
        <v>6953</v>
      </c>
      <c r="B837" s="12">
        <v>4010869266826</v>
      </c>
      <c r="C837" s="12" t="s">
        <v>1983</v>
      </c>
      <c r="D837" s="82" t="s">
        <v>1984</v>
      </c>
      <c r="E837" t="s">
        <v>2217</v>
      </c>
      <c r="F837" t="s">
        <v>6950</v>
      </c>
      <c r="G837" s="137" t="s">
        <v>6954</v>
      </c>
      <c r="H837" s="145" t="s">
        <v>6952</v>
      </c>
      <c r="I837" s="9"/>
      <c r="J837" s="9"/>
      <c r="K837" s="9"/>
      <c r="L837" s="9"/>
      <c r="M837" s="22">
        <v>377</v>
      </c>
      <c r="N837" s="22"/>
      <c r="O837" s="22"/>
      <c r="P837" s="85">
        <v>825</v>
      </c>
      <c r="Q837" s="86">
        <v>0.5</v>
      </c>
      <c r="R837" s="86">
        <v>5</v>
      </c>
      <c r="S837" s="86">
        <v>15</v>
      </c>
      <c r="T837" s="86">
        <v>11</v>
      </c>
      <c r="U837" s="14" t="s">
        <v>56</v>
      </c>
      <c r="V837" s="14" t="s">
        <v>56</v>
      </c>
      <c r="W837" s="14" t="s">
        <v>56</v>
      </c>
      <c r="X837" s="14" t="s">
        <v>56</v>
      </c>
    </row>
    <row r="838" spans="1:24">
      <c r="A838" t="s">
        <v>6955</v>
      </c>
      <c r="B838" s="12">
        <v>4010869350419</v>
      </c>
      <c r="C838" s="12" t="s">
        <v>1983</v>
      </c>
      <c r="D838" s="82" t="s">
        <v>1984</v>
      </c>
      <c r="E838" t="s">
        <v>2217</v>
      </c>
      <c r="F838" t="s">
        <v>6956</v>
      </c>
      <c r="G838" s="137" t="s">
        <v>6957</v>
      </c>
      <c r="H838" s="145" t="s">
        <v>6958</v>
      </c>
      <c r="I838" s="9"/>
      <c r="J838" s="9"/>
      <c r="K838" s="9"/>
      <c r="L838" s="9"/>
      <c r="M838" s="22">
        <v>163</v>
      </c>
      <c r="N838" s="22"/>
      <c r="O838" s="22"/>
      <c r="P838" s="85">
        <v>480</v>
      </c>
      <c r="Q838" s="86">
        <v>0.25</v>
      </c>
      <c r="R838" s="86">
        <v>5</v>
      </c>
      <c r="S838" s="86">
        <v>12</v>
      </c>
      <c r="T838" s="86">
        <v>8</v>
      </c>
      <c r="U838" s="14" t="s">
        <v>56</v>
      </c>
      <c r="V838" s="14" t="s">
        <v>56</v>
      </c>
      <c r="W838" s="14" t="s">
        <v>56</v>
      </c>
      <c r="X838" s="14" t="s">
        <v>56</v>
      </c>
    </row>
    <row r="839" spans="1:24">
      <c r="A839" t="s">
        <v>6959</v>
      </c>
      <c r="B839" s="12">
        <v>7332552015809</v>
      </c>
      <c r="C839" s="12" t="s">
        <v>1983</v>
      </c>
      <c r="D839" s="82" t="s">
        <v>1984</v>
      </c>
      <c r="E839" t="s">
        <v>2217</v>
      </c>
      <c r="F839" t="s">
        <v>6960</v>
      </c>
      <c r="G839" s="137" t="s">
        <v>6961</v>
      </c>
      <c r="H839" s="145" t="s">
        <v>6961</v>
      </c>
      <c r="I839" s="9"/>
      <c r="J839" s="9"/>
      <c r="K839" s="9"/>
      <c r="L839" s="9"/>
      <c r="M839" s="22">
        <v>298</v>
      </c>
      <c r="N839" s="22"/>
      <c r="O839" s="22"/>
      <c r="P839" s="85">
        <v>292.5</v>
      </c>
      <c r="Q839" s="86">
        <v>8.4000000000000005E-2</v>
      </c>
      <c r="R839" s="86">
        <v>7.5</v>
      </c>
      <c r="S839" s="86">
        <v>7.5</v>
      </c>
      <c r="T839" s="86">
        <v>5.2</v>
      </c>
      <c r="U839" s="14" t="s">
        <v>56</v>
      </c>
      <c r="V839" s="14" t="s">
        <v>56</v>
      </c>
      <c r="W839" s="14" t="s">
        <v>56</v>
      </c>
      <c r="X839" s="14" t="s">
        <v>56</v>
      </c>
    </row>
    <row r="840" spans="1:24">
      <c r="A840" t="s">
        <v>6962</v>
      </c>
      <c r="B840" s="12">
        <v>7332552015823</v>
      </c>
      <c r="C840" s="12" t="s">
        <v>1983</v>
      </c>
      <c r="D840" s="82" t="s">
        <v>1984</v>
      </c>
      <c r="E840" t="s">
        <v>2217</v>
      </c>
      <c r="F840" t="s">
        <v>6960</v>
      </c>
      <c r="G840" s="137" t="s">
        <v>6963</v>
      </c>
      <c r="H840" s="145" t="s">
        <v>6963</v>
      </c>
      <c r="I840" s="9"/>
      <c r="J840" s="9"/>
      <c r="K840" s="9"/>
      <c r="L840" s="9"/>
      <c r="M840" s="22">
        <v>520</v>
      </c>
      <c r="N840" s="22"/>
      <c r="O840" s="22"/>
      <c r="P840" s="85">
        <v>292.5</v>
      </c>
      <c r="Q840" s="86">
        <v>0.109</v>
      </c>
      <c r="R840" s="86">
        <v>7.5</v>
      </c>
      <c r="S840" s="86">
        <v>7.5</v>
      </c>
      <c r="T840" s="86">
        <v>5.2</v>
      </c>
      <c r="U840" s="14" t="s">
        <v>56</v>
      </c>
      <c r="V840" s="14" t="s">
        <v>56</v>
      </c>
      <c r="W840" s="14" t="s">
        <v>56</v>
      </c>
      <c r="X840" s="14" t="s">
        <v>56</v>
      </c>
    </row>
    <row r="841" spans="1:24">
      <c r="A841" t="s">
        <v>6964</v>
      </c>
      <c r="B841" s="12">
        <v>3606481332271</v>
      </c>
      <c r="C841" s="12" t="s">
        <v>1983</v>
      </c>
      <c r="D841" s="82" t="s">
        <v>1984</v>
      </c>
      <c r="E841" t="s">
        <v>2217</v>
      </c>
      <c r="F841" t="s">
        <v>6960</v>
      </c>
      <c r="G841" s="137" t="s">
        <v>6965</v>
      </c>
      <c r="H841" s="145" t="s">
        <v>6965</v>
      </c>
      <c r="I841" s="9"/>
      <c r="J841" s="9"/>
      <c r="K841" s="9"/>
      <c r="L841" s="9"/>
      <c r="M841" s="22">
        <v>525</v>
      </c>
      <c r="N841" s="22"/>
      <c r="O841" s="22"/>
      <c r="P841" s="85">
        <v>511.875</v>
      </c>
      <c r="Q841" s="86">
        <v>0.5</v>
      </c>
      <c r="R841" s="86">
        <v>4.5</v>
      </c>
      <c r="S841" s="86">
        <v>12.5</v>
      </c>
      <c r="T841" s="86">
        <v>9.1</v>
      </c>
      <c r="U841" s="14" t="s">
        <v>56</v>
      </c>
      <c r="V841" s="14" t="s">
        <v>56</v>
      </c>
      <c r="W841" s="14" t="s">
        <v>56</v>
      </c>
      <c r="X841" s="14" t="s">
        <v>56</v>
      </c>
    </row>
    <row r="842" spans="1:24">
      <c r="A842" t="s">
        <v>6966</v>
      </c>
      <c r="B842" s="12">
        <v>4010869360227</v>
      </c>
      <c r="C842" s="12" t="s">
        <v>1983</v>
      </c>
      <c r="D842" s="82" t="s">
        <v>1984</v>
      </c>
      <c r="E842" t="s">
        <v>2217</v>
      </c>
      <c r="F842" t="s">
        <v>6960</v>
      </c>
      <c r="G842" s="137" t="s">
        <v>6967</v>
      </c>
      <c r="H842" s="145" t="s">
        <v>6967</v>
      </c>
      <c r="I842" s="9"/>
      <c r="J842" s="9"/>
      <c r="K842" s="9"/>
      <c r="L842" s="9"/>
      <c r="M842" s="22">
        <v>328</v>
      </c>
      <c r="N842" s="22"/>
      <c r="O842" s="22"/>
      <c r="P842" s="85">
        <v>526.5</v>
      </c>
      <c r="Q842" s="86">
        <v>0.2</v>
      </c>
      <c r="R842" s="86">
        <v>4.5</v>
      </c>
      <c r="S842" s="86">
        <v>13</v>
      </c>
      <c r="T842" s="86">
        <v>9</v>
      </c>
      <c r="U842" s="14" t="s">
        <v>56</v>
      </c>
      <c r="V842" s="14" t="s">
        <v>56</v>
      </c>
      <c r="W842" s="14" t="s">
        <v>56</v>
      </c>
      <c r="X842" s="14" t="s">
        <v>56</v>
      </c>
    </row>
    <row r="843" spans="1:24">
      <c r="A843" t="s">
        <v>6968</v>
      </c>
      <c r="B843" s="12">
        <v>7332552015816</v>
      </c>
      <c r="C843" s="12" t="s">
        <v>1983</v>
      </c>
      <c r="D843" s="82" t="s">
        <v>1984</v>
      </c>
      <c r="E843" t="s">
        <v>2217</v>
      </c>
      <c r="F843" t="s">
        <v>6960</v>
      </c>
      <c r="G843" s="137" t="s">
        <v>6969</v>
      </c>
      <c r="H843" s="145" t="s">
        <v>6969</v>
      </c>
      <c r="I843" s="9"/>
      <c r="J843" s="9"/>
      <c r="K843" s="9"/>
      <c r="L843" s="9"/>
      <c r="M843" s="22">
        <v>383</v>
      </c>
      <c r="N843" s="22"/>
      <c r="O843" s="22"/>
      <c r="P843" s="85">
        <v>292.5</v>
      </c>
      <c r="Q843" s="86">
        <v>0.114</v>
      </c>
      <c r="R843" s="86">
        <v>7.5</v>
      </c>
      <c r="S843" s="86">
        <v>7.5</v>
      </c>
      <c r="T843" s="86">
        <v>5.2</v>
      </c>
      <c r="U843" s="14" t="s">
        <v>56</v>
      </c>
      <c r="V843" s="14" t="s">
        <v>56</v>
      </c>
      <c r="W843" s="14" t="s">
        <v>56</v>
      </c>
      <c r="X843" s="14" t="s">
        <v>56</v>
      </c>
    </row>
    <row r="844" spans="1:24">
      <c r="A844" t="s">
        <v>6970</v>
      </c>
      <c r="B844" s="12">
        <v>4010869350792</v>
      </c>
      <c r="C844" s="12" t="s">
        <v>1983</v>
      </c>
      <c r="D844" s="82" t="s">
        <v>1984</v>
      </c>
      <c r="E844" t="s">
        <v>2217</v>
      </c>
      <c r="F844" t="s">
        <v>6971</v>
      </c>
      <c r="G844" s="137" t="s">
        <v>6972</v>
      </c>
      <c r="H844" s="145" t="s">
        <v>6973</v>
      </c>
      <c r="I844" s="9"/>
      <c r="J844" s="9"/>
      <c r="K844" s="9"/>
      <c r="L844" s="9"/>
      <c r="M844" s="22">
        <v>37</v>
      </c>
      <c r="N844" s="22"/>
      <c r="O844" s="22"/>
      <c r="P844" s="85">
        <v>351</v>
      </c>
      <c r="Q844" s="86">
        <v>0.5</v>
      </c>
      <c r="R844" s="86">
        <v>3</v>
      </c>
      <c r="S844" s="86">
        <v>13</v>
      </c>
      <c r="T844" s="86">
        <v>9</v>
      </c>
      <c r="U844" s="14" t="s">
        <v>56</v>
      </c>
      <c r="V844" s="14" t="s">
        <v>56</v>
      </c>
      <c r="W844" s="14" t="s">
        <v>56</v>
      </c>
      <c r="X844" s="14" t="s">
        <v>56</v>
      </c>
    </row>
    <row r="845" spans="1:24">
      <c r="A845" t="s">
        <v>6974</v>
      </c>
      <c r="B845" s="12">
        <v>3606489420925</v>
      </c>
      <c r="C845" s="12" t="s">
        <v>1983</v>
      </c>
      <c r="D845" s="82" t="s">
        <v>1984</v>
      </c>
      <c r="E845" t="s">
        <v>2217</v>
      </c>
      <c r="F845" t="s">
        <v>6971</v>
      </c>
      <c r="G845" s="137" t="s">
        <v>6975</v>
      </c>
      <c r="H845" s="145" t="s">
        <v>6973</v>
      </c>
      <c r="I845" s="9"/>
      <c r="J845" s="9"/>
      <c r="K845" s="9"/>
      <c r="L845" s="9"/>
      <c r="M845" s="22">
        <v>37</v>
      </c>
      <c r="N845" s="22"/>
      <c r="O845" s="22"/>
      <c r="P845" s="85">
        <v>351</v>
      </c>
      <c r="Q845" s="86">
        <v>0.5</v>
      </c>
      <c r="R845" s="86">
        <v>3</v>
      </c>
      <c r="S845" s="86">
        <v>13</v>
      </c>
      <c r="T845" s="86">
        <v>9</v>
      </c>
      <c r="U845" s="14" t="s">
        <v>56</v>
      </c>
      <c r="V845" s="14" t="s">
        <v>56</v>
      </c>
      <c r="W845" s="14" t="s">
        <v>56</v>
      </c>
      <c r="X845" s="14" t="s">
        <v>56</v>
      </c>
    </row>
    <row r="846" spans="1:24">
      <c r="A846" t="s">
        <v>6976</v>
      </c>
      <c r="B846" s="12">
        <v>4010869350815</v>
      </c>
      <c r="C846" s="12" t="s">
        <v>1983</v>
      </c>
      <c r="D846" s="82" t="s">
        <v>1984</v>
      </c>
      <c r="E846" t="s">
        <v>2217</v>
      </c>
      <c r="F846" t="s">
        <v>6971</v>
      </c>
      <c r="G846" s="137" t="s">
        <v>6977</v>
      </c>
      <c r="H846" s="145" t="s">
        <v>6973</v>
      </c>
      <c r="I846" s="9"/>
      <c r="J846" s="9"/>
      <c r="K846" s="9"/>
      <c r="L846" s="9"/>
      <c r="M846" s="22">
        <v>63</v>
      </c>
      <c r="N846" s="22"/>
      <c r="O846" s="22"/>
      <c r="P846" s="85">
        <v>95.76</v>
      </c>
      <c r="Q846" s="86">
        <v>0.5</v>
      </c>
      <c r="R846" s="86">
        <v>1</v>
      </c>
      <c r="S846" s="86">
        <v>11.4</v>
      </c>
      <c r="T846" s="86">
        <v>8.4</v>
      </c>
      <c r="U846" s="14" t="s">
        <v>56</v>
      </c>
      <c r="V846" s="14" t="s">
        <v>56</v>
      </c>
      <c r="W846" s="14" t="s">
        <v>56</v>
      </c>
      <c r="X846" s="14" t="s">
        <v>56</v>
      </c>
    </row>
    <row r="847" spans="1:24">
      <c r="A847" t="s">
        <v>6978</v>
      </c>
      <c r="B847" s="12">
        <v>4010869350822</v>
      </c>
      <c r="C847" s="12" t="s">
        <v>1983</v>
      </c>
      <c r="D847" s="82" t="s">
        <v>1984</v>
      </c>
      <c r="E847" t="s">
        <v>2217</v>
      </c>
      <c r="F847" t="s">
        <v>6971</v>
      </c>
      <c r="G847" s="137" t="s">
        <v>6979</v>
      </c>
      <c r="H847" s="145" t="s">
        <v>6973</v>
      </c>
      <c r="I847" s="9"/>
      <c r="J847" s="9"/>
      <c r="K847" s="9"/>
      <c r="L847" s="9"/>
      <c r="M847" s="22">
        <v>53</v>
      </c>
      <c r="N847" s="22"/>
      <c r="O847" s="22"/>
      <c r="P847" s="85">
        <v>351</v>
      </c>
      <c r="Q847" s="86">
        <v>0.5</v>
      </c>
      <c r="R847" s="86">
        <v>3</v>
      </c>
      <c r="S847" s="86">
        <v>13</v>
      </c>
      <c r="T847" s="86">
        <v>9</v>
      </c>
      <c r="U847" s="14" t="s">
        <v>56</v>
      </c>
      <c r="V847" s="14" t="s">
        <v>56</v>
      </c>
      <c r="W847" s="14" t="s">
        <v>56</v>
      </c>
      <c r="X847" s="14" t="s">
        <v>56</v>
      </c>
    </row>
    <row r="848" spans="1:24">
      <c r="A848" t="s">
        <v>6980</v>
      </c>
      <c r="B848" s="12">
        <v>4010869350839</v>
      </c>
      <c r="C848" s="12" t="s">
        <v>1983</v>
      </c>
      <c r="D848" s="82" t="s">
        <v>1984</v>
      </c>
      <c r="E848" t="s">
        <v>2217</v>
      </c>
      <c r="F848" t="s">
        <v>6971</v>
      </c>
      <c r="G848" s="137" t="s">
        <v>6981</v>
      </c>
      <c r="H848" s="145" t="s">
        <v>6973</v>
      </c>
      <c r="I848" s="9"/>
      <c r="J848" s="9"/>
      <c r="K848" s="9"/>
      <c r="L848" s="9"/>
      <c r="M848" s="22">
        <v>53</v>
      </c>
      <c r="N848" s="22"/>
      <c r="O848" s="22"/>
      <c r="P848" s="85">
        <v>351</v>
      </c>
      <c r="Q848" s="86">
        <v>0.5</v>
      </c>
      <c r="R848" s="86">
        <v>3</v>
      </c>
      <c r="S848" s="86">
        <v>13</v>
      </c>
      <c r="T848" s="86">
        <v>9</v>
      </c>
      <c r="U848" s="14" t="s">
        <v>56</v>
      </c>
      <c r="V848" s="14" t="s">
        <v>56</v>
      </c>
      <c r="W848" s="14" t="s">
        <v>56</v>
      </c>
      <c r="X848" s="14" t="s">
        <v>56</v>
      </c>
    </row>
    <row r="849" spans="1:24">
      <c r="A849" t="s">
        <v>6982</v>
      </c>
      <c r="B849" s="12">
        <v>4010869350846</v>
      </c>
      <c r="C849" s="12" t="s">
        <v>1983</v>
      </c>
      <c r="D849" s="82" t="s">
        <v>1984</v>
      </c>
      <c r="E849" t="s">
        <v>2217</v>
      </c>
      <c r="F849" t="s">
        <v>6971</v>
      </c>
      <c r="G849" s="137" t="s">
        <v>6983</v>
      </c>
      <c r="H849" s="145" t="s">
        <v>6973</v>
      </c>
      <c r="I849" s="9"/>
      <c r="J849" s="9"/>
      <c r="K849" s="9"/>
      <c r="L849" s="9"/>
      <c r="M849" s="22">
        <v>68</v>
      </c>
      <c r="N849" s="22"/>
      <c r="O849" s="22"/>
      <c r="P849" s="85">
        <v>351</v>
      </c>
      <c r="Q849" s="86">
        <v>0.5</v>
      </c>
      <c r="R849" s="86">
        <v>3</v>
      </c>
      <c r="S849" s="86">
        <v>13</v>
      </c>
      <c r="T849" s="86">
        <v>9</v>
      </c>
      <c r="U849" s="14" t="s">
        <v>56</v>
      </c>
      <c r="V849" s="14" t="s">
        <v>56</v>
      </c>
      <c r="W849" s="14" t="s">
        <v>56</v>
      </c>
      <c r="X849" s="14" t="s">
        <v>56</v>
      </c>
    </row>
    <row r="850" spans="1:24">
      <c r="A850" t="s">
        <v>6984</v>
      </c>
      <c r="B850" s="12">
        <v>3606489420970</v>
      </c>
      <c r="C850" s="12" t="s">
        <v>1983</v>
      </c>
      <c r="D850" s="82" t="s">
        <v>1984</v>
      </c>
      <c r="E850" t="s">
        <v>2217</v>
      </c>
      <c r="F850" t="s">
        <v>6971</v>
      </c>
      <c r="G850" s="137" t="s">
        <v>6985</v>
      </c>
      <c r="H850" s="145" t="s">
        <v>6973</v>
      </c>
      <c r="I850" s="9"/>
      <c r="J850" s="9"/>
      <c r="K850" s="9"/>
      <c r="L850" s="9"/>
      <c r="M850" s="22">
        <v>63</v>
      </c>
      <c r="N850" s="22"/>
      <c r="O850" s="22"/>
      <c r="P850" s="85">
        <v>351</v>
      </c>
      <c r="Q850" s="86">
        <v>0.5</v>
      </c>
      <c r="R850" s="86">
        <v>3</v>
      </c>
      <c r="S850" s="86">
        <v>13</v>
      </c>
      <c r="T850" s="86">
        <v>9</v>
      </c>
      <c r="U850" s="14" t="s">
        <v>56</v>
      </c>
      <c r="V850" s="14" t="s">
        <v>56</v>
      </c>
      <c r="W850" s="14" t="s">
        <v>56</v>
      </c>
      <c r="X850" s="14" t="s">
        <v>56</v>
      </c>
    </row>
    <row r="851" spans="1:24">
      <c r="A851" t="s">
        <v>2343</v>
      </c>
      <c r="B851" s="12">
        <v>4010869355933</v>
      </c>
      <c r="C851" s="12" t="s">
        <v>1983</v>
      </c>
      <c r="D851" s="82" t="s">
        <v>1984</v>
      </c>
      <c r="E851" t="s">
        <v>2217</v>
      </c>
      <c r="F851" t="s">
        <v>2344</v>
      </c>
      <c r="G851" s="137" t="s">
        <v>5395</v>
      </c>
      <c r="H851" s="145" t="s">
        <v>2346</v>
      </c>
      <c r="I851" s="9"/>
      <c r="J851" s="9"/>
      <c r="K851" s="9"/>
      <c r="L851" s="9"/>
      <c r="M851" s="22">
        <v>328</v>
      </c>
      <c r="N851" s="22"/>
      <c r="O851" s="22"/>
      <c r="P851" s="85">
        <v>1561.45</v>
      </c>
      <c r="Q851" s="86">
        <v>0.28999999999999998</v>
      </c>
      <c r="R851" s="86">
        <v>8.5</v>
      </c>
      <c r="S851" s="86">
        <v>16.7</v>
      </c>
      <c r="T851" s="86">
        <v>11</v>
      </c>
      <c r="U851" s="14" t="s">
        <v>56</v>
      </c>
      <c r="V851" s="14" t="s">
        <v>56</v>
      </c>
      <c r="W851" s="14" t="s">
        <v>56</v>
      </c>
      <c r="X851" s="14" t="s">
        <v>56</v>
      </c>
    </row>
    <row r="852" spans="1:24">
      <c r="A852" t="s">
        <v>2347</v>
      </c>
      <c r="B852" s="12">
        <v>4010869355957</v>
      </c>
      <c r="C852" s="12" t="s">
        <v>1983</v>
      </c>
      <c r="D852" s="82" t="s">
        <v>1984</v>
      </c>
      <c r="E852" t="s">
        <v>2217</v>
      </c>
      <c r="F852" t="s">
        <v>2344</v>
      </c>
      <c r="G852" s="137" t="s">
        <v>5396</v>
      </c>
      <c r="H852" s="145" t="s">
        <v>2349</v>
      </c>
      <c r="I852" s="9"/>
      <c r="J852" s="9"/>
      <c r="K852" s="9"/>
      <c r="L852" s="9"/>
      <c r="M852" s="22">
        <v>284</v>
      </c>
      <c r="N852" s="22"/>
      <c r="O852" s="22"/>
      <c r="P852" s="85">
        <v>1836</v>
      </c>
      <c r="Q852" s="86">
        <v>0.22500000000000001</v>
      </c>
      <c r="R852" s="86">
        <v>9</v>
      </c>
      <c r="S852" s="86">
        <v>17</v>
      </c>
      <c r="T852" s="86">
        <v>12</v>
      </c>
      <c r="U852" s="14" t="s">
        <v>56</v>
      </c>
      <c r="V852" s="14" t="s">
        <v>56</v>
      </c>
      <c r="W852" s="14" t="s">
        <v>56</v>
      </c>
      <c r="X852" s="14" t="s">
        <v>56</v>
      </c>
    </row>
    <row r="853" spans="1:24">
      <c r="A853" t="s">
        <v>2350</v>
      </c>
      <c r="B853" s="12">
        <v>4010869355940</v>
      </c>
      <c r="C853" s="12" t="s">
        <v>1983</v>
      </c>
      <c r="D853" s="82" t="s">
        <v>1984</v>
      </c>
      <c r="E853" t="s">
        <v>2217</v>
      </c>
      <c r="F853" t="s">
        <v>2344</v>
      </c>
      <c r="G853" s="137" t="s">
        <v>5397</v>
      </c>
      <c r="H853" s="145" t="s">
        <v>2346</v>
      </c>
      <c r="I853" s="9"/>
      <c r="J853" s="9"/>
      <c r="K853" s="9"/>
      <c r="L853" s="9"/>
      <c r="M853" s="22">
        <v>328</v>
      </c>
      <c r="N853" s="22"/>
      <c r="O853" s="22"/>
      <c r="P853" s="85">
        <v>1561.45</v>
      </c>
      <c r="Q853" s="86">
        <v>0.28999999999999998</v>
      </c>
      <c r="R853" s="86">
        <v>8.5</v>
      </c>
      <c r="S853" s="86">
        <v>16.7</v>
      </c>
      <c r="T853" s="86">
        <v>11</v>
      </c>
      <c r="U853" s="14" t="s">
        <v>56</v>
      </c>
      <c r="V853" s="14" t="s">
        <v>56</v>
      </c>
      <c r="W853" s="14" t="s">
        <v>56</v>
      </c>
      <c r="X853" s="14" t="s">
        <v>56</v>
      </c>
    </row>
    <row r="854" spans="1:24">
      <c r="A854" t="s">
        <v>2352</v>
      </c>
      <c r="B854" s="12">
        <v>4010869355964</v>
      </c>
      <c r="C854" s="12" t="s">
        <v>1983</v>
      </c>
      <c r="D854" s="82" t="s">
        <v>1984</v>
      </c>
      <c r="E854" t="s">
        <v>2217</v>
      </c>
      <c r="F854" t="s">
        <v>2344</v>
      </c>
      <c r="G854" s="137" t="s">
        <v>5398</v>
      </c>
      <c r="H854" s="145" t="s">
        <v>2349</v>
      </c>
      <c r="I854" s="9"/>
      <c r="J854" s="9"/>
      <c r="K854" s="9"/>
      <c r="L854" s="9"/>
      <c r="M854" s="22">
        <v>284</v>
      </c>
      <c r="N854" s="22"/>
      <c r="O854" s="22"/>
      <c r="P854" s="85">
        <v>1836</v>
      </c>
      <c r="Q854" s="86">
        <v>0.215</v>
      </c>
      <c r="R854" s="86">
        <v>9</v>
      </c>
      <c r="S854" s="86">
        <v>17</v>
      </c>
      <c r="T854" s="86">
        <v>12</v>
      </c>
      <c r="U854" s="14" t="s">
        <v>56</v>
      </c>
      <c r="V854" s="14" t="s">
        <v>56</v>
      </c>
      <c r="W854" s="14" t="s">
        <v>56</v>
      </c>
      <c r="X854" s="14" t="s">
        <v>56</v>
      </c>
    </row>
    <row r="855" spans="1:24">
      <c r="A855" t="s">
        <v>2354</v>
      </c>
      <c r="B855" s="12">
        <v>4010869356732</v>
      </c>
      <c r="C855" s="12" t="s">
        <v>1983</v>
      </c>
      <c r="D855" s="82" t="s">
        <v>1984</v>
      </c>
      <c r="E855" t="s">
        <v>2217</v>
      </c>
      <c r="F855" t="s">
        <v>2344</v>
      </c>
      <c r="G855" s="137" t="s">
        <v>5399</v>
      </c>
      <c r="H855" s="145" t="s">
        <v>2356</v>
      </c>
      <c r="I855" s="9"/>
      <c r="J855" s="9"/>
      <c r="K855" s="9"/>
      <c r="L855" s="9"/>
      <c r="M855" s="22">
        <v>131</v>
      </c>
      <c r="N855" s="22"/>
      <c r="O855" s="22"/>
      <c r="P855" s="85">
        <v>1500</v>
      </c>
      <c r="Q855" s="86">
        <v>0.5</v>
      </c>
      <c r="R855" s="86">
        <v>10</v>
      </c>
      <c r="S855" s="86">
        <v>15</v>
      </c>
      <c r="T855" s="86">
        <v>10</v>
      </c>
      <c r="U855" s="14" t="s">
        <v>56</v>
      </c>
      <c r="V855" s="14" t="s">
        <v>56</v>
      </c>
      <c r="W855" s="14" t="s">
        <v>56</v>
      </c>
      <c r="X855" s="14" t="s">
        <v>56</v>
      </c>
    </row>
    <row r="856" spans="1:24">
      <c r="A856" t="s">
        <v>2357</v>
      </c>
      <c r="B856" s="12">
        <v>4010869356749</v>
      </c>
      <c r="C856" s="12" t="s">
        <v>1983</v>
      </c>
      <c r="D856" s="82" t="s">
        <v>1984</v>
      </c>
      <c r="E856" t="s">
        <v>2217</v>
      </c>
      <c r="F856" t="s">
        <v>2344</v>
      </c>
      <c r="G856" s="137" t="s">
        <v>5400</v>
      </c>
      <c r="H856" s="145" t="s">
        <v>2356</v>
      </c>
      <c r="I856" s="9"/>
      <c r="J856" s="9"/>
      <c r="K856" s="9"/>
      <c r="L856" s="9"/>
      <c r="M856" s="22">
        <v>142</v>
      </c>
      <c r="N856" s="22"/>
      <c r="O856" s="22"/>
      <c r="P856" s="85">
        <v>1500</v>
      </c>
      <c r="Q856" s="86">
        <v>0.12</v>
      </c>
      <c r="R856" s="86">
        <v>10</v>
      </c>
      <c r="S856" s="86">
        <v>15</v>
      </c>
      <c r="T856" s="86">
        <v>10</v>
      </c>
      <c r="U856" s="14" t="s">
        <v>56</v>
      </c>
      <c r="V856" s="14" t="s">
        <v>56</v>
      </c>
      <c r="W856" s="14" t="s">
        <v>56</v>
      </c>
      <c r="X856" s="14" t="s">
        <v>56</v>
      </c>
    </row>
    <row r="857" spans="1:24">
      <c r="A857" t="s">
        <v>2359</v>
      </c>
      <c r="B857" s="12">
        <v>4010869356756</v>
      </c>
      <c r="C857" s="12" t="s">
        <v>1983</v>
      </c>
      <c r="D857" s="82" t="s">
        <v>1984</v>
      </c>
      <c r="E857" t="s">
        <v>2217</v>
      </c>
      <c r="F857" t="s">
        <v>2344</v>
      </c>
      <c r="G857" s="137" t="s">
        <v>5401</v>
      </c>
      <c r="H857" s="145" t="s">
        <v>2361</v>
      </c>
      <c r="I857" s="9"/>
      <c r="J857" s="9"/>
      <c r="K857" s="9"/>
      <c r="L857" s="9"/>
      <c r="M857" s="22">
        <v>142</v>
      </c>
      <c r="N857" s="22"/>
      <c r="O857" s="22"/>
      <c r="P857" s="85">
        <v>567</v>
      </c>
      <c r="Q857" s="86">
        <v>0.83</v>
      </c>
      <c r="R857" s="86">
        <v>7.0000000000000009</v>
      </c>
      <c r="S857" s="86">
        <v>9</v>
      </c>
      <c r="T857" s="86">
        <v>9</v>
      </c>
      <c r="U857" s="14" t="s">
        <v>56</v>
      </c>
      <c r="V857" s="14" t="s">
        <v>56</v>
      </c>
      <c r="W857" s="14" t="s">
        <v>56</v>
      </c>
      <c r="X857" s="14" t="s">
        <v>56</v>
      </c>
    </row>
    <row r="858" spans="1:24">
      <c r="A858" t="s">
        <v>2362</v>
      </c>
      <c r="B858" s="12">
        <v>4010869356763</v>
      </c>
      <c r="C858" s="12" t="s">
        <v>1983</v>
      </c>
      <c r="D858" s="82" t="s">
        <v>1984</v>
      </c>
      <c r="E858" t="s">
        <v>2217</v>
      </c>
      <c r="F858" t="s">
        <v>2344</v>
      </c>
      <c r="G858" s="137" t="s">
        <v>5402</v>
      </c>
      <c r="H858" s="145" t="s">
        <v>2361</v>
      </c>
      <c r="I858" s="9"/>
      <c r="J858" s="9"/>
      <c r="K858" s="9"/>
      <c r="L858" s="9"/>
      <c r="M858" s="22">
        <v>154</v>
      </c>
      <c r="N858" s="22"/>
      <c r="O858" s="22"/>
      <c r="P858" s="85">
        <v>567</v>
      </c>
      <c r="Q858" s="86">
        <v>0.84</v>
      </c>
      <c r="R858" s="86">
        <v>7.0000000000000009</v>
      </c>
      <c r="S858" s="86">
        <v>9</v>
      </c>
      <c r="T858" s="86">
        <v>9</v>
      </c>
      <c r="U858" s="14" t="s">
        <v>56</v>
      </c>
      <c r="V858" s="14" t="s">
        <v>56</v>
      </c>
      <c r="W858" s="14" t="s">
        <v>56</v>
      </c>
      <c r="X858" s="14" t="s">
        <v>56</v>
      </c>
    </row>
    <row r="859" spans="1:24">
      <c r="A859" t="s">
        <v>2364</v>
      </c>
      <c r="B859" s="12">
        <v>4010869356787</v>
      </c>
      <c r="C859" s="12" t="s">
        <v>1983</v>
      </c>
      <c r="D859" s="82" t="s">
        <v>1984</v>
      </c>
      <c r="E859" t="s">
        <v>2217</v>
      </c>
      <c r="F859" t="s">
        <v>2344</v>
      </c>
      <c r="G859" s="137" t="s">
        <v>5403</v>
      </c>
      <c r="H859" s="145" t="s">
        <v>2366</v>
      </c>
      <c r="I859" s="9"/>
      <c r="J859" s="9"/>
      <c r="K859" s="9"/>
      <c r="L859" s="9"/>
      <c r="M859" s="22">
        <v>55</v>
      </c>
      <c r="N859" s="22"/>
      <c r="O859" s="22"/>
      <c r="P859" s="85">
        <v>508.03199999999998</v>
      </c>
      <c r="Q859" s="86">
        <v>2</v>
      </c>
      <c r="R859" s="86">
        <v>7.1999999999999993</v>
      </c>
      <c r="S859" s="86">
        <v>9.8000000000000007</v>
      </c>
      <c r="T859" s="86">
        <v>7.1999999999999993</v>
      </c>
      <c r="U859" s="14" t="s">
        <v>56</v>
      </c>
      <c r="V859" s="14" t="s">
        <v>56</v>
      </c>
      <c r="W859" s="14" t="s">
        <v>56</v>
      </c>
      <c r="X859" s="14" t="s">
        <v>56</v>
      </c>
    </row>
    <row r="860" spans="1:24">
      <c r="A860" t="s">
        <v>2367</v>
      </c>
      <c r="B860" s="12">
        <v>4010869356770</v>
      </c>
      <c r="C860" s="12" t="s">
        <v>1983</v>
      </c>
      <c r="D860" s="82" t="s">
        <v>1984</v>
      </c>
      <c r="E860" t="s">
        <v>2217</v>
      </c>
      <c r="F860" t="s">
        <v>2344</v>
      </c>
      <c r="G860" s="137" t="s">
        <v>2369</v>
      </c>
      <c r="H860" s="145" t="s">
        <v>2369</v>
      </c>
      <c r="I860" s="9"/>
      <c r="J860" s="9"/>
      <c r="K860" s="9"/>
      <c r="L860" s="9"/>
      <c r="M860" s="22">
        <v>22</v>
      </c>
      <c r="N860" s="22"/>
      <c r="O860" s="22"/>
      <c r="P860" s="85">
        <v>126</v>
      </c>
      <c r="Q860" s="86">
        <v>0.14000000000000001</v>
      </c>
      <c r="R860" s="86">
        <v>2</v>
      </c>
      <c r="S860" s="86">
        <v>9</v>
      </c>
      <c r="T860" s="86">
        <v>7.0000000000000009</v>
      </c>
      <c r="U860" s="14" t="s">
        <v>56</v>
      </c>
      <c r="V860" s="14" t="s">
        <v>56</v>
      </c>
      <c r="W860" s="14" t="s">
        <v>56</v>
      </c>
      <c r="X860" s="14" t="s">
        <v>56</v>
      </c>
    </row>
    <row r="861" spans="1:24">
      <c r="A861" t="s">
        <v>2370</v>
      </c>
      <c r="B861" s="12">
        <v>5025232851133</v>
      </c>
      <c r="C861" s="12" t="s">
        <v>1983</v>
      </c>
      <c r="D861" s="82" t="s">
        <v>1984</v>
      </c>
      <c r="E861" t="s">
        <v>2217</v>
      </c>
      <c r="F861" t="s">
        <v>2371</v>
      </c>
      <c r="G861" s="137" t="s">
        <v>6986</v>
      </c>
      <c r="H861" s="145" t="s">
        <v>2373</v>
      </c>
      <c r="I861" s="9"/>
      <c r="J861" s="9"/>
      <c r="K861" s="9"/>
      <c r="L861" s="9"/>
      <c r="M861" s="22">
        <v>1601</v>
      </c>
      <c r="N861" s="22"/>
      <c r="O861" s="22"/>
      <c r="P861" s="85">
        <v>6920.75</v>
      </c>
      <c r="Q861" s="86">
        <v>1.7749999999999999</v>
      </c>
      <c r="R861" s="86">
        <v>14.6</v>
      </c>
      <c r="S861" s="86">
        <v>21.8</v>
      </c>
      <c r="T861" s="86">
        <v>15.4</v>
      </c>
      <c r="U861" s="14" t="s">
        <v>56</v>
      </c>
      <c r="V861" s="14" t="s">
        <v>56</v>
      </c>
      <c r="W861" s="14" t="s">
        <v>56</v>
      </c>
      <c r="X861" s="14" t="s">
        <v>56</v>
      </c>
    </row>
    <row r="862" spans="1:24">
      <c r="A862" t="s">
        <v>2374</v>
      </c>
      <c r="B862" s="12">
        <v>5025232851096</v>
      </c>
      <c r="C862" s="12" t="s">
        <v>1983</v>
      </c>
      <c r="D862" s="82" t="s">
        <v>1984</v>
      </c>
      <c r="E862" t="s">
        <v>2217</v>
      </c>
      <c r="F862" t="s">
        <v>2371</v>
      </c>
      <c r="G862" s="137" t="s">
        <v>6987</v>
      </c>
      <c r="H862" s="145" t="s">
        <v>2376</v>
      </c>
      <c r="I862" s="9"/>
      <c r="J862" s="9"/>
      <c r="K862" s="9"/>
      <c r="L862" s="9"/>
      <c r="M862" s="22">
        <v>954</v>
      </c>
      <c r="N862" s="22"/>
      <c r="O862" s="22"/>
      <c r="P862" s="85">
        <v>5280</v>
      </c>
      <c r="Q862" s="86">
        <v>1.625</v>
      </c>
      <c r="R862" s="86">
        <v>15</v>
      </c>
      <c r="S862" s="86">
        <v>22</v>
      </c>
      <c r="T862" s="86">
        <v>16</v>
      </c>
      <c r="U862" s="14" t="s">
        <v>56</v>
      </c>
      <c r="V862" s="14" t="s">
        <v>56</v>
      </c>
      <c r="W862" s="14" t="s">
        <v>56</v>
      </c>
      <c r="X862" s="14" t="s">
        <v>56</v>
      </c>
    </row>
    <row r="863" spans="1:24">
      <c r="A863" t="s">
        <v>2377</v>
      </c>
      <c r="B863" s="12">
        <v>5025232851126</v>
      </c>
      <c r="C863" s="12" t="s">
        <v>1983</v>
      </c>
      <c r="D863" s="82" t="s">
        <v>1984</v>
      </c>
      <c r="E863" t="s">
        <v>2217</v>
      </c>
      <c r="F863" t="s">
        <v>2371</v>
      </c>
      <c r="G863" s="137" t="s">
        <v>6988</v>
      </c>
      <c r="H863" s="145" t="s">
        <v>2379</v>
      </c>
      <c r="I863" s="9"/>
      <c r="J863" s="9"/>
      <c r="K863" s="9"/>
      <c r="L863" s="9"/>
      <c r="M863" s="22">
        <v>4532</v>
      </c>
      <c r="N863" s="22"/>
      <c r="O863" s="22"/>
      <c r="P863" s="85">
        <v>23166</v>
      </c>
      <c r="Q863" s="86">
        <v>4</v>
      </c>
      <c r="R863" s="86">
        <v>18</v>
      </c>
      <c r="S863" s="86">
        <v>33</v>
      </c>
      <c r="T863" s="86">
        <v>39</v>
      </c>
      <c r="U863" s="14" t="s">
        <v>56</v>
      </c>
      <c r="V863" s="14" t="s">
        <v>56</v>
      </c>
      <c r="W863" s="14" t="s">
        <v>56</v>
      </c>
      <c r="X863" s="14" t="s">
        <v>56</v>
      </c>
    </row>
    <row r="864" spans="1:24">
      <c r="A864" t="s">
        <v>6989</v>
      </c>
      <c r="B864" s="12">
        <v>5025232835539</v>
      </c>
      <c r="C864" s="12" t="s">
        <v>1983</v>
      </c>
      <c r="D864" s="82" t="s">
        <v>1984</v>
      </c>
      <c r="E864" t="s">
        <v>2217</v>
      </c>
      <c r="F864" t="s">
        <v>2371</v>
      </c>
      <c r="G864" s="137" t="s">
        <v>6990</v>
      </c>
      <c r="H864" s="145" t="s">
        <v>6991</v>
      </c>
      <c r="I864" s="9"/>
      <c r="J864" s="9"/>
      <c r="K864" s="9"/>
      <c r="L864" s="9"/>
      <c r="M864" s="22">
        <v>450</v>
      </c>
      <c r="N864" s="22"/>
      <c r="O864" s="22"/>
      <c r="P864" s="85">
        <v>21318</v>
      </c>
      <c r="Q864" s="86">
        <v>2.6</v>
      </c>
      <c r="R864" s="86">
        <v>17</v>
      </c>
      <c r="S864" s="86">
        <v>33</v>
      </c>
      <c r="T864" s="86">
        <v>38</v>
      </c>
      <c r="U864" s="14" t="s">
        <v>56</v>
      </c>
      <c r="V864" s="14" t="s">
        <v>56</v>
      </c>
      <c r="W864" s="14" t="s">
        <v>56</v>
      </c>
      <c r="X864" s="14" t="s">
        <v>56</v>
      </c>
    </row>
    <row r="865" spans="1:24">
      <c r="A865" t="s">
        <v>2383</v>
      </c>
      <c r="B865" s="12">
        <v>5025232951406</v>
      </c>
      <c r="C865" s="12" t="s">
        <v>2384</v>
      </c>
      <c r="D865" t="s">
        <v>6883</v>
      </c>
      <c r="E865" t="s">
        <v>2385</v>
      </c>
      <c r="F865" t="s">
        <v>2384</v>
      </c>
      <c r="G865" s="137" t="s">
        <v>5411</v>
      </c>
      <c r="H865" s="145" t="s">
        <v>2387</v>
      </c>
      <c r="I865" s="9"/>
      <c r="J865" s="9"/>
      <c r="K865" s="9"/>
      <c r="L865" s="9"/>
      <c r="M865" s="22">
        <v>2499</v>
      </c>
      <c r="N865" s="22"/>
      <c r="O865" s="22"/>
      <c r="P865" s="85">
        <v>369852</v>
      </c>
      <c r="Q865" s="86">
        <v>29</v>
      </c>
      <c r="R865" s="86">
        <v>84</v>
      </c>
      <c r="S865" s="86">
        <v>119</v>
      </c>
      <c r="T865" s="86">
        <v>37</v>
      </c>
      <c r="U865" s="14" t="s">
        <v>56</v>
      </c>
      <c r="V865" s="14" t="s">
        <v>56</v>
      </c>
      <c r="W865" s="14" t="s">
        <v>56</v>
      </c>
      <c r="X865" s="14" t="s">
        <v>56</v>
      </c>
    </row>
    <row r="866" spans="1:24">
      <c r="A866" t="s">
        <v>2388</v>
      </c>
      <c r="B866" s="12">
        <v>5025232951413</v>
      </c>
      <c r="C866" s="12" t="s">
        <v>2384</v>
      </c>
      <c r="D866" t="s">
        <v>6883</v>
      </c>
      <c r="E866" t="s">
        <v>2385</v>
      </c>
      <c r="F866" t="s">
        <v>2384</v>
      </c>
      <c r="G866" s="137" t="s">
        <v>5412</v>
      </c>
      <c r="H866" s="145" t="s">
        <v>2387</v>
      </c>
      <c r="I866" s="9"/>
      <c r="J866" s="9"/>
      <c r="K866" s="9"/>
      <c r="L866" s="9"/>
      <c r="M866" s="22">
        <v>2699</v>
      </c>
      <c r="N866" s="22"/>
      <c r="O866" s="22"/>
      <c r="P866" s="85">
        <v>422688</v>
      </c>
      <c r="Q866" s="86">
        <v>33</v>
      </c>
      <c r="R866" s="86">
        <v>96</v>
      </c>
      <c r="S866" s="86">
        <v>119</v>
      </c>
      <c r="T866" s="86">
        <v>37</v>
      </c>
      <c r="U866" s="14" t="s">
        <v>56</v>
      </c>
      <c r="V866" s="14" t="s">
        <v>56</v>
      </c>
      <c r="W866" s="14" t="s">
        <v>56</v>
      </c>
      <c r="X866" s="14" t="s">
        <v>56</v>
      </c>
    </row>
    <row r="867" spans="1:24">
      <c r="A867" t="s">
        <v>2390</v>
      </c>
      <c r="B867" s="12">
        <v>5025232951420</v>
      </c>
      <c r="C867" s="12" t="s">
        <v>2384</v>
      </c>
      <c r="D867" t="s">
        <v>6883</v>
      </c>
      <c r="E867" t="s">
        <v>2385</v>
      </c>
      <c r="F867" t="s">
        <v>2384</v>
      </c>
      <c r="G867" s="137" t="s">
        <v>5413</v>
      </c>
      <c r="H867" s="145" t="s">
        <v>2387</v>
      </c>
      <c r="I867" s="9"/>
      <c r="J867" s="9"/>
      <c r="K867" s="9"/>
      <c r="L867" s="9"/>
      <c r="M867" s="22">
        <v>3229</v>
      </c>
      <c r="N867" s="22"/>
      <c r="O867" s="22"/>
      <c r="P867" s="85">
        <v>587079</v>
      </c>
      <c r="Q867" s="86">
        <v>43</v>
      </c>
      <c r="R867" s="86">
        <v>111.00000000000001</v>
      </c>
      <c r="S867" s="86">
        <v>129</v>
      </c>
      <c r="T867" s="86">
        <v>41</v>
      </c>
      <c r="U867" s="14" t="s">
        <v>56</v>
      </c>
      <c r="V867" s="14" t="s">
        <v>56</v>
      </c>
      <c r="W867" s="14" t="s">
        <v>56</v>
      </c>
      <c r="X867" s="14" t="s">
        <v>56</v>
      </c>
    </row>
    <row r="868" spans="1:24">
      <c r="A868" t="s">
        <v>2392</v>
      </c>
      <c r="B868" s="12">
        <v>5025232951437</v>
      </c>
      <c r="C868" s="12" t="s">
        <v>2384</v>
      </c>
      <c r="D868" t="s">
        <v>6883</v>
      </c>
      <c r="E868" t="s">
        <v>2385</v>
      </c>
      <c r="F868" t="s">
        <v>2384</v>
      </c>
      <c r="G868" s="137" t="s">
        <v>5414</v>
      </c>
      <c r="H868" s="145" t="s">
        <v>2387</v>
      </c>
      <c r="I868" s="9"/>
      <c r="J868" s="9"/>
      <c r="K868" s="9"/>
      <c r="L868" s="9"/>
      <c r="M868" s="22">
        <v>3793</v>
      </c>
      <c r="N868" s="22"/>
      <c r="O868" s="22"/>
      <c r="P868" s="85">
        <v>661125</v>
      </c>
      <c r="Q868" s="86">
        <v>48</v>
      </c>
      <c r="R868" s="86">
        <v>125</v>
      </c>
      <c r="S868" s="86">
        <v>129</v>
      </c>
      <c r="T868" s="86">
        <v>41</v>
      </c>
      <c r="U868" s="14" t="s">
        <v>56</v>
      </c>
      <c r="V868" s="14" t="s">
        <v>56</v>
      </c>
      <c r="W868" s="14" t="s">
        <v>56</v>
      </c>
      <c r="X868" s="14" t="s">
        <v>56</v>
      </c>
    </row>
    <row r="869" spans="1:24">
      <c r="A869" t="s">
        <v>2394</v>
      </c>
      <c r="B869" s="12">
        <v>5025232951444</v>
      </c>
      <c r="C869" s="12" t="s">
        <v>2384</v>
      </c>
      <c r="D869" t="s">
        <v>6883</v>
      </c>
      <c r="E869" t="s">
        <v>2385</v>
      </c>
      <c r="F869" t="s">
        <v>2384</v>
      </c>
      <c r="G869" s="137" t="s">
        <v>5415</v>
      </c>
      <c r="H869" s="145" t="s">
        <v>2387</v>
      </c>
      <c r="I869" s="9"/>
      <c r="J869" s="9"/>
      <c r="K869" s="9"/>
      <c r="L869" s="9"/>
      <c r="M869" s="22">
        <v>4454</v>
      </c>
      <c r="N869" s="22"/>
      <c r="O869" s="22"/>
      <c r="P869" s="85">
        <v>781354</v>
      </c>
      <c r="Q869" s="86">
        <v>56</v>
      </c>
      <c r="R869" s="86">
        <v>119</v>
      </c>
      <c r="S869" s="86">
        <v>134</v>
      </c>
      <c r="T869" s="86">
        <v>49</v>
      </c>
      <c r="U869" s="14" t="s">
        <v>56</v>
      </c>
      <c r="V869" s="14" t="s">
        <v>56</v>
      </c>
      <c r="W869" s="14" t="s">
        <v>56</v>
      </c>
      <c r="X869" s="14" t="s">
        <v>56</v>
      </c>
    </row>
    <row r="870" spans="1:24" ht="15.75" customHeight="1">
      <c r="A870" t="s">
        <v>2396</v>
      </c>
      <c r="B870" s="12">
        <v>5025232951451</v>
      </c>
      <c r="C870" s="12" t="s">
        <v>2384</v>
      </c>
      <c r="D870" t="s">
        <v>6883</v>
      </c>
      <c r="E870" t="s">
        <v>2385</v>
      </c>
      <c r="F870" t="s">
        <v>2384</v>
      </c>
      <c r="G870" s="137" t="s">
        <v>5416</v>
      </c>
      <c r="H870" s="145" t="s">
        <v>2387</v>
      </c>
      <c r="I870" s="9"/>
      <c r="J870" s="9"/>
      <c r="K870" s="9"/>
      <c r="L870" s="9"/>
      <c r="M870" s="22">
        <v>5115</v>
      </c>
      <c r="N870" s="22"/>
      <c r="O870" s="22"/>
      <c r="P870" s="85">
        <v>941780</v>
      </c>
      <c r="Q870" s="86">
        <v>70</v>
      </c>
      <c r="R870" s="86">
        <v>124</v>
      </c>
      <c r="S870" s="86">
        <v>155</v>
      </c>
      <c r="T870" s="86">
        <v>49</v>
      </c>
      <c r="U870" s="14" t="s">
        <v>56</v>
      </c>
      <c r="V870" s="14" t="s">
        <v>56</v>
      </c>
      <c r="W870" s="14" t="s">
        <v>56</v>
      </c>
      <c r="X870" s="14" t="s">
        <v>56</v>
      </c>
    </row>
    <row r="871" spans="1:24">
      <c r="A871" t="s">
        <v>2398</v>
      </c>
      <c r="B871" s="12">
        <v>5025232951468</v>
      </c>
      <c r="C871" s="12" t="s">
        <v>2384</v>
      </c>
      <c r="D871" t="s">
        <v>6883</v>
      </c>
      <c r="E871" t="s">
        <v>2385</v>
      </c>
      <c r="F871" t="s">
        <v>2384</v>
      </c>
      <c r="G871" s="137" t="s">
        <v>5417</v>
      </c>
      <c r="H871" s="145" t="s">
        <v>2387</v>
      </c>
      <c r="I871" s="9"/>
      <c r="J871" s="9"/>
      <c r="K871" s="9"/>
      <c r="L871" s="9"/>
      <c r="M871" s="22">
        <v>5996</v>
      </c>
      <c r="N871" s="22"/>
      <c r="O871" s="22"/>
      <c r="P871" s="85">
        <v>1101716</v>
      </c>
      <c r="Q871" s="86">
        <v>74</v>
      </c>
      <c r="R871" s="86">
        <v>146</v>
      </c>
      <c r="S871" s="86">
        <v>154</v>
      </c>
      <c r="T871" s="86">
        <v>49</v>
      </c>
      <c r="U871" s="14" t="s">
        <v>56</v>
      </c>
      <c r="V871" s="14" t="s">
        <v>56</v>
      </c>
      <c r="W871" s="14" t="s">
        <v>56</v>
      </c>
      <c r="X871" s="14" t="s">
        <v>56</v>
      </c>
    </row>
    <row r="872" spans="1:24">
      <c r="A872" t="s">
        <v>2400</v>
      </c>
      <c r="B872" s="12">
        <v>5025232951475</v>
      </c>
      <c r="C872" s="12" t="s">
        <v>2384</v>
      </c>
      <c r="D872" t="s">
        <v>6883</v>
      </c>
      <c r="E872" t="s">
        <v>2385</v>
      </c>
      <c r="F872" t="s">
        <v>2384</v>
      </c>
      <c r="G872" s="137" t="s">
        <v>5418</v>
      </c>
      <c r="H872" s="145" t="s">
        <v>2387</v>
      </c>
      <c r="I872" s="9"/>
      <c r="J872" s="9"/>
      <c r="K872" s="9"/>
      <c r="L872" s="9"/>
      <c r="M872" s="22">
        <v>8819</v>
      </c>
      <c r="N872" s="22"/>
      <c r="O872" s="22"/>
      <c r="P872" s="85">
        <v>2020270</v>
      </c>
      <c r="Q872" s="86">
        <v>154</v>
      </c>
      <c r="R872" s="86">
        <v>98</v>
      </c>
      <c r="S872" s="86">
        <v>155</v>
      </c>
      <c r="T872" s="86">
        <v>133</v>
      </c>
      <c r="U872" s="14" t="s">
        <v>56</v>
      </c>
      <c r="V872" s="14" t="s">
        <v>56</v>
      </c>
      <c r="W872" s="14" t="s">
        <v>56</v>
      </c>
      <c r="X872" s="14" t="s">
        <v>56</v>
      </c>
    </row>
    <row r="873" spans="1:24">
      <c r="A873" t="s">
        <v>2402</v>
      </c>
      <c r="B873" s="12">
        <v>5025232951482</v>
      </c>
      <c r="C873" s="12" t="s">
        <v>2384</v>
      </c>
      <c r="D873" t="s">
        <v>6883</v>
      </c>
      <c r="E873" t="s">
        <v>2385</v>
      </c>
      <c r="F873" t="s">
        <v>2384</v>
      </c>
      <c r="G873" s="137" t="s">
        <v>5419</v>
      </c>
      <c r="H873" s="145" t="s">
        <v>2387</v>
      </c>
      <c r="I873" s="9"/>
      <c r="J873" s="9"/>
      <c r="K873" s="9"/>
      <c r="L873" s="9"/>
      <c r="M873" s="22">
        <v>10999</v>
      </c>
      <c r="N873" s="22"/>
      <c r="O873" s="22"/>
      <c r="P873" s="85">
        <v>2354450</v>
      </c>
      <c r="Q873" s="86">
        <v>184</v>
      </c>
      <c r="R873" s="86">
        <v>98</v>
      </c>
      <c r="S873" s="86">
        <v>155</v>
      </c>
      <c r="T873" s="86">
        <v>155</v>
      </c>
      <c r="U873" s="14" t="s">
        <v>56</v>
      </c>
      <c r="V873" s="14" t="s">
        <v>56</v>
      </c>
      <c r="W873" s="14" t="s">
        <v>56</v>
      </c>
      <c r="X873" s="14" t="s">
        <v>56</v>
      </c>
    </row>
    <row r="874" spans="1:24">
      <c r="A874" t="s">
        <v>2404</v>
      </c>
      <c r="B874" s="12">
        <v>5025232951499</v>
      </c>
      <c r="C874" s="12" t="s">
        <v>2384</v>
      </c>
      <c r="D874" s="82" t="s">
        <v>1984</v>
      </c>
      <c r="E874" t="s">
        <v>2385</v>
      </c>
      <c r="F874" t="s">
        <v>2384</v>
      </c>
      <c r="G874" s="137" t="s">
        <v>5420</v>
      </c>
      <c r="H874" s="145" t="s">
        <v>2406</v>
      </c>
      <c r="I874" s="9"/>
      <c r="J874" s="9"/>
      <c r="K874" s="9"/>
      <c r="L874" s="9"/>
      <c r="M874" s="22">
        <v>89</v>
      </c>
      <c r="N874" s="22"/>
      <c r="O874" s="22"/>
      <c r="P874" s="85">
        <v>6510</v>
      </c>
      <c r="Q874" s="86">
        <v>0.59</v>
      </c>
      <c r="R874" s="86">
        <v>15.5</v>
      </c>
      <c r="S874" s="86">
        <v>30</v>
      </c>
      <c r="T874" s="86">
        <v>14.000000000000002</v>
      </c>
      <c r="U874" s="14" t="s">
        <v>56</v>
      </c>
      <c r="V874" s="14" t="s">
        <v>56</v>
      </c>
      <c r="W874" s="14" t="s">
        <v>56</v>
      </c>
      <c r="X874" s="14" t="s">
        <v>56</v>
      </c>
    </row>
    <row r="875" spans="1:24">
      <c r="A875" t="s">
        <v>2407</v>
      </c>
      <c r="B875" s="12">
        <v>5025232951505</v>
      </c>
      <c r="C875" s="12" t="s">
        <v>2384</v>
      </c>
      <c r="D875" s="82" t="s">
        <v>1984</v>
      </c>
      <c r="E875" t="s">
        <v>2385</v>
      </c>
      <c r="F875" t="s">
        <v>2384</v>
      </c>
      <c r="G875" s="137" t="s">
        <v>5421</v>
      </c>
      <c r="H875" s="145" t="s">
        <v>2406</v>
      </c>
      <c r="I875" s="9"/>
      <c r="J875" s="9"/>
      <c r="K875" s="9"/>
      <c r="L875" s="9"/>
      <c r="M875" s="22">
        <v>89</v>
      </c>
      <c r="N875" s="22"/>
      <c r="O875" s="22"/>
      <c r="P875" s="85">
        <v>7526.85</v>
      </c>
      <c r="Q875" s="86">
        <v>1.94</v>
      </c>
      <c r="R875" s="86">
        <v>15</v>
      </c>
      <c r="S875" s="86">
        <v>36.1</v>
      </c>
      <c r="T875" s="86">
        <v>13.900000000000002</v>
      </c>
      <c r="U875" s="14" t="s">
        <v>56</v>
      </c>
      <c r="V875" s="14" t="s">
        <v>56</v>
      </c>
      <c r="W875" s="14" t="s">
        <v>56</v>
      </c>
      <c r="X875" s="14" t="s">
        <v>56</v>
      </c>
    </row>
    <row r="876" spans="1:24">
      <c r="A876" t="s">
        <v>2409</v>
      </c>
      <c r="B876" s="12">
        <v>5025232951512</v>
      </c>
      <c r="C876" s="12" t="s">
        <v>2384</v>
      </c>
      <c r="D876" s="82" t="s">
        <v>1984</v>
      </c>
      <c r="E876" t="s">
        <v>2385</v>
      </c>
      <c r="F876" t="s">
        <v>2384</v>
      </c>
      <c r="G876" s="137" t="s">
        <v>5422</v>
      </c>
      <c r="H876" s="145" t="s">
        <v>2406</v>
      </c>
      <c r="I876" s="9"/>
      <c r="J876" s="9"/>
      <c r="K876" s="9"/>
      <c r="L876" s="9"/>
      <c r="M876" s="22">
        <v>119</v>
      </c>
      <c r="N876" s="22"/>
      <c r="O876" s="22"/>
      <c r="P876" s="85">
        <v>9840</v>
      </c>
      <c r="Q876" s="86">
        <v>0.9</v>
      </c>
      <c r="R876" s="86">
        <v>15</v>
      </c>
      <c r="S876" s="86">
        <v>41</v>
      </c>
      <c r="T876" s="86">
        <v>16</v>
      </c>
      <c r="U876" s="14" t="s">
        <v>56</v>
      </c>
      <c r="V876" s="14" t="s">
        <v>56</v>
      </c>
      <c r="W876" s="14" t="s">
        <v>56</v>
      </c>
      <c r="X876" s="14" t="s">
        <v>56</v>
      </c>
    </row>
    <row r="877" spans="1:24">
      <c r="A877" t="s">
        <v>2411</v>
      </c>
      <c r="B877" s="12">
        <v>5025232951529</v>
      </c>
      <c r="C877" s="12" t="s">
        <v>2384</v>
      </c>
      <c r="D877" s="82" t="s">
        <v>1984</v>
      </c>
      <c r="E877" t="s">
        <v>2385</v>
      </c>
      <c r="F877" t="s">
        <v>2384</v>
      </c>
      <c r="G877" s="137" t="s">
        <v>5423</v>
      </c>
      <c r="H877" s="145" t="s">
        <v>2406</v>
      </c>
      <c r="I877" s="9"/>
      <c r="J877" s="9"/>
      <c r="K877" s="9"/>
      <c r="L877" s="9"/>
      <c r="M877" s="22">
        <v>129</v>
      </c>
      <c r="N877" s="22"/>
      <c r="O877" s="22"/>
      <c r="P877" s="85">
        <v>10800</v>
      </c>
      <c r="Q877" s="86">
        <v>0.98499999999999999</v>
      </c>
      <c r="R877" s="86">
        <v>15</v>
      </c>
      <c r="S877" s="86">
        <v>48</v>
      </c>
      <c r="T877" s="86">
        <v>15</v>
      </c>
      <c r="U877" s="14" t="s">
        <v>56</v>
      </c>
      <c r="V877" s="14" t="s">
        <v>56</v>
      </c>
      <c r="W877" s="14" t="s">
        <v>56</v>
      </c>
      <c r="X877" s="14" t="s">
        <v>56</v>
      </c>
    </row>
    <row r="878" spans="1:24">
      <c r="A878" t="s">
        <v>2413</v>
      </c>
      <c r="B878" s="12">
        <v>5025232951536</v>
      </c>
      <c r="C878" s="12" t="s">
        <v>2384</v>
      </c>
      <c r="D878" s="82" t="s">
        <v>1984</v>
      </c>
      <c r="E878" t="s">
        <v>2385</v>
      </c>
      <c r="F878" t="s">
        <v>2384</v>
      </c>
      <c r="G878" s="137" t="s">
        <v>5424</v>
      </c>
      <c r="H878" s="145" t="s">
        <v>2406</v>
      </c>
      <c r="I878" s="9"/>
      <c r="J878" s="9"/>
      <c r="K878" s="9"/>
      <c r="L878" s="9"/>
      <c r="M878" s="22">
        <v>139</v>
      </c>
      <c r="N878" s="22"/>
      <c r="O878" s="22"/>
      <c r="P878" s="85">
        <v>12825</v>
      </c>
      <c r="Q878" s="86">
        <v>1.1299999999999999</v>
      </c>
      <c r="R878" s="86">
        <v>15</v>
      </c>
      <c r="S878" s="86">
        <v>45</v>
      </c>
      <c r="T878" s="86">
        <v>19</v>
      </c>
      <c r="U878" s="14" t="s">
        <v>56</v>
      </c>
      <c r="V878" s="14" t="s">
        <v>56</v>
      </c>
      <c r="W878" s="14" t="s">
        <v>56</v>
      </c>
      <c r="X878" s="14" t="s">
        <v>56</v>
      </c>
    </row>
    <row r="879" spans="1:24">
      <c r="A879" t="s">
        <v>2415</v>
      </c>
      <c r="B879" s="12">
        <v>5025232951543</v>
      </c>
      <c r="C879" s="12" t="s">
        <v>2384</v>
      </c>
      <c r="D879" s="82" t="s">
        <v>1984</v>
      </c>
      <c r="E879" t="s">
        <v>2385</v>
      </c>
      <c r="F879" t="s">
        <v>2384</v>
      </c>
      <c r="G879" s="137" t="s">
        <v>5425</v>
      </c>
      <c r="H879" s="145" t="s">
        <v>2406</v>
      </c>
      <c r="I879" s="9"/>
      <c r="J879" s="9"/>
      <c r="K879" s="9"/>
      <c r="L879" s="9"/>
      <c r="M879" s="22">
        <v>149</v>
      </c>
      <c r="N879" s="22"/>
      <c r="O879" s="22"/>
      <c r="P879" s="85">
        <v>14570</v>
      </c>
      <c r="Q879" s="86">
        <v>4.5</v>
      </c>
      <c r="R879" s="86">
        <v>15.5</v>
      </c>
      <c r="S879" s="86">
        <v>47</v>
      </c>
      <c r="T879" s="86">
        <v>20</v>
      </c>
      <c r="U879" s="14" t="s">
        <v>56</v>
      </c>
      <c r="V879" s="14" t="s">
        <v>56</v>
      </c>
      <c r="W879" s="14" t="s">
        <v>56</v>
      </c>
      <c r="X879" s="14" t="s">
        <v>56</v>
      </c>
    </row>
    <row r="880" spans="1:24">
      <c r="A880" t="s">
        <v>2417</v>
      </c>
      <c r="B880" s="12">
        <v>5025232951550</v>
      </c>
      <c r="C880" s="12" t="s">
        <v>2384</v>
      </c>
      <c r="D880" s="82" t="s">
        <v>1984</v>
      </c>
      <c r="E880" t="s">
        <v>2385</v>
      </c>
      <c r="F880" t="s">
        <v>2384</v>
      </c>
      <c r="G880" s="137" t="s">
        <v>5426</v>
      </c>
      <c r="H880" s="145" t="s">
        <v>2406</v>
      </c>
      <c r="I880" s="9"/>
      <c r="J880" s="9"/>
      <c r="K880" s="9"/>
      <c r="L880" s="9"/>
      <c r="M880" s="22">
        <v>169</v>
      </c>
      <c r="N880" s="22"/>
      <c r="O880" s="22"/>
      <c r="P880" s="85">
        <v>18281.165000000001</v>
      </c>
      <c r="Q880" s="86">
        <v>3.6</v>
      </c>
      <c r="R880" s="86">
        <v>15.5</v>
      </c>
      <c r="S880" s="86">
        <v>58.099999999999994</v>
      </c>
      <c r="T880" s="86">
        <v>20.3</v>
      </c>
      <c r="U880" s="14" t="s">
        <v>56</v>
      </c>
      <c r="V880" s="14" t="s">
        <v>56</v>
      </c>
      <c r="W880" s="14" t="s">
        <v>56</v>
      </c>
      <c r="X880" s="14" t="s">
        <v>56</v>
      </c>
    </row>
    <row r="881" spans="1:24">
      <c r="A881" t="s">
        <v>6992</v>
      </c>
      <c r="B881" s="12" t="s">
        <v>6993</v>
      </c>
      <c r="C881" s="12" t="s">
        <v>2384</v>
      </c>
      <c r="D881" s="82" t="s">
        <v>1984</v>
      </c>
      <c r="E881" t="s">
        <v>2385</v>
      </c>
      <c r="F881" t="s">
        <v>2384</v>
      </c>
      <c r="G881" s="137" t="s">
        <v>6994</v>
      </c>
      <c r="H881" s="145" t="s">
        <v>6995</v>
      </c>
      <c r="I881" s="9"/>
      <c r="J881" s="9"/>
      <c r="K881" s="10" t="s">
        <v>2017</v>
      </c>
      <c r="L881" s="11">
        <v>45352</v>
      </c>
      <c r="M881" s="22">
        <v>0</v>
      </c>
      <c r="N881" s="22"/>
      <c r="O881" s="22"/>
      <c r="P881" s="97"/>
      <c r="Q881" s="98"/>
      <c r="R881" s="98"/>
      <c r="S881" s="98"/>
      <c r="T881" s="98"/>
      <c r="U881" s="14" t="s">
        <v>56</v>
      </c>
      <c r="V881" s="14" t="s">
        <v>56</v>
      </c>
      <c r="W881" s="14" t="s">
        <v>56</v>
      </c>
      <c r="X881" s="14" t="s">
        <v>56</v>
      </c>
    </row>
    <row r="882" spans="1:24">
      <c r="A882" t="s">
        <v>2418</v>
      </c>
      <c r="B882" s="12">
        <v>4010869375825</v>
      </c>
      <c r="C882" s="12" t="s">
        <v>1911</v>
      </c>
      <c r="D882" s="82" t="s">
        <v>1984</v>
      </c>
      <c r="E882" t="s">
        <v>2419</v>
      </c>
      <c r="F882" t="s">
        <v>2420</v>
      </c>
      <c r="G882" s="137" t="s">
        <v>5427</v>
      </c>
      <c r="H882" s="145" t="s">
        <v>2422</v>
      </c>
      <c r="I882" s="9"/>
      <c r="J882" s="9"/>
      <c r="K882" s="10"/>
      <c r="L882" s="11"/>
      <c r="M882" s="22">
        <v>1449</v>
      </c>
      <c r="N882" s="22"/>
      <c r="O882" s="22"/>
      <c r="P882" s="85">
        <v>36244</v>
      </c>
      <c r="Q882" s="86">
        <v>13</v>
      </c>
      <c r="R882" s="86">
        <v>41</v>
      </c>
      <c r="S882" s="86">
        <v>52</v>
      </c>
      <c r="T882" s="86">
        <v>17</v>
      </c>
      <c r="U882" s="14" t="s">
        <v>56</v>
      </c>
      <c r="V882" s="14" t="s">
        <v>56</v>
      </c>
      <c r="W882" s="14" t="s">
        <v>56</v>
      </c>
      <c r="X882" s="14" t="s">
        <v>56</v>
      </c>
    </row>
    <row r="883" spans="1:24">
      <c r="A883" s="99" t="s">
        <v>6996</v>
      </c>
      <c r="B883" s="12">
        <v>4010869383059</v>
      </c>
      <c r="C883" s="12" t="s">
        <v>1911</v>
      </c>
      <c r="D883" t="s">
        <v>6883</v>
      </c>
      <c r="E883" t="s">
        <v>2425</v>
      </c>
      <c r="F883" t="s">
        <v>2426</v>
      </c>
      <c r="G883" s="137" t="s">
        <v>6997</v>
      </c>
      <c r="H883" s="145" t="s">
        <v>2428</v>
      </c>
      <c r="I883" s="9"/>
      <c r="J883" s="9"/>
      <c r="K883" s="10" t="s">
        <v>2017</v>
      </c>
      <c r="L883" s="11">
        <v>45627</v>
      </c>
      <c r="M883" s="22">
        <v>7479</v>
      </c>
      <c r="N883" s="22"/>
      <c r="O883" s="22"/>
      <c r="P883" s="85">
        <v>594000</v>
      </c>
      <c r="Q883" s="86">
        <v>50</v>
      </c>
      <c r="R883" s="86">
        <v>90</v>
      </c>
      <c r="S883" s="86">
        <v>120</v>
      </c>
      <c r="T883" s="86">
        <v>55.000000000000007</v>
      </c>
      <c r="U883" s="14" t="s">
        <v>56</v>
      </c>
      <c r="V883" s="14" t="s">
        <v>56</v>
      </c>
      <c r="W883" s="14" t="s">
        <v>56</v>
      </c>
      <c r="X883" s="14" t="s">
        <v>56</v>
      </c>
    </row>
    <row r="884" spans="1:24">
      <c r="A884" t="s">
        <v>6998</v>
      </c>
      <c r="B884" s="12">
        <v>4010869383011</v>
      </c>
      <c r="C884" s="12" t="s">
        <v>1911</v>
      </c>
      <c r="D884" t="s">
        <v>6883</v>
      </c>
      <c r="E884" t="s">
        <v>2425</v>
      </c>
      <c r="F884" t="s">
        <v>2426</v>
      </c>
      <c r="G884" s="137" t="s">
        <v>6999</v>
      </c>
      <c r="H884" s="145" t="s">
        <v>2428</v>
      </c>
      <c r="I884" s="9"/>
      <c r="J884" s="9"/>
      <c r="K884" s="10" t="s">
        <v>2017</v>
      </c>
      <c r="L884" s="11">
        <v>45627</v>
      </c>
      <c r="M884" s="22">
        <v>7734</v>
      </c>
      <c r="N884" s="22"/>
      <c r="O884" s="22"/>
      <c r="P884" s="85">
        <v>594000</v>
      </c>
      <c r="Q884" s="86">
        <v>50</v>
      </c>
      <c r="R884" s="86">
        <v>90</v>
      </c>
      <c r="S884" s="86">
        <v>120</v>
      </c>
      <c r="T884" s="86">
        <v>55.000000000000007</v>
      </c>
      <c r="U884" s="14" t="s">
        <v>56</v>
      </c>
      <c r="V884" s="14" t="s">
        <v>56</v>
      </c>
      <c r="W884" s="14" t="s">
        <v>56</v>
      </c>
      <c r="X884" s="14" t="s">
        <v>56</v>
      </c>
    </row>
    <row r="885" spans="1:24">
      <c r="A885" t="s">
        <v>7000</v>
      </c>
      <c r="B885" s="12">
        <v>4010869383028</v>
      </c>
      <c r="C885" s="12" t="s">
        <v>1911</v>
      </c>
      <c r="D885" t="s">
        <v>6883</v>
      </c>
      <c r="E885" t="s">
        <v>2425</v>
      </c>
      <c r="F885" t="s">
        <v>2426</v>
      </c>
      <c r="G885" s="137" t="s">
        <v>7001</v>
      </c>
      <c r="H885" s="145" t="s">
        <v>2428</v>
      </c>
      <c r="I885" s="9"/>
      <c r="J885" s="9"/>
      <c r="K885" s="10" t="s">
        <v>2017</v>
      </c>
      <c r="L885" s="11">
        <v>45627</v>
      </c>
      <c r="M885" s="22">
        <v>9566</v>
      </c>
      <c r="N885" s="22"/>
      <c r="O885" s="22"/>
      <c r="P885" s="85">
        <v>841500</v>
      </c>
      <c r="Q885" s="86">
        <v>80</v>
      </c>
      <c r="R885" s="86">
        <v>90</v>
      </c>
      <c r="S885" s="86">
        <v>170</v>
      </c>
      <c r="T885" s="86">
        <v>55.000000000000007</v>
      </c>
      <c r="U885" s="14" t="s">
        <v>56</v>
      </c>
      <c r="V885" s="14" t="s">
        <v>56</v>
      </c>
      <c r="W885" s="14" t="s">
        <v>56</v>
      </c>
      <c r="X885" s="14" t="s">
        <v>56</v>
      </c>
    </row>
    <row r="886" spans="1:24">
      <c r="A886" t="s">
        <v>7002</v>
      </c>
      <c r="B886" s="12">
        <v>4010869383004</v>
      </c>
      <c r="C886" s="12" t="s">
        <v>1911</v>
      </c>
      <c r="D886" t="s">
        <v>6883</v>
      </c>
      <c r="E886" t="s">
        <v>2425</v>
      </c>
      <c r="F886" t="s">
        <v>2426</v>
      </c>
      <c r="G886" s="137" t="s">
        <v>7003</v>
      </c>
      <c r="H886" s="145" t="s">
        <v>2428</v>
      </c>
      <c r="I886" s="9"/>
      <c r="J886" s="9"/>
      <c r="K886" s="10" t="s">
        <v>2017</v>
      </c>
      <c r="L886" s="11">
        <v>45627</v>
      </c>
      <c r="M886" s="22">
        <v>9287</v>
      </c>
      <c r="N886" s="22"/>
      <c r="O886" s="22"/>
      <c r="P886" s="85">
        <v>841500</v>
      </c>
      <c r="Q886" s="86">
        <v>80</v>
      </c>
      <c r="R886" s="86">
        <v>90</v>
      </c>
      <c r="S886" s="86">
        <v>170</v>
      </c>
      <c r="T886" s="86">
        <v>55.000000000000007</v>
      </c>
      <c r="U886" s="14" t="s">
        <v>56</v>
      </c>
      <c r="V886" s="14" t="s">
        <v>56</v>
      </c>
      <c r="W886" s="14" t="s">
        <v>56</v>
      </c>
      <c r="X886" s="14" t="s">
        <v>56</v>
      </c>
    </row>
    <row r="887" spans="1:24">
      <c r="A887" t="s">
        <v>7004</v>
      </c>
      <c r="B887" s="12">
        <v>4010869382991</v>
      </c>
      <c r="C887" s="12" t="s">
        <v>1911</v>
      </c>
      <c r="D887" t="s">
        <v>6883</v>
      </c>
      <c r="E887" t="s">
        <v>2425</v>
      </c>
      <c r="F887" t="s">
        <v>2426</v>
      </c>
      <c r="G887" s="137" t="s">
        <v>7005</v>
      </c>
      <c r="H887" s="145" t="s">
        <v>2428</v>
      </c>
      <c r="I887" s="9"/>
      <c r="J887" s="9"/>
      <c r="K887" s="10" t="s">
        <v>2017</v>
      </c>
      <c r="L887" s="11">
        <v>45627</v>
      </c>
      <c r="M887" s="22">
        <v>10095</v>
      </c>
      <c r="N887" s="22"/>
      <c r="O887" s="22"/>
      <c r="P887" s="85">
        <v>1089000</v>
      </c>
      <c r="Q887" s="86">
        <v>110</v>
      </c>
      <c r="R887" s="86">
        <v>90</v>
      </c>
      <c r="S887" s="86">
        <v>220.00000000000003</v>
      </c>
      <c r="T887" s="86">
        <v>55.000000000000007</v>
      </c>
      <c r="U887" s="14" t="s">
        <v>56</v>
      </c>
      <c r="V887" s="14" t="s">
        <v>56</v>
      </c>
      <c r="W887" s="14" t="s">
        <v>56</v>
      </c>
      <c r="X887" s="14" t="s">
        <v>56</v>
      </c>
    </row>
    <row r="888" spans="1:24">
      <c r="A888" t="s">
        <v>7006</v>
      </c>
      <c r="B888" s="12">
        <v>4010869383035</v>
      </c>
      <c r="C888" s="12" t="s">
        <v>1911</v>
      </c>
      <c r="D888" t="s">
        <v>6883</v>
      </c>
      <c r="E888" t="s">
        <v>2425</v>
      </c>
      <c r="F888" t="s">
        <v>2426</v>
      </c>
      <c r="G888" s="137" t="s">
        <v>7007</v>
      </c>
      <c r="H888" s="145" t="s">
        <v>2428</v>
      </c>
      <c r="I888" s="9"/>
      <c r="J888" s="9"/>
      <c r="K888" s="10" t="s">
        <v>2017</v>
      </c>
      <c r="L888" s="11">
        <v>45627</v>
      </c>
      <c r="M888" s="22">
        <v>11421</v>
      </c>
      <c r="N888" s="22"/>
      <c r="O888" s="22"/>
      <c r="P888" s="85">
        <v>1089000</v>
      </c>
      <c r="Q888" s="86">
        <v>110</v>
      </c>
      <c r="R888" s="86">
        <v>90</v>
      </c>
      <c r="S888" s="86">
        <v>220.00000000000003</v>
      </c>
      <c r="T888" s="86">
        <v>55.000000000000007</v>
      </c>
      <c r="U888" s="14" t="s">
        <v>56</v>
      </c>
      <c r="V888" s="14" t="s">
        <v>56</v>
      </c>
      <c r="W888" s="14" t="s">
        <v>56</v>
      </c>
      <c r="X888" s="14" t="s">
        <v>56</v>
      </c>
    </row>
    <row r="889" spans="1:24">
      <c r="A889" t="s">
        <v>7008</v>
      </c>
      <c r="B889" s="12">
        <v>4010869383066</v>
      </c>
      <c r="C889" s="12" t="s">
        <v>1911</v>
      </c>
      <c r="D889" t="s">
        <v>6883</v>
      </c>
      <c r="E889" t="s">
        <v>2425</v>
      </c>
      <c r="F889" t="s">
        <v>2426</v>
      </c>
      <c r="G889" s="137" t="s">
        <v>7009</v>
      </c>
      <c r="H889" s="145" t="s">
        <v>2428</v>
      </c>
      <c r="I889" s="9"/>
      <c r="J889" s="9"/>
      <c r="K889" s="10" t="s">
        <v>2017</v>
      </c>
      <c r="L889" s="11">
        <v>45627</v>
      </c>
      <c r="M889" s="22">
        <v>11952</v>
      </c>
      <c r="N889" s="22"/>
      <c r="O889" s="22"/>
      <c r="P889" s="85">
        <v>1336500</v>
      </c>
      <c r="Q889" s="86">
        <v>160</v>
      </c>
      <c r="R889" s="86">
        <v>90</v>
      </c>
      <c r="S889" s="86">
        <v>270</v>
      </c>
      <c r="T889" s="86">
        <v>55.000000000000007</v>
      </c>
      <c r="U889" s="14" t="s">
        <v>56</v>
      </c>
      <c r="V889" s="14" t="s">
        <v>56</v>
      </c>
      <c r="W889" s="14" t="s">
        <v>56</v>
      </c>
      <c r="X889" s="14" t="s">
        <v>56</v>
      </c>
    </row>
    <row r="890" spans="1:24">
      <c r="A890" t="s">
        <v>7010</v>
      </c>
      <c r="B890" s="12">
        <v>4010869383042</v>
      </c>
      <c r="C890" s="12" t="s">
        <v>1911</v>
      </c>
      <c r="D890" t="s">
        <v>6883</v>
      </c>
      <c r="E890" t="s">
        <v>2425</v>
      </c>
      <c r="F890" t="s">
        <v>2426</v>
      </c>
      <c r="G890" s="137" t="s">
        <v>7011</v>
      </c>
      <c r="H890" s="145" t="s">
        <v>2428</v>
      </c>
      <c r="I890" s="9"/>
      <c r="J890" s="9"/>
      <c r="K890" s="10" t="s">
        <v>2017</v>
      </c>
      <c r="L890" s="11">
        <v>45627</v>
      </c>
      <c r="M890" s="22">
        <v>15250</v>
      </c>
      <c r="N890" s="22"/>
      <c r="O890" s="22"/>
      <c r="P890" s="85">
        <v>1336500</v>
      </c>
      <c r="Q890" s="86">
        <v>160</v>
      </c>
      <c r="R890" s="86">
        <v>90</v>
      </c>
      <c r="S890" s="86">
        <v>270</v>
      </c>
      <c r="T890" s="86">
        <v>55.000000000000007</v>
      </c>
      <c r="U890" s="14" t="s">
        <v>56</v>
      </c>
      <c r="V890" s="14" t="s">
        <v>56</v>
      </c>
      <c r="W890" s="14" t="s">
        <v>56</v>
      </c>
      <c r="X890" s="14" t="s">
        <v>56</v>
      </c>
    </row>
    <row r="891" spans="1:24">
      <c r="A891" t="s">
        <v>2443</v>
      </c>
      <c r="B891" s="12">
        <v>5025232872985</v>
      </c>
      <c r="C891" s="12" t="s">
        <v>2384</v>
      </c>
      <c r="D891" t="s">
        <v>2426</v>
      </c>
      <c r="E891" t="s">
        <v>2444</v>
      </c>
      <c r="F891" t="s">
        <v>2426</v>
      </c>
      <c r="G891" s="137" t="s">
        <v>5436</v>
      </c>
      <c r="H891" s="145" t="s">
        <v>2446</v>
      </c>
      <c r="I891" s="9"/>
      <c r="J891" s="9"/>
      <c r="K891" s="10"/>
      <c r="L891" s="11"/>
      <c r="M891" s="22">
        <v>745</v>
      </c>
      <c r="N891" s="22"/>
      <c r="O891" s="22"/>
      <c r="P891" s="85">
        <v>100000</v>
      </c>
      <c r="Q891" s="86">
        <v>14.5</v>
      </c>
      <c r="R891" s="86">
        <v>31</v>
      </c>
      <c r="S891" s="86">
        <v>32</v>
      </c>
      <c r="T891" s="86">
        <v>101</v>
      </c>
      <c r="U891" s="14" t="s">
        <v>56</v>
      </c>
      <c r="V891" s="14" t="s">
        <v>56</v>
      </c>
      <c r="W891" s="14" t="s">
        <v>56</v>
      </c>
      <c r="X891" s="14" t="s">
        <v>56</v>
      </c>
    </row>
    <row r="892" spans="1:24">
      <c r="A892" t="s">
        <v>2447</v>
      </c>
      <c r="B892" s="12">
        <v>5025232872992</v>
      </c>
      <c r="C892" s="12" t="s">
        <v>2384</v>
      </c>
      <c r="D892" t="s">
        <v>2426</v>
      </c>
      <c r="E892" t="s">
        <v>2444</v>
      </c>
      <c r="F892" t="s">
        <v>2426</v>
      </c>
      <c r="G892" s="137" t="s">
        <v>5437</v>
      </c>
      <c r="H892" s="145" t="s">
        <v>2446</v>
      </c>
      <c r="I892" s="9"/>
      <c r="J892" s="9"/>
      <c r="K892" s="10"/>
      <c r="L892" s="11"/>
      <c r="M892" s="22">
        <v>854</v>
      </c>
      <c r="N892" s="22"/>
      <c r="O892" s="22"/>
      <c r="P892" s="85">
        <v>129000</v>
      </c>
      <c r="Q892" s="86">
        <v>17.5</v>
      </c>
      <c r="R892" s="86">
        <v>31</v>
      </c>
      <c r="S892" s="86">
        <v>32</v>
      </c>
      <c r="T892" s="86">
        <v>131</v>
      </c>
      <c r="U892" s="14" t="s">
        <v>56</v>
      </c>
      <c r="V892" s="14" t="s">
        <v>56</v>
      </c>
      <c r="W892" s="14" t="s">
        <v>56</v>
      </c>
      <c r="X892" s="14" t="s">
        <v>56</v>
      </c>
    </row>
    <row r="893" spans="1:24">
      <c r="A893" t="s">
        <v>2449</v>
      </c>
      <c r="B893" s="12">
        <v>5025232873005</v>
      </c>
      <c r="C893" s="12" t="s">
        <v>2384</v>
      </c>
      <c r="D893" t="s">
        <v>2426</v>
      </c>
      <c r="E893" t="s">
        <v>2444</v>
      </c>
      <c r="F893" t="s">
        <v>2426</v>
      </c>
      <c r="G893" s="137" t="s">
        <v>5438</v>
      </c>
      <c r="H893" s="145" t="s">
        <v>2446</v>
      </c>
      <c r="I893" s="9"/>
      <c r="J893" s="9"/>
      <c r="K893" s="10"/>
      <c r="L893" s="11"/>
      <c r="M893" s="22">
        <v>1038</v>
      </c>
      <c r="N893" s="22"/>
      <c r="O893" s="22"/>
      <c r="P893" s="85">
        <v>159712</v>
      </c>
      <c r="Q893" s="86">
        <v>21.5</v>
      </c>
      <c r="R893" s="86">
        <v>31</v>
      </c>
      <c r="S893" s="86">
        <v>32</v>
      </c>
      <c r="T893" s="86">
        <v>161</v>
      </c>
      <c r="U893" s="14" t="s">
        <v>56</v>
      </c>
      <c r="V893" s="14" t="s">
        <v>56</v>
      </c>
      <c r="W893" s="14" t="s">
        <v>56</v>
      </c>
      <c r="X893" s="14" t="s">
        <v>56</v>
      </c>
    </row>
    <row r="894" spans="1:24">
      <c r="A894" t="s">
        <v>2451</v>
      </c>
      <c r="B894" s="12">
        <v>5025232943111</v>
      </c>
      <c r="C894" s="12" t="s">
        <v>2384</v>
      </c>
      <c r="D894" t="s">
        <v>6883</v>
      </c>
      <c r="E894" t="s">
        <v>2452</v>
      </c>
      <c r="F894" t="s">
        <v>2453</v>
      </c>
      <c r="G894" s="137" t="s">
        <v>5439</v>
      </c>
      <c r="H894" s="145" t="s">
        <v>2455</v>
      </c>
      <c r="I894" s="9"/>
      <c r="J894" s="9"/>
      <c r="K894" s="9"/>
      <c r="L894" s="9"/>
      <c r="M894" s="22">
        <v>225</v>
      </c>
      <c r="N894" s="22"/>
      <c r="O894" s="22"/>
      <c r="P894" s="85">
        <v>11339</v>
      </c>
      <c r="Q894" s="86">
        <v>1.4</v>
      </c>
      <c r="R894" s="86">
        <v>17</v>
      </c>
      <c r="S894" s="86">
        <v>28.999999999999996</v>
      </c>
      <c r="T894" s="86">
        <v>23</v>
      </c>
      <c r="U894" s="14" t="s">
        <v>56</v>
      </c>
      <c r="V894" s="14" t="s">
        <v>56</v>
      </c>
      <c r="W894" s="14" t="s">
        <v>56</v>
      </c>
      <c r="X894" s="14" t="s">
        <v>56</v>
      </c>
    </row>
    <row r="895" spans="1:24">
      <c r="A895" t="s">
        <v>3273</v>
      </c>
      <c r="B895" s="12">
        <v>4010869375979</v>
      </c>
      <c r="C895" s="12" t="s">
        <v>3274</v>
      </c>
      <c r="D895" s="82" t="s">
        <v>224</v>
      </c>
      <c r="E895" t="s">
        <v>3275</v>
      </c>
      <c r="F895" t="s">
        <v>3276</v>
      </c>
      <c r="G895" s="137" t="s">
        <v>5654</v>
      </c>
      <c r="H895" s="145" t="s">
        <v>3278</v>
      </c>
      <c r="I895" s="9"/>
      <c r="J895" s="9"/>
      <c r="K895" s="9"/>
      <c r="L895" s="9"/>
      <c r="M895" s="22">
        <v>8427</v>
      </c>
      <c r="N895" s="22"/>
      <c r="O895" s="22"/>
      <c r="P895" s="85">
        <v>528580</v>
      </c>
      <c r="Q895" s="86">
        <v>85</v>
      </c>
      <c r="R895" s="86">
        <v>107</v>
      </c>
      <c r="S895" s="86">
        <v>95</v>
      </c>
      <c r="T895" s="86">
        <v>52</v>
      </c>
      <c r="U895" s="6" t="s">
        <v>3279</v>
      </c>
      <c r="V895" s="6">
        <v>0</v>
      </c>
      <c r="W895" s="6">
        <v>1</v>
      </c>
      <c r="X895" s="14" t="s">
        <v>56</v>
      </c>
    </row>
    <row r="896" spans="1:24">
      <c r="A896" t="s">
        <v>3280</v>
      </c>
      <c r="B896" s="12">
        <v>4010869359733</v>
      </c>
      <c r="C896" s="12" t="s">
        <v>3274</v>
      </c>
      <c r="D896" s="82" t="s">
        <v>224</v>
      </c>
      <c r="E896" t="s">
        <v>3281</v>
      </c>
      <c r="F896" t="s">
        <v>3282</v>
      </c>
      <c r="G896" s="137" t="s">
        <v>5655</v>
      </c>
      <c r="H896" s="145" t="s">
        <v>3278</v>
      </c>
      <c r="I896" s="9"/>
      <c r="J896" s="9"/>
      <c r="K896" s="9"/>
      <c r="L896" s="9"/>
      <c r="M896" s="22">
        <v>12553</v>
      </c>
      <c r="N896" s="22"/>
      <c r="O896" s="22"/>
      <c r="P896" s="85">
        <v>976375</v>
      </c>
      <c r="Q896" s="86">
        <v>155</v>
      </c>
      <c r="R896" s="86">
        <v>107</v>
      </c>
      <c r="S896" s="86">
        <v>125</v>
      </c>
      <c r="T896" s="86">
        <v>73</v>
      </c>
      <c r="U896" s="6" t="s">
        <v>3279</v>
      </c>
      <c r="V896" s="6">
        <v>0</v>
      </c>
      <c r="W896" s="6">
        <v>1</v>
      </c>
      <c r="X896" s="14" t="s">
        <v>56</v>
      </c>
    </row>
    <row r="897" spans="1:24">
      <c r="A897" t="s">
        <v>3284</v>
      </c>
      <c r="B897" s="12">
        <v>4010869375962</v>
      </c>
      <c r="C897" s="12" t="s">
        <v>3274</v>
      </c>
      <c r="D897" s="82" t="s">
        <v>224</v>
      </c>
      <c r="E897" t="s">
        <v>3275</v>
      </c>
      <c r="F897" t="s">
        <v>3276</v>
      </c>
      <c r="G897" s="137" t="s">
        <v>5656</v>
      </c>
      <c r="H897" s="145" t="s">
        <v>3278</v>
      </c>
      <c r="I897" s="9"/>
      <c r="J897" s="9"/>
      <c r="K897" s="9"/>
      <c r="L897" s="9"/>
      <c r="M897" s="22">
        <v>16458</v>
      </c>
      <c r="N897" s="22"/>
      <c r="O897" s="22"/>
      <c r="P897" s="85">
        <v>949625</v>
      </c>
      <c r="Q897" s="86">
        <v>173</v>
      </c>
      <c r="R897" s="86">
        <v>107</v>
      </c>
      <c r="S897" s="86">
        <v>125</v>
      </c>
      <c r="T897" s="86">
        <v>71</v>
      </c>
      <c r="U897" s="6" t="s">
        <v>3279</v>
      </c>
      <c r="V897" s="6">
        <v>0</v>
      </c>
      <c r="W897" s="6">
        <v>1</v>
      </c>
      <c r="X897" s="14" t="s">
        <v>56</v>
      </c>
    </row>
    <row r="898" spans="1:24">
      <c r="A898" t="s">
        <v>3286</v>
      </c>
      <c r="B898" s="12">
        <v>4010869352116</v>
      </c>
      <c r="C898" s="12" t="s">
        <v>3274</v>
      </c>
      <c r="D898" s="82" t="s">
        <v>224</v>
      </c>
      <c r="E898" t="s">
        <v>3281</v>
      </c>
      <c r="F898" t="s">
        <v>3282</v>
      </c>
      <c r="G898" s="137" t="s">
        <v>5657</v>
      </c>
      <c r="H898" s="145" t="s">
        <v>3278</v>
      </c>
      <c r="I898" s="9"/>
      <c r="J898" s="9"/>
      <c r="K898" s="9"/>
      <c r="L898" s="9"/>
      <c r="M898" s="22">
        <v>21144</v>
      </c>
      <c r="N898" s="22"/>
      <c r="O898" s="22"/>
      <c r="P898" s="85">
        <v>1968820</v>
      </c>
      <c r="Q898" s="86">
        <v>305</v>
      </c>
      <c r="R898" s="86">
        <v>204.99999999999997</v>
      </c>
      <c r="S898" s="86">
        <v>98</v>
      </c>
      <c r="T898" s="86">
        <v>98</v>
      </c>
      <c r="U898" s="6" t="s">
        <v>3279</v>
      </c>
      <c r="V898" s="6">
        <v>0</v>
      </c>
      <c r="W898" s="6">
        <v>1</v>
      </c>
      <c r="X898" s="14" t="s">
        <v>56</v>
      </c>
    </row>
    <row r="899" spans="1:24">
      <c r="A899" t="s">
        <v>3288</v>
      </c>
      <c r="B899" s="12">
        <v>4010869356671</v>
      </c>
      <c r="C899" s="12" t="s">
        <v>3274</v>
      </c>
      <c r="D899" s="82" t="s">
        <v>224</v>
      </c>
      <c r="E899" t="s">
        <v>3275</v>
      </c>
      <c r="F899" t="s">
        <v>3276</v>
      </c>
      <c r="G899" s="137" t="s">
        <v>5658</v>
      </c>
      <c r="H899" s="145" t="s">
        <v>3278</v>
      </c>
      <c r="I899" s="9"/>
      <c r="J899" s="9"/>
      <c r="K899" s="9"/>
      <c r="L899" s="9"/>
      <c r="M899" s="22">
        <v>23223</v>
      </c>
      <c r="N899" s="22"/>
      <c r="O899" s="22"/>
      <c r="P899" s="85">
        <v>1850125</v>
      </c>
      <c r="Q899" s="86">
        <v>340</v>
      </c>
      <c r="R899" s="86">
        <v>204.99999999999997</v>
      </c>
      <c r="S899" s="86">
        <v>95</v>
      </c>
      <c r="T899" s="86">
        <v>95</v>
      </c>
      <c r="U899" s="6" t="s">
        <v>3279</v>
      </c>
      <c r="V899" s="6">
        <v>0</v>
      </c>
      <c r="W899" s="6">
        <v>1</v>
      </c>
      <c r="X899" s="14" t="s">
        <v>56</v>
      </c>
    </row>
    <row r="900" spans="1:24">
      <c r="A900" t="s">
        <v>3290</v>
      </c>
      <c r="B900" s="12">
        <v>4010869350426</v>
      </c>
      <c r="C900" s="12" t="s">
        <v>3274</v>
      </c>
      <c r="D900" s="82" t="s">
        <v>224</v>
      </c>
      <c r="E900" t="s">
        <v>3275</v>
      </c>
      <c r="F900" t="s">
        <v>3276</v>
      </c>
      <c r="G900" s="137" t="s">
        <v>7012</v>
      </c>
      <c r="H900" s="145" t="s">
        <v>3278</v>
      </c>
      <c r="I900" s="9"/>
      <c r="J900" s="9"/>
      <c r="K900" s="10" t="s">
        <v>2017</v>
      </c>
      <c r="L900" s="11">
        <v>45474</v>
      </c>
      <c r="M900" s="22">
        <v>45318</v>
      </c>
      <c r="N900" s="22"/>
      <c r="O900" s="22"/>
      <c r="P900" s="85">
        <v>2174130</v>
      </c>
      <c r="Q900" s="86">
        <v>514</v>
      </c>
      <c r="R900" s="86">
        <v>203</v>
      </c>
      <c r="S900" s="86">
        <v>119</v>
      </c>
      <c r="T900" s="86">
        <v>90</v>
      </c>
      <c r="U900" s="6" t="s">
        <v>3279</v>
      </c>
      <c r="V900" s="6">
        <v>0</v>
      </c>
      <c r="W900" s="6">
        <v>1</v>
      </c>
      <c r="X900" s="14" t="s">
        <v>56</v>
      </c>
    </row>
    <row r="901" spans="1:24">
      <c r="A901" t="s">
        <v>3292</v>
      </c>
      <c r="B901" s="12">
        <v>4010869378390</v>
      </c>
      <c r="C901" s="12" t="s">
        <v>3274</v>
      </c>
      <c r="D901" s="82" t="s">
        <v>1984</v>
      </c>
      <c r="E901" t="s">
        <v>3293</v>
      </c>
      <c r="F901" t="s">
        <v>3294</v>
      </c>
      <c r="G901" s="140" t="s">
        <v>5660</v>
      </c>
      <c r="H901" s="145" t="s">
        <v>3296</v>
      </c>
      <c r="I901" s="9"/>
      <c r="J901" s="9"/>
      <c r="K901" s="9"/>
      <c r="L901" s="9"/>
      <c r="M901" s="22">
        <v>1582</v>
      </c>
      <c r="N901" s="22"/>
      <c r="O901" s="22"/>
      <c r="P901" s="85">
        <v>1409.4</v>
      </c>
      <c r="Q901" s="86">
        <v>0.35499999999999998</v>
      </c>
      <c r="R901" s="86">
        <v>7.5</v>
      </c>
      <c r="S901" s="86">
        <v>16.2</v>
      </c>
      <c r="T901" s="86">
        <v>11.600000000000001</v>
      </c>
      <c r="U901" s="14" t="s">
        <v>56</v>
      </c>
      <c r="V901" s="14" t="s">
        <v>56</v>
      </c>
      <c r="W901" s="14" t="s">
        <v>56</v>
      </c>
      <c r="X901" s="14" t="s">
        <v>56</v>
      </c>
    </row>
    <row r="902" spans="1:24">
      <c r="A902" t="s">
        <v>3297</v>
      </c>
      <c r="B902" s="12">
        <v>4010869378369</v>
      </c>
      <c r="C902" s="12" t="s">
        <v>3274</v>
      </c>
      <c r="D902" s="82" t="s">
        <v>1984</v>
      </c>
      <c r="E902" t="s">
        <v>3293</v>
      </c>
      <c r="F902" t="s">
        <v>3294</v>
      </c>
      <c r="G902" s="141" t="s">
        <v>5661</v>
      </c>
      <c r="H902" s="145" t="s">
        <v>3296</v>
      </c>
      <c r="I902" s="9"/>
      <c r="J902" s="9"/>
      <c r="K902" s="9"/>
      <c r="L902" s="9"/>
      <c r="M902" s="22">
        <v>1582</v>
      </c>
      <c r="N902" s="22"/>
      <c r="O902" s="22"/>
      <c r="P902" s="85">
        <v>1409.4</v>
      </c>
      <c r="Q902" s="86">
        <v>0.35499999999999998</v>
      </c>
      <c r="R902" s="86">
        <v>7.5</v>
      </c>
      <c r="S902" s="86">
        <v>16.2</v>
      </c>
      <c r="T902" s="86">
        <v>11.600000000000001</v>
      </c>
      <c r="U902" s="14" t="s">
        <v>56</v>
      </c>
      <c r="V902" s="14" t="s">
        <v>56</v>
      </c>
      <c r="W902" s="14" t="s">
        <v>56</v>
      </c>
      <c r="X902" s="14" t="s">
        <v>56</v>
      </c>
    </row>
    <row r="903" spans="1:24">
      <c r="A903" t="s">
        <v>3299</v>
      </c>
      <c r="B903" s="12">
        <v>4010869378406</v>
      </c>
      <c r="C903" s="12" t="s">
        <v>3274</v>
      </c>
      <c r="D903" s="82" t="s">
        <v>1984</v>
      </c>
      <c r="E903" t="s">
        <v>3293</v>
      </c>
      <c r="F903" t="s">
        <v>3294</v>
      </c>
      <c r="G903" s="141" t="s">
        <v>5662</v>
      </c>
      <c r="H903" s="145" t="s">
        <v>3296</v>
      </c>
      <c r="I903" s="9"/>
      <c r="J903" s="9"/>
      <c r="K903" s="9"/>
      <c r="L903" s="9"/>
      <c r="M903" s="22">
        <v>1582</v>
      </c>
      <c r="N903" s="22"/>
      <c r="O903" s="22"/>
      <c r="P903" s="85">
        <v>1409.4</v>
      </c>
      <c r="Q903" s="86">
        <v>0.35499999999999998</v>
      </c>
      <c r="R903" s="86">
        <v>7.5</v>
      </c>
      <c r="S903" s="86">
        <v>16.2</v>
      </c>
      <c r="T903" s="86">
        <v>11.600000000000001</v>
      </c>
      <c r="U903" s="14" t="s">
        <v>56</v>
      </c>
      <c r="V903" s="14" t="s">
        <v>56</v>
      </c>
      <c r="W903" s="14" t="s">
        <v>56</v>
      </c>
      <c r="X903" s="14" t="s">
        <v>56</v>
      </c>
    </row>
    <row r="904" spans="1:24">
      <c r="A904" t="s">
        <v>3301</v>
      </c>
      <c r="B904" s="12">
        <v>4010869378789</v>
      </c>
      <c r="C904" s="12" t="s">
        <v>3274</v>
      </c>
      <c r="D904" s="82" t="s">
        <v>1984</v>
      </c>
      <c r="E904" t="s">
        <v>3293</v>
      </c>
      <c r="F904" t="s">
        <v>3294</v>
      </c>
      <c r="G904" s="141" t="s">
        <v>5663</v>
      </c>
      <c r="H904" s="145" t="s">
        <v>3296</v>
      </c>
      <c r="I904" s="9"/>
      <c r="J904" s="9"/>
      <c r="K904" s="9"/>
      <c r="L904" s="9"/>
      <c r="M904" s="22">
        <v>1582</v>
      </c>
      <c r="N904" s="22"/>
      <c r="O904" s="22"/>
      <c r="P904" s="85">
        <v>1409.4</v>
      </c>
      <c r="Q904" s="86">
        <v>0.35499999999999998</v>
      </c>
      <c r="R904" s="86">
        <v>7.5</v>
      </c>
      <c r="S904" s="86">
        <v>16.2</v>
      </c>
      <c r="T904" s="86">
        <v>11.600000000000001</v>
      </c>
      <c r="U904" s="14" t="s">
        <v>56</v>
      </c>
      <c r="V904" s="14" t="s">
        <v>56</v>
      </c>
      <c r="W904" s="14" t="s">
        <v>56</v>
      </c>
      <c r="X904" s="14" t="s">
        <v>56</v>
      </c>
    </row>
    <row r="905" spans="1:24">
      <c r="A905" t="s">
        <v>3303</v>
      </c>
      <c r="B905" s="12">
        <v>4010869378352</v>
      </c>
      <c r="C905" s="12" t="s">
        <v>3274</v>
      </c>
      <c r="D905" s="82" t="s">
        <v>1984</v>
      </c>
      <c r="E905" t="s">
        <v>3293</v>
      </c>
      <c r="F905" t="s">
        <v>3294</v>
      </c>
      <c r="G905" s="141" t="s">
        <v>5664</v>
      </c>
      <c r="H905" s="145" t="s">
        <v>3296</v>
      </c>
      <c r="I905" s="9"/>
      <c r="J905" s="9"/>
      <c r="K905" s="9"/>
      <c r="L905" s="9"/>
      <c r="M905" s="22">
        <v>1582</v>
      </c>
      <c r="N905" s="22"/>
      <c r="O905" s="22"/>
      <c r="P905" s="85">
        <v>1409.4</v>
      </c>
      <c r="Q905" s="86">
        <v>0.35499999999999998</v>
      </c>
      <c r="R905" s="86">
        <v>7.5</v>
      </c>
      <c r="S905" s="86">
        <v>16.2</v>
      </c>
      <c r="T905" s="86">
        <v>11.600000000000001</v>
      </c>
      <c r="U905" s="14" t="s">
        <v>56</v>
      </c>
      <c r="V905" s="14" t="s">
        <v>56</v>
      </c>
      <c r="W905" s="14" t="s">
        <v>56</v>
      </c>
      <c r="X905" s="14" t="s">
        <v>56</v>
      </c>
    </row>
    <row r="906" spans="1:24">
      <c r="A906" t="s">
        <v>3305</v>
      </c>
      <c r="B906" s="12">
        <v>4010869378376</v>
      </c>
      <c r="C906" s="12" t="s">
        <v>3274</v>
      </c>
      <c r="D906" s="82" t="s">
        <v>1984</v>
      </c>
      <c r="E906" t="s">
        <v>3293</v>
      </c>
      <c r="F906" t="s">
        <v>3294</v>
      </c>
      <c r="G906" s="141" t="s">
        <v>5665</v>
      </c>
      <c r="H906" s="145" t="s">
        <v>3296</v>
      </c>
      <c r="I906" s="9"/>
      <c r="J906" s="9"/>
      <c r="K906" s="9"/>
      <c r="L906" s="9"/>
      <c r="M906" s="22">
        <v>1582</v>
      </c>
      <c r="N906" s="22"/>
      <c r="O906" s="22"/>
      <c r="P906" s="85">
        <v>1409.4</v>
      </c>
      <c r="Q906" s="86">
        <v>0.35499999999999998</v>
      </c>
      <c r="R906" s="86">
        <v>7.5</v>
      </c>
      <c r="S906" s="86">
        <v>16.2</v>
      </c>
      <c r="T906" s="86">
        <v>11.600000000000001</v>
      </c>
      <c r="U906" s="14" t="s">
        <v>56</v>
      </c>
      <c r="V906" s="14" t="s">
        <v>56</v>
      </c>
      <c r="W906" s="14" t="s">
        <v>56</v>
      </c>
      <c r="X906" s="14" t="s">
        <v>56</v>
      </c>
    </row>
    <row r="907" spans="1:24">
      <c r="A907" t="s">
        <v>3307</v>
      </c>
      <c r="B907" s="12">
        <v>4010869378345</v>
      </c>
      <c r="C907" s="12" t="s">
        <v>3274</v>
      </c>
      <c r="D907" s="82" t="s">
        <v>1984</v>
      </c>
      <c r="E907" t="s">
        <v>3293</v>
      </c>
      <c r="F907" t="s">
        <v>3294</v>
      </c>
      <c r="G907" s="141" t="s">
        <v>5666</v>
      </c>
      <c r="H907" s="145" t="s">
        <v>3296</v>
      </c>
      <c r="I907" s="9"/>
      <c r="J907" s="9"/>
      <c r="K907" s="9"/>
      <c r="L907" s="9"/>
      <c r="M907" s="22">
        <v>1582</v>
      </c>
      <c r="N907" s="22"/>
      <c r="O907" s="22"/>
      <c r="P907" s="85">
        <v>1409.4</v>
      </c>
      <c r="Q907" s="86">
        <v>0.35499999999999998</v>
      </c>
      <c r="R907" s="86">
        <v>7.5</v>
      </c>
      <c r="S907" s="86">
        <v>16.2</v>
      </c>
      <c r="T907" s="86">
        <v>11.600000000000001</v>
      </c>
      <c r="U907" s="14" t="s">
        <v>56</v>
      </c>
      <c r="V907" s="14" t="s">
        <v>56</v>
      </c>
      <c r="W907" s="14" t="s">
        <v>56</v>
      </c>
      <c r="X907" s="14" t="s">
        <v>56</v>
      </c>
    </row>
    <row r="908" spans="1:24">
      <c r="A908" t="s">
        <v>3309</v>
      </c>
      <c r="B908" s="12">
        <v>4010869500708</v>
      </c>
      <c r="C908" s="12" t="s">
        <v>3274</v>
      </c>
      <c r="D908" s="82" t="s">
        <v>1984</v>
      </c>
      <c r="E908" t="s">
        <v>3293</v>
      </c>
      <c r="F908" t="s">
        <v>3294</v>
      </c>
      <c r="G908" s="142" t="s">
        <v>5667</v>
      </c>
      <c r="H908" s="145" t="s">
        <v>3296</v>
      </c>
      <c r="I908" s="9"/>
      <c r="J908" s="9"/>
      <c r="K908" s="9"/>
      <c r="L908" s="9"/>
      <c r="M908" s="22">
        <v>2382</v>
      </c>
      <c r="N908" s="22"/>
      <c r="O908" s="22"/>
      <c r="P908" s="85"/>
      <c r="Q908" s="86"/>
      <c r="R908" s="86"/>
      <c r="S908" s="86"/>
      <c r="T908" s="86"/>
      <c r="U908" s="14" t="s">
        <v>56</v>
      </c>
      <c r="V908" s="14" t="s">
        <v>56</v>
      </c>
      <c r="W908" s="14" t="s">
        <v>56</v>
      </c>
      <c r="X908" s="14" t="s">
        <v>56</v>
      </c>
    </row>
    <row r="909" spans="1:24">
      <c r="A909" t="s">
        <v>3311</v>
      </c>
      <c r="B909" s="12">
        <v>4010869208956</v>
      </c>
      <c r="C909" s="12" t="s">
        <v>3274</v>
      </c>
      <c r="D909" s="82" t="s">
        <v>1984</v>
      </c>
      <c r="E909" t="s">
        <v>3293</v>
      </c>
      <c r="F909" t="s">
        <v>3312</v>
      </c>
      <c r="G909" s="137" t="s">
        <v>5668</v>
      </c>
      <c r="H909" s="145" t="s">
        <v>3314</v>
      </c>
      <c r="I909" s="9"/>
      <c r="J909" s="9"/>
      <c r="K909" s="9"/>
      <c r="L909" s="9"/>
      <c r="M909" s="22">
        <v>160</v>
      </c>
      <c r="N909" s="22"/>
      <c r="O909" s="22"/>
      <c r="P909" s="85">
        <v>2376</v>
      </c>
      <c r="Q909" s="86">
        <v>0.3</v>
      </c>
      <c r="R909" s="86">
        <v>6</v>
      </c>
      <c r="S909" s="86">
        <v>11</v>
      </c>
      <c r="T909" s="86">
        <v>36</v>
      </c>
      <c r="U909" s="14" t="s">
        <v>56</v>
      </c>
      <c r="V909" s="14" t="s">
        <v>56</v>
      </c>
      <c r="W909" s="14" t="s">
        <v>56</v>
      </c>
      <c r="X909" s="14" t="s">
        <v>56</v>
      </c>
    </row>
    <row r="910" spans="1:24" ht="13.5" customHeight="1">
      <c r="A910" t="s">
        <v>3315</v>
      </c>
      <c r="B910" s="12">
        <v>4010869374934</v>
      </c>
      <c r="C910" s="12" t="s">
        <v>3274</v>
      </c>
      <c r="D910" s="82" t="s">
        <v>1984</v>
      </c>
      <c r="E910" t="s">
        <v>3293</v>
      </c>
      <c r="F910" t="s">
        <v>3312</v>
      </c>
      <c r="G910" s="137" t="s">
        <v>5669</v>
      </c>
      <c r="H910" s="145" t="s">
        <v>3317</v>
      </c>
      <c r="I910" s="9"/>
      <c r="J910" s="9"/>
      <c r="K910" s="9"/>
      <c r="L910" s="9"/>
      <c r="M910" s="22">
        <v>88</v>
      </c>
      <c r="N910" s="22"/>
      <c r="O910" s="22"/>
      <c r="P910" s="85">
        <v>10528.056</v>
      </c>
      <c r="Q910" s="86">
        <v>0.98</v>
      </c>
      <c r="R910" s="86">
        <v>16.2</v>
      </c>
      <c r="S910" s="86">
        <v>30.8</v>
      </c>
      <c r="T910" s="86">
        <v>21.099999999999998</v>
      </c>
      <c r="U910" s="14" t="s">
        <v>56</v>
      </c>
      <c r="V910" s="14" t="s">
        <v>56</v>
      </c>
      <c r="W910" s="14" t="s">
        <v>56</v>
      </c>
      <c r="X910" s="14" t="s">
        <v>56</v>
      </c>
    </row>
    <row r="911" spans="1:24">
      <c r="A911" t="s">
        <v>3318</v>
      </c>
      <c r="B911" s="12">
        <v>4010869754422</v>
      </c>
      <c r="C911" s="12" t="s">
        <v>3274</v>
      </c>
      <c r="D911" s="82" t="s">
        <v>1984</v>
      </c>
      <c r="E911" t="s">
        <v>3293</v>
      </c>
      <c r="F911" t="s">
        <v>3312</v>
      </c>
      <c r="G911" s="137" t="s">
        <v>5670</v>
      </c>
      <c r="H911" s="145" t="s">
        <v>3320</v>
      </c>
      <c r="I911" s="9"/>
      <c r="J911" s="9"/>
      <c r="K911" s="10" t="s">
        <v>2017</v>
      </c>
      <c r="L911" s="11">
        <v>45931</v>
      </c>
      <c r="M911" s="22">
        <v>393</v>
      </c>
      <c r="N911" s="22"/>
      <c r="O911" s="22"/>
      <c r="P911" s="85"/>
      <c r="Q911" s="86"/>
      <c r="R911" s="86"/>
      <c r="S911" s="86"/>
      <c r="T911" s="86"/>
      <c r="U911" s="14" t="s">
        <v>56</v>
      </c>
      <c r="V911" s="14" t="s">
        <v>56</v>
      </c>
      <c r="W911" s="14" t="s">
        <v>56</v>
      </c>
      <c r="X911" s="14" t="s">
        <v>56</v>
      </c>
    </row>
    <row r="912" spans="1:24">
      <c r="A912" t="s">
        <v>3321</v>
      </c>
      <c r="B912" s="12">
        <v>4010869767583</v>
      </c>
      <c r="C912" s="12" t="s">
        <v>3274</v>
      </c>
      <c r="D912" s="82" t="s">
        <v>1984</v>
      </c>
      <c r="E912" t="s">
        <v>3293</v>
      </c>
      <c r="F912" t="s">
        <v>3312</v>
      </c>
      <c r="G912" s="137" t="s">
        <v>5671</v>
      </c>
      <c r="H912" s="145" t="s">
        <v>3323</v>
      </c>
      <c r="I912" s="9"/>
      <c r="J912" s="9"/>
      <c r="K912" s="10" t="s">
        <v>2017</v>
      </c>
      <c r="L912" s="11">
        <v>45931</v>
      </c>
      <c r="M912" s="22">
        <v>368</v>
      </c>
      <c r="N912" s="22"/>
      <c r="O912" s="22"/>
      <c r="P912" s="85"/>
      <c r="Q912" s="86"/>
      <c r="R912" s="86"/>
      <c r="S912" s="86"/>
      <c r="T912" s="86"/>
      <c r="U912" s="14" t="s">
        <v>56</v>
      </c>
      <c r="V912" s="14" t="s">
        <v>56</v>
      </c>
      <c r="W912" s="14" t="s">
        <v>56</v>
      </c>
      <c r="X912" s="14" t="s">
        <v>56</v>
      </c>
    </row>
    <row r="913" spans="1:24">
      <c r="A913" t="s">
        <v>3324</v>
      </c>
      <c r="B913" s="12">
        <v>4010869769600</v>
      </c>
      <c r="C913" s="12" t="s">
        <v>3274</v>
      </c>
      <c r="D913" s="82" t="s">
        <v>1984</v>
      </c>
      <c r="E913" t="s">
        <v>3293</v>
      </c>
      <c r="F913" t="s">
        <v>3312</v>
      </c>
      <c r="G913" s="143" t="s">
        <v>5672</v>
      </c>
      <c r="H913" s="145" t="s">
        <v>3326</v>
      </c>
      <c r="I913" s="9"/>
      <c r="J913" s="9"/>
      <c r="K913" s="10" t="s">
        <v>2017</v>
      </c>
      <c r="L913" s="11">
        <v>45931</v>
      </c>
      <c r="M913" s="22">
        <v>480</v>
      </c>
      <c r="N913" s="22"/>
      <c r="O913" s="22"/>
      <c r="P913" s="85"/>
      <c r="Q913" s="86"/>
      <c r="R913" s="86"/>
      <c r="S913" s="86"/>
      <c r="T913" s="86"/>
      <c r="U913" s="14" t="s">
        <v>56</v>
      </c>
      <c r="V913" s="14" t="s">
        <v>56</v>
      </c>
      <c r="W913" s="14" t="s">
        <v>56</v>
      </c>
      <c r="X913" s="14" t="s">
        <v>56</v>
      </c>
    </row>
    <row r="914" spans="1:24">
      <c r="A914" t="s">
        <v>3327</v>
      </c>
      <c r="B914" s="12">
        <v>4010869767774</v>
      </c>
      <c r="C914" s="12" t="s">
        <v>3274</v>
      </c>
      <c r="D914" s="82" t="s">
        <v>1984</v>
      </c>
      <c r="E914" t="s">
        <v>3293</v>
      </c>
      <c r="F914" t="s">
        <v>3312</v>
      </c>
      <c r="G914" s="142" t="s">
        <v>5673</v>
      </c>
      <c r="H914" s="145" t="s">
        <v>3329</v>
      </c>
      <c r="I914" s="9"/>
      <c r="J914" s="9"/>
      <c r="K914" s="10" t="s">
        <v>2017</v>
      </c>
      <c r="L914" s="11">
        <v>45931</v>
      </c>
      <c r="M914" s="22">
        <v>700</v>
      </c>
      <c r="N914" s="22"/>
      <c r="O914" s="22"/>
      <c r="P914" s="85"/>
      <c r="Q914" s="86"/>
      <c r="R914" s="86"/>
      <c r="S914" s="86"/>
      <c r="T914" s="86"/>
      <c r="U914" s="14" t="s">
        <v>56</v>
      </c>
      <c r="V914" s="14" t="s">
        <v>56</v>
      </c>
      <c r="W914" s="14" t="s">
        <v>56</v>
      </c>
      <c r="X914" s="14" t="s">
        <v>56</v>
      </c>
    </row>
    <row r="915" spans="1:24">
      <c r="A915" t="s">
        <v>3330</v>
      </c>
      <c r="B915" s="12">
        <v>4010869767781</v>
      </c>
      <c r="C915" s="12" t="s">
        <v>3274</v>
      </c>
      <c r="D915" s="82" t="s">
        <v>1984</v>
      </c>
      <c r="E915" t="s">
        <v>3293</v>
      </c>
      <c r="F915" t="s">
        <v>3312</v>
      </c>
      <c r="G915" s="142" t="s">
        <v>5674</v>
      </c>
      <c r="H915" s="145" t="s">
        <v>3329</v>
      </c>
      <c r="I915" s="9"/>
      <c r="J915" s="9"/>
      <c r="K915" s="10" t="s">
        <v>2017</v>
      </c>
      <c r="L915" s="11">
        <v>45931</v>
      </c>
      <c r="M915" s="22">
        <v>700</v>
      </c>
      <c r="N915" s="22"/>
      <c r="O915" s="22"/>
      <c r="P915" s="85"/>
      <c r="Q915" s="86"/>
      <c r="R915" s="86"/>
      <c r="S915" s="86"/>
      <c r="T915" s="86"/>
      <c r="U915" s="14" t="s">
        <v>56</v>
      </c>
      <c r="V915" s="14" t="s">
        <v>56</v>
      </c>
      <c r="W915" s="14" t="s">
        <v>56</v>
      </c>
      <c r="X915" s="14" t="s">
        <v>56</v>
      </c>
    </row>
    <row r="916" spans="1:24">
      <c r="A916" t="s">
        <v>3331</v>
      </c>
      <c r="B916" s="12">
        <v>4010869767798</v>
      </c>
      <c r="C916" s="12" t="s">
        <v>3274</v>
      </c>
      <c r="D916" s="82" t="s">
        <v>1984</v>
      </c>
      <c r="E916" t="s">
        <v>3293</v>
      </c>
      <c r="F916" t="s">
        <v>3312</v>
      </c>
      <c r="G916" s="142" t="s">
        <v>5675</v>
      </c>
      <c r="H916" s="145" t="s">
        <v>3329</v>
      </c>
      <c r="I916" s="9"/>
      <c r="J916" s="9"/>
      <c r="K916" s="10" t="s">
        <v>2017</v>
      </c>
      <c r="L916" s="11">
        <v>45931</v>
      </c>
      <c r="M916" s="22">
        <v>700</v>
      </c>
      <c r="N916" s="22"/>
      <c r="O916" s="22"/>
      <c r="P916" s="85"/>
      <c r="Q916" s="86"/>
      <c r="R916" s="86"/>
      <c r="S916" s="86"/>
      <c r="T916" s="86"/>
      <c r="U916" s="14" t="s">
        <v>56</v>
      </c>
      <c r="V916" s="14" t="s">
        <v>56</v>
      </c>
      <c r="W916" s="14" t="s">
        <v>56</v>
      </c>
      <c r="X916" s="14" t="s">
        <v>56</v>
      </c>
    </row>
    <row r="917" spans="1:24">
      <c r="A917" t="s">
        <v>3332</v>
      </c>
      <c r="B917" s="12">
        <v>4010869767804</v>
      </c>
      <c r="C917" s="12" t="s">
        <v>3274</v>
      </c>
      <c r="D917" s="82" t="s">
        <v>1984</v>
      </c>
      <c r="E917" t="s">
        <v>3293</v>
      </c>
      <c r="F917" t="s">
        <v>3312</v>
      </c>
      <c r="G917" s="142" t="s">
        <v>5676</v>
      </c>
      <c r="H917" s="145" t="s">
        <v>3329</v>
      </c>
      <c r="I917" s="9"/>
      <c r="J917" s="9"/>
      <c r="K917" s="10" t="s">
        <v>2017</v>
      </c>
      <c r="L917" s="11">
        <v>45931</v>
      </c>
      <c r="M917" s="22">
        <v>700</v>
      </c>
      <c r="N917" s="22"/>
      <c r="O917" s="22"/>
      <c r="P917" s="85"/>
      <c r="Q917" s="86"/>
      <c r="R917" s="86"/>
      <c r="S917" s="86"/>
      <c r="T917" s="86"/>
      <c r="U917" s="14" t="s">
        <v>56</v>
      </c>
      <c r="V917" s="14" t="s">
        <v>56</v>
      </c>
      <c r="W917" s="14" t="s">
        <v>56</v>
      </c>
      <c r="X917" s="14" t="s">
        <v>56</v>
      </c>
    </row>
    <row r="918" spans="1:24">
      <c r="A918" t="s">
        <v>3333</v>
      </c>
      <c r="B918" s="12">
        <v>4010869767811</v>
      </c>
      <c r="C918" s="12" t="s">
        <v>3274</v>
      </c>
      <c r="D918" s="82" t="s">
        <v>1984</v>
      </c>
      <c r="E918" t="s">
        <v>3293</v>
      </c>
      <c r="F918" t="s">
        <v>3312</v>
      </c>
      <c r="G918" s="142" t="s">
        <v>5677</v>
      </c>
      <c r="H918" s="145" t="s">
        <v>3329</v>
      </c>
      <c r="I918" s="9"/>
      <c r="J918" s="9"/>
      <c r="K918" s="10" t="s">
        <v>2017</v>
      </c>
      <c r="L918" s="11">
        <v>45931</v>
      </c>
      <c r="M918" s="22">
        <v>700</v>
      </c>
      <c r="N918" s="22"/>
      <c r="O918" s="22"/>
      <c r="P918" s="85"/>
      <c r="Q918" s="86"/>
      <c r="R918" s="86"/>
      <c r="S918" s="86"/>
      <c r="T918" s="86"/>
      <c r="U918" s="14" t="s">
        <v>56</v>
      </c>
      <c r="V918" s="14" t="s">
        <v>56</v>
      </c>
      <c r="W918" s="14" t="s">
        <v>56</v>
      </c>
      <c r="X918" s="14" t="s">
        <v>56</v>
      </c>
    </row>
    <row r="919" spans="1:24">
      <c r="A919" t="s">
        <v>3334</v>
      </c>
      <c r="B919" s="12">
        <v>4010869767828</v>
      </c>
      <c r="C919" s="12" t="s">
        <v>3274</v>
      </c>
      <c r="D919" s="82" t="s">
        <v>1984</v>
      </c>
      <c r="E919" t="s">
        <v>3293</v>
      </c>
      <c r="F919" t="s">
        <v>3312</v>
      </c>
      <c r="G919" s="142" t="s">
        <v>5678</v>
      </c>
      <c r="H919" s="145" t="s">
        <v>3329</v>
      </c>
      <c r="I919" s="9"/>
      <c r="J919" s="9"/>
      <c r="K919" s="10" t="s">
        <v>2017</v>
      </c>
      <c r="L919" s="11">
        <v>45931</v>
      </c>
      <c r="M919" s="22">
        <v>700</v>
      </c>
      <c r="N919" s="22"/>
      <c r="O919" s="22"/>
      <c r="P919" s="85"/>
      <c r="Q919" s="86"/>
      <c r="R919" s="86"/>
      <c r="S919" s="86"/>
      <c r="T919" s="86"/>
      <c r="U919" s="14" t="s">
        <v>56</v>
      </c>
      <c r="V919" s="14" t="s">
        <v>56</v>
      </c>
      <c r="W919" s="14" t="s">
        <v>56</v>
      </c>
      <c r="X919" s="14" t="s">
        <v>56</v>
      </c>
    </row>
    <row r="920" spans="1:24">
      <c r="A920" t="s">
        <v>3335</v>
      </c>
      <c r="B920" s="12">
        <v>4010869767835</v>
      </c>
      <c r="C920" s="12" t="s">
        <v>3274</v>
      </c>
      <c r="D920" s="82" t="s">
        <v>1984</v>
      </c>
      <c r="E920" t="s">
        <v>3293</v>
      </c>
      <c r="F920" t="s">
        <v>3312</v>
      </c>
      <c r="G920" s="142" t="s">
        <v>5679</v>
      </c>
      <c r="H920" s="145" t="s">
        <v>3329</v>
      </c>
      <c r="I920" s="9"/>
      <c r="J920" s="9"/>
      <c r="K920" s="10" t="s">
        <v>2017</v>
      </c>
      <c r="L920" s="11">
        <v>45931</v>
      </c>
      <c r="M920" s="22">
        <v>700</v>
      </c>
      <c r="N920" s="22"/>
      <c r="O920" s="22"/>
      <c r="P920" s="85"/>
      <c r="Q920" s="86"/>
      <c r="R920" s="86"/>
      <c r="S920" s="86"/>
      <c r="T920" s="86"/>
      <c r="U920" s="14" t="s">
        <v>56</v>
      </c>
      <c r="V920" s="14" t="s">
        <v>56</v>
      </c>
      <c r="W920" s="14" t="s">
        <v>56</v>
      </c>
      <c r="X920" s="14" t="s">
        <v>56</v>
      </c>
    </row>
    <row r="921" spans="1:24">
      <c r="A921" t="s">
        <v>3336</v>
      </c>
      <c r="B921" s="12">
        <v>4010869767842</v>
      </c>
      <c r="C921" s="12" t="s">
        <v>3274</v>
      </c>
      <c r="D921" s="82" t="s">
        <v>1984</v>
      </c>
      <c r="E921" t="s">
        <v>3293</v>
      </c>
      <c r="F921" t="s">
        <v>3312</v>
      </c>
      <c r="G921" s="142" t="s">
        <v>5680</v>
      </c>
      <c r="H921" s="145" t="s">
        <v>3329</v>
      </c>
      <c r="I921" s="9"/>
      <c r="J921" s="9"/>
      <c r="K921" s="10" t="s">
        <v>2017</v>
      </c>
      <c r="L921" s="11">
        <v>45931</v>
      </c>
      <c r="M921" s="22">
        <v>1500</v>
      </c>
      <c r="N921" s="22"/>
      <c r="O921" s="22"/>
      <c r="P921" s="85"/>
      <c r="Q921" s="86"/>
      <c r="R921" s="86"/>
      <c r="S921" s="86"/>
      <c r="T921" s="86"/>
      <c r="U921" s="14" t="s">
        <v>56</v>
      </c>
      <c r="V921" s="14" t="s">
        <v>56</v>
      </c>
      <c r="W921" s="14" t="s">
        <v>56</v>
      </c>
      <c r="X921" s="14" t="s">
        <v>56</v>
      </c>
    </row>
    <row r="922" spans="1:24">
      <c r="A922" t="s">
        <v>3337</v>
      </c>
      <c r="B922" s="12">
        <v>4010869769624</v>
      </c>
      <c r="C922" s="12" t="s">
        <v>3274</v>
      </c>
      <c r="D922" s="82" t="s">
        <v>1984</v>
      </c>
      <c r="E922" t="s">
        <v>3293</v>
      </c>
      <c r="F922" t="s">
        <v>3312</v>
      </c>
      <c r="G922" s="143" t="s">
        <v>5681</v>
      </c>
      <c r="H922" s="145" t="s">
        <v>3339</v>
      </c>
      <c r="I922" s="9"/>
      <c r="J922" s="9"/>
      <c r="K922" s="10" t="s">
        <v>2017</v>
      </c>
      <c r="L922" s="11">
        <v>45931</v>
      </c>
      <c r="M922" s="22">
        <v>6631</v>
      </c>
      <c r="N922" s="22"/>
      <c r="O922" s="22"/>
      <c r="P922" s="85"/>
      <c r="Q922" s="86"/>
      <c r="R922" s="86"/>
      <c r="S922" s="86"/>
      <c r="T922" s="86"/>
      <c r="U922" s="14"/>
      <c r="V922" s="14"/>
      <c r="W922" s="14"/>
      <c r="X922" s="14"/>
    </row>
    <row r="923" spans="1:24">
      <c r="A923" t="s">
        <v>3340</v>
      </c>
      <c r="B923" s="12">
        <v>4010869770118</v>
      </c>
      <c r="C923" s="12" t="s">
        <v>3274</v>
      </c>
      <c r="D923" s="82" t="s">
        <v>1984</v>
      </c>
      <c r="E923" t="s">
        <v>3293</v>
      </c>
      <c r="F923" t="s">
        <v>3312</v>
      </c>
      <c r="G923" s="142" t="s">
        <v>5682</v>
      </c>
      <c r="H923" s="145" t="s">
        <v>3339</v>
      </c>
      <c r="I923" s="9"/>
      <c r="J923" s="9"/>
      <c r="K923" s="10" t="s">
        <v>2017</v>
      </c>
      <c r="L923" s="11">
        <v>45931</v>
      </c>
      <c r="M923" s="22">
        <v>6963</v>
      </c>
      <c r="N923" s="22"/>
      <c r="O923" s="22"/>
      <c r="P923" s="85"/>
      <c r="Q923" s="86"/>
      <c r="R923" s="86"/>
      <c r="S923" s="86"/>
      <c r="T923" s="86"/>
      <c r="U923" s="14"/>
      <c r="V923" s="14"/>
      <c r="W923" s="14"/>
      <c r="X923" s="14"/>
    </row>
    <row r="924" spans="1:24">
      <c r="A924" t="s">
        <v>3342</v>
      </c>
      <c r="B924" s="12">
        <v>4010869769617</v>
      </c>
      <c r="C924" s="12" t="s">
        <v>3274</v>
      </c>
      <c r="D924" s="82" t="s">
        <v>1984</v>
      </c>
      <c r="E924" t="s">
        <v>3293</v>
      </c>
      <c r="F924" t="s">
        <v>3312</v>
      </c>
      <c r="G924" s="142" t="s">
        <v>5683</v>
      </c>
      <c r="H924" s="145" t="s">
        <v>3344</v>
      </c>
      <c r="I924" s="9"/>
      <c r="J924" s="9"/>
      <c r="K924" s="10" t="s">
        <v>2017</v>
      </c>
      <c r="L924" s="11">
        <v>45931</v>
      </c>
      <c r="M924" s="22">
        <v>4421</v>
      </c>
      <c r="N924" s="22"/>
      <c r="O924" s="22"/>
      <c r="P924" s="85"/>
      <c r="Q924" s="86"/>
      <c r="R924" s="86"/>
      <c r="S924" s="86"/>
      <c r="T924" s="86"/>
      <c r="U924" s="14"/>
      <c r="V924" s="14"/>
      <c r="W924" s="14"/>
      <c r="X924" s="14"/>
    </row>
    <row r="925" spans="1:24">
      <c r="A925" t="s">
        <v>3345</v>
      </c>
      <c r="B925" s="12">
        <v>4010869769631</v>
      </c>
      <c r="C925" s="12" t="s">
        <v>3274</v>
      </c>
      <c r="D925" s="82" t="s">
        <v>1984</v>
      </c>
      <c r="E925" t="s">
        <v>3293</v>
      </c>
      <c r="F925" t="s">
        <v>3312</v>
      </c>
      <c r="G925" s="142" t="s">
        <v>5684</v>
      </c>
      <c r="H925" s="145" t="s">
        <v>3344</v>
      </c>
      <c r="I925" s="9"/>
      <c r="J925" s="9"/>
      <c r="K925" s="10" t="s">
        <v>2017</v>
      </c>
      <c r="L925" s="11">
        <v>45931</v>
      </c>
      <c r="M925" s="22">
        <v>4642</v>
      </c>
      <c r="N925" s="22"/>
      <c r="O925" s="22"/>
      <c r="P925" s="85"/>
      <c r="Q925" s="86"/>
      <c r="R925" s="86"/>
      <c r="S925" s="86"/>
      <c r="T925" s="86"/>
      <c r="U925" s="14"/>
      <c r="V925" s="14"/>
      <c r="W925" s="14"/>
      <c r="X925" s="14"/>
    </row>
    <row r="926" spans="1:24">
      <c r="A926" t="s">
        <v>3347</v>
      </c>
      <c r="B926" s="12">
        <v>4010869374620</v>
      </c>
      <c r="C926" s="12" t="s">
        <v>3274</v>
      </c>
      <c r="D926" s="82" t="s">
        <v>1984</v>
      </c>
      <c r="E926" t="s">
        <v>3293</v>
      </c>
      <c r="F926" t="s">
        <v>3312</v>
      </c>
      <c r="G926" s="137" t="s">
        <v>3349</v>
      </c>
      <c r="H926" s="145" t="s">
        <v>3349</v>
      </c>
      <c r="I926" s="9"/>
      <c r="J926" s="9"/>
      <c r="K926" s="10"/>
      <c r="L926" s="11"/>
      <c r="M926" s="22">
        <v>1362</v>
      </c>
      <c r="N926" s="22"/>
      <c r="O926" s="22"/>
      <c r="P926" s="85"/>
      <c r="Q926" s="86"/>
      <c r="R926" s="86"/>
      <c r="S926" s="86"/>
      <c r="T926" s="86"/>
      <c r="U926" s="14" t="s">
        <v>56</v>
      </c>
      <c r="V926" s="14" t="s">
        <v>56</v>
      </c>
      <c r="W926" s="14" t="s">
        <v>56</v>
      </c>
      <c r="X926" s="14" t="s">
        <v>56</v>
      </c>
    </row>
    <row r="927" spans="1:24">
      <c r="A927" t="s">
        <v>3350</v>
      </c>
      <c r="B927" s="12">
        <v>4010869763196</v>
      </c>
      <c r="C927" s="12" t="s">
        <v>3274</v>
      </c>
      <c r="D927" s="82" t="s">
        <v>1984</v>
      </c>
      <c r="E927" t="s">
        <v>3293</v>
      </c>
      <c r="F927" t="s">
        <v>3312</v>
      </c>
      <c r="G927" s="137" t="s">
        <v>5685</v>
      </c>
      <c r="H927" s="145" t="s">
        <v>3352</v>
      </c>
      <c r="I927" s="9"/>
      <c r="J927" s="9"/>
      <c r="K927" s="10" t="s">
        <v>2017</v>
      </c>
      <c r="L927" s="11">
        <v>45901</v>
      </c>
      <c r="M927" s="22">
        <v>300</v>
      </c>
      <c r="N927" s="22"/>
      <c r="O927" s="22"/>
      <c r="P927" s="85"/>
      <c r="Q927" s="86"/>
      <c r="R927" s="86"/>
      <c r="S927" s="86"/>
      <c r="T927" s="86"/>
      <c r="U927" s="14" t="s">
        <v>56</v>
      </c>
      <c r="V927" s="14" t="s">
        <v>56</v>
      </c>
      <c r="W927" s="14" t="s">
        <v>56</v>
      </c>
      <c r="X927" s="14" t="s">
        <v>56</v>
      </c>
    </row>
    <row r="928" spans="1:24">
      <c r="A928" t="s">
        <v>3353</v>
      </c>
      <c r="B928" s="12">
        <v>4010869370011</v>
      </c>
      <c r="C928" s="12" t="s">
        <v>3274</v>
      </c>
      <c r="D928" s="82" t="s">
        <v>1984</v>
      </c>
      <c r="E928" t="s">
        <v>3293</v>
      </c>
      <c r="F928" t="s">
        <v>3312</v>
      </c>
      <c r="G928" s="143" t="s">
        <v>5686</v>
      </c>
      <c r="H928" s="145" t="s">
        <v>3352</v>
      </c>
      <c r="I928" s="9"/>
      <c r="J928" s="9"/>
      <c r="K928" s="10" t="s">
        <v>2017</v>
      </c>
      <c r="L928" s="11">
        <v>45413</v>
      </c>
      <c r="M928" s="22">
        <v>320</v>
      </c>
      <c r="N928" s="22"/>
      <c r="O928" s="22"/>
      <c r="P928" s="106">
        <v>426600</v>
      </c>
      <c r="Q928" s="105">
        <v>0.26</v>
      </c>
      <c r="R928" s="105">
        <v>5.4</v>
      </c>
      <c r="S928" s="105">
        <v>10</v>
      </c>
      <c r="T928" s="105">
        <v>7.9</v>
      </c>
      <c r="U928" s="14" t="s">
        <v>56</v>
      </c>
      <c r="V928" s="14" t="s">
        <v>56</v>
      </c>
      <c r="W928" s="14" t="s">
        <v>56</v>
      </c>
      <c r="X928" s="14" t="s">
        <v>56</v>
      </c>
    </row>
    <row r="929" spans="1:24">
      <c r="A929" t="s">
        <v>3355</v>
      </c>
      <c r="B929" s="12">
        <v>4010869355087</v>
      </c>
      <c r="C929" s="12" t="s">
        <v>3274</v>
      </c>
      <c r="D929" s="82" t="s">
        <v>1984</v>
      </c>
      <c r="E929" t="s">
        <v>3293</v>
      </c>
      <c r="F929" t="s">
        <v>3312</v>
      </c>
      <c r="G929" s="142" t="s">
        <v>5687</v>
      </c>
      <c r="H929" s="145" t="s">
        <v>3352</v>
      </c>
      <c r="I929" s="9"/>
      <c r="J929" s="9"/>
      <c r="K929" s="10" t="s">
        <v>2017</v>
      </c>
      <c r="L929" s="11">
        <v>45413</v>
      </c>
      <c r="M929" s="22">
        <v>340</v>
      </c>
      <c r="N929" s="22"/>
      <c r="O929" s="22"/>
      <c r="P929" s="106">
        <v>426600</v>
      </c>
      <c r="Q929" s="105">
        <v>0.26</v>
      </c>
      <c r="R929" s="105">
        <v>5.4</v>
      </c>
      <c r="S929" s="105">
        <v>10</v>
      </c>
      <c r="T929" s="105">
        <v>7.9</v>
      </c>
      <c r="U929" s="14" t="s">
        <v>56</v>
      </c>
      <c r="V929" s="14" t="s">
        <v>56</v>
      </c>
      <c r="W929" s="14" t="s">
        <v>56</v>
      </c>
      <c r="X929" s="14" t="s">
        <v>56</v>
      </c>
    </row>
    <row r="930" spans="1:24">
      <c r="A930" t="s">
        <v>3357</v>
      </c>
      <c r="B930" s="12">
        <v>4010869353878</v>
      </c>
      <c r="C930" s="12" t="s">
        <v>3274</v>
      </c>
      <c r="D930" s="82" t="s">
        <v>1984</v>
      </c>
      <c r="E930" t="s">
        <v>3293</v>
      </c>
      <c r="F930" t="s">
        <v>3312</v>
      </c>
      <c r="G930" s="137" t="s">
        <v>5688</v>
      </c>
      <c r="H930" s="145" t="s">
        <v>3359</v>
      </c>
      <c r="I930" s="9"/>
      <c r="J930" s="9"/>
      <c r="K930" s="10" t="s">
        <v>2017</v>
      </c>
      <c r="L930" s="11">
        <v>45413</v>
      </c>
      <c r="M930" s="22">
        <v>65</v>
      </c>
      <c r="N930" s="22"/>
      <c r="O930" s="22"/>
      <c r="P930" s="100"/>
      <c r="Q930" s="101"/>
      <c r="R930" s="101"/>
      <c r="S930" s="101"/>
      <c r="T930" s="101"/>
      <c r="U930" s="14" t="s">
        <v>56</v>
      </c>
      <c r="V930" s="14" t="s">
        <v>56</v>
      </c>
      <c r="W930" s="14" t="s">
        <v>56</v>
      </c>
      <c r="X930" s="14" t="s">
        <v>56</v>
      </c>
    </row>
    <row r="931" spans="1:24">
      <c r="A931" t="s">
        <v>3360</v>
      </c>
      <c r="B931" s="12">
        <v>4010869353892</v>
      </c>
      <c r="C931" s="12" t="s">
        <v>3274</v>
      </c>
      <c r="D931" s="82" t="s">
        <v>1984</v>
      </c>
      <c r="E931" t="s">
        <v>3293</v>
      </c>
      <c r="F931" t="s">
        <v>3312</v>
      </c>
      <c r="G931" s="137" t="s">
        <v>5689</v>
      </c>
      <c r="H931" s="145" t="s">
        <v>3359</v>
      </c>
      <c r="I931" s="9"/>
      <c r="J931" s="9"/>
      <c r="K931" s="10" t="s">
        <v>2017</v>
      </c>
      <c r="L931" s="11">
        <v>45413</v>
      </c>
      <c r="M931" s="22">
        <v>65</v>
      </c>
      <c r="N931" s="22"/>
      <c r="O931" s="22"/>
      <c r="P931" s="100"/>
      <c r="Q931" s="101"/>
      <c r="R931" s="101"/>
      <c r="S931" s="101"/>
      <c r="T931" s="101"/>
      <c r="U931" s="14" t="s">
        <v>56</v>
      </c>
      <c r="V931" s="14" t="s">
        <v>56</v>
      </c>
      <c r="W931" s="14" t="s">
        <v>56</v>
      </c>
      <c r="X931" s="14" t="s">
        <v>56</v>
      </c>
    </row>
    <row r="932" spans="1:24">
      <c r="A932" t="s">
        <v>3362</v>
      </c>
      <c r="B932" s="12">
        <v>4010869353830</v>
      </c>
      <c r="C932" s="12" t="s">
        <v>3274</v>
      </c>
      <c r="D932" s="82" t="s">
        <v>1984</v>
      </c>
      <c r="E932" t="s">
        <v>3293</v>
      </c>
      <c r="F932" t="s">
        <v>3312</v>
      </c>
      <c r="G932" s="137" t="s">
        <v>5690</v>
      </c>
      <c r="H932" s="145" t="s">
        <v>3359</v>
      </c>
      <c r="I932" s="9"/>
      <c r="J932" s="9"/>
      <c r="K932" s="10" t="s">
        <v>2017</v>
      </c>
      <c r="L932" s="11">
        <v>45413</v>
      </c>
      <c r="M932" s="22">
        <v>67</v>
      </c>
      <c r="N932" s="22"/>
      <c r="O932" s="22"/>
      <c r="P932" s="100"/>
      <c r="Q932" s="101"/>
      <c r="R932" s="101"/>
      <c r="S932" s="101"/>
      <c r="T932" s="101"/>
      <c r="U932" s="14" t="s">
        <v>56</v>
      </c>
      <c r="V932" s="14" t="s">
        <v>56</v>
      </c>
      <c r="W932" s="14" t="s">
        <v>56</v>
      </c>
      <c r="X932" s="14" t="s">
        <v>56</v>
      </c>
    </row>
    <row r="933" spans="1:24">
      <c r="A933" t="s">
        <v>3364</v>
      </c>
      <c r="B933" s="12">
        <v>4010869353908</v>
      </c>
      <c r="C933" s="12" t="s">
        <v>3274</v>
      </c>
      <c r="D933" s="82" t="s">
        <v>1984</v>
      </c>
      <c r="E933" t="s">
        <v>3293</v>
      </c>
      <c r="F933" t="s">
        <v>3312</v>
      </c>
      <c r="G933" s="137" t="s">
        <v>5691</v>
      </c>
      <c r="H933" s="145" t="s">
        <v>3359</v>
      </c>
      <c r="I933" s="9"/>
      <c r="J933" s="9"/>
      <c r="K933" s="10" t="s">
        <v>2017</v>
      </c>
      <c r="L933" s="11">
        <v>45413</v>
      </c>
      <c r="M933" s="22">
        <v>74</v>
      </c>
      <c r="N933" s="22"/>
      <c r="O933" s="22"/>
      <c r="P933" s="100"/>
      <c r="Q933" s="101"/>
      <c r="R933" s="101"/>
      <c r="S933" s="101"/>
      <c r="T933" s="101"/>
      <c r="U933" s="14" t="s">
        <v>56</v>
      </c>
      <c r="V933" s="14" t="s">
        <v>56</v>
      </c>
      <c r="W933" s="14" t="s">
        <v>56</v>
      </c>
      <c r="X933" s="14" t="s">
        <v>56</v>
      </c>
    </row>
    <row r="934" spans="1:24">
      <c r="A934" t="s">
        <v>3366</v>
      </c>
      <c r="B934" s="12">
        <v>4010869355056</v>
      </c>
      <c r="C934" s="12" t="s">
        <v>3274</v>
      </c>
      <c r="D934" s="82" t="s">
        <v>1984</v>
      </c>
      <c r="E934" t="s">
        <v>3293</v>
      </c>
      <c r="F934" t="s">
        <v>3312</v>
      </c>
      <c r="G934" s="137" t="s">
        <v>5692</v>
      </c>
      <c r="H934" s="145" t="s">
        <v>3359</v>
      </c>
      <c r="I934" s="9"/>
      <c r="J934" s="9"/>
      <c r="K934" s="10" t="s">
        <v>2017</v>
      </c>
      <c r="L934" s="11">
        <v>45413</v>
      </c>
      <c r="M934" s="22">
        <v>99</v>
      </c>
      <c r="N934" s="22"/>
      <c r="O934" s="22"/>
      <c r="P934" s="100"/>
      <c r="Q934" s="101"/>
      <c r="R934" s="101"/>
      <c r="S934" s="101"/>
      <c r="T934" s="101"/>
      <c r="U934" s="14" t="s">
        <v>56</v>
      </c>
      <c r="V934" s="14" t="s">
        <v>56</v>
      </c>
      <c r="W934" s="14" t="s">
        <v>56</v>
      </c>
      <c r="X934" s="14" t="s">
        <v>56</v>
      </c>
    </row>
    <row r="935" spans="1:24">
      <c r="A935" t="s">
        <v>3368</v>
      </c>
      <c r="B935" s="12">
        <v>4010869353861</v>
      </c>
      <c r="C935" s="12" t="s">
        <v>3274</v>
      </c>
      <c r="D935" s="82" t="s">
        <v>1984</v>
      </c>
      <c r="E935" t="s">
        <v>3293</v>
      </c>
      <c r="F935" t="s">
        <v>3312</v>
      </c>
      <c r="G935" s="138" t="s">
        <v>5693</v>
      </c>
      <c r="H935" s="145" t="s">
        <v>3370</v>
      </c>
      <c r="I935" s="9"/>
      <c r="J935" s="9"/>
      <c r="K935" s="10" t="s">
        <v>2017</v>
      </c>
      <c r="L935" s="11">
        <v>45413</v>
      </c>
      <c r="M935" s="22">
        <v>245</v>
      </c>
      <c r="N935" s="22"/>
      <c r="O935" s="22"/>
      <c r="P935" s="104" t="s">
        <v>7013</v>
      </c>
      <c r="Q935" s="105">
        <v>1.08</v>
      </c>
      <c r="R935" s="105">
        <v>6.8</v>
      </c>
      <c r="S935" s="105">
        <v>16</v>
      </c>
      <c r="T935" s="105">
        <v>13.6</v>
      </c>
      <c r="U935" s="14" t="s">
        <v>56</v>
      </c>
      <c r="V935" s="14" t="s">
        <v>56</v>
      </c>
      <c r="W935" s="14" t="s">
        <v>56</v>
      </c>
      <c r="X935" s="14" t="s">
        <v>56</v>
      </c>
    </row>
    <row r="936" spans="1:24">
      <c r="A936" t="s">
        <v>3371</v>
      </c>
      <c r="B936" s="12">
        <v>4010869555081</v>
      </c>
      <c r="C936" s="12" t="s">
        <v>3274</v>
      </c>
      <c r="D936" s="82" t="s">
        <v>1984</v>
      </c>
      <c r="E936" t="s">
        <v>3293</v>
      </c>
      <c r="F936" t="s">
        <v>3312</v>
      </c>
      <c r="G936" s="138" t="s">
        <v>5694</v>
      </c>
      <c r="H936" s="145" t="s">
        <v>3373</v>
      </c>
      <c r="I936" s="9"/>
      <c r="J936" s="9"/>
      <c r="K936" s="10"/>
      <c r="L936" s="11"/>
      <c r="M936" s="22">
        <v>10</v>
      </c>
      <c r="N936" s="22"/>
      <c r="O936" s="22"/>
      <c r="P936" s="85">
        <v>62500</v>
      </c>
      <c r="Q936" s="105">
        <v>0.05</v>
      </c>
      <c r="R936" s="105">
        <v>2.5</v>
      </c>
      <c r="S936" s="105">
        <v>5</v>
      </c>
      <c r="T936" s="105">
        <v>5</v>
      </c>
      <c r="U936" s="14" t="s">
        <v>56</v>
      </c>
      <c r="V936" s="14" t="s">
        <v>56</v>
      </c>
      <c r="W936" s="14" t="s">
        <v>56</v>
      </c>
      <c r="X936" s="14" t="s">
        <v>56</v>
      </c>
    </row>
    <row r="937" spans="1:24">
      <c r="A937" t="s">
        <v>3374</v>
      </c>
      <c r="B937" s="12">
        <v>4010869354059</v>
      </c>
      <c r="C937" s="12" t="s">
        <v>3274</v>
      </c>
      <c r="D937" s="82" t="s">
        <v>1984</v>
      </c>
      <c r="E937" t="s">
        <v>3293</v>
      </c>
      <c r="F937" t="s">
        <v>3312</v>
      </c>
      <c r="G937" s="137" t="s">
        <v>5695</v>
      </c>
      <c r="H937" s="145" t="s">
        <v>3376</v>
      </c>
      <c r="I937" s="9"/>
      <c r="J937" s="9"/>
      <c r="K937" s="10" t="s">
        <v>2017</v>
      </c>
      <c r="L937" s="11">
        <v>45413</v>
      </c>
      <c r="M937" s="22">
        <v>13</v>
      </c>
      <c r="N937" s="22"/>
      <c r="O937" s="22"/>
      <c r="P937" s="85">
        <v>62500</v>
      </c>
      <c r="Q937" s="105">
        <v>0.09</v>
      </c>
      <c r="R937" s="105">
        <v>2.5</v>
      </c>
      <c r="S937" s="105">
        <v>5</v>
      </c>
      <c r="T937" s="105">
        <v>5</v>
      </c>
      <c r="U937" s="14" t="s">
        <v>56</v>
      </c>
      <c r="V937" s="14" t="s">
        <v>56</v>
      </c>
      <c r="W937" s="14" t="s">
        <v>56</v>
      </c>
      <c r="X937" s="14" t="s">
        <v>56</v>
      </c>
    </row>
    <row r="938" spans="1:24">
      <c r="A938" t="s">
        <v>3377</v>
      </c>
      <c r="B938" s="12">
        <v>4010869555098</v>
      </c>
      <c r="C938" s="12" t="s">
        <v>3274</v>
      </c>
      <c r="D938" s="82" t="s">
        <v>1984</v>
      </c>
      <c r="E938" t="s">
        <v>3293</v>
      </c>
      <c r="F938" t="s">
        <v>3312</v>
      </c>
      <c r="G938" s="137" t="s">
        <v>5696</v>
      </c>
      <c r="H938" s="145" t="s">
        <v>3379</v>
      </c>
      <c r="I938" s="9"/>
      <c r="J938" s="9"/>
      <c r="K938" s="10"/>
      <c r="L938" s="11"/>
      <c r="M938" s="22">
        <v>9</v>
      </c>
      <c r="N938" s="22"/>
      <c r="O938" s="22"/>
      <c r="P938" s="85">
        <v>62500</v>
      </c>
      <c r="Q938" s="105">
        <v>0.05</v>
      </c>
      <c r="R938" s="105">
        <v>2.5</v>
      </c>
      <c r="S938" s="105">
        <v>5</v>
      </c>
      <c r="T938" s="105">
        <v>5</v>
      </c>
      <c r="U938" s="14" t="s">
        <v>56</v>
      </c>
      <c r="V938" s="14" t="s">
        <v>56</v>
      </c>
      <c r="W938" s="14" t="s">
        <v>56</v>
      </c>
      <c r="X938" s="14" t="s">
        <v>56</v>
      </c>
    </row>
    <row r="939" spans="1:24">
      <c r="A939" t="s">
        <v>3380</v>
      </c>
      <c r="B939" s="12">
        <v>4010869555074</v>
      </c>
      <c r="C939" s="12" t="s">
        <v>3274</v>
      </c>
      <c r="D939" s="82" t="s">
        <v>1984</v>
      </c>
      <c r="E939" t="s">
        <v>3293</v>
      </c>
      <c r="F939" t="s">
        <v>3312</v>
      </c>
      <c r="G939" s="137" t="s">
        <v>5697</v>
      </c>
      <c r="H939" s="145" t="s">
        <v>3382</v>
      </c>
      <c r="I939" s="9"/>
      <c r="J939" s="9"/>
      <c r="K939" s="10"/>
      <c r="L939" s="11"/>
      <c r="M939" s="22">
        <v>11</v>
      </c>
      <c r="N939" s="22"/>
      <c r="O939" s="22"/>
      <c r="P939" s="85">
        <v>62500</v>
      </c>
      <c r="Q939" s="105">
        <v>0.05</v>
      </c>
      <c r="R939" s="105">
        <v>2.5</v>
      </c>
      <c r="S939" s="105">
        <v>5</v>
      </c>
      <c r="T939" s="105">
        <v>5</v>
      </c>
      <c r="U939" s="14" t="s">
        <v>56</v>
      </c>
      <c r="V939" s="14" t="s">
        <v>56</v>
      </c>
      <c r="W939" s="14" t="s">
        <v>56</v>
      </c>
      <c r="X939" s="14" t="s">
        <v>56</v>
      </c>
    </row>
    <row r="940" spans="1:24">
      <c r="A940" t="s">
        <v>3383</v>
      </c>
      <c r="B940" s="12">
        <v>4010869376501</v>
      </c>
      <c r="C940" s="12" t="s">
        <v>3274</v>
      </c>
      <c r="D940" s="82" t="s">
        <v>1984</v>
      </c>
      <c r="E940" t="s">
        <v>3293</v>
      </c>
      <c r="F940" t="s">
        <v>3312</v>
      </c>
      <c r="G940" s="137" t="s">
        <v>5698</v>
      </c>
      <c r="H940" s="145" t="s">
        <v>3385</v>
      </c>
      <c r="I940" s="9"/>
      <c r="J940" s="9"/>
      <c r="K940" s="9"/>
      <c r="L940" s="9"/>
      <c r="M940" s="22">
        <v>515</v>
      </c>
      <c r="N940" s="22"/>
      <c r="O940" s="22"/>
      <c r="P940" s="102">
        <v>400</v>
      </c>
      <c r="Q940" s="103">
        <v>0.112</v>
      </c>
      <c r="R940" s="103">
        <v>2</v>
      </c>
      <c r="S940" s="103">
        <v>20</v>
      </c>
      <c r="T940" s="103">
        <v>10</v>
      </c>
      <c r="U940" s="14" t="s">
        <v>56</v>
      </c>
      <c r="V940" s="14" t="s">
        <v>56</v>
      </c>
      <c r="W940" s="14" t="s">
        <v>56</v>
      </c>
      <c r="X940" s="14" t="s">
        <v>56</v>
      </c>
    </row>
    <row r="941" spans="1:24">
      <c r="A941" t="s">
        <v>3386</v>
      </c>
      <c r="B941" s="12">
        <v>4010869515535</v>
      </c>
      <c r="C941" s="12" t="s">
        <v>3274</v>
      </c>
      <c r="D941" s="82" t="s">
        <v>1984</v>
      </c>
      <c r="E941" t="s">
        <v>3293</v>
      </c>
      <c r="F941" t="s">
        <v>3312</v>
      </c>
      <c r="G941" s="137" t="s">
        <v>3388</v>
      </c>
      <c r="H941" s="145" t="s">
        <v>3388</v>
      </c>
      <c r="I941" s="9"/>
      <c r="J941" s="9"/>
      <c r="K941" s="10" t="s">
        <v>2017</v>
      </c>
      <c r="L941" s="11">
        <v>45931</v>
      </c>
      <c r="M941" s="22">
        <v>35</v>
      </c>
      <c r="N941" s="22"/>
      <c r="O941" s="22"/>
      <c r="P941" s="100"/>
      <c r="Q941" s="100"/>
      <c r="R941" s="100"/>
      <c r="S941" s="100"/>
      <c r="T941" s="100"/>
      <c r="U941" s="14" t="s">
        <v>56</v>
      </c>
      <c r="V941" s="14" t="s">
        <v>56</v>
      </c>
      <c r="W941" s="14" t="s">
        <v>56</v>
      </c>
      <c r="X941" s="14" t="s">
        <v>56</v>
      </c>
    </row>
    <row r="942" spans="1:24">
      <c r="A942" t="s">
        <v>3389</v>
      </c>
      <c r="B942" s="12">
        <v>4010869375689</v>
      </c>
      <c r="C942" s="12" t="s">
        <v>3274</v>
      </c>
      <c r="D942" s="82" t="s">
        <v>1984</v>
      </c>
      <c r="E942" t="s">
        <v>3293</v>
      </c>
      <c r="F942" t="s">
        <v>3312</v>
      </c>
      <c r="G942" s="143" t="s">
        <v>5699</v>
      </c>
      <c r="H942" s="145" t="s">
        <v>3391</v>
      </c>
      <c r="I942" s="9"/>
      <c r="J942" s="9"/>
      <c r="K942" s="10" t="s">
        <v>2017</v>
      </c>
      <c r="L942" s="11">
        <v>45931</v>
      </c>
      <c r="M942" s="22">
        <v>220</v>
      </c>
      <c r="N942" s="22"/>
      <c r="O942" s="22"/>
      <c r="P942" s="100"/>
      <c r="Q942" s="100"/>
      <c r="R942" s="100"/>
      <c r="S942" s="100"/>
      <c r="T942" s="100"/>
      <c r="U942" s="14" t="s">
        <v>56</v>
      </c>
      <c r="V942" s="14" t="s">
        <v>56</v>
      </c>
      <c r="W942" s="14" t="s">
        <v>56</v>
      </c>
      <c r="X942" s="14" t="s">
        <v>56</v>
      </c>
    </row>
    <row r="943" spans="1:24">
      <c r="A943" t="s">
        <v>3392</v>
      </c>
      <c r="B943" s="12">
        <v>4010869375733</v>
      </c>
      <c r="C943" s="12" t="s">
        <v>3274</v>
      </c>
      <c r="D943" s="82" t="s">
        <v>1984</v>
      </c>
      <c r="E943" t="s">
        <v>3293</v>
      </c>
      <c r="F943" t="s">
        <v>3312</v>
      </c>
      <c r="G943" s="142" t="s">
        <v>5700</v>
      </c>
      <c r="H943" s="145" t="s">
        <v>3391</v>
      </c>
      <c r="I943" s="9"/>
      <c r="J943" s="9"/>
      <c r="K943" s="10" t="s">
        <v>2017</v>
      </c>
      <c r="L943" s="11">
        <v>45931</v>
      </c>
      <c r="M943" s="22">
        <v>220</v>
      </c>
      <c r="N943" s="22"/>
      <c r="O943" s="22"/>
      <c r="P943" s="100"/>
      <c r="Q943" s="100"/>
      <c r="R943" s="100"/>
      <c r="S943" s="100"/>
      <c r="T943" s="100"/>
      <c r="U943" s="14" t="s">
        <v>56</v>
      </c>
      <c r="V943" s="14" t="s">
        <v>56</v>
      </c>
      <c r="W943" s="14" t="s">
        <v>56</v>
      </c>
      <c r="X943" s="14" t="s">
        <v>56</v>
      </c>
    </row>
    <row r="944" spans="1:24">
      <c r="A944" t="s">
        <v>3394</v>
      </c>
      <c r="B944" s="12">
        <v>4010869375719</v>
      </c>
      <c r="C944" s="12" t="s">
        <v>3274</v>
      </c>
      <c r="D944" s="82" t="s">
        <v>1984</v>
      </c>
      <c r="E944" t="s">
        <v>3293</v>
      </c>
      <c r="F944" t="s">
        <v>3312</v>
      </c>
      <c r="G944" s="142" t="s">
        <v>5701</v>
      </c>
      <c r="H944" s="145" t="s">
        <v>3391</v>
      </c>
      <c r="I944" s="9"/>
      <c r="J944" s="9"/>
      <c r="K944" s="10" t="s">
        <v>2017</v>
      </c>
      <c r="L944" s="11">
        <v>45931</v>
      </c>
      <c r="M944" s="22">
        <v>220</v>
      </c>
      <c r="N944" s="22"/>
      <c r="O944" s="22"/>
      <c r="P944" s="100"/>
      <c r="Q944" s="100"/>
      <c r="R944" s="100"/>
      <c r="S944" s="100"/>
      <c r="T944" s="100"/>
      <c r="U944" s="14" t="s">
        <v>56</v>
      </c>
      <c r="V944" s="14" t="s">
        <v>56</v>
      </c>
      <c r="W944" s="14" t="s">
        <v>56</v>
      </c>
      <c r="X944" s="14" t="s">
        <v>56</v>
      </c>
    </row>
    <row r="945" spans="1:24">
      <c r="A945" t="s">
        <v>3396</v>
      </c>
      <c r="B945" s="12">
        <v>4010869375726</v>
      </c>
      <c r="C945" s="12" t="s">
        <v>3274</v>
      </c>
      <c r="D945" s="82" t="s">
        <v>1984</v>
      </c>
      <c r="E945" t="s">
        <v>3293</v>
      </c>
      <c r="F945" t="s">
        <v>3312</v>
      </c>
      <c r="G945" s="142" t="s">
        <v>5702</v>
      </c>
      <c r="H945" s="145" t="s">
        <v>3391</v>
      </c>
      <c r="I945" s="9"/>
      <c r="J945" s="9"/>
      <c r="K945" s="10" t="s">
        <v>2017</v>
      </c>
      <c r="L945" s="11">
        <v>45931</v>
      </c>
      <c r="M945" s="22">
        <v>220</v>
      </c>
      <c r="N945" s="22"/>
      <c r="O945" s="22"/>
      <c r="P945" s="100"/>
      <c r="Q945" s="100"/>
      <c r="R945" s="100"/>
      <c r="S945" s="100"/>
      <c r="T945" s="100"/>
      <c r="U945" s="14" t="s">
        <v>56</v>
      </c>
      <c r="V945" s="14" t="s">
        <v>56</v>
      </c>
      <c r="W945" s="14" t="s">
        <v>56</v>
      </c>
      <c r="X945" s="14" t="s">
        <v>56</v>
      </c>
    </row>
    <row r="946" spans="1:24">
      <c r="A946" t="s">
        <v>3398</v>
      </c>
      <c r="B946" s="12">
        <v>4010869375696</v>
      </c>
      <c r="C946" s="12" t="s">
        <v>3274</v>
      </c>
      <c r="D946" s="82" t="s">
        <v>1984</v>
      </c>
      <c r="E946" t="s">
        <v>3293</v>
      </c>
      <c r="F946" t="s">
        <v>3312</v>
      </c>
      <c r="G946" s="142" t="s">
        <v>5703</v>
      </c>
      <c r="H946" s="145" t="s">
        <v>3391</v>
      </c>
      <c r="I946" s="9"/>
      <c r="J946" s="9"/>
      <c r="K946" s="10" t="s">
        <v>2017</v>
      </c>
      <c r="L946" s="11">
        <v>45931</v>
      </c>
      <c r="M946" s="22">
        <v>220</v>
      </c>
      <c r="N946" s="22"/>
      <c r="O946" s="22"/>
      <c r="P946" s="100"/>
      <c r="Q946" s="100"/>
      <c r="R946" s="100"/>
      <c r="S946" s="100"/>
      <c r="T946" s="100"/>
      <c r="U946" s="14" t="s">
        <v>56</v>
      </c>
      <c r="V946" s="14" t="s">
        <v>56</v>
      </c>
      <c r="W946" s="14" t="s">
        <v>56</v>
      </c>
      <c r="X946" s="14" t="s">
        <v>56</v>
      </c>
    </row>
    <row r="947" spans="1:24">
      <c r="A947" t="s">
        <v>3400</v>
      </c>
      <c r="B947" s="12">
        <v>4010869375672</v>
      </c>
      <c r="C947" s="12" t="s">
        <v>3274</v>
      </c>
      <c r="D947" s="82" t="s">
        <v>1984</v>
      </c>
      <c r="E947" t="s">
        <v>3293</v>
      </c>
      <c r="F947" t="s">
        <v>3312</v>
      </c>
      <c r="G947" s="142" t="s">
        <v>5704</v>
      </c>
      <c r="H947" s="145" t="s">
        <v>3391</v>
      </c>
      <c r="I947" s="9"/>
      <c r="J947" s="9"/>
      <c r="K947" s="10" t="s">
        <v>2017</v>
      </c>
      <c r="L947" s="11">
        <v>45931</v>
      </c>
      <c r="M947" s="22">
        <v>220</v>
      </c>
      <c r="N947" s="22"/>
      <c r="O947" s="22"/>
      <c r="P947" s="100"/>
      <c r="Q947" s="100"/>
      <c r="R947" s="100"/>
      <c r="S947" s="100"/>
      <c r="T947" s="100"/>
      <c r="U947" s="14" t="s">
        <v>56</v>
      </c>
      <c r="V947" s="14" t="s">
        <v>56</v>
      </c>
      <c r="W947" s="14" t="s">
        <v>56</v>
      </c>
      <c r="X947" s="14" t="s">
        <v>56</v>
      </c>
    </row>
    <row r="948" spans="1:24">
      <c r="A948" t="s">
        <v>3402</v>
      </c>
      <c r="B948" s="12">
        <v>4010869375702</v>
      </c>
      <c r="C948" s="12" t="s">
        <v>3274</v>
      </c>
      <c r="D948" s="82" t="s">
        <v>1984</v>
      </c>
      <c r="E948" t="s">
        <v>3293</v>
      </c>
      <c r="F948" t="s">
        <v>3312</v>
      </c>
      <c r="G948" s="142" t="s">
        <v>5705</v>
      </c>
      <c r="H948" s="145" t="s">
        <v>3391</v>
      </c>
      <c r="I948" s="9"/>
      <c r="J948" s="9"/>
      <c r="K948" s="10" t="s">
        <v>2017</v>
      </c>
      <c r="L948" s="11">
        <v>45931</v>
      </c>
      <c r="M948" s="22">
        <v>220</v>
      </c>
      <c r="N948" s="22"/>
      <c r="O948" s="22"/>
      <c r="P948" s="100"/>
      <c r="Q948" s="100"/>
      <c r="R948" s="100"/>
      <c r="S948" s="100"/>
      <c r="T948" s="100"/>
      <c r="U948" s="14" t="s">
        <v>56</v>
      </c>
      <c r="V948" s="14" t="s">
        <v>56</v>
      </c>
      <c r="W948" s="14" t="s">
        <v>56</v>
      </c>
      <c r="X948" s="14" t="s">
        <v>56</v>
      </c>
    </row>
    <row r="949" spans="1:24">
      <c r="A949" t="s">
        <v>3404</v>
      </c>
      <c r="B949" s="12">
        <v>4010869515559</v>
      </c>
      <c r="C949" s="12" t="s">
        <v>3274</v>
      </c>
      <c r="D949" s="82" t="s">
        <v>1984</v>
      </c>
      <c r="E949" t="s">
        <v>3293</v>
      </c>
      <c r="F949" t="s">
        <v>3312</v>
      </c>
      <c r="G949" s="142" t="s">
        <v>5706</v>
      </c>
      <c r="H949" s="145" t="s">
        <v>3391</v>
      </c>
      <c r="I949" s="9"/>
      <c r="J949" s="9"/>
      <c r="K949" s="10" t="s">
        <v>2017</v>
      </c>
      <c r="L949" s="11">
        <v>45931</v>
      </c>
      <c r="M949" s="22">
        <v>1020</v>
      </c>
      <c r="N949" s="22"/>
      <c r="O949" s="22"/>
      <c r="P949" s="100"/>
      <c r="Q949" s="100"/>
      <c r="R949" s="100"/>
      <c r="S949" s="100"/>
      <c r="T949" s="100"/>
      <c r="U949" s="14" t="s">
        <v>56</v>
      </c>
      <c r="V949" s="14" t="s">
        <v>56</v>
      </c>
      <c r="W949" s="14" t="s">
        <v>56</v>
      </c>
      <c r="X949" s="14" t="s">
        <v>56</v>
      </c>
    </row>
    <row r="950" spans="1:24">
      <c r="A950" t="s">
        <v>3406</v>
      </c>
      <c r="B950" s="12">
        <v>4010869751056</v>
      </c>
      <c r="C950" s="12" t="s">
        <v>3274</v>
      </c>
      <c r="D950" t="s">
        <v>6883</v>
      </c>
      <c r="E950" t="s">
        <v>3407</v>
      </c>
      <c r="F950" t="s">
        <v>3408</v>
      </c>
      <c r="G950" s="143" t="s">
        <v>5707</v>
      </c>
      <c r="H950" s="145" t="s">
        <v>7014</v>
      </c>
      <c r="I950" s="9"/>
      <c r="J950" s="9"/>
      <c r="K950" s="10" t="s">
        <v>2017</v>
      </c>
      <c r="L950" s="11">
        <v>45931</v>
      </c>
      <c r="M950" s="22">
        <v>7705</v>
      </c>
      <c r="N950" s="22"/>
      <c r="O950" s="22"/>
      <c r="P950" s="100"/>
      <c r="Q950" s="100"/>
      <c r="R950" s="100"/>
      <c r="S950" s="100"/>
      <c r="T950" s="100"/>
      <c r="U950" s="14" t="s">
        <v>56</v>
      </c>
      <c r="V950" s="14">
        <v>0</v>
      </c>
      <c r="W950" s="14" t="s">
        <v>56</v>
      </c>
      <c r="X950" s="14" t="s">
        <v>56</v>
      </c>
    </row>
    <row r="951" spans="1:24">
      <c r="A951" t="s">
        <v>3412</v>
      </c>
      <c r="B951" s="12">
        <v>4010869751063</v>
      </c>
      <c r="C951" s="12" t="s">
        <v>3274</v>
      </c>
      <c r="D951" t="s">
        <v>6883</v>
      </c>
      <c r="E951" t="s">
        <v>3407</v>
      </c>
      <c r="F951" t="s">
        <v>3408</v>
      </c>
      <c r="G951" s="142" t="s">
        <v>5708</v>
      </c>
      <c r="H951" s="145" t="s">
        <v>7014</v>
      </c>
      <c r="I951" s="9"/>
      <c r="J951" s="9"/>
      <c r="K951" s="10" t="s">
        <v>2017</v>
      </c>
      <c r="L951" s="11">
        <v>45931</v>
      </c>
      <c r="M951" s="22">
        <v>11217</v>
      </c>
      <c r="N951" s="22"/>
      <c r="O951" s="22"/>
      <c r="P951" s="100"/>
      <c r="Q951" s="100"/>
      <c r="R951" s="100"/>
      <c r="S951" s="100"/>
      <c r="T951" s="100"/>
      <c r="U951" s="14" t="s">
        <v>56</v>
      </c>
      <c r="V951" s="14">
        <v>0</v>
      </c>
      <c r="W951" s="14" t="s">
        <v>56</v>
      </c>
      <c r="X951" s="14" t="s">
        <v>56</v>
      </c>
    </row>
    <row r="952" spans="1:24">
      <c r="A952" t="s">
        <v>3414</v>
      </c>
      <c r="B952" s="12">
        <v>4010869751070</v>
      </c>
      <c r="C952" s="12" t="s">
        <v>3274</v>
      </c>
      <c r="D952" t="s">
        <v>6883</v>
      </c>
      <c r="E952" t="s">
        <v>3407</v>
      </c>
      <c r="F952" t="s">
        <v>3408</v>
      </c>
      <c r="G952" s="142" t="s">
        <v>5709</v>
      </c>
      <c r="H952" s="145" t="s">
        <v>7014</v>
      </c>
      <c r="I952" s="9"/>
      <c r="J952" s="9"/>
      <c r="K952" s="10" t="s">
        <v>2017</v>
      </c>
      <c r="L952" s="11">
        <v>45931</v>
      </c>
      <c r="M952" s="22">
        <v>8007</v>
      </c>
      <c r="N952" s="22"/>
      <c r="O952" s="22"/>
      <c r="P952" s="100"/>
      <c r="Q952" s="100"/>
      <c r="R952" s="100"/>
      <c r="S952" s="100"/>
      <c r="T952" s="100"/>
      <c r="U952" s="14" t="s">
        <v>56</v>
      </c>
      <c r="V952" s="14">
        <v>0</v>
      </c>
      <c r="W952" s="14" t="s">
        <v>56</v>
      </c>
      <c r="X952" s="14" t="s">
        <v>56</v>
      </c>
    </row>
    <row r="953" spans="1:24">
      <c r="A953" t="s">
        <v>3416</v>
      </c>
      <c r="B953" s="12">
        <v>4010869751087</v>
      </c>
      <c r="C953" s="12" t="s">
        <v>3274</v>
      </c>
      <c r="D953" t="s">
        <v>6883</v>
      </c>
      <c r="E953" t="s">
        <v>3407</v>
      </c>
      <c r="F953" t="s">
        <v>3408</v>
      </c>
      <c r="G953" s="142" t="s">
        <v>5710</v>
      </c>
      <c r="H953" s="145" t="s">
        <v>7014</v>
      </c>
      <c r="I953" s="9"/>
      <c r="J953" s="9"/>
      <c r="K953" s="10" t="s">
        <v>2017</v>
      </c>
      <c r="L953" s="11">
        <v>45931</v>
      </c>
      <c r="M953" s="22">
        <v>11519</v>
      </c>
      <c r="N953" s="22"/>
      <c r="O953" s="22"/>
      <c r="P953" s="100"/>
      <c r="Q953" s="100"/>
      <c r="R953" s="100"/>
      <c r="S953" s="100"/>
      <c r="T953" s="100"/>
      <c r="U953" s="14" t="s">
        <v>56</v>
      </c>
      <c r="V953" s="14">
        <v>0</v>
      </c>
      <c r="W953" s="14" t="s">
        <v>56</v>
      </c>
      <c r="X953" s="14" t="s">
        <v>56</v>
      </c>
    </row>
    <row r="954" spans="1:24">
      <c r="A954" t="s">
        <v>3418</v>
      </c>
      <c r="B954" s="12">
        <v>4010869751117</v>
      </c>
      <c r="C954" s="12" t="s">
        <v>3274</v>
      </c>
      <c r="D954" t="s">
        <v>6883</v>
      </c>
      <c r="E954" t="s">
        <v>3407</v>
      </c>
      <c r="F954" t="s">
        <v>3408</v>
      </c>
      <c r="G954" s="142" t="s">
        <v>5711</v>
      </c>
      <c r="H954" s="145" t="s">
        <v>7014</v>
      </c>
      <c r="I954" s="9"/>
      <c r="J954" s="9"/>
      <c r="K954" s="10" t="s">
        <v>2017</v>
      </c>
      <c r="L954" s="11">
        <v>45931</v>
      </c>
      <c r="M954" s="22">
        <v>8523</v>
      </c>
      <c r="N954" s="22"/>
      <c r="O954" s="22"/>
      <c r="P954" s="100"/>
      <c r="Q954" s="100"/>
      <c r="R954" s="100"/>
      <c r="S954" s="100"/>
      <c r="T954" s="100"/>
      <c r="U954" s="14" t="s">
        <v>56</v>
      </c>
      <c r="V954" s="14">
        <v>0</v>
      </c>
      <c r="W954" s="14" t="s">
        <v>56</v>
      </c>
      <c r="X954" s="14" t="s">
        <v>56</v>
      </c>
    </row>
    <row r="955" spans="1:24">
      <c r="A955" t="s">
        <v>3421</v>
      </c>
      <c r="B955" s="12">
        <v>4010869751124</v>
      </c>
      <c r="C955" s="12" t="s">
        <v>3274</v>
      </c>
      <c r="D955" t="s">
        <v>6883</v>
      </c>
      <c r="E955" t="s">
        <v>3407</v>
      </c>
      <c r="F955" t="s">
        <v>3408</v>
      </c>
      <c r="G955" s="142" t="s">
        <v>5712</v>
      </c>
      <c r="H955" s="145" t="s">
        <v>7014</v>
      </c>
      <c r="I955" s="9"/>
      <c r="J955" s="9"/>
      <c r="K955" s="10" t="s">
        <v>2017</v>
      </c>
      <c r="L955" s="11">
        <v>45931</v>
      </c>
      <c r="M955" s="22">
        <v>12053</v>
      </c>
      <c r="N955" s="22"/>
      <c r="O955" s="22"/>
      <c r="P955" s="100"/>
      <c r="Q955" s="100"/>
      <c r="R955" s="100"/>
      <c r="S955" s="100"/>
      <c r="T955" s="100"/>
      <c r="U955" s="14" t="s">
        <v>56</v>
      </c>
      <c r="V955" s="14">
        <v>0</v>
      </c>
      <c r="W955" s="14" t="s">
        <v>56</v>
      </c>
      <c r="X955" s="14" t="s">
        <v>56</v>
      </c>
    </row>
    <row r="956" spans="1:24">
      <c r="A956" t="s">
        <v>3423</v>
      </c>
      <c r="B956" s="12">
        <v>4010869751155</v>
      </c>
      <c r="C956" s="12" t="s">
        <v>3274</v>
      </c>
      <c r="D956" t="s">
        <v>6883</v>
      </c>
      <c r="E956" t="s">
        <v>3407</v>
      </c>
      <c r="F956" t="s">
        <v>3408</v>
      </c>
      <c r="G956" s="142" t="s">
        <v>5713</v>
      </c>
      <c r="H956" s="145" t="s">
        <v>7014</v>
      </c>
      <c r="I956" s="9"/>
      <c r="J956" s="9"/>
      <c r="K956" s="10" t="s">
        <v>2017</v>
      </c>
      <c r="L956" s="11">
        <v>45931</v>
      </c>
      <c r="M956" s="22">
        <v>12092</v>
      </c>
      <c r="N956" s="22"/>
      <c r="O956" s="22"/>
      <c r="P956" s="100"/>
      <c r="Q956" s="100"/>
      <c r="R956" s="100"/>
      <c r="S956" s="100"/>
      <c r="T956" s="100"/>
      <c r="U956" s="14" t="s">
        <v>56</v>
      </c>
      <c r="V956" s="14">
        <v>0</v>
      </c>
      <c r="W956" s="14" t="s">
        <v>56</v>
      </c>
      <c r="X956" s="14" t="s">
        <v>56</v>
      </c>
    </row>
    <row r="957" spans="1:24">
      <c r="A957" t="s">
        <v>3426</v>
      </c>
      <c r="B957" s="12">
        <v>4010869751162</v>
      </c>
      <c r="C957" s="12" t="s">
        <v>3274</v>
      </c>
      <c r="D957" t="s">
        <v>6883</v>
      </c>
      <c r="E957" t="s">
        <v>3407</v>
      </c>
      <c r="F957" t="s">
        <v>3408</v>
      </c>
      <c r="G957" s="142" t="s">
        <v>5714</v>
      </c>
      <c r="H957" s="145" t="s">
        <v>7014</v>
      </c>
      <c r="I957" s="9"/>
      <c r="J957" s="9"/>
      <c r="K957" s="10" t="s">
        <v>2017</v>
      </c>
      <c r="L957" s="11">
        <v>45931</v>
      </c>
      <c r="M957" s="22">
        <v>16149</v>
      </c>
      <c r="N957" s="22"/>
      <c r="O957" s="22"/>
      <c r="P957" s="100"/>
      <c r="Q957" s="100"/>
      <c r="R957" s="100"/>
      <c r="S957" s="100"/>
      <c r="T957" s="100"/>
      <c r="U957" s="14" t="s">
        <v>56</v>
      </c>
      <c r="V957" s="14">
        <v>0</v>
      </c>
      <c r="W957" s="14" t="s">
        <v>56</v>
      </c>
      <c r="X957" s="14" t="s">
        <v>56</v>
      </c>
    </row>
    <row r="958" spans="1:24">
      <c r="A958" t="s">
        <v>3428</v>
      </c>
      <c r="B958" s="12">
        <v>4010869751391</v>
      </c>
      <c r="C958" s="12" t="s">
        <v>3274</v>
      </c>
      <c r="D958" s="82" t="s">
        <v>224</v>
      </c>
      <c r="E958" t="s">
        <v>3407</v>
      </c>
      <c r="F958" t="s">
        <v>3408</v>
      </c>
      <c r="G958" s="143" t="s">
        <v>5715</v>
      </c>
      <c r="H958" s="145" t="s">
        <v>3430</v>
      </c>
      <c r="I958" s="9"/>
      <c r="J958" s="9"/>
      <c r="K958" s="10" t="s">
        <v>2017</v>
      </c>
      <c r="L958" s="11">
        <v>45931</v>
      </c>
      <c r="M958" s="22">
        <v>8062</v>
      </c>
      <c r="N958" s="22"/>
      <c r="O958" s="22"/>
      <c r="P958" s="100"/>
      <c r="Q958" s="100"/>
      <c r="R958" s="100"/>
      <c r="S958" s="100"/>
      <c r="T958" s="100"/>
      <c r="U958" s="14" t="s">
        <v>56</v>
      </c>
      <c r="V958" s="14">
        <v>0</v>
      </c>
      <c r="W958" s="14" t="s">
        <v>56</v>
      </c>
      <c r="X958" s="14" t="s">
        <v>56</v>
      </c>
    </row>
    <row r="959" spans="1:24">
      <c r="A959" t="s">
        <v>3431</v>
      </c>
      <c r="B959" s="12">
        <v>4010869751407</v>
      </c>
      <c r="C959" s="12" t="s">
        <v>3274</v>
      </c>
      <c r="D959" s="82" t="s">
        <v>224</v>
      </c>
      <c r="E959" t="s">
        <v>3407</v>
      </c>
      <c r="F959" t="s">
        <v>3408</v>
      </c>
      <c r="G959" s="142" t="s">
        <v>5716</v>
      </c>
      <c r="H959" s="145" t="s">
        <v>3430</v>
      </c>
      <c r="I959" s="9"/>
      <c r="J959" s="9"/>
      <c r="K959" s="10" t="s">
        <v>2017</v>
      </c>
      <c r="L959" s="11">
        <v>45931</v>
      </c>
      <c r="M959" s="22">
        <v>9149</v>
      </c>
      <c r="N959" s="22"/>
      <c r="O959" s="22"/>
      <c r="P959" s="100"/>
      <c r="Q959" s="100"/>
      <c r="R959" s="100"/>
      <c r="S959" s="100"/>
      <c r="T959" s="100"/>
      <c r="U959" s="14" t="s">
        <v>56</v>
      </c>
      <c r="V959" s="14">
        <v>0</v>
      </c>
      <c r="W959" s="14" t="s">
        <v>56</v>
      </c>
      <c r="X959" s="14" t="s">
        <v>56</v>
      </c>
    </row>
    <row r="960" spans="1:24">
      <c r="A960" t="s">
        <v>3434</v>
      </c>
      <c r="B960" s="12">
        <v>4010869751414</v>
      </c>
      <c r="C960" s="12" t="s">
        <v>3274</v>
      </c>
      <c r="D960" s="82" t="s">
        <v>224</v>
      </c>
      <c r="E960" t="s">
        <v>3407</v>
      </c>
      <c r="F960" t="s">
        <v>3408</v>
      </c>
      <c r="G960" s="142" t="s">
        <v>5717</v>
      </c>
      <c r="H960" s="145" t="s">
        <v>3430</v>
      </c>
      <c r="I960" s="9"/>
      <c r="J960" s="9"/>
      <c r="K960" s="10" t="s">
        <v>2017</v>
      </c>
      <c r="L960" s="11">
        <v>45931</v>
      </c>
      <c r="M960" s="22">
        <v>9644</v>
      </c>
      <c r="N960" s="22"/>
      <c r="O960" s="22"/>
      <c r="P960" s="100"/>
      <c r="Q960" s="100"/>
      <c r="R960" s="100"/>
      <c r="S960" s="100"/>
      <c r="T960" s="100"/>
      <c r="U960" s="14" t="s">
        <v>56</v>
      </c>
      <c r="V960" s="14">
        <v>0</v>
      </c>
      <c r="W960" s="14" t="s">
        <v>56</v>
      </c>
      <c r="X960" s="14" t="s">
        <v>56</v>
      </c>
    </row>
    <row r="961" spans="1:24">
      <c r="A961" t="s">
        <v>3435</v>
      </c>
      <c r="B961" s="12">
        <v>4010869751421</v>
      </c>
      <c r="C961" s="12" t="s">
        <v>3274</v>
      </c>
      <c r="D961" s="82" t="s">
        <v>224</v>
      </c>
      <c r="E961" t="s">
        <v>3407</v>
      </c>
      <c r="F961" t="s">
        <v>3408</v>
      </c>
      <c r="G961" s="142" t="s">
        <v>5718</v>
      </c>
      <c r="H961" s="145" t="s">
        <v>3430</v>
      </c>
      <c r="I961" s="9"/>
      <c r="J961" s="9"/>
      <c r="K961" s="10" t="s">
        <v>2017</v>
      </c>
      <c r="L961" s="11">
        <v>45931</v>
      </c>
      <c r="M961" s="22">
        <v>11969</v>
      </c>
      <c r="N961" s="22"/>
      <c r="O961" s="22"/>
      <c r="P961" s="100"/>
      <c r="Q961" s="100"/>
      <c r="R961" s="100"/>
      <c r="S961" s="100"/>
      <c r="T961" s="100"/>
      <c r="U961" s="14" t="s">
        <v>56</v>
      </c>
      <c r="V961" s="14">
        <v>0</v>
      </c>
      <c r="W961" s="14" t="s">
        <v>56</v>
      </c>
      <c r="X961" s="14" t="s">
        <v>56</v>
      </c>
    </row>
    <row r="962" spans="1:24">
      <c r="A962" t="s">
        <v>3436</v>
      </c>
      <c r="B962" s="12">
        <v>4010869751438</v>
      </c>
      <c r="C962" s="12" t="s">
        <v>3274</v>
      </c>
      <c r="D962" s="82" t="s">
        <v>224</v>
      </c>
      <c r="E962" t="s">
        <v>3407</v>
      </c>
      <c r="F962" t="s">
        <v>3408</v>
      </c>
      <c r="G962" s="142" t="s">
        <v>5719</v>
      </c>
      <c r="H962" s="145" t="s">
        <v>3430</v>
      </c>
      <c r="I962" s="9"/>
      <c r="J962" s="9"/>
      <c r="K962" s="10" t="s">
        <v>2017</v>
      </c>
      <c r="L962" s="11">
        <v>45931</v>
      </c>
      <c r="M962" s="22">
        <v>11474</v>
      </c>
      <c r="N962" s="22"/>
      <c r="O962" s="22"/>
      <c r="P962" s="100"/>
      <c r="Q962" s="100"/>
      <c r="R962" s="100"/>
      <c r="S962" s="100"/>
      <c r="T962" s="100"/>
      <c r="U962" s="14" t="s">
        <v>56</v>
      </c>
      <c r="V962" s="14">
        <v>0</v>
      </c>
      <c r="W962" s="14" t="s">
        <v>56</v>
      </c>
      <c r="X962" s="14" t="s">
        <v>56</v>
      </c>
    </row>
    <row r="963" spans="1:24">
      <c r="A963" t="s">
        <v>3437</v>
      </c>
      <c r="B963" s="12">
        <v>4010869751445</v>
      </c>
      <c r="C963" s="12" t="s">
        <v>3274</v>
      </c>
      <c r="D963" s="82" t="s">
        <v>224</v>
      </c>
      <c r="E963" t="s">
        <v>3407</v>
      </c>
      <c r="F963" t="s">
        <v>3408</v>
      </c>
      <c r="G963" s="142" t="s">
        <v>5720</v>
      </c>
      <c r="H963" s="145" t="s">
        <v>3430</v>
      </c>
      <c r="I963" s="9"/>
      <c r="J963" s="9"/>
      <c r="K963" s="10" t="s">
        <v>2017</v>
      </c>
      <c r="L963" s="11">
        <v>45931</v>
      </c>
      <c r="M963" s="22">
        <v>8557</v>
      </c>
      <c r="N963" s="22"/>
      <c r="O963" s="22"/>
      <c r="P963" s="100"/>
      <c r="Q963" s="100"/>
      <c r="R963" s="100"/>
      <c r="S963" s="100"/>
      <c r="T963" s="100"/>
      <c r="U963" s="14" t="s">
        <v>56</v>
      </c>
      <c r="V963" s="14">
        <v>0</v>
      </c>
      <c r="W963" s="14" t="s">
        <v>56</v>
      </c>
      <c r="X963" s="14" t="s">
        <v>56</v>
      </c>
    </row>
    <row r="964" spans="1:24">
      <c r="A964" t="s">
        <v>3438</v>
      </c>
      <c r="B964" s="12">
        <v>4010869751452</v>
      </c>
      <c r="C964" s="12" t="s">
        <v>3274</v>
      </c>
      <c r="D964" s="82" t="s">
        <v>224</v>
      </c>
      <c r="E964" t="s">
        <v>3407</v>
      </c>
      <c r="F964" t="s">
        <v>3408</v>
      </c>
      <c r="G964" s="142" t="s">
        <v>5721</v>
      </c>
      <c r="H964" s="145" t="s">
        <v>3430</v>
      </c>
      <c r="I964" s="9"/>
      <c r="J964" s="9"/>
      <c r="K964" s="10" t="s">
        <v>2017</v>
      </c>
      <c r="L964" s="11">
        <v>45931</v>
      </c>
      <c r="M964" s="22">
        <v>10882</v>
      </c>
      <c r="N964" s="22"/>
      <c r="O964" s="22"/>
      <c r="P964" s="100"/>
      <c r="Q964" s="100"/>
      <c r="R964" s="100"/>
      <c r="S964" s="100"/>
      <c r="T964" s="100"/>
      <c r="U964" s="14" t="s">
        <v>56</v>
      </c>
      <c r="V964" s="14">
        <v>0</v>
      </c>
      <c r="W964" s="14" t="s">
        <v>56</v>
      </c>
      <c r="X964" s="14" t="s">
        <v>56</v>
      </c>
    </row>
    <row r="965" spans="1:24">
      <c r="A965" t="s">
        <v>3439</v>
      </c>
      <c r="B965" s="12">
        <v>4010869751469</v>
      </c>
      <c r="C965" s="12" t="s">
        <v>3274</v>
      </c>
      <c r="D965" s="82" t="s">
        <v>224</v>
      </c>
      <c r="E965" t="s">
        <v>3407</v>
      </c>
      <c r="F965" t="s">
        <v>3408</v>
      </c>
      <c r="G965" s="142" t="s">
        <v>5722</v>
      </c>
      <c r="H965" s="145" t="s">
        <v>3430</v>
      </c>
      <c r="I965" s="9"/>
      <c r="J965" s="9"/>
      <c r="K965" s="10" t="s">
        <v>2017</v>
      </c>
      <c r="L965" s="11">
        <v>45931</v>
      </c>
      <c r="M965" s="22">
        <v>10387</v>
      </c>
      <c r="N965" s="22"/>
      <c r="O965" s="22"/>
      <c r="P965" s="100"/>
      <c r="Q965" s="100"/>
      <c r="R965" s="100"/>
      <c r="S965" s="100"/>
      <c r="T965" s="100"/>
      <c r="U965" s="14" t="s">
        <v>56</v>
      </c>
      <c r="V965" s="14">
        <v>0</v>
      </c>
      <c r="W965" s="14" t="s">
        <v>56</v>
      </c>
      <c r="X965" s="14" t="s">
        <v>56</v>
      </c>
    </row>
    <row r="966" spans="1:24">
      <c r="A966" t="s">
        <v>3440</v>
      </c>
      <c r="B966" s="12">
        <v>4010869751551</v>
      </c>
      <c r="C966" s="12" t="s">
        <v>3274</v>
      </c>
      <c r="D966" s="82" t="s">
        <v>224</v>
      </c>
      <c r="E966" t="s">
        <v>3407</v>
      </c>
      <c r="F966" t="s">
        <v>3408</v>
      </c>
      <c r="G966" s="142" t="s">
        <v>5723</v>
      </c>
      <c r="H966" s="145" t="s">
        <v>3430</v>
      </c>
      <c r="I966" s="9"/>
      <c r="J966" s="9"/>
      <c r="K966" s="10" t="s">
        <v>2017</v>
      </c>
      <c r="L966" s="11">
        <v>45931</v>
      </c>
      <c r="M966" s="22">
        <v>10773</v>
      </c>
      <c r="N966" s="22"/>
      <c r="O966" s="22"/>
      <c r="P966" s="100"/>
      <c r="Q966" s="100"/>
      <c r="R966" s="100"/>
      <c r="S966" s="100"/>
      <c r="T966" s="100"/>
      <c r="U966" s="14" t="s">
        <v>56</v>
      </c>
      <c r="V966" s="14">
        <v>0</v>
      </c>
      <c r="W966" s="14" t="s">
        <v>56</v>
      </c>
      <c r="X966" s="14" t="s">
        <v>56</v>
      </c>
    </row>
    <row r="967" spans="1:24">
      <c r="A967" t="s">
        <v>3443</v>
      </c>
      <c r="B967" s="12">
        <v>4010869751568</v>
      </c>
      <c r="C967" s="12" t="s">
        <v>3274</v>
      </c>
      <c r="D967" s="82" t="s">
        <v>224</v>
      </c>
      <c r="E967" t="s">
        <v>3407</v>
      </c>
      <c r="F967" t="s">
        <v>3408</v>
      </c>
      <c r="G967" s="142" t="s">
        <v>5724</v>
      </c>
      <c r="H967" s="145" t="s">
        <v>3430</v>
      </c>
      <c r="I967" s="9"/>
      <c r="J967" s="9"/>
      <c r="K967" s="10" t="s">
        <v>2017</v>
      </c>
      <c r="L967" s="11">
        <v>45931</v>
      </c>
      <c r="M967" s="22">
        <v>13129</v>
      </c>
      <c r="N967" s="22"/>
      <c r="O967" s="22"/>
      <c r="P967" s="100"/>
      <c r="Q967" s="100"/>
      <c r="R967" s="100"/>
      <c r="S967" s="100"/>
      <c r="T967" s="100"/>
      <c r="U967" s="14" t="s">
        <v>56</v>
      </c>
      <c r="V967" s="14">
        <v>0</v>
      </c>
      <c r="W967" s="14" t="s">
        <v>56</v>
      </c>
      <c r="X967" s="14" t="s">
        <v>56</v>
      </c>
    </row>
    <row r="968" spans="1:24">
      <c r="A968" t="s">
        <v>3445</v>
      </c>
      <c r="B968" s="12">
        <v>4010869751575</v>
      </c>
      <c r="C968" s="12" t="s">
        <v>3274</v>
      </c>
      <c r="D968" s="82" t="s">
        <v>224</v>
      </c>
      <c r="E968" t="s">
        <v>3407</v>
      </c>
      <c r="F968" t="s">
        <v>3408</v>
      </c>
      <c r="G968" s="142" t="s">
        <v>5726</v>
      </c>
      <c r="H968" s="145" t="s">
        <v>3430</v>
      </c>
      <c r="I968" s="9"/>
      <c r="J968" s="9"/>
      <c r="K968" s="10" t="s">
        <v>2017</v>
      </c>
      <c r="L968" s="11">
        <v>45931</v>
      </c>
      <c r="M968" s="22">
        <v>13634</v>
      </c>
      <c r="N968" s="22"/>
      <c r="O968" s="22"/>
      <c r="P968" s="100"/>
      <c r="Q968" s="100"/>
      <c r="R968" s="100"/>
      <c r="S968" s="100"/>
      <c r="T968" s="100"/>
      <c r="U968" s="14" t="s">
        <v>56</v>
      </c>
      <c r="V968" s="14">
        <v>0</v>
      </c>
      <c r="W968" s="14" t="s">
        <v>56</v>
      </c>
      <c r="X968" s="14" t="s">
        <v>56</v>
      </c>
    </row>
    <row r="969" spans="1:24">
      <c r="A969" t="s">
        <v>3446</v>
      </c>
      <c r="B969" s="12">
        <v>4010869751582</v>
      </c>
      <c r="C969" s="12" t="s">
        <v>3274</v>
      </c>
      <c r="D969" s="82" t="s">
        <v>224</v>
      </c>
      <c r="E969" t="s">
        <v>3407</v>
      </c>
      <c r="F969" t="s">
        <v>3408</v>
      </c>
      <c r="G969" s="142" t="s">
        <v>5726</v>
      </c>
      <c r="H969" s="145" t="s">
        <v>3430</v>
      </c>
      <c r="I969" s="9"/>
      <c r="J969" s="9"/>
      <c r="K969" s="10" t="s">
        <v>2017</v>
      </c>
      <c r="L969" s="11">
        <v>45931</v>
      </c>
      <c r="M969" s="22">
        <v>15485</v>
      </c>
      <c r="N969" s="22"/>
      <c r="O969" s="22"/>
      <c r="P969" s="100"/>
      <c r="Q969" s="100"/>
      <c r="R969" s="100"/>
      <c r="S969" s="100"/>
      <c r="T969" s="100"/>
      <c r="U969" s="14" t="s">
        <v>56</v>
      </c>
      <c r="V969" s="14">
        <v>0</v>
      </c>
      <c r="W969" s="14" t="s">
        <v>56</v>
      </c>
      <c r="X969" s="14" t="s">
        <v>56</v>
      </c>
    </row>
    <row r="970" spans="1:24">
      <c r="A970" t="s">
        <v>3447</v>
      </c>
      <c r="B970" s="12">
        <v>4010869751599</v>
      </c>
      <c r="C970" s="12" t="s">
        <v>3274</v>
      </c>
      <c r="D970" s="82" t="s">
        <v>224</v>
      </c>
      <c r="E970" t="s">
        <v>3407</v>
      </c>
      <c r="F970" t="s">
        <v>3408</v>
      </c>
      <c r="G970" s="142" t="s">
        <v>5727</v>
      </c>
      <c r="H970" s="145" t="s">
        <v>3430</v>
      </c>
      <c r="I970" s="9"/>
      <c r="J970" s="9"/>
      <c r="K970" s="10" t="s">
        <v>2017</v>
      </c>
      <c r="L970" s="11">
        <v>45931</v>
      </c>
      <c r="M970" s="22">
        <v>14980</v>
      </c>
      <c r="N970" s="22"/>
      <c r="O970" s="22"/>
      <c r="P970" s="100"/>
      <c r="Q970" s="100"/>
      <c r="R970" s="100"/>
      <c r="S970" s="100"/>
      <c r="T970" s="100"/>
      <c r="U970" s="14" t="s">
        <v>56</v>
      </c>
      <c r="V970" s="14">
        <v>0</v>
      </c>
      <c r="W970" s="14" t="s">
        <v>56</v>
      </c>
      <c r="X970" s="14" t="s">
        <v>56</v>
      </c>
    </row>
    <row r="971" spans="1:24">
      <c r="A971" t="s">
        <v>3448</v>
      </c>
      <c r="B971" s="12">
        <v>4010869751605</v>
      </c>
      <c r="C971" s="12" t="s">
        <v>3274</v>
      </c>
      <c r="D971" s="82" t="s">
        <v>224</v>
      </c>
      <c r="E971" t="s">
        <v>3407</v>
      </c>
      <c r="F971" t="s">
        <v>3408</v>
      </c>
      <c r="G971" s="142" t="s">
        <v>5728</v>
      </c>
      <c r="H971" s="145" t="s">
        <v>3430</v>
      </c>
      <c r="I971" s="9"/>
      <c r="J971" s="9"/>
      <c r="K971" s="10" t="s">
        <v>2017</v>
      </c>
      <c r="L971" s="11">
        <v>45931</v>
      </c>
      <c r="M971" s="22">
        <v>11277</v>
      </c>
      <c r="N971" s="22"/>
      <c r="O971" s="22"/>
      <c r="P971" s="100"/>
      <c r="Q971" s="100"/>
      <c r="R971" s="100"/>
      <c r="S971" s="100"/>
      <c r="T971" s="100"/>
      <c r="U971" s="14" t="s">
        <v>56</v>
      </c>
      <c r="V971" s="14">
        <v>0</v>
      </c>
      <c r="W971" s="14" t="s">
        <v>56</v>
      </c>
      <c r="X971" s="14" t="s">
        <v>56</v>
      </c>
    </row>
    <row r="972" spans="1:24">
      <c r="A972" t="s">
        <v>3449</v>
      </c>
      <c r="B972" s="12">
        <v>4010869751612</v>
      </c>
      <c r="C972" s="12" t="s">
        <v>3274</v>
      </c>
      <c r="D972" s="82" t="s">
        <v>224</v>
      </c>
      <c r="E972" t="s">
        <v>3407</v>
      </c>
      <c r="F972" t="s">
        <v>3408</v>
      </c>
      <c r="G972" s="142" t="s">
        <v>5729</v>
      </c>
      <c r="H972" s="145" t="s">
        <v>3430</v>
      </c>
      <c r="I972" s="9"/>
      <c r="J972" s="9"/>
      <c r="K972" s="10" t="s">
        <v>2017</v>
      </c>
      <c r="L972" s="11">
        <v>45931</v>
      </c>
      <c r="M972" s="22">
        <v>13129</v>
      </c>
      <c r="N972" s="22"/>
      <c r="O972" s="22"/>
      <c r="P972" s="100"/>
      <c r="Q972" s="100"/>
      <c r="R972" s="100"/>
      <c r="S972" s="100"/>
      <c r="T972" s="100"/>
      <c r="U972" s="14" t="s">
        <v>56</v>
      </c>
      <c r="V972" s="14">
        <v>0</v>
      </c>
      <c r="W972" s="14" t="s">
        <v>56</v>
      </c>
      <c r="X972" s="14" t="s">
        <v>56</v>
      </c>
    </row>
    <row r="973" spans="1:24">
      <c r="A973" t="s">
        <v>3450</v>
      </c>
      <c r="B973" s="12">
        <v>4010869751629</v>
      </c>
      <c r="C973" s="12" t="s">
        <v>3274</v>
      </c>
      <c r="D973" s="82" t="s">
        <v>224</v>
      </c>
      <c r="E973" t="s">
        <v>3407</v>
      </c>
      <c r="F973" t="s">
        <v>3408</v>
      </c>
      <c r="G973" s="142" t="s">
        <v>5730</v>
      </c>
      <c r="H973" s="145" t="s">
        <v>3430</v>
      </c>
      <c r="I973" s="9"/>
      <c r="J973" s="9"/>
      <c r="K973" s="10" t="s">
        <v>2017</v>
      </c>
      <c r="L973" s="11">
        <v>45931</v>
      </c>
      <c r="M973" s="22">
        <v>12624</v>
      </c>
      <c r="N973" s="22"/>
      <c r="O973" s="22"/>
      <c r="P973" s="100"/>
      <c r="Q973" s="100"/>
      <c r="R973" s="100"/>
      <c r="S973" s="100"/>
      <c r="T973" s="100"/>
      <c r="U973" s="14" t="s">
        <v>56</v>
      </c>
      <c r="V973" s="14">
        <v>0</v>
      </c>
      <c r="W973" s="14" t="s">
        <v>56</v>
      </c>
      <c r="X973" s="14" t="s">
        <v>56</v>
      </c>
    </row>
    <row r="974" spans="1:24">
      <c r="A974" t="s">
        <v>3451</v>
      </c>
      <c r="B974" s="12">
        <v>4010869751797</v>
      </c>
      <c r="C974" s="12" t="s">
        <v>3274</v>
      </c>
      <c r="D974" s="82" t="s">
        <v>224</v>
      </c>
      <c r="E974" t="s">
        <v>3407</v>
      </c>
      <c r="F974" t="s">
        <v>3408</v>
      </c>
      <c r="G974" s="143" t="s">
        <v>5731</v>
      </c>
      <c r="H974" s="145" t="s">
        <v>3453</v>
      </c>
      <c r="I974" s="9"/>
      <c r="J974" s="9"/>
      <c r="K974" s="10" t="s">
        <v>2017</v>
      </c>
      <c r="L974" s="11">
        <v>45931</v>
      </c>
      <c r="M974" s="22">
        <v>4355</v>
      </c>
      <c r="N974" s="22"/>
      <c r="O974" s="22"/>
      <c r="P974" s="100"/>
      <c r="Q974" s="100"/>
      <c r="R974" s="100"/>
      <c r="S974" s="100"/>
      <c r="T974" s="100"/>
      <c r="U974" s="14" t="s">
        <v>56</v>
      </c>
      <c r="V974" s="14">
        <v>0</v>
      </c>
      <c r="W974" s="14" t="s">
        <v>56</v>
      </c>
      <c r="X974" s="14" t="s">
        <v>56</v>
      </c>
    </row>
    <row r="975" spans="1:24">
      <c r="A975" t="s">
        <v>3454</v>
      </c>
      <c r="B975" s="12">
        <v>4010869751803</v>
      </c>
      <c r="C975" s="12" t="s">
        <v>3274</v>
      </c>
      <c r="D975" s="82" t="s">
        <v>224</v>
      </c>
      <c r="E975" t="s">
        <v>3407</v>
      </c>
      <c r="F975" t="s">
        <v>3408</v>
      </c>
      <c r="G975" s="142" t="s">
        <v>5732</v>
      </c>
      <c r="H975" s="145" t="s">
        <v>3453</v>
      </c>
      <c r="I975" s="9"/>
      <c r="J975" s="9"/>
      <c r="K975" s="10" t="s">
        <v>2017</v>
      </c>
      <c r="L975" s="11">
        <v>45931</v>
      </c>
      <c r="M975" s="22">
        <v>4946</v>
      </c>
      <c r="N975" s="22"/>
      <c r="O975" s="22"/>
      <c r="P975" s="100"/>
      <c r="Q975" s="100"/>
      <c r="R975" s="100"/>
      <c r="S975" s="100"/>
      <c r="T975" s="100"/>
      <c r="U975" s="14" t="s">
        <v>56</v>
      </c>
      <c r="V975" s="14">
        <v>0</v>
      </c>
      <c r="W975" s="14" t="s">
        <v>56</v>
      </c>
      <c r="X975" s="14" t="s">
        <v>56</v>
      </c>
    </row>
    <row r="976" spans="1:24">
      <c r="A976" t="s">
        <v>3457</v>
      </c>
      <c r="B976" s="12">
        <v>4010869751810</v>
      </c>
      <c r="C976" s="12" t="s">
        <v>3274</v>
      </c>
      <c r="D976" s="82" t="s">
        <v>224</v>
      </c>
      <c r="E976" t="s">
        <v>3407</v>
      </c>
      <c r="F976" t="s">
        <v>3408</v>
      </c>
      <c r="G976" s="142" t="s">
        <v>5733</v>
      </c>
      <c r="H976" s="145" t="s">
        <v>3453</v>
      </c>
      <c r="I976" s="9"/>
      <c r="J976" s="9"/>
      <c r="K976" s="10" t="s">
        <v>2017</v>
      </c>
      <c r="L976" s="11">
        <v>45931</v>
      </c>
      <c r="M976" s="22">
        <v>5968</v>
      </c>
      <c r="N976" s="22"/>
      <c r="O976" s="22"/>
      <c r="P976" s="100"/>
      <c r="Q976" s="100"/>
      <c r="R976" s="100"/>
      <c r="S976" s="100"/>
      <c r="T976" s="100"/>
      <c r="U976" s="14" t="s">
        <v>56</v>
      </c>
      <c r="V976" s="14">
        <v>0</v>
      </c>
      <c r="W976" s="14" t="s">
        <v>56</v>
      </c>
      <c r="X976" s="14" t="s">
        <v>56</v>
      </c>
    </row>
    <row r="977" spans="1:24">
      <c r="A977" t="s">
        <v>3459</v>
      </c>
      <c r="B977" s="12">
        <v>4010869751841</v>
      </c>
      <c r="C977" s="12" t="s">
        <v>3274</v>
      </c>
      <c r="D977" s="82" t="s">
        <v>224</v>
      </c>
      <c r="E977" t="s">
        <v>3407</v>
      </c>
      <c r="F977" t="s">
        <v>3408</v>
      </c>
      <c r="G977" s="142" t="s">
        <v>5734</v>
      </c>
      <c r="H977" s="145" t="s">
        <v>3430</v>
      </c>
      <c r="I977" s="9"/>
      <c r="J977" s="9"/>
      <c r="K977" s="10" t="s">
        <v>2017</v>
      </c>
      <c r="L977" s="11">
        <v>45931</v>
      </c>
      <c r="M977" s="22">
        <v>14766</v>
      </c>
      <c r="N977" s="22"/>
      <c r="O977" s="22"/>
      <c r="P977" s="100"/>
      <c r="Q977" s="100"/>
      <c r="R977" s="100"/>
      <c r="S977" s="100"/>
      <c r="T977" s="100"/>
      <c r="U977" s="14" t="s">
        <v>56</v>
      </c>
      <c r="V977" s="14">
        <v>0</v>
      </c>
      <c r="W977" s="14" t="s">
        <v>56</v>
      </c>
      <c r="X977" s="14" t="s">
        <v>56</v>
      </c>
    </row>
    <row r="978" spans="1:24">
      <c r="A978" t="s">
        <v>3462</v>
      </c>
      <c r="B978" s="12">
        <v>4010869751858</v>
      </c>
      <c r="C978" s="12" t="s">
        <v>3274</v>
      </c>
      <c r="D978" s="82" t="s">
        <v>224</v>
      </c>
      <c r="E978" t="s">
        <v>3407</v>
      </c>
      <c r="F978" t="s">
        <v>3408</v>
      </c>
      <c r="G978" s="142" t="s">
        <v>5735</v>
      </c>
      <c r="H978" s="145" t="s">
        <v>3430</v>
      </c>
      <c r="I978" s="9"/>
      <c r="J978" s="9"/>
      <c r="K978" s="10" t="s">
        <v>2017</v>
      </c>
      <c r="L978" s="11">
        <v>45931</v>
      </c>
      <c r="M978" s="22">
        <v>18543</v>
      </c>
      <c r="N978" s="22"/>
      <c r="O978" s="22"/>
      <c r="P978" s="100"/>
      <c r="Q978" s="100"/>
      <c r="R978" s="100"/>
      <c r="S978" s="100"/>
      <c r="T978" s="100"/>
      <c r="U978" s="14" t="s">
        <v>56</v>
      </c>
      <c r="V978" s="14">
        <v>0</v>
      </c>
      <c r="W978" s="14" t="s">
        <v>56</v>
      </c>
      <c r="X978" s="14" t="s">
        <v>56</v>
      </c>
    </row>
    <row r="979" spans="1:24">
      <c r="A979" t="s">
        <v>3465</v>
      </c>
      <c r="B979" s="12">
        <v>4010869751865</v>
      </c>
      <c r="C979" s="12" t="s">
        <v>3274</v>
      </c>
      <c r="D979" s="82" t="s">
        <v>224</v>
      </c>
      <c r="E979" t="s">
        <v>3407</v>
      </c>
      <c r="F979" t="s">
        <v>3408</v>
      </c>
      <c r="G979" s="142" t="s">
        <v>5736</v>
      </c>
      <c r="H979" s="145" t="s">
        <v>3430</v>
      </c>
      <c r="I979" s="9"/>
      <c r="J979" s="9"/>
      <c r="K979" s="10" t="s">
        <v>2017</v>
      </c>
      <c r="L979" s="11">
        <v>45931</v>
      </c>
      <c r="M979" s="22">
        <v>19544</v>
      </c>
      <c r="N979" s="22"/>
      <c r="O979" s="22"/>
      <c r="P979" s="100"/>
      <c r="Q979" s="100"/>
      <c r="R979" s="100"/>
      <c r="S979" s="100"/>
      <c r="T979" s="100"/>
      <c r="U979" s="14" t="s">
        <v>56</v>
      </c>
      <c r="V979" s="14">
        <v>0</v>
      </c>
      <c r="W979" s="14" t="s">
        <v>56</v>
      </c>
      <c r="X979" s="14" t="s">
        <v>56</v>
      </c>
    </row>
    <row r="980" spans="1:24">
      <c r="A980" t="s">
        <v>3466</v>
      </c>
      <c r="B980" s="12">
        <v>4010869751872</v>
      </c>
      <c r="C980" s="12" t="s">
        <v>3274</v>
      </c>
      <c r="D980" s="82" t="s">
        <v>224</v>
      </c>
      <c r="E980" t="s">
        <v>3407</v>
      </c>
      <c r="F980" t="s">
        <v>3408</v>
      </c>
      <c r="G980" s="142" t="s">
        <v>5737</v>
      </c>
      <c r="H980" s="145" t="s">
        <v>3430</v>
      </c>
      <c r="I980" s="9"/>
      <c r="J980" s="9"/>
      <c r="K980" s="10" t="s">
        <v>2017</v>
      </c>
      <c r="L980" s="11">
        <v>45931</v>
      </c>
      <c r="M980" s="22">
        <v>15267</v>
      </c>
      <c r="N980" s="22"/>
      <c r="O980" s="22"/>
      <c r="P980" s="100"/>
      <c r="Q980" s="100"/>
      <c r="R980" s="100"/>
      <c r="S980" s="100"/>
      <c r="T980" s="100"/>
      <c r="U980" s="14" t="s">
        <v>56</v>
      </c>
      <c r="V980" s="14">
        <v>0</v>
      </c>
      <c r="W980" s="14" t="s">
        <v>56</v>
      </c>
      <c r="X980" s="14" t="s">
        <v>56</v>
      </c>
    </row>
    <row r="981" spans="1:24">
      <c r="A981" t="s">
        <v>3467</v>
      </c>
      <c r="B981" s="12">
        <v>4010869751964</v>
      </c>
      <c r="C981" s="12" t="s">
        <v>3274</v>
      </c>
      <c r="D981" s="82" t="s">
        <v>224</v>
      </c>
      <c r="E981" t="s">
        <v>3407</v>
      </c>
      <c r="F981" t="s">
        <v>3408</v>
      </c>
      <c r="G981" s="142" t="s">
        <v>5738</v>
      </c>
      <c r="H981" s="145" t="s">
        <v>3430</v>
      </c>
      <c r="I981" s="9"/>
      <c r="J981" s="9"/>
      <c r="K981" s="10" t="s">
        <v>2017</v>
      </c>
      <c r="L981" s="11">
        <v>45931</v>
      </c>
      <c r="M981" s="22">
        <v>25090</v>
      </c>
      <c r="N981" s="22"/>
      <c r="O981" s="22"/>
      <c r="P981" s="100"/>
      <c r="Q981" s="100"/>
      <c r="R981" s="100"/>
      <c r="S981" s="100"/>
      <c r="T981" s="100"/>
      <c r="U981" s="14" t="s">
        <v>56</v>
      </c>
      <c r="V981" s="14">
        <v>0</v>
      </c>
      <c r="W981" s="14" t="s">
        <v>56</v>
      </c>
      <c r="X981" s="14" t="s">
        <v>56</v>
      </c>
    </row>
    <row r="982" spans="1:24">
      <c r="A982" t="s">
        <v>3470</v>
      </c>
      <c r="B982" s="12">
        <v>4010869751971</v>
      </c>
      <c r="C982" s="12" t="s">
        <v>3274</v>
      </c>
      <c r="D982" s="82" t="s">
        <v>224</v>
      </c>
      <c r="E982" t="s">
        <v>3407</v>
      </c>
      <c r="F982" t="s">
        <v>3408</v>
      </c>
      <c r="G982" s="142" t="s">
        <v>5739</v>
      </c>
      <c r="H982" s="145" t="s">
        <v>3430</v>
      </c>
      <c r="I982" s="9"/>
      <c r="J982" s="9"/>
      <c r="K982" s="10" t="s">
        <v>2017</v>
      </c>
      <c r="L982" s="11">
        <v>45931</v>
      </c>
      <c r="M982" s="22">
        <v>33133</v>
      </c>
      <c r="N982" s="22"/>
      <c r="O982" s="22"/>
      <c r="P982" s="100"/>
      <c r="Q982" s="100"/>
      <c r="R982" s="100"/>
      <c r="S982" s="100"/>
      <c r="T982" s="100"/>
      <c r="U982" s="14" t="s">
        <v>56</v>
      </c>
      <c r="V982" s="14">
        <v>0</v>
      </c>
      <c r="W982" s="14" t="s">
        <v>56</v>
      </c>
      <c r="X982" s="14" t="s">
        <v>56</v>
      </c>
    </row>
    <row r="983" spans="1:24">
      <c r="A983" t="s">
        <v>3472</v>
      </c>
      <c r="B983" s="12">
        <v>4010869751988</v>
      </c>
      <c r="C983" s="12" t="s">
        <v>3274</v>
      </c>
      <c r="D983" s="82" t="s">
        <v>224</v>
      </c>
      <c r="E983" t="s">
        <v>3407</v>
      </c>
      <c r="F983" t="s">
        <v>3408</v>
      </c>
      <c r="G983" s="142" t="s">
        <v>5740</v>
      </c>
      <c r="H983" s="145" t="s">
        <v>3430</v>
      </c>
      <c r="I983" s="9"/>
      <c r="J983" s="9"/>
      <c r="K983" s="10" t="s">
        <v>2017</v>
      </c>
      <c r="L983" s="11">
        <v>45931</v>
      </c>
      <c r="M983" s="22">
        <v>33769</v>
      </c>
      <c r="N983" s="22"/>
      <c r="O983" s="22"/>
      <c r="P983" s="100"/>
      <c r="Q983" s="100"/>
      <c r="R983" s="100"/>
      <c r="S983" s="100"/>
      <c r="T983" s="100"/>
      <c r="U983" s="14" t="s">
        <v>56</v>
      </c>
      <c r="V983" s="14">
        <v>0</v>
      </c>
      <c r="W983" s="14" t="s">
        <v>56</v>
      </c>
      <c r="X983" s="14" t="s">
        <v>56</v>
      </c>
    </row>
    <row r="984" spans="1:24">
      <c r="A984" t="s">
        <v>3473</v>
      </c>
      <c r="B984" s="12">
        <v>4010869751995</v>
      </c>
      <c r="C984" s="12" t="s">
        <v>3274</v>
      </c>
      <c r="D984" s="82" t="s">
        <v>224</v>
      </c>
      <c r="E984" t="s">
        <v>3407</v>
      </c>
      <c r="F984" t="s">
        <v>3408</v>
      </c>
      <c r="G984" s="142" t="s">
        <v>5741</v>
      </c>
      <c r="H984" s="145" t="s">
        <v>3430</v>
      </c>
      <c r="I984" s="9"/>
      <c r="J984" s="9"/>
      <c r="K984" s="10" t="s">
        <v>2017</v>
      </c>
      <c r="L984" s="11">
        <v>45931</v>
      </c>
      <c r="M984" s="22">
        <v>25726</v>
      </c>
      <c r="N984" s="22"/>
      <c r="O984" s="22"/>
      <c r="P984" s="100"/>
      <c r="Q984" s="100"/>
      <c r="R984" s="100"/>
      <c r="S984" s="100"/>
      <c r="T984" s="100"/>
      <c r="U984" s="14" t="s">
        <v>56</v>
      </c>
      <c r="V984" s="14">
        <v>0</v>
      </c>
      <c r="W984" s="14" t="s">
        <v>56</v>
      </c>
      <c r="X984" s="14" t="s">
        <v>56</v>
      </c>
    </row>
    <row r="985" spans="1:24">
      <c r="A985" t="s">
        <v>3475</v>
      </c>
      <c r="B985" s="12">
        <v>4010869754088</v>
      </c>
      <c r="C985" s="12" t="s">
        <v>3274</v>
      </c>
      <c r="D985" t="s">
        <v>6883</v>
      </c>
      <c r="E985" t="s">
        <v>3407</v>
      </c>
      <c r="F985" t="s">
        <v>3408</v>
      </c>
      <c r="G985" s="143" t="s">
        <v>7015</v>
      </c>
      <c r="H985" s="145" t="s">
        <v>7016</v>
      </c>
      <c r="I985" s="9"/>
      <c r="J985" s="9"/>
      <c r="K985" s="10" t="s">
        <v>2017</v>
      </c>
      <c r="L985" s="11">
        <v>45931</v>
      </c>
      <c r="M985" s="22">
        <v>19855</v>
      </c>
      <c r="N985" s="22"/>
      <c r="O985" s="22"/>
      <c r="P985" s="100"/>
      <c r="Q985" s="100"/>
      <c r="R985" s="100"/>
      <c r="S985" s="100"/>
      <c r="T985" s="100"/>
      <c r="U985" s="14" t="s">
        <v>56</v>
      </c>
      <c r="V985" s="14">
        <v>0</v>
      </c>
      <c r="W985" s="14" t="s">
        <v>56</v>
      </c>
      <c r="X985" s="14" t="s">
        <v>56</v>
      </c>
    </row>
    <row r="986" spans="1:24">
      <c r="A986" t="s">
        <v>3479</v>
      </c>
      <c r="B986" s="12">
        <v>4010869754095</v>
      </c>
      <c r="C986" s="12" t="s">
        <v>3274</v>
      </c>
      <c r="D986" t="s">
        <v>6883</v>
      </c>
      <c r="E986" t="s">
        <v>3407</v>
      </c>
      <c r="F986" t="s">
        <v>3408</v>
      </c>
      <c r="G986" s="142" t="s">
        <v>7017</v>
      </c>
      <c r="H986" s="145" t="s">
        <v>7016</v>
      </c>
      <c r="I986" s="9"/>
      <c r="J986" s="9"/>
      <c r="K986" s="10" t="s">
        <v>2017</v>
      </c>
      <c r="L986" s="11">
        <v>45931</v>
      </c>
      <c r="M986" s="22">
        <v>22994</v>
      </c>
      <c r="N986" s="22"/>
      <c r="O986" s="22"/>
      <c r="P986" s="100"/>
      <c r="Q986" s="100"/>
      <c r="R986" s="100"/>
      <c r="S986" s="100"/>
      <c r="T986" s="100"/>
      <c r="U986" s="14" t="s">
        <v>56</v>
      </c>
      <c r="V986" s="14">
        <v>0</v>
      </c>
      <c r="W986" s="14" t="s">
        <v>56</v>
      </c>
      <c r="X986" s="14" t="s">
        <v>56</v>
      </c>
    </row>
    <row r="987" spans="1:24">
      <c r="A987" t="s">
        <v>3481</v>
      </c>
      <c r="B987" s="12">
        <v>4010869754101</v>
      </c>
      <c r="C987" s="12" t="s">
        <v>3274</v>
      </c>
      <c r="D987" t="s">
        <v>6883</v>
      </c>
      <c r="E987" t="s">
        <v>3407</v>
      </c>
      <c r="F987" t="s">
        <v>3408</v>
      </c>
      <c r="G987" s="142" t="s">
        <v>7018</v>
      </c>
      <c r="H987" s="145" t="s">
        <v>7016</v>
      </c>
      <c r="I987" s="9"/>
      <c r="J987" s="9"/>
      <c r="K987" s="10" t="s">
        <v>2017</v>
      </c>
      <c r="L987" s="11">
        <v>45931</v>
      </c>
      <c r="M987" s="22">
        <v>23410</v>
      </c>
      <c r="N987" s="22"/>
      <c r="O987" s="22"/>
      <c r="P987" s="100"/>
      <c r="Q987" s="100"/>
      <c r="R987" s="100"/>
      <c r="S987" s="100"/>
      <c r="T987" s="100"/>
      <c r="U987" s="14" t="s">
        <v>56</v>
      </c>
      <c r="V987" s="14">
        <v>0</v>
      </c>
      <c r="W987" s="14" t="s">
        <v>56</v>
      </c>
      <c r="X987" s="14" t="s">
        <v>56</v>
      </c>
    </row>
    <row r="988" spans="1:24">
      <c r="A988" t="s">
        <v>3482</v>
      </c>
      <c r="B988" s="12">
        <v>4010869754118</v>
      </c>
      <c r="C988" s="12" t="s">
        <v>3274</v>
      </c>
      <c r="D988" t="s">
        <v>6883</v>
      </c>
      <c r="E988" t="s">
        <v>3407</v>
      </c>
      <c r="F988" t="s">
        <v>3408</v>
      </c>
      <c r="G988" s="142" t="s">
        <v>7019</v>
      </c>
      <c r="H988" s="145" t="s">
        <v>7016</v>
      </c>
      <c r="I988" s="9"/>
      <c r="J988" s="9"/>
      <c r="K988" s="10" t="s">
        <v>2017</v>
      </c>
      <c r="L988" s="11">
        <v>45931</v>
      </c>
      <c r="M988" s="22">
        <v>20271</v>
      </c>
      <c r="N988" s="22"/>
      <c r="O988" s="22"/>
      <c r="P988" s="100"/>
      <c r="Q988" s="100"/>
      <c r="R988" s="100"/>
      <c r="S988" s="100"/>
      <c r="T988" s="100"/>
      <c r="U988" s="14" t="s">
        <v>56</v>
      </c>
      <c r="V988" s="14">
        <v>0</v>
      </c>
      <c r="W988" s="14" t="s">
        <v>56</v>
      </c>
      <c r="X988" s="14" t="s">
        <v>56</v>
      </c>
    </row>
    <row r="989" spans="1:24">
      <c r="A989" t="s">
        <v>3483</v>
      </c>
      <c r="B989" s="12">
        <v>4010869754200</v>
      </c>
      <c r="C989" s="12" t="s">
        <v>3274</v>
      </c>
      <c r="D989" t="s">
        <v>6883</v>
      </c>
      <c r="E989" t="s">
        <v>3407</v>
      </c>
      <c r="F989" t="s">
        <v>3408</v>
      </c>
      <c r="G989" s="142" t="s">
        <v>5746</v>
      </c>
      <c r="H989" s="145" t="s">
        <v>7020</v>
      </c>
      <c r="I989" s="9"/>
      <c r="J989" s="9"/>
      <c r="K989" s="10" t="s">
        <v>2017</v>
      </c>
      <c r="L989" s="11">
        <v>45931</v>
      </c>
      <c r="M989" s="22">
        <v>7929</v>
      </c>
      <c r="N989" s="22"/>
      <c r="O989" s="22"/>
      <c r="P989" s="100"/>
      <c r="Q989" s="100"/>
      <c r="R989" s="100"/>
      <c r="S989" s="100"/>
      <c r="T989" s="100"/>
      <c r="U989" s="14" t="s">
        <v>56</v>
      </c>
      <c r="V989" s="14">
        <v>0</v>
      </c>
      <c r="W989" s="14" t="s">
        <v>56</v>
      </c>
      <c r="X989" s="14" t="s">
        <v>56</v>
      </c>
    </row>
    <row r="990" spans="1:24">
      <c r="A990" t="s">
        <v>3487</v>
      </c>
      <c r="B990" s="12">
        <v>4010869754217</v>
      </c>
      <c r="C990" s="12" t="s">
        <v>3274</v>
      </c>
      <c r="D990" t="s">
        <v>6883</v>
      </c>
      <c r="E990" t="s">
        <v>3407</v>
      </c>
      <c r="F990" t="s">
        <v>3408</v>
      </c>
      <c r="G990" s="142" t="s">
        <v>5747</v>
      </c>
      <c r="H990" s="145" t="s">
        <v>7020</v>
      </c>
      <c r="I990" s="9"/>
      <c r="J990" s="9"/>
      <c r="K990" s="10" t="s">
        <v>2017</v>
      </c>
      <c r="L990" s="11">
        <v>45931</v>
      </c>
      <c r="M990" s="22">
        <v>11022</v>
      </c>
      <c r="N990" s="22"/>
      <c r="O990" s="22"/>
      <c r="P990" s="100"/>
      <c r="Q990" s="100"/>
      <c r="R990" s="100"/>
      <c r="S990" s="100"/>
      <c r="T990" s="100"/>
      <c r="U990" s="14" t="s">
        <v>56</v>
      </c>
      <c r="V990" s="14">
        <v>0</v>
      </c>
      <c r="W990" s="14" t="s">
        <v>56</v>
      </c>
      <c r="X990" s="14" t="s">
        <v>56</v>
      </c>
    </row>
    <row r="991" spans="1:24">
      <c r="A991" t="s">
        <v>3490</v>
      </c>
      <c r="B991" s="12">
        <v>4010869754224</v>
      </c>
      <c r="C991" s="12" t="s">
        <v>3274</v>
      </c>
      <c r="D991" t="s">
        <v>6883</v>
      </c>
      <c r="E991" t="s">
        <v>3407</v>
      </c>
      <c r="F991" t="s">
        <v>3408</v>
      </c>
      <c r="G991" s="142" t="s">
        <v>5748</v>
      </c>
      <c r="H991" s="145" t="s">
        <v>7020</v>
      </c>
      <c r="I991" s="9"/>
      <c r="J991" s="9"/>
      <c r="K991" s="10" t="s">
        <v>2017</v>
      </c>
      <c r="L991" s="11">
        <v>45931</v>
      </c>
      <c r="M991" s="22">
        <v>8389</v>
      </c>
      <c r="N991" s="22"/>
      <c r="O991" s="22"/>
      <c r="P991" s="100"/>
      <c r="Q991" s="100"/>
      <c r="R991" s="100"/>
      <c r="S991" s="100"/>
      <c r="T991" s="100"/>
      <c r="U991" s="14" t="s">
        <v>56</v>
      </c>
      <c r="V991" s="14">
        <v>0</v>
      </c>
      <c r="W991" s="14" t="s">
        <v>56</v>
      </c>
      <c r="X991" s="14" t="s">
        <v>56</v>
      </c>
    </row>
    <row r="992" spans="1:24">
      <c r="A992" t="s">
        <v>3492</v>
      </c>
      <c r="B992" s="12">
        <v>4010869754231</v>
      </c>
      <c r="C992" s="12" t="s">
        <v>3274</v>
      </c>
      <c r="D992" t="s">
        <v>6883</v>
      </c>
      <c r="E992" t="s">
        <v>3407</v>
      </c>
      <c r="F992" t="s">
        <v>3408</v>
      </c>
      <c r="G992" s="142" t="s">
        <v>5749</v>
      </c>
      <c r="H992" s="145" t="s">
        <v>7020</v>
      </c>
      <c r="I992" s="9"/>
      <c r="J992" s="9"/>
      <c r="K992" s="10" t="s">
        <v>2017</v>
      </c>
      <c r="L992" s="11">
        <v>45931</v>
      </c>
      <c r="M992" s="22">
        <v>11560</v>
      </c>
      <c r="N992" s="22"/>
      <c r="O992" s="22"/>
      <c r="P992" s="100"/>
      <c r="Q992" s="100"/>
      <c r="R992" s="100"/>
      <c r="S992" s="100"/>
      <c r="T992" s="100"/>
      <c r="U992" s="14" t="s">
        <v>56</v>
      </c>
      <c r="V992" s="14">
        <v>0</v>
      </c>
      <c r="W992" s="14" t="s">
        <v>56</v>
      </c>
      <c r="X992" s="14" t="s">
        <v>56</v>
      </c>
    </row>
    <row r="993" spans="1:24">
      <c r="A993" t="s">
        <v>3494</v>
      </c>
      <c r="B993" s="12">
        <v>4010869754262</v>
      </c>
      <c r="C993" s="12" t="s">
        <v>3274</v>
      </c>
      <c r="D993" t="s">
        <v>6883</v>
      </c>
      <c r="E993" t="s">
        <v>3407</v>
      </c>
      <c r="F993" t="s">
        <v>3408</v>
      </c>
      <c r="G993" s="142" t="s">
        <v>5750</v>
      </c>
      <c r="H993" s="145" t="s">
        <v>7020</v>
      </c>
      <c r="I993" s="9"/>
      <c r="J993" s="9"/>
      <c r="K993" s="10" t="s">
        <v>2017</v>
      </c>
      <c r="L993" s="11">
        <v>45931</v>
      </c>
      <c r="M993" s="22">
        <v>9197</v>
      </c>
      <c r="N993" s="22"/>
      <c r="O993" s="22"/>
      <c r="P993" s="100"/>
      <c r="Q993" s="100"/>
      <c r="R993" s="100"/>
      <c r="S993" s="100"/>
      <c r="T993" s="100"/>
      <c r="U993" s="14" t="s">
        <v>56</v>
      </c>
      <c r="V993" s="14">
        <v>0</v>
      </c>
      <c r="W993" s="14" t="s">
        <v>56</v>
      </c>
      <c r="X993" s="14" t="s">
        <v>56</v>
      </c>
    </row>
    <row r="994" spans="1:24">
      <c r="A994" t="s">
        <v>3496</v>
      </c>
      <c r="B994" s="12">
        <v>4010869754279</v>
      </c>
      <c r="C994" s="12" t="s">
        <v>3274</v>
      </c>
      <c r="D994" t="s">
        <v>6883</v>
      </c>
      <c r="E994" t="s">
        <v>3407</v>
      </c>
      <c r="F994" t="s">
        <v>3408</v>
      </c>
      <c r="G994" s="142" t="s">
        <v>5751</v>
      </c>
      <c r="H994" s="145" t="s">
        <v>7020</v>
      </c>
      <c r="I994" s="9"/>
      <c r="J994" s="9"/>
      <c r="K994" s="10" t="s">
        <v>2017</v>
      </c>
      <c r="L994" s="11">
        <v>45931</v>
      </c>
      <c r="M994" s="22">
        <v>12440</v>
      </c>
      <c r="N994" s="22"/>
      <c r="O994" s="22"/>
      <c r="P994" s="100"/>
      <c r="Q994" s="100"/>
      <c r="R994" s="100"/>
      <c r="S994" s="100"/>
      <c r="T994" s="100"/>
      <c r="U994" s="14" t="s">
        <v>56</v>
      </c>
      <c r="V994" s="14">
        <v>0</v>
      </c>
      <c r="W994" s="14" t="s">
        <v>56</v>
      </c>
      <c r="X994" s="14" t="s">
        <v>56</v>
      </c>
    </row>
    <row r="995" spans="1:24">
      <c r="A995" t="s">
        <v>3498</v>
      </c>
      <c r="B995" s="12">
        <v>4010869754309</v>
      </c>
      <c r="C995" s="12" t="s">
        <v>3274</v>
      </c>
      <c r="D995" t="s">
        <v>6883</v>
      </c>
      <c r="E995" t="s">
        <v>3407</v>
      </c>
      <c r="F995" t="s">
        <v>3408</v>
      </c>
      <c r="G995" s="142" t="s">
        <v>5752</v>
      </c>
      <c r="H995" s="145" t="s">
        <v>7020</v>
      </c>
      <c r="I995" s="9"/>
      <c r="J995" s="9"/>
      <c r="K995" s="10" t="s">
        <v>2017</v>
      </c>
      <c r="L995" s="11">
        <v>45931</v>
      </c>
      <c r="M995" s="22">
        <v>12984</v>
      </c>
      <c r="N995" s="22"/>
      <c r="O995" s="22"/>
      <c r="P995" s="100"/>
      <c r="Q995" s="100"/>
      <c r="R995" s="100"/>
      <c r="S995" s="100"/>
      <c r="T995" s="100"/>
      <c r="U995" s="14" t="s">
        <v>56</v>
      </c>
      <c r="V995" s="14">
        <v>0</v>
      </c>
      <c r="W995" s="14" t="s">
        <v>56</v>
      </c>
      <c r="X995" s="14" t="s">
        <v>56</v>
      </c>
    </row>
    <row r="996" spans="1:24">
      <c r="A996" t="s">
        <v>3501</v>
      </c>
      <c r="B996" s="12">
        <v>4010869754316</v>
      </c>
      <c r="C996" s="12" t="s">
        <v>3274</v>
      </c>
      <c r="D996" t="s">
        <v>6883</v>
      </c>
      <c r="E996" t="s">
        <v>3407</v>
      </c>
      <c r="F996" t="s">
        <v>3408</v>
      </c>
      <c r="G996" s="142" t="s">
        <v>5753</v>
      </c>
      <c r="H996" s="145" t="s">
        <v>7020</v>
      </c>
      <c r="I996" s="9"/>
      <c r="J996" s="9"/>
      <c r="K996" s="10" t="s">
        <v>2017</v>
      </c>
      <c r="L996" s="11">
        <v>45931</v>
      </c>
      <c r="M996" s="22">
        <v>16711</v>
      </c>
      <c r="N996" s="22"/>
      <c r="O996" s="22"/>
      <c r="P996" s="100"/>
      <c r="Q996" s="100"/>
      <c r="R996" s="100"/>
      <c r="S996" s="100"/>
      <c r="T996" s="100"/>
      <c r="U996" s="14" t="s">
        <v>56</v>
      </c>
      <c r="V996" s="14">
        <v>0</v>
      </c>
      <c r="W996" s="14" t="s">
        <v>56</v>
      </c>
      <c r="X996" s="14" t="s">
        <v>56</v>
      </c>
    </row>
    <row r="997" spans="1:24">
      <c r="A997" t="s">
        <v>3503</v>
      </c>
      <c r="B997" s="12">
        <v>4010869751278</v>
      </c>
      <c r="C997" s="12" t="s">
        <v>3274</v>
      </c>
      <c r="D997" s="82" t="s">
        <v>224</v>
      </c>
      <c r="E997" t="s">
        <v>3275</v>
      </c>
      <c r="F997" t="s">
        <v>3276</v>
      </c>
      <c r="G997" s="143" t="s">
        <v>5754</v>
      </c>
      <c r="H997" s="145" t="s">
        <v>3505</v>
      </c>
      <c r="I997" s="9"/>
      <c r="J997" s="9"/>
      <c r="K997" s="10" t="s">
        <v>2017</v>
      </c>
      <c r="L997" s="11">
        <v>45931</v>
      </c>
      <c r="M997" s="22">
        <v>21000</v>
      </c>
      <c r="N997" s="22"/>
      <c r="O997" s="22"/>
      <c r="P997" s="100"/>
      <c r="Q997" s="100"/>
      <c r="R997" s="100"/>
      <c r="S997" s="100"/>
      <c r="T997" s="100"/>
      <c r="U997" s="14" t="s">
        <v>56</v>
      </c>
      <c r="V997" s="14">
        <v>0</v>
      </c>
      <c r="W997" s="14" t="s">
        <v>56</v>
      </c>
      <c r="X997" s="14" t="s">
        <v>56</v>
      </c>
    </row>
    <row r="998" spans="1:24">
      <c r="A998" t="s">
        <v>3508</v>
      </c>
      <c r="B998" s="12">
        <v>4010869751285</v>
      </c>
      <c r="C998" s="12" t="s">
        <v>3274</v>
      </c>
      <c r="D998" s="82" t="s">
        <v>224</v>
      </c>
      <c r="E998" t="s">
        <v>3275</v>
      </c>
      <c r="F998" t="s">
        <v>3276</v>
      </c>
      <c r="G998" s="142" t="s">
        <v>5755</v>
      </c>
      <c r="H998" s="145" t="s">
        <v>3505</v>
      </c>
      <c r="I998" s="9"/>
      <c r="J998" s="9"/>
      <c r="K998" s="10" t="s">
        <v>2017</v>
      </c>
      <c r="L998" s="11">
        <v>45931</v>
      </c>
      <c r="M998" s="22">
        <v>21694</v>
      </c>
      <c r="N998" s="22"/>
      <c r="O998" s="22"/>
      <c r="P998" s="100"/>
      <c r="Q998" s="100"/>
      <c r="R998" s="100"/>
      <c r="S998" s="100"/>
      <c r="T998" s="100"/>
      <c r="U998" s="14" t="s">
        <v>56</v>
      </c>
      <c r="V998" s="14">
        <v>0</v>
      </c>
      <c r="W998" s="14" t="s">
        <v>56</v>
      </c>
      <c r="X998" s="14" t="s">
        <v>56</v>
      </c>
    </row>
    <row r="999" spans="1:24">
      <c r="A999" t="s">
        <v>3511</v>
      </c>
      <c r="B999" s="12">
        <v>4010869751292</v>
      </c>
      <c r="C999" s="12" t="s">
        <v>3274</v>
      </c>
      <c r="D999" s="82" t="s">
        <v>224</v>
      </c>
      <c r="E999" t="s">
        <v>3275</v>
      </c>
      <c r="F999" t="s">
        <v>3276</v>
      </c>
      <c r="G999" s="142" t="s">
        <v>5756</v>
      </c>
      <c r="H999" s="145" t="s">
        <v>3505</v>
      </c>
      <c r="I999" s="9"/>
      <c r="J999" s="9"/>
      <c r="K999" s="10" t="s">
        <v>2017</v>
      </c>
      <c r="L999" s="11">
        <v>45931</v>
      </c>
      <c r="M999" s="22">
        <v>22389</v>
      </c>
      <c r="N999" s="22"/>
      <c r="O999" s="22"/>
      <c r="P999" s="100"/>
      <c r="Q999" s="100"/>
      <c r="R999" s="100"/>
      <c r="S999" s="100"/>
      <c r="T999" s="100"/>
      <c r="U999" s="14" t="s">
        <v>56</v>
      </c>
      <c r="V999" s="14">
        <v>0</v>
      </c>
      <c r="W999" s="14" t="s">
        <v>56</v>
      </c>
      <c r="X999" s="14" t="s">
        <v>56</v>
      </c>
    </row>
    <row r="1000" spans="1:24">
      <c r="A1000" t="s">
        <v>3512</v>
      </c>
      <c r="B1000" s="12">
        <v>4010869751308</v>
      </c>
      <c r="C1000" s="12" t="s">
        <v>3274</v>
      </c>
      <c r="D1000" s="82" t="s">
        <v>224</v>
      </c>
      <c r="E1000" t="s">
        <v>3275</v>
      </c>
      <c r="F1000" t="s">
        <v>3276</v>
      </c>
      <c r="G1000" s="142" t="s">
        <v>5757</v>
      </c>
      <c r="H1000" s="145" t="s">
        <v>3505</v>
      </c>
      <c r="I1000" s="9"/>
      <c r="J1000" s="9"/>
      <c r="K1000" s="10" t="s">
        <v>2017</v>
      </c>
      <c r="L1000" s="11">
        <v>45931</v>
      </c>
      <c r="M1000" s="22">
        <v>21694</v>
      </c>
      <c r="N1000" s="22"/>
      <c r="O1000" s="22"/>
      <c r="P1000" s="100"/>
      <c r="Q1000" s="100"/>
      <c r="R1000" s="100"/>
      <c r="S1000" s="100"/>
      <c r="T1000" s="100"/>
      <c r="U1000" s="14" t="s">
        <v>56</v>
      </c>
      <c r="V1000" s="14">
        <v>0</v>
      </c>
      <c r="W1000" s="14" t="s">
        <v>56</v>
      </c>
      <c r="X1000" s="14" t="s">
        <v>56</v>
      </c>
    </row>
    <row r="1001" spans="1:24">
      <c r="A1001" t="s">
        <v>3514</v>
      </c>
      <c r="B1001" s="12">
        <v>4010869751315</v>
      </c>
      <c r="C1001" s="12" t="s">
        <v>3274</v>
      </c>
      <c r="D1001" s="82" t="s">
        <v>224</v>
      </c>
      <c r="E1001" t="s">
        <v>3275</v>
      </c>
      <c r="F1001" t="s">
        <v>3276</v>
      </c>
      <c r="G1001" s="142" t="s">
        <v>7021</v>
      </c>
      <c r="H1001" s="145" t="s">
        <v>3505</v>
      </c>
      <c r="I1001" s="9"/>
      <c r="J1001" s="9"/>
      <c r="K1001" s="10" t="s">
        <v>2017</v>
      </c>
      <c r="L1001" s="11">
        <v>45931</v>
      </c>
      <c r="M1001" s="22">
        <v>30500</v>
      </c>
      <c r="N1001" s="22"/>
      <c r="O1001" s="22"/>
      <c r="P1001" s="100"/>
      <c r="Q1001" s="100"/>
      <c r="R1001" s="100"/>
      <c r="S1001" s="100"/>
      <c r="T1001" s="100"/>
      <c r="U1001" s="14" t="s">
        <v>56</v>
      </c>
      <c r="V1001" s="14">
        <v>0</v>
      </c>
      <c r="W1001" s="14" t="s">
        <v>56</v>
      </c>
      <c r="X1001" s="14" t="s">
        <v>56</v>
      </c>
    </row>
    <row r="1002" spans="1:24">
      <c r="A1002" t="s">
        <v>3517</v>
      </c>
      <c r="B1002" s="12">
        <v>4010869751322</v>
      </c>
      <c r="C1002" s="12" t="s">
        <v>3274</v>
      </c>
      <c r="D1002" s="82" t="s">
        <v>224</v>
      </c>
      <c r="E1002" t="s">
        <v>3275</v>
      </c>
      <c r="F1002" t="s">
        <v>3276</v>
      </c>
      <c r="G1002" s="142" t="s">
        <v>7022</v>
      </c>
      <c r="H1002" s="145" t="s">
        <v>3505</v>
      </c>
      <c r="I1002" s="9"/>
      <c r="J1002" s="9"/>
      <c r="K1002" s="10" t="s">
        <v>2017</v>
      </c>
      <c r="L1002" s="11">
        <v>45931</v>
      </c>
      <c r="M1002" s="22">
        <v>32224</v>
      </c>
      <c r="N1002" s="22"/>
      <c r="O1002" s="22"/>
      <c r="P1002" s="100"/>
      <c r="Q1002" s="100"/>
      <c r="R1002" s="100"/>
      <c r="S1002" s="100"/>
      <c r="T1002" s="100"/>
      <c r="U1002" s="14" t="s">
        <v>56</v>
      </c>
      <c r="V1002" s="14">
        <v>0</v>
      </c>
      <c r="W1002" s="14" t="s">
        <v>56</v>
      </c>
      <c r="X1002" s="14" t="s">
        <v>56</v>
      </c>
    </row>
    <row r="1003" spans="1:24">
      <c r="A1003" t="s">
        <v>3520</v>
      </c>
      <c r="B1003" s="12">
        <v>4010869751339</v>
      </c>
      <c r="C1003" s="12" t="s">
        <v>3274</v>
      </c>
      <c r="D1003" s="82" t="s">
        <v>224</v>
      </c>
      <c r="E1003" t="s">
        <v>3275</v>
      </c>
      <c r="F1003" t="s">
        <v>3276</v>
      </c>
      <c r="G1003" s="142" t="s">
        <v>7023</v>
      </c>
      <c r="H1003" s="145" t="s">
        <v>3505</v>
      </c>
      <c r="I1003" s="9"/>
      <c r="J1003" s="9"/>
      <c r="K1003" s="10" t="s">
        <v>2017</v>
      </c>
      <c r="L1003" s="11">
        <v>45931</v>
      </c>
      <c r="M1003" s="22">
        <v>35730</v>
      </c>
      <c r="N1003" s="22"/>
      <c r="O1003" s="22"/>
      <c r="P1003" s="100"/>
      <c r="Q1003" s="100"/>
      <c r="R1003" s="100"/>
      <c r="S1003" s="100"/>
      <c r="T1003" s="100"/>
      <c r="U1003" s="14" t="s">
        <v>56</v>
      </c>
      <c r="V1003" s="14">
        <v>0</v>
      </c>
      <c r="W1003" s="14" t="s">
        <v>56</v>
      </c>
      <c r="X1003" s="14" t="s">
        <v>56</v>
      </c>
    </row>
    <row r="1004" spans="1:24">
      <c r="A1004" t="s">
        <v>3521</v>
      </c>
      <c r="B1004" s="12">
        <v>4010869751346</v>
      </c>
      <c r="C1004" s="12" t="s">
        <v>3274</v>
      </c>
      <c r="D1004" s="82" t="s">
        <v>224</v>
      </c>
      <c r="E1004" t="s">
        <v>3275</v>
      </c>
      <c r="F1004" t="s">
        <v>3276</v>
      </c>
      <c r="G1004" s="142" t="s">
        <v>7024</v>
      </c>
      <c r="H1004" s="145" t="s">
        <v>3505</v>
      </c>
      <c r="I1004" s="9"/>
      <c r="J1004" s="9"/>
      <c r="K1004" s="10" t="s">
        <v>2017</v>
      </c>
      <c r="L1004" s="11">
        <v>45931</v>
      </c>
      <c r="M1004" s="22">
        <v>35313</v>
      </c>
      <c r="N1004" s="22"/>
      <c r="O1004" s="22"/>
      <c r="P1004" s="100"/>
      <c r="Q1004" s="100"/>
      <c r="R1004" s="100"/>
      <c r="S1004" s="100"/>
      <c r="T1004" s="100"/>
      <c r="U1004" s="14" t="s">
        <v>56</v>
      </c>
      <c r="V1004" s="14">
        <v>0</v>
      </c>
      <c r="W1004" s="14" t="s">
        <v>56</v>
      </c>
      <c r="X1004" s="14" t="s">
        <v>56</v>
      </c>
    </row>
    <row r="1005" spans="1:24">
      <c r="A1005" t="s">
        <v>3522</v>
      </c>
      <c r="B1005" s="12">
        <v>4010869751353</v>
      </c>
      <c r="C1005" s="12" t="s">
        <v>3274</v>
      </c>
      <c r="D1005" s="82" t="s">
        <v>224</v>
      </c>
      <c r="E1005" t="s">
        <v>3275</v>
      </c>
      <c r="F1005" t="s">
        <v>3276</v>
      </c>
      <c r="G1005" s="142" t="s">
        <v>7025</v>
      </c>
      <c r="H1005" s="145" t="s">
        <v>3505</v>
      </c>
      <c r="I1005" s="9"/>
      <c r="J1005" s="9"/>
      <c r="K1005" s="10" t="s">
        <v>2017</v>
      </c>
      <c r="L1005" s="11">
        <v>45931</v>
      </c>
      <c r="M1005" s="22">
        <v>34006</v>
      </c>
      <c r="N1005" s="22"/>
      <c r="O1005" s="22"/>
      <c r="P1005" s="100"/>
      <c r="Q1005" s="100"/>
      <c r="R1005" s="100"/>
      <c r="S1005" s="100"/>
      <c r="T1005" s="100"/>
      <c r="U1005" s="14" t="s">
        <v>56</v>
      </c>
      <c r="V1005" s="14">
        <v>0</v>
      </c>
      <c r="W1005" s="14" t="s">
        <v>56</v>
      </c>
      <c r="X1005" s="14" t="s">
        <v>56</v>
      </c>
    </row>
    <row r="1006" spans="1:24">
      <c r="A1006" t="s">
        <v>3523</v>
      </c>
      <c r="B1006" s="12">
        <v>4010869751360</v>
      </c>
      <c r="C1006" s="12" t="s">
        <v>3274</v>
      </c>
      <c r="D1006" s="82" t="s">
        <v>224</v>
      </c>
      <c r="E1006" t="s">
        <v>3275</v>
      </c>
      <c r="F1006" t="s">
        <v>3276</v>
      </c>
      <c r="G1006" s="142" t="s">
        <v>7026</v>
      </c>
      <c r="H1006" s="145" t="s">
        <v>3505</v>
      </c>
      <c r="I1006" s="9"/>
      <c r="J1006" s="9"/>
      <c r="K1006" s="10" t="s">
        <v>2017</v>
      </c>
      <c r="L1006" s="11">
        <v>45931</v>
      </c>
      <c r="M1006" s="22">
        <v>33589</v>
      </c>
      <c r="N1006" s="22"/>
      <c r="O1006" s="22"/>
      <c r="P1006" s="100"/>
      <c r="Q1006" s="100"/>
      <c r="R1006" s="100"/>
      <c r="S1006" s="100"/>
      <c r="T1006" s="100"/>
      <c r="U1006" s="14" t="s">
        <v>56</v>
      </c>
      <c r="V1006" s="14">
        <v>0</v>
      </c>
      <c r="W1006" s="14" t="s">
        <v>56</v>
      </c>
      <c r="X1006" s="14" t="s">
        <v>56</v>
      </c>
    </row>
    <row r="1007" spans="1:24">
      <c r="A1007" t="s">
        <v>3524</v>
      </c>
      <c r="B1007" s="12">
        <v>4010869754040</v>
      </c>
      <c r="C1007" s="12" t="s">
        <v>3274</v>
      </c>
      <c r="D1007" t="s">
        <v>6883</v>
      </c>
      <c r="E1007" t="s">
        <v>3275</v>
      </c>
      <c r="F1007" t="s">
        <v>3276</v>
      </c>
      <c r="G1007" s="142" t="s">
        <v>7027</v>
      </c>
      <c r="H1007" s="145" t="s">
        <v>7028</v>
      </c>
      <c r="I1007" s="9"/>
      <c r="J1007" s="9"/>
      <c r="K1007" s="10" t="s">
        <v>2017</v>
      </c>
      <c r="L1007" s="11">
        <v>45931</v>
      </c>
      <c r="M1007" s="22">
        <v>31000</v>
      </c>
      <c r="N1007" s="22"/>
      <c r="O1007" s="22"/>
      <c r="P1007" s="100"/>
      <c r="Q1007" s="100"/>
      <c r="R1007" s="100"/>
      <c r="S1007" s="100"/>
      <c r="T1007" s="100"/>
      <c r="U1007" s="14" t="s">
        <v>56</v>
      </c>
      <c r="V1007" s="14">
        <v>0</v>
      </c>
      <c r="W1007" s="14" t="s">
        <v>56</v>
      </c>
      <c r="X1007" s="14" t="s">
        <v>56</v>
      </c>
    </row>
    <row r="1008" spans="1:24">
      <c r="A1008" t="s">
        <v>3528</v>
      </c>
      <c r="B1008" s="12">
        <v>4010869754057</v>
      </c>
      <c r="C1008" s="12" t="s">
        <v>3274</v>
      </c>
      <c r="D1008" t="s">
        <v>6883</v>
      </c>
      <c r="E1008" t="s">
        <v>3275</v>
      </c>
      <c r="F1008" t="s">
        <v>3276</v>
      </c>
      <c r="G1008" s="142" t="s">
        <v>7029</v>
      </c>
      <c r="H1008" s="145" t="s">
        <v>7028</v>
      </c>
      <c r="I1008" s="9"/>
      <c r="J1008" s="9"/>
      <c r="K1008" s="10" t="s">
        <v>2017</v>
      </c>
      <c r="L1008" s="11">
        <v>45931</v>
      </c>
      <c r="M1008" s="22">
        <v>32588</v>
      </c>
      <c r="N1008" s="22"/>
      <c r="O1008" s="22"/>
      <c r="P1008" s="100"/>
      <c r="Q1008" s="100"/>
      <c r="R1008" s="100"/>
      <c r="S1008" s="100"/>
      <c r="T1008" s="100"/>
      <c r="U1008" s="14" t="s">
        <v>56</v>
      </c>
      <c r="V1008" s="14">
        <v>0</v>
      </c>
      <c r="W1008" s="14" t="s">
        <v>56</v>
      </c>
      <c r="X1008" s="14" t="s">
        <v>56</v>
      </c>
    </row>
    <row r="1009" spans="1:24" ht="15.75" customHeight="1">
      <c r="A1009" t="s">
        <v>7030</v>
      </c>
      <c r="B1009" s="12">
        <v>4010869754064</v>
      </c>
      <c r="C1009" s="12" t="s">
        <v>3274</v>
      </c>
      <c r="D1009" t="s">
        <v>6883</v>
      </c>
      <c r="E1009" t="s">
        <v>3275</v>
      </c>
      <c r="F1009" t="s">
        <v>3276</v>
      </c>
      <c r="G1009" s="142" t="s">
        <v>7031</v>
      </c>
      <c r="H1009" s="145" t="s">
        <v>7028</v>
      </c>
      <c r="I1009" s="9"/>
      <c r="J1009" s="9"/>
      <c r="K1009" s="10" t="s">
        <v>2017</v>
      </c>
      <c r="L1009" s="11">
        <v>45931</v>
      </c>
      <c r="M1009" s="22">
        <v>35817</v>
      </c>
      <c r="N1009" s="22"/>
      <c r="O1009" s="22"/>
      <c r="P1009" s="100"/>
      <c r="Q1009" s="100"/>
      <c r="R1009" s="100"/>
      <c r="S1009" s="100"/>
      <c r="T1009" s="100"/>
      <c r="U1009" s="14" t="s">
        <v>56</v>
      </c>
      <c r="V1009" s="14">
        <v>0</v>
      </c>
      <c r="W1009" s="14" t="s">
        <v>56</v>
      </c>
      <c r="X1009" s="14" t="s">
        <v>56</v>
      </c>
    </row>
    <row r="1010" spans="1:24">
      <c r="A1010" t="s">
        <v>7032</v>
      </c>
      <c r="B1010" s="12">
        <v>4010869754071</v>
      </c>
      <c r="C1010" s="12" t="s">
        <v>3274</v>
      </c>
      <c r="D1010" t="s">
        <v>6883</v>
      </c>
      <c r="E1010" t="s">
        <v>3275</v>
      </c>
      <c r="F1010" t="s">
        <v>3276</v>
      </c>
      <c r="G1010" s="142" t="s">
        <v>7033</v>
      </c>
      <c r="H1010" s="145" t="s">
        <v>7028</v>
      </c>
      <c r="I1010" s="9"/>
      <c r="J1010" s="9"/>
      <c r="K1010" s="10" t="s">
        <v>2017</v>
      </c>
      <c r="L1010" s="11">
        <v>45931</v>
      </c>
      <c r="M1010" s="22">
        <v>34229</v>
      </c>
      <c r="N1010" s="22"/>
      <c r="O1010" s="22"/>
      <c r="P1010" s="100"/>
      <c r="Q1010" s="100"/>
      <c r="R1010" s="100"/>
      <c r="S1010" s="100"/>
      <c r="T1010" s="100"/>
      <c r="U1010" s="14" t="s">
        <v>56</v>
      </c>
      <c r="V1010" s="14">
        <v>0</v>
      </c>
      <c r="W1010" s="14" t="s">
        <v>56</v>
      </c>
      <c r="X1010" s="14" t="s">
        <v>56</v>
      </c>
    </row>
    <row r="1011" spans="1:24">
      <c r="A1011" t="s">
        <v>3530</v>
      </c>
      <c r="B1011" s="12">
        <v>4010869751377</v>
      </c>
      <c r="C1011" s="12" t="s">
        <v>3274</v>
      </c>
      <c r="D1011" s="82" t="s">
        <v>224</v>
      </c>
      <c r="E1011" t="s">
        <v>3281</v>
      </c>
      <c r="F1011" t="s">
        <v>3282</v>
      </c>
      <c r="G1011" s="143" t="s">
        <v>7034</v>
      </c>
      <c r="H1011" s="145" t="s">
        <v>3505</v>
      </c>
      <c r="I1011" s="9"/>
      <c r="J1011" s="9"/>
      <c r="K1011" s="10" t="s">
        <v>2017</v>
      </c>
      <c r="L1011" s="11">
        <v>45931</v>
      </c>
      <c r="M1011" s="22">
        <v>38000</v>
      </c>
      <c r="N1011" s="22"/>
      <c r="O1011" s="22"/>
      <c r="P1011" s="100"/>
      <c r="Q1011" s="100"/>
      <c r="R1011" s="100"/>
      <c r="S1011" s="100"/>
      <c r="T1011" s="100"/>
      <c r="U1011" s="14" t="s">
        <v>56</v>
      </c>
      <c r="V1011" s="14">
        <v>0</v>
      </c>
      <c r="W1011" s="14" t="s">
        <v>56</v>
      </c>
      <c r="X1011" s="14" t="s">
        <v>56</v>
      </c>
    </row>
    <row r="1012" spans="1:24">
      <c r="A1012" t="s">
        <v>3533</v>
      </c>
      <c r="B1012" s="12">
        <v>4010869751384</v>
      </c>
      <c r="C1012" s="12" t="s">
        <v>3274</v>
      </c>
      <c r="D1012" s="82" t="s">
        <v>224</v>
      </c>
      <c r="E1012" t="s">
        <v>3281</v>
      </c>
      <c r="F1012" t="s">
        <v>3282</v>
      </c>
      <c r="G1012" s="142" t="s">
        <v>7035</v>
      </c>
      <c r="H1012" s="145" t="s">
        <v>3505</v>
      </c>
      <c r="I1012" s="9"/>
      <c r="J1012" s="9"/>
      <c r="K1012" s="10" t="s">
        <v>2017</v>
      </c>
      <c r="L1012" s="11">
        <v>45931</v>
      </c>
      <c r="M1012" s="22">
        <v>40303</v>
      </c>
      <c r="N1012" s="22"/>
      <c r="O1012" s="22"/>
      <c r="P1012" s="100"/>
      <c r="Q1012" s="100"/>
      <c r="R1012" s="100"/>
      <c r="S1012" s="100"/>
      <c r="T1012" s="100"/>
      <c r="U1012" s="14" t="s">
        <v>56</v>
      </c>
      <c r="V1012" s="14">
        <v>0</v>
      </c>
      <c r="W1012" s="14" t="s">
        <v>56</v>
      </c>
      <c r="X1012" s="14" t="s">
        <v>56</v>
      </c>
    </row>
    <row r="1013" spans="1:24">
      <c r="A1013" t="s">
        <v>3536</v>
      </c>
      <c r="B1013" s="12">
        <v>4010869751094</v>
      </c>
      <c r="C1013" s="12" t="s">
        <v>3274</v>
      </c>
      <c r="D1013" t="s">
        <v>6883</v>
      </c>
      <c r="E1013" t="s">
        <v>3281</v>
      </c>
      <c r="F1013" t="s">
        <v>3282</v>
      </c>
      <c r="G1013" s="143" t="s">
        <v>5768</v>
      </c>
      <c r="H1013" s="145" t="s">
        <v>7036</v>
      </c>
      <c r="I1013" s="9"/>
      <c r="J1013" s="9"/>
      <c r="K1013" s="10" t="s">
        <v>2017</v>
      </c>
      <c r="L1013" s="11">
        <v>45931</v>
      </c>
      <c r="M1013" s="22">
        <v>6349</v>
      </c>
      <c r="N1013" s="22"/>
      <c r="O1013" s="22"/>
      <c r="P1013" s="100"/>
      <c r="Q1013" s="100"/>
      <c r="R1013" s="100"/>
      <c r="S1013" s="100"/>
      <c r="T1013" s="100"/>
      <c r="U1013" s="14" t="s">
        <v>56</v>
      </c>
      <c r="V1013" s="14">
        <v>0</v>
      </c>
      <c r="W1013" s="14" t="s">
        <v>56</v>
      </c>
      <c r="X1013" s="14" t="s">
        <v>56</v>
      </c>
    </row>
    <row r="1014" spans="1:24">
      <c r="A1014" t="s">
        <v>3540</v>
      </c>
      <c r="B1014" s="12">
        <v>4010869751100</v>
      </c>
      <c r="C1014" s="12" t="s">
        <v>3274</v>
      </c>
      <c r="D1014" t="s">
        <v>6883</v>
      </c>
      <c r="E1014" t="s">
        <v>3281</v>
      </c>
      <c r="F1014" t="s">
        <v>3282</v>
      </c>
      <c r="G1014" s="142" t="s">
        <v>5769</v>
      </c>
      <c r="H1014" s="145" t="s">
        <v>7036</v>
      </c>
      <c r="I1014" s="9"/>
      <c r="J1014" s="9"/>
      <c r="K1014" s="10" t="s">
        <v>2017</v>
      </c>
      <c r="L1014" s="11">
        <v>45931</v>
      </c>
      <c r="M1014" s="22">
        <v>9602</v>
      </c>
      <c r="N1014" s="22"/>
      <c r="O1014" s="22"/>
      <c r="P1014" s="100"/>
      <c r="Q1014" s="100"/>
      <c r="R1014" s="100"/>
      <c r="S1014" s="100"/>
      <c r="T1014" s="100"/>
      <c r="U1014" s="14" t="s">
        <v>56</v>
      </c>
      <c r="V1014" s="14">
        <v>0</v>
      </c>
      <c r="W1014" s="14" t="s">
        <v>56</v>
      </c>
      <c r="X1014" s="14" t="s">
        <v>56</v>
      </c>
    </row>
    <row r="1015" spans="1:24">
      <c r="A1015" t="s">
        <v>3542</v>
      </c>
      <c r="B1015" s="12">
        <v>4010869751131</v>
      </c>
      <c r="C1015" s="12" t="s">
        <v>3274</v>
      </c>
      <c r="D1015" t="s">
        <v>6883</v>
      </c>
      <c r="E1015" t="s">
        <v>3281</v>
      </c>
      <c r="F1015" t="s">
        <v>3282</v>
      </c>
      <c r="G1015" s="142" t="s">
        <v>5770</v>
      </c>
      <c r="H1015" s="145" t="s">
        <v>7036</v>
      </c>
      <c r="I1015" s="9"/>
      <c r="J1015" s="9"/>
      <c r="K1015" s="10" t="s">
        <v>2017</v>
      </c>
      <c r="L1015" s="11">
        <v>45931</v>
      </c>
      <c r="M1015" s="22">
        <v>7025</v>
      </c>
      <c r="N1015" s="22"/>
      <c r="O1015" s="22"/>
      <c r="P1015" s="100"/>
      <c r="Q1015" s="100"/>
      <c r="R1015" s="100"/>
      <c r="S1015" s="100"/>
      <c r="T1015" s="100"/>
      <c r="U1015" s="14" t="s">
        <v>56</v>
      </c>
      <c r="V1015" s="14">
        <v>0</v>
      </c>
      <c r="W1015" s="14" t="s">
        <v>56</v>
      </c>
      <c r="X1015" s="14" t="s">
        <v>56</v>
      </c>
    </row>
    <row r="1016" spans="1:24">
      <c r="A1016" t="s">
        <v>3544</v>
      </c>
      <c r="B1016" s="12">
        <v>4010869751148</v>
      </c>
      <c r="C1016" s="12" t="s">
        <v>3274</v>
      </c>
      <c r="D1016" t="s">
        <v>6883</v>
      </c>
      <c r="E1016" t="s">
        <v>3281</v>
      </c>
      <c r="F1016" t="s">
        <v>3282</v>
      </c>
      <c r="G1016" s="142" t="s">
        <v>5771</v>
      </c>
      <c r="H1016" s="145" t="s">
        <v>7036</v>
      </c>
      <c r="I1016" s="9"/>
      <c r="J1016" s="9"/>
      <c r="K1016" s="10" t="s">
        <v>2017</v>
      </c>
      <c r="L1016" s="11">
        <v>45931</v>
      </c>
      <c r="M1016" s="22">
        <v>10381</v>
      </c>
      <c r="N1016" s="22"/>
      <c r="O1016" s="22"/>
      <c r="P1016" s="100"/>
      <c r="Q1016" s="100"/>
      <c r="R1016" s="100"/>
      <c r="S1016" s="100"/>
      <c r="T1016" s="100"/>
      <c r="U1016" s="14" t="s">
        <v>56</v>
      </c>
      <c r="V1016" s="14">
        <v>0</v>
      </c>
      <c r="W1016" s="14" t="s">
        <v>56</v>
      </c>
      <c r="X1016" s="14" t="s">
        <v>56</v>
      </c>
    </row>
    <row r="1017" spans="1:24">
      <c r="A1017" t="s">
        <v>3546</v>
      </c>
      <c r="B1017" s="12">
        <v>4010869751179</v>
      </c>
      <c r="C1017" s="12" t="s">
        <v>3274</v>
      </c>
      <c r="D1017" t="s">
        <v>6883</v>
      </c>
      <c r="E1017" t="s">
        <v>3281</v>
      </c>
      <c r="F1017" t="s">
        <v>3282</v>
      </c>
      <c r="G1017" s="142" t="s">
        <v>5772</v>
      </c>
      <c r="H1017" s="145" t="s">
        <v>7036</v>
      </c>
      <c r="I1017" s="9"/>
      <c r="J1017" s="9"/>
      <c r="K1017" s="10" t="s">
        <v>2017</v>
      </c>
      <c r="L1017" s="11">
        <v>45931</v>
      </c>
      <c r="M1017" s="22">
        <v>8105</v>
      </c>
      <c r="N1017" s="22"/>
      <c r="O1017" s="22"/>
      <c r="P1017" s="100"/>
      <c r="Q1017" s="100"/>
      <c r="R1017" s="100"/>
      <c r="S1017" s="100"/>
      <c r="T1017" s="100"/>
      <c r="U1017" s="14" t="s">
        <v>56</v>
      </c>
      <c r="V1017" s="14">
        <v>0</v>
      </c>
      <c r="W1017" s="14" t="s">
        <v>56</v>
      </c>
      <c r="X1017" s="14" t="s">
        <v>56</v>
      </c>
    </row>
    <row r="1018" spans="1:24">
      <c r="A1018" t="s">
        <v>3549</v>
      </c>
      <c r="B1018" s="12">
        <v>4010869751186</v>
      </c>
      <c r="C1018" s="12" t="s">
        <v>3274</v>
      </c>
      <c r="D1018" t="s">
        <v>6883</v>
      </c>
      <c r="E1018" t="s">
        <v>3281</v>
      </c>
      <c r="F1018" t="s">
        <v>3282</v>
      </c>
      <c r="G1018" s="142" t="s">
        <v>5773</v>
      </c>
      <c r="H1018" s="145" t="s">
        <v>7036</v>
      </c>
      <c r="I1018" s="9"/>
      <c r="J1018" s="9"/>
      <c r="K1018" s="10" t="s">
        <v>2017</v>
      </c>
      <c r="L1018" s="11">
        <v>45931</v>
      </c>
      <c r="M1018" s="22">
        <v>12247</v>
      </c>
      <c r="N1018" s="22"/>
      <c r="O1018" s="22"/>
      <c r="P1018" s="100"/>
      <c r="Q1018" s="100"/>
      <c r="R1018" s="100"/>
      <c r="S1018" s="100"/>
      <c r="T1018" s="100"/>
      <c r="U1018" s="14" t="s">
        <v>56</v>
      </c>
      <c r="V1018" s="14">
        <v>0</v>
      </c>
      <c r="W1018" s="14" t="s">
        <v>56</v>
      </c>
      <c r="X1018" s="14" t="s">
        <v>56</v>
      </c>
    </row>
    <row r="1019" spans="1:24">
      <c r="A1019" t="s">
        <v>3551</v>
      </c>
      <c r="B1019" s="12">
        <v>4010869751193</v>
      </c>
      <c r="C1019" s="12" t="s">
        <v>3274</v>
      </c>
      <c r="D1019" t="s">
        <v>6883</v>
      </c>
      <c r="E1019" t="s">
        <v>3281</v>
      </c>
      <c r="F1019" t="s">
        <v>3282</v>
      </c>
      <c r="G1019" s="142" t="s">
        <v>5774</v>
      </c>
      <c r="H1019" s="145" t="s">
        <v>7036</v>
      </c>
      <c r="I1019" s="9"/>
      <c r="J1019" s="9"/>
      <c r="K1019" s="10" t="s">
        <v>2017</v>
      </c>
      <c r="L1019" s="11">
        <v>45931</v>
      </c>
      <c r="M1019" s="22">
        <v>11482</v>
      </c>
      <c r="N1019" s="22"/>
      <c r="O1019" s="22"/>
      <c r="P1019" s="100"/>
      <c r="Q1019" s="100"/>
      <c r="R1019" s="100"/>
      <c r="S1019" s="100"/>
      <c r="T1019" s="100"/>
      <c r="U1019" s="14" t="s">
        <v>56</v>
      </c>
      <c r="V1019" s="14">
        <v>0</v>
      </c>
      <c r="W1019" s="14" t="s">
        <v>56</v>
      </c>
      <c r="X1019" s="14" t="s">
        <v>56</v>
      </c>
    </row>
    <row r="1020" spans="1:24">
      <c r="A1020" t="s">
        <v>3554</v>
      </c>
      <c r="B1020" s="12">
        <v>4010869751209</v>
      </c>
      <c r="C1020" s="12" t="s">
        <v>3274</v>
      </c>
      <c r="D1020" t="s">
        <v>6883</v>
      </c>
      <c r="E1020" t="s">
        <v>3281</v>
      </c>
      <c r="F1020" t="s">
        <v>3282</v>
      </c>
      <c r="G1020" s="142" t="s">
        <v>5775</v>
      </c>
      <c r="H1020" s="145" t="s">
        <v>7036</v>
      </c>
      <c r="I1020" s="9"/>
      <c r="J1020" s="9"/>
      <c r="K1020" s="10" t="s">
        <v>2017</v>
      </c>
      <c r="L1020" s="11">
        <v>45931</v>
      </c>
      <c r="M1020" s="22">
        <v>15166</v>
      </c>
      <c r="N1020" s="22"/>
      <c r="O1020" s="22"/>
      <c r="P1020" s="100"/>
      <c r="Q1020" s="100"/>
      <c r="R1020" s="100"/>
      <c r="S1020" s="100"/>
      <c r="T1020" s="100"/>
      <c r="U1020" s="14" t="s">
        <v>56</v>
      </c>
      <c r="V1020" s="14">
        <v>0</v>
      </c>
      <c r="W1020" s="14" t="s">
        <v>56</v>
      </c>
      <c r="X1020" s="14" t="s">
        <v>56</v>
      </c>
    </row>
    <row r="1021" spans="1:24">
      <c r="A1021" t="s">
        <v>3556</v>
      </c>
      <c r="B1021" s="12">
        <v>4010869751216</v>
      </c>
      <c r="C1021" s="12" t="s">
        <v>3274</v>
      </c>
      <c r="D1021" t="s">
        <v>6883</v>
      </c>
      <c r="E1021" t="s">
        <v>3281</v>
      </c>
      <c r="F1021" t="s">
        <v>3282</v>
      </c>
      <c r="G1021" s="142" t="s">
        <v>5776</v>
      </c>
      <c r="H1021" s="145" t="s">
        <v>7036</v>
      </c>
      <c r="I1021" s="9"/>
      <c r="J1021" s="9"/>
      <c r="K1021" s="10" t="s">
        <v>2017</v>
      </c>
      <c r="L1021" s="11">
        <v>45931</v>
      </c>
      <c r="M1021" s="22">
        <v>12157</v>
      </c>
      <c r="N1021" s="22"/>
      <c r="O1021" s="22"/>
      <c r="P1021" s="100"/>
      <c r="Q1021" s="100"/>
      <c r="R1021" s="100"/>
      <c r="S1021" s="100"/>
      <c r="T1021" s="100"/>
      <c r="U1021" s="14" t="s">
        <v>56</v>
      </c>
      <c r="V1021" s="14">
        <v>0</v>
      </c>
      <c r="W1021" s="14" t="s">
        <v>56</v>
      </c>
      <c r="X1021" s="14" t="s">
        <v>56</v>
      </c>
    </row>
    <row r="1022" spans="1:24">
      <c r="A1022" t="s">
        <v>3558</v>
      </c>
      <c r="B1022" s="12">
        <v>4010869751223</v>
      </c>
      <c r="C1022" s="12" t="s">
        <v>3274</v>
      </c>
      <c r="D1022" t="s">
        <v>6883</v>
      </c>
      <c r="E1022" t="s">
        <v>3281</v>
      </c>
      <c r="F1022" t="s">
        <v>3282</v>
      </c>
      <c r="G1022" s="142" t="s">
        <v>5777</v>
      </c>
      <c r="H1022" s="145" t="s">
        <v>7036</v>
      </c>
      <c r="I1022" s="9"/>
      <c r="J1022" s="9"/>
      <c r="K1022" s="10" t="s">
        <v>2017</v>
      </c>
      <c r="L1022" s="11">
        <v>45931</v>
      </c>
      <c r="M1022" s="22">
        <v>15686</v>
      </c>
      <c r="N1022" s="22"/>
      <c r="O1022" s="22"/>
      <c r="P1022" s="100"/>
      <c r="Q1022" s="100"/>
      <c r="R1022" s="100"/>
      <c r="S1022" s="100"/>
      <c r="T1022" s="100"/>
      <c r="U1022" s="14" t="s">
        <v>56</v>
      </c>
      <c r="V1022" s="14">
        <v>0</v>
      </c>
      <c r="W1022" s="14" t="s">
        <v>56</v>
      </c>
      <c r="X1022" s="14" t="s">
        <v>56</v>
      </c>
    </row>
    <row r="1023" spans="1:24">
      <c r="A1023" t="s">
        <v>3560</v>
      </c>
      <c r="B1023" s="12">
        <v>4010869751230</v>
      </c>
      <c r="C1023" s="12" t="s">
        <v>3274</v>
      </c>
      <c r="D1023" t="s">
        <v>6883</v>
      </c>
      <c r="E1023" t="s">
        <v>3281</v>
      </c>
      <c r="F1023" t="s">
        <v>3282</v>
      </c>
      <c r="G1023" s="142" t="s">
        <v>5778</v>
      </c>
      <c r="H1023" s="145" t="s">
        <v>7036</v>
      </c>
      <c r="I1023" s="9"/>
      <c r="J1023" s="9"/>
      <c r="K1023" s="10" t="s">
        <v>2017</v>
      </c>
      <c r="L1023" s="11">
        <v>45931</v>
      </c>
      <c r="M1023" s="22">
        <v>15940</v>
      </c>
      <c r="N1023" s="22"/>
      <c r="O1023" s="22"/>
      <c r="P1023" s="100"/>
      <c r="Q1023" s="100"/>
      <c r="R1023" s="100"/>
      <c r="S1023" s="100"/>
      <c r="T1023" s="100"/>
      <c r="U1023" s="14" t="s">
        <v>56</v>
      </c>
      <c r="V1023" s="14">
        <v>0</v>
      </c>
      <c r="W1023" s="14" t="s">
        <v>56</v>
      </c>
      <c r="X1023" s="14" t="s">
        <v>56</v>
      </c>
    </row>
    <row r="1024" spans="1:24">
      <c r="A1024" t="s">
        <v>3562</v>
      </c>
      <c r="B1024" s="12">
        <v>4010869751247</v>
      </c>
      <c r="C1024" s="12" t="s">
        <v>3274</v>
      </c>
      <c r="D1024" t="s">
        <v>6883</v>
      </c>
      <c r="E1024" t="s">
        <v>3281</v>
      </c>
      <c r="F1024" t="s">
        <v>3282</v>
      </c>
      <c r="G1024" s="142" t="s">
        <v>5779</v>
      </c>
      <c r="H1024" s="145" t="s">
        <v>7036</v>
      </c>
      <c r="I1024" s="9"/>
      <c r="J1024" s="9"/>
      <c r="K1024" s="10" t="s">
        <v>2017</v>
      </c>
      <c r="L1024" s="11">
        <v>45931</v>
      </c>
      <c r="M1024" s="22">
        <v>20978</v>
      </c>
      <c r="N1024" s="22"/>
      <c r="O1024" s="22"/>
      <c r="P1024" s="100"/>
      <c r="Q1024" s="100"/>
      <c r="R1024" s="100"/>
      <c r="S1024" s="100"/>
      <c r="T1024" s="100"/>
      <c r="U1024" s="14" t="s">
        <v>56</v>
      </c>
      <c r="V1024" s="14">
        <v>0</v>
      </c>
      <c r="W1024" s="14" t="s">
        <v>56</v>
      </c>
      <c r="X1024" s="14" t="s">
        <v>56</v>
      </c>
    </row>
    <row r="1025" spans="1:24">
      <c r="A1025" t="s">
        <v>3564</v>
      </c>
      <c r="B1025" s="12">
        <v>4010869751254</v>
      </c>
      <c r="C1025" s="12" t="s">
        <v>3274</v>
      </c>
      <c r="D1025" t="s">
        <v>6883</v>
      </c>
      <c r="E1025" t="s">
        <v>3281</v>
      </c>
      <c r="F1025" t="s">
        <v>3282</v>
      </c>
      <c r="G1025" s="142" t="s">
        <v>5780</v>
      </c>
      <c r="H1025" s="145" t="s">
        <v>7036</v>
      </c>
      <c r="I1025" s="9"/>
      <c r="J1025" s="9"/>
      <c r="K1025" s="10" t="s">
        <v>2017</v>
      </c>
      <c r="L1025" s="11">
        <v>45931</v>
      </c>
      <c r="M1025" s="22">
        <v>19101</v>
      </c>
      <c r="N1025" s="22"/>
      <c r="O1025" s="22"/>
      <c r="P1025" s="100"/>
      <c r="Q1025" s="100"/>
      <c r="R1025" s="100"/>
      <c r="S1025" s="100"/>
      <c r="T1025" s="100"/>
      <c r="U1025" s="14" t="s">
        <v>56</v>
      </c>
      <c r="V1025" s="14">
        <v>0</v>
      </c>
      <c r="W1025" s="14" t="s">
        <v>56</v>
      </c>
      <c r="X1025" s="14" t="s">
        <v>56</v>
      </c>
    </row>
    <row r="1026" spans="1:24">
      <c r="A1026" t="s">
        <v>3566</v>
      </c>
      <c r="B1026" s="12">
        <v>4010869751261</v>
      </c>
      <c r="C1026" s="12" t="s">
        <v>3274</v>
      </c>
      <c r="D1026" t="s">
        <v>6883</v>
      </c>
      <c r="E1026" t="s">
        <v>3281</v>
      </c>
      <c r="F1026" t="s">
        <v>3282</v>
      </c>
      <c r="G1026" s="142" t="s">
        <v>5781</v>
      </c>
      <c r="H1026" s="145" t="s">
        <v>7036</v>
      </c>
      <c r="I1026" s="9"/>
      <c r="J1026" s="9"/>
      <c r="K1026" s="10" t="s">
        <v>2017</v>
      </c>
      <c r="L1026" s="11">
        <v>45931</v>
      </c>
      <c r="M1026" s="22">
        <v>24062</v>
      </c>
      <c r="N1026" s="22"/>
      <c r="O1026" s="22"/>
      <c r="P1026" s="100"/>
      <c r="Q1026" s="100"/>
      <c r="R1026" s="100"/>
      <c r="S1026" s="100"/>
      <c r="T1026" s="100"/>
      <c r="U1026" s="14" t="s">
        <v>56</v>
      </c>
      <c r="V1026" s="14">
        <v>0</v>
      </c>
      <c r="W1026" s="14" t="s">
        <v>56</v>
      </c>
      <c r="X1026" s="14" t="s">
        <v>56</v>
      </c>
    </row>
    <row r="1027" spans="1:24">
      <c r="A1027" t="s">
        <v>3568</v>
      </c>
      <c r="B1027" s="12">
        <v>4010869751476</v>
      </c>
      <c r="C1027" s="12" t="s">
        <v>3274</v>
      </c>
      <c r="D1027" s="82" t="s">
        <v>224</v>
      </c>
      <c r="E1027" t="s">
        <v>3281</v>
      </c>
      <c r="F1027" t="s">
        <v>3282</v>
      </c>
      <c r="G1027" s="142" t="s">
        <v>5782</v>
      </c>
      <c r="H1027" s="145" t="s">
        <v>3570</v>
      </c>
      <c r="I1027" s="9"/>
      <c r="J1027" s="9"/>
      <c r="K1027" s="10" t="s">
        <v>2017</v>
      </c>
      <c r="L1027" s="11">
        <v>45931</v>
      </c>
      <c r="M1027" s="22">
        <v>6488</v>
      </c>
      <c r="N1027" s="22"/>
      <c r="O1027" s="22"/>
      <c r="P1027" s="100"/>
      <c r="Q1027" s="100"/>
      <c r="R1027" s="100"/>
      <c r="S1027" s="100"/>
      <c r="T1027" s="100"/>
      <c r="U1027" s="14" t="s">
        <v>56</v>
      </c>
      <c r="V1027" s="14">
        <v>0</v>
      </c>
      <c r="W1027" s="14" t="s">
        <v>56</v>
      </c>
      <c r="X1027" s="14" t="s">
        <v>56</v>
      </c>
    </row>
    <row r="1028" spans="1:24">
      <c r="A1028" t="s">
        <v>3572</v>
      </c>
      <c r="B1028" s="12">
        <v>4010869751483</v>
      </c>
      <c r="C1028" s="12" t="s">
        <v>3274</v>
      </c>
      <c r="D1028" s="82" t="s">
        <v>224</v>
      </c>
      <c r="E1028" t="s">
        <v>3281</v>
      </c>
      <c r="F1028" t="s">
        <v>3282</v>
      </c>
      <c r="G1028" s="142" t="s">
        <v>5783</v>
      </c>
      <c r="H1028" s="145" t="s">
        <v>3570</v>
      </c>
      <c r="I1028" s="9"/>
      <c r="J1028" s="9"/>
      <c r="K1028" s="10" t="s">
        <v>2017</v>
      </c>
      <c r="L1028" s="11">
        <v>45931</v>
      </c>
      <c r="M1028" s="22">
        <v>7523</v>
      </c>
      <c r="N1028" s="22"/>
      <c r="O1028" s="22"/>
      <c r="P1028" s="100"/>
      <c r="Q1028" s="100"/>
      <c r="R1028" s="100"/>
      <c r="S1028" s="100"/>
      <c r="T1028" s="100"/>
      <c r="U1028" s="14" t="s">
        <v>56</v>
      </c>
      <c r="V1028" s="14">
        <v>0</v>
      </c>
      <c r="W1028" s="14" t="s">
        <v>56</v>
      </c>
      <c r="X1028" s="14" t="s">
        <v>56</v>
      </c>
    </row>
    <row r="1029" spans="1:24">
      <c r="A1029" t="s">
        <v>3574</v>
      </c>
      <c r="B1029" s="12">
        <v>4010869751490</v>
      </c>
      <c r="C1029" s="12" t="s">
        <v>3274</v>
      </c>
      <c r="D1029" s="82" t="s">
        <v>224</v>
      </c>
      <c r="E1029" t="s">
        <v>3281</v>
      </c>
      <c r="F1029" t="s">
        <v>3282</v>
      </c>
      <c r="G1029" s="142" t="s">
        <v>5784</v>
      </c>
      <c r="H1029" s="145" t="s">
        <v>3570</v>
      </c>
      <c r="I1029" s="9"/>
      <c r="J1029" s="9"/>
      <c r="K1029" s="10" t="s">
        <v>2017</v>
      </c>
      <c r="L1029" s="11">
        <v>45931</v>
      </c>
      <c r="M1029" s="22">
        <v>7995</v>
      </c>
      <c r="N1029" s="22"/>
      <c r="O1029" s="22"/>
      <c r="P1029" s="100"/>
      <c r="Q1029" s="100"/>
      <c r="R1029" s="100"/>
      <c r="S1029" s="100"/>
      <c r="T1029" s="100"/>
      <c r="U1029" s="14" t="s">
        <v>56</v>
      </c>
      <c r="V1029" s="14">
        <v>0</v>
      </c>
      <c r="W1029" s="14" t="s">
        <v>56</v>
      </c>
      <c r="X1029" s="14" t="s">
        <v>56</v>
      </c>
    </row>
    <row r="1030" spans="1:24">
      <c r="A1030" t="s">
        <v>3575</v>
      </c>
      <c r="B1030" s="12">
        <v>4010869751506</v>
      </c>
      <c r="C1030" s="12" t="s">
        <v>3274</v>
      </c>
      <c r="D1030" s="82" t="s">
        <v>224</v>
      </c>
      <c r="E1030" t="s">
        <v>3281</v>
      </c>
      <c r="F1030" t="s">
        <v>3282</v>
      </c>
      <c r="G1030" s="142" t="s">
        <v>5785</v>
      </c>
      <c r="H1030" s="145" t="s">
        <v>3570</v>
      </c>
      <c r="I1030" s="9"/>
      <c r="J1030" s="9"/>
      <c r="K1030" s="10" t="s">
        <v>2017</v>
      </c>
      <c r="L1030" s="11">
        <v>45931</v>
      </c>
      <c r="M1030" s="22">
        <v>10210</v>
      </c>
      <c r="N1030" s="22"/>
      <c r="O1030" s="22"/>
      <c r="P1030" s="100"/>
      <c r="Q1030" s="100"/>
      <c r="R1030" s="100"/>
      <c r="S1030" s="100"/>
      <c r="T1030" s="100"/>
      <c r="U1030" s="14" t="s">
        <v>56</v>
      </c>
      <c r="V1030" s="14">
        <v>0</v>
      </c>
      <c r="W1030" s="14" t="s">
        <v>56</v>
      </c>
      <c r="X1030" s="14" t="s">
        <v>56</v>
      </c>
    </row>
    <row r="1031" spans="1:24">
      <c r="A1031" t="s">
        <v>3576</v>
      </c>
      <c r="B1031" s="12">
        <v>4010869751513</v>
      </c>
      <c r="C1031" s="12" t="s">
        <v>3274</v>
      </c>
      <c r="D1031" s="82" t="s">
        <v>224</v>
      </c>
      <c r="E1031" t="s">
        <v>3281</v>
      </c>
      <c r="F1031" t="s">
        <v>3282</v>
      </c>
      <c r="G1031" s="142" t="s">
        <v>5786</v>
      </c>
      <c r="H1031" s="145" t="s">
        <v>3570</v>
      </c>
      <c r="I1031" s="9"/>
      <c r="J1031" s="9"/>
      <c r="K1031" s="10" t="s">
        <v>2017</v>
      </c>
      <c r="L1031" s="11">
        <v>45931</v>
      </c>
      <c r="M1031" s="22">
        <v>9739</v>
      </c>
      <c r="N1031" s="22"/>
      <c r="O1031" s="22"/>
      <c r="P1031" s="100"/>
      <c r="Q1031" s="100"/>
      <c r="R1031" s="100"/>
      <c r="S1031" s="100"/>
      <c r="T1031" s="100"/>
      <c r="U1031" s="14" t="s">
        <v>56</v>
      </c>
      <c r="V1031" s="14">
        <v>0</v>
      </c>
      <c r="W1031" s="14" t="s">
        <v>56</v>
      </c>
      <c r="X1031" s="14" t="s">
        <v>56</v>
      </c>
    </row>
    <row r="1032" spans="1:24">
      <c r="A1032" t="s">
        <v>3577</v>
      </c>
      <c r="B1032" s="12">
        <v>4010869751520</v>
      </c>
      <c r="C1032" s="12" t="s">
        <v>3274</v>
      </c>
      <c r="D1032" s="82" t="s">
        <v>224</v>
      </c>
      <c r="E1032" t="s">
        <v>3281</v>
      </c>
      <c r="F1032" t="s">
        <v>3282</v>
      </c>
      <c r="G1032" s="142" t="s">
        <v>5787</v>
      </c>
      <c r="H1032" s="145" t="s">
        <v>3570</v>
      </c>
      <c r="I1032" s="9"/>
      <c r="J1032" s="9"/>
      <c r="K1032" s="10" t="s">
        <v>2017</v>
      </c>
      <c r="L1032" s="11">
        <v>45931</v>
      </c>
      <c r="M1032" s="22">
        <v>7523</v>
      </c>
      <c r="N1032" s="22"/>
      <c r="O1032" s="22"/>
      <c r="P1032" s="100"/>
      <c r="Q1032" s="100"/>
      <c r="R1032" s="100"/>
      <c r="S1032" s="100"/>
      <c r="T1032" s="100"/>
      <c r="U1032" s="14" t="s">
        <v>56</v>
      </c>
      <c r="V1032" s="14">
        <v>0</v>
      </c>
      <c r="W1032" s="14" t="s">
        <v>56</v>
      </c>
      <c r="X1032" s="14" t="s">
        <v>56</v>
      </c>
    </row>
    <row r="1033" spans="1:24">
      <c r="A1033" t="s">
        <v>3578</v>
      </c>
      <c r="B1033" s="12">
        <v>4010869751537</v>
      </c>
      <c r="C1033" s="12" t="s">
        <v>3274</v>
      </c>
      <c r="D1033" s="82" t="s">
        <v>224</v>
      </c>
      <c r="E1033" t="s">
        <v>3281</v>
      </c>
      <c r="F1033" t="s">
        <v>3282</v>
      </c>
      <c r="G1033" s="142" t="s">
        <v>5788</v>
      </c>
      <c r="H1033" s="145" t="s">
        <v>3570</v>
      </c>
      <c r="I1033" s="9"/>
      <c r="J1033" s="9"/>
      <c r="K1033" s="10" t="s">
        <v>2017</v>
      </c>
      <c r="L1033" s="11">
        <v>45931</v>
      </c>
      <c r="M1033" s="22">
        <v>9175</v>
      </c>
      <c r="N1033" s="22"/>
      <c r="O1033" s="22"/>
      <c r="P1033" s="100"/>
      <c r="Q1033" s="100"/>
      <c r="R1033" s="100"/>
      <c r="S1033" s="100"/>
      <c r="T1033" s="100"/>
      <c r="U1033" s="14" t="s">
        <v>56</v>
      </c>
      <c r="V1033" s="14">
        <v>0</v>
      </c>
      <c r="W1033" s="14" t="s">
        <v>56</v>
      </c>
      <c r="X1033" s="14" t="s">
        <v>56</v>
      </c>
    </row>
    <row r="1034" spans="1:24">
      <c r="A1034" t="s">
        <v>3579</v>
      </c>
      <c r="B1034" s="12">
        <v>4010869751544</v>
      </c>
      <c r="C1034" s="12" t="s">
        <v>3274</v>
      </c>
      <c r="D1034" s="82" t="s">
        <v>224</v>
      </c>
      <c r="E1034" t="s">
        <v>3281</v>
      </c>
      <c r="F1034" t="s">
        <v>3282</v>
      </c>
      <c r="G1034" s="142" t="s">
        <v>5789</v>
      </c>
      <c r="H1034" s="145" t="s">
        <v>3570</v>
      </c>
      <c r="I1034" s="9"/>
      <c r="J1034" s="9"/>
      <c r="K1034" s="10" t="s">
        <v>2017</v>
      </c>
      <c r="L1034" s="11">
        <v>45931</v>
      </c>
      <c r="M1034" s="22">
        <v>8703</v>
      </c>
      <c r="N1034" s="22"/>
      <c r="O1034" s="22"/>
      <c r="P1034" s="100"/>
      <c r="Q1034" s="100"/>
      <c r="R1034" s="100"/>
      <c r="S1034" s="100"/>
      <c r="T1034" s="100"/>
      <c r="U1034" s="14" t="s">
        <v>56</v>
      </c>
      <c r="V1034" s="14">
        <v>0</v>
      </c>
      <c r="W1034" s="14" t="s">
        <v>56</v>
      </c>
      <c r="X1034" s="14" t="s">
        <v>56</v>
      </c>
    </row>
    <row r="1035" spans="1:24">
      <c r="A1035" t="s">
        <v>3580</v>
      </c>
      <c r="B1035" s="12">
        <v>4010869751636</v>
      </c>
      <c r="C1035" s="12" t="s">
        <v>3274</v>
      </c>
      <c r="D1035" s="82" t="s">
        <v>224</v>
      </c>
      <c r="E1035" t="s">
        <v>3281</v>
      </c>
      <c r="F1035" t="s">
        <v>3282</v>
      </c>
      <c r="G1035" s="142" t="s">
        <v>5790</v>
      </c>
      <c r="H1035" s="145" t="s">
        <v>3570</v>
      </c>
      <c r="I1035" s="9"/>
      <c r="J1035" s="9"/>
      <c r="K1035" s="10" t="s">
        <v>2017</v>
      </c>
      <c r="L1035" s="11">
        <v>45931</v>
      </c>
      <c r="M1035" s="22">
        <v>7894</v>
      </c>
      <c r="N1035" s="22"/>
      <c r="O1035" s="22"/>
      <c r="P1035" s="100"/>
      <c r="Q1035" s="100"/>
      <c r="R1035" s="100"/>
      <c r="S1035" s="100"/>
      <c r="T1035" s="100"/>
      <c r="U1035" s="14" t="s">
        <v>56</v>
      </c>
      <c r="V1035" s="14">
        <v>0</v>
      </c>
      <c r="W1035" s="14" t="s">
        <v>56</v>
      </c>
      <c r="X1035" s="14" t="s">
        <v>56</v>
      </c>
    </row>
    <row r="1036" spans="1:24">
      <c r="A1036" t="s">
        <v>3583</v>
      </c>
      <c r="B1036" s="12">
        <v>4010869751643</v>
      </c>
      <c r="C1036" s="12" t="s">
        <v>3274</v>
      </c>
      <c r="D1036" s="82" t="s">
        <v>224</v>
      </c>
      <c r="E1036" t="s">
        <v>3281</v>
      </c>
      <c r="F1036" t="s">
        <v>3282</v>
      </c>
      <c r="G1036" s="142" t="s">
        <v>5791</v>
      </c>
      <c r="H1036" s="145" t="s">
        <v>3570</v>
      </c>
      <c r="I1036" s="9"/>
      <c r="J1036" s="9"/>
      <c r="K1036" s="10" t="s">
        <v>2017</v>
      </c>
      <c r="L1036" s="11">
        <v>45931</v>
      </c>
      <c r="M1036" s="22">
        <v>9247</v>
      </c>
      <c r="N1036" s="22"/>
      <c r="O1036" s="22"/>
      <c r="P1036" s="100"/>
      <c r="Q1036" s="100"/>
      <c r="R1036" s="100"/>
      <c r="S1036" s="100"/>
      <c r="T1036" s="100"/>
      <c r="U1036" s="14" t="s">
        <v>56</v>
      </c>
      <c r="V1036" s="14">
        <v>0</v>
      </c>
      <c r="W1036" s="14" t="s">
        <v>56</v>
      </c>
      <c r="X1036" s="14" t="s">
        <v>56</v>
      </c>
    </row>
    <row r="1037" spans="1:24">
      <c r="A1037" t="s">
        <v>3586</v>
      </c>
      <c r="B1037" s="12">
        <v>4010869751650</v>
      </c>
      <c r="C1037" s="12" t="s">
        <v>3274</v>
      </c>
      <c r="D1037" s="82" t="s">
        <v>224</v>
      </c>
      <c r="E1037" t="s">
        <v>3281</v>
      </c>
      <c r="F1037" t="s">
        <v>3282</v>
      </c>
      <c r="G1037" s="142" t="s">
        <v>5792</v>
      </c>
      <c r="H1037" s="145" t="s">
        <v>3570</v>
      </c>
      <c r="I1037" s="9"/>
      <c r="J1037" s="9"/>
      <c r="K1037" s="10" t="s">
        <v>2017</v>
      </c>
      <c r="L1037" s="11">
        <v>45931</v>
      </c>
      <c r="M1037" s="22">
        <v>9749</v>
      </c>
      <c r="N1037" s="22"/>
      <c r="O1037" s="22"/>
      <c r="P1037" s="100"/>
      <c r="Q1037" s="100"/>
      <c r="R1037" s="100"/>
      <c r="S1037" s="100"/>
      <c r="T1037" s="100"/>
      <c r="U1037" s="14" t="s">
        <v>56</v>
      </c>
      <c r="V1037" s="14">
        <v>0</v>
      </c>
      <c r="W1037" s="14" t="s">
        <v>56</v>
      </c>
      <c r="X1037" s="14" t="s">
        <v>56</v>
      </c>
    </row>
    <row r="1038" spans="1:24">
      <c r="A1038" t="s">
        <v>3587</v>
      </c>
      <c r="B1038" s="12">
        <v>4010869751667</v>
      </c>
      <c r="C1038" s="12" t="s">
        <v>3274</v>
      </c>
      <c r="D1038" s="82" t="s">
        <v>224</v>
      </c>
      <c r="E1038" t="s">
        <v>3281</v>
      </c>
      <c r="F1038" t="s">
        <v>3282</v>
      </c>
      <c r="G1038" s="142" t="s">
        <v>5793</v>
      </c>
      <c r="H1038" s="145" t="s">
        <v>3570</v>
      </c>
      <c r="I1038" s="9"/>
      <c r="J1038" s="9"/>
      <c r="K1038" s="10" t="s">
        <v>2017</v>
      </c>
      <c r="L1038" s="11">
        <v>45931</v>
      </c>
      <c r="M1038" s="22">
        <v>11590</v>
      </c>
      <c r="N1038" s="22"/>
      <c r="O1038" s="22"/>
      <c r="P1038" s="100"/>
      <c r="Q1038" s="100"/>
      <c r="R1038" s="100"/>
      <c r="S1038" s="100"/>
      <c r="T1038" s="100"/>
      <c r="U1038" s="14" t="s">
        <v>56</v>
      </c>
      <c r="V1038" s="14">
        <v>0</v>
      </c>
      <c r="W1038" s="14" t="s">
        <v>56</v>
      </c>
      <c r="X1038" s="14" t="s">
        <v>56</v>
      </c>
    </row>
    <row r="1039" spans="1:24">
      <c r="A1039" t="s">
        <v>3588</v>
      </c>
      <c r="B1039" s="12">
        <v>4010869751674</v>
      </c>
      <c r="C1039" s="12" t="s">
        <v>3274</v>
      </c>
      <c r="D1039" s="82" t="s">
        <v>224</v>
      </c>
      <c r="E1039" t="s">
        <v>3281</v>
      </c>
      <c r="F1039" t="s">
        <v>3282</v>
      </c>
      <c r="G1039" s="142" t="s">
        <v>5794</v>
      </c>
      <c r="H1039" s="145" t="s">
        <v>3570</v>
      </c>
      <c r="I1039" s="9"/>
      <c r="J1039" s="9"/>
      <c r="K1039" s="10" t="s">
        <v>2017</v>
      </c>
      <c r="L1039" s="11">
        <v>45931</v>
      </c>
      <c r="M1039" s="22">
        <v>11088</v>
      </c>
      <c r="N1039" s="22"/>
      <c r="O1039" s="22"/>
      <c r="P1039" s="100"/>
      <c r="Q1039" s="100"/>
      <c r="R1039" s="100"/>
      <c r="S1039" s="100"/>
      <c r="T1039" s="100"/>
      <c r="U1039" s="14" t="s">
        <v>56</v>
      </c>
      <c r="V1039" s="14">
        <v>0</v>
      </c>
      <c r="W1039" s="14" t="s">
        <v>56</v>
      </c>
      <c r="X1039" s="14" t="s">
        <v>56</v>
      </c>
    </row>
    <row r="1040" spans="1:24">
      <c r="A1040" t="s">
        <v>3589</v>
      </c>
      <c r="B1040" s="12">
        <v>4010869751681</v>
      </c>
      <c r="C1040" s="12" t="s">
        <v>3274</v>
      </c>
      <c r="D1040" s="82" t="s">
        <v>224</v>
      </c>
      <c r="E1040" t="s">
        <v>3281</v>
      </c>
      <c r="F1040" t="s">
        <v>3282</v>
      </c>
      <c r="G1040" s="142" t="s">
        <v>5795</v>
      </c>
      <c r="H1040" s="145" t="s">
        <v>3570</v>
      </c>
      <c r="I1040" s="9"/>
      <c r="J1040" s="9"/>
      <c r="K1040" s="10" t="s">
        <v>2017</v>
      </c>
      <c r="L1040" s="11">
        <v>45931</v>
      </c>
      <c r="M1040" s="22">
        <v>8396</v>
      </c>
      <c r="N1040" s="22"/>
      <c r="O1040" s="22"/>
      <c r="P1040" s="100"/>
      <c r="Q1040" s="100"/>
      <c r="R1040" s="100"/>
      <c r="S1040" s="100"/>
      <c r="T1040" s="100"/>
      <c r="U1040" s="14" t="s">
        <v>56</v>
      </c>
      <c r="V1040" s="14">
        <v>0</v>
      </c>
      <c r="W1040" s="14" t="s">
        <v>56</v>
      </c>
      <c r="X1040" s="14" t="s">
        <v>56</v>
      </c>
    </row>
    <row r="1041" spans="1:24">
      <c r="A1041" t="s">
        <v>3590</v>
      </c>
      <c r="B1041" s="12">
        <v>4010869751698</v>
      </c>
      <c r="C1041" s="12" t="s">
        <v>3274</v>
      </c>
      <c r="D1041" s="82" t="s">
        <v>224</v>
      </c>
      <c r="E1041" t="s">
        <v>3281</v>
      </c>
      <c r="F1041" t="s">
        <v>3282</v>
      </c>
      <c r="G1041" s="142" t="s">
        <v>5796</v>
      </c>
      <c r="H1041" s="145" t="s">
        <v>3570</v>
      </c>
      <c r="I1041" s="9"/>
      <c r="J1041" s="9"/>
      <c r="K1041" s="10" t="s">
        <v>2017</v>
      </c>
      <c r="L1041" s="11">
        <v>45931</v>
      </c>
      <c r="M1041" s="22">
        <v>10237</v>
      </c>
      <c r="N1041" s="22"/>
      <c r="O1041" s="22"/>
      <c r="P1041" s="100"/>
      <c r="Q1041" s="100"/>
      <c r="R1041" s="100"/>
      <c r="S1041" s="100"/>
      <c r="T1041" s="100"/>
      <c r="U1041" s="14" t="s">
        <v>56</v>
      </c>
      <c r="V1041" s="14">
        <v>0</v>
      </c>
      <c r="W1041" s="14" t="s">
        <v>56</v>
      </c>
      <c r="X1041" s="14" t="s">
        <v>56</v>
      </c>
    </row>
    <row r="1042" spans="1:24">
      <c r="A1042" t="s">
        <v>3591</v>
      </c>
      <c r="B1042" s="12">
        <v>4010869751704</v>
      </c>
      <c r="C1042" s="12" t="s">
        <v>3274</v>
      </c>
      <c r="D1042" s="82" t="s">
        <v>224</v>
      </c>
      <c r="E1042" t="s">
        <v>3281</v>
      </c>
      <c r="F1042" t="s">
        <v>3282</v>
      </c>
      <c r="G1042" s="142" t="s">
        <v>5797</v>
      </c>
      <c r="H1042" s="145" t="s">
        <v>3570</v>
      </c>
      <c r="I1042" s="9"/>
      <c r="J1042" s="9"/>
      <c r="K1042" s="10" t="s">
        <v>2017</v>
      </c>
      <c r="L1042" s="11">
        <v>45931</v>
      </c>
      <c r="M1042" s="22">
        <v>9735</v>
      </c>
      <c r="N1042" s="22"/>
      <c r="O1042" s="22"/>
      <c r="P1042" s="100"/>
      <c r="Q1042" s="100"/>
      <c r="R1042" s="100"/>
      <c r="S1042" s="100"/>
      <c r="T1042" s="100"/>
      <c r="U1042" s="14" t="s">
        <v>56</v>
      </c>
      <c r="V1042" s="14">
        <v>0</v>
      </c>
      <c r="W1042" s="14" t="s">
        <v>56</v>
      </c>
      <c r="X1042" s="14" t="s">
        <v>56</v>
      </c>
    </row>
    <row r="1043" spans="1:24">
      <c r="A1043" t="s">
        <v>3592</v>
      </c>
      <c r="B1043" s="12">
        <v>4010869751711</v>
      </c>
      <c r="C1043" s="12" t="s">
        <v>3274</v>
      </c>
      <c r="D1043" s="82" t="s">
        <v>224</v>
      </c>
      <c r="E1043" t="s">
        <v>3281</v>
      </c>
      <c r="F1043" t="s">
        <v>3282</v>
      </c>
      <c r="G1043" s="142" t="s">
        <v>5798</v>
      </c>
      <c r="H1043" s="145" t="s">
        <v>3570</v>
      </c>
      <c r="I1043" s="9"/>
      <c r="J1043" s="9"/>
      <c r="K1043" s="10" t="s">
        <v>2017</v>
      </c>
      <c r="L1043" s="11">
        <v>45931</v>
      </c>
      <c r="M1043" s="22">
        <v>9303</v>
      </c>
      <c r="N1043" s="22"/>
      <c r="O1043" s="22"/>
      <c r="P1043" s="100"/>
      <c r="Q1043" s="100"/>
      <c r="R1043" s="100"/>
      <c r="S1043" s="100"/>
      <c r="T1043" s="100"/>
      <c r="U1043" s="14" t="s">
        <v>56</v>
      </c>
      <c r="V1043" s="14">
        <v>0</v>
      </c>
      <c r="W1043" s="14" t="s">
        <v>56</v>
      </c>
      <c r="X1043" s="14" t="s">
        <v>56</v>
      </c>
    </row>
    <row r="1044" spans="1:24">
      <c r="A1044" t="s">
        <v>3595</v>
      </c>
      <c r="B1044" s="12">
        <v>4010869751728</v>
      </c>
      <c r="C1044" s="12" t="s">
        <v>3274</v>
      </c>
      <c r="D1044" s="82" t="s">
        <v>224</v>
      </c>
      <c r="E1044" t="s">
        <v>3281</v>
      </c>
      <c r="F1044" t="s">
        <v>3282</v>
      </c>
      <c r="G1044" s="142" t="s">
        <v>5799</v>
      </c>
      <c r="H1044" s="145" t="s">
        <v>3570</v>
      </c>
      <c r="I1044" s="9"/>
      <c r="J1044" s="9"/>
      <c r="K1044" s="10" t="s">
        <v>2017</v>
      </c>
      <c r="L1044" s="11">
        <v>45931</v>
      </c>
      <c r="M1044" s="22">
        <v>11646</v>
      </c>
      <c r="N1044" s="22"/>
      <c r="O1044" s="22"/>
      <c r="P1044" s="100"/>
      <c r="Q1044" s="100"/>
      <c r="R1044" s="100"/>
      <c r="S1044" s="100"/>
      <c r="T1044" s="100"/>
      <c r="U1044" s="14" t="s">
        <v>56</v>
      </c>
      <c r="V1044" s="14">
        <v>0</v>
      </c>
      <c r="W1044" s="14" t="s">
        <v>56</v>
      </c>
      <c r="X1044" s="14" t="s">
        <v>56</v>
      </c>
    </row>
    <row r="1045" spans="1:24">
      <c r="A1045" t="s">
        <v>3597</v>
      </c>
      <c r="B1045" s="12">
        <v>4010869751735</v>
      </c>
      <c r="C1045" s="12" t="s">
        <v>3274</v>
      </c>
      <c r="D1045" s="82" t="s">
        <v>224</v>
      </c>
      <c r="E1045" t="s">
        <v>3281</v>
      </c>
      <c r="F1045" t="s">
        <v>3282</v>
      </c>
      <c r="G1045" s="142" t="s">
        <v>5800</v>
      </c>
      <c r="H1045" s="145" t="s">
        <v>3570</v>
      </c>
      <c r="I1045" s="9"/>
      <c r="J1045" s="9"/>
      <c r="K1045" s="10" t="s">
        <v>2017</v>
      </c>
      <c r="L1045" s="11">
        <v>45931</v>
      </c>
      <c r="M1045" s="22">
        <v>12148</v>
      </c>
      <c r="N1045" s="22"/>
      <c r="O1045" s="22"/>
      <c r="P1045" s="100"/>
      <c r="Q1045" s="100"/>
      <c r="R1045" s="100"/>
      <c r="S1045" s="100"/>
      <c r="T1045" s="100"/>
      <c r="U1045" s="14" t="s">
        <v>56</v>
      </c>
      <c r="V1045" s="14">
        <v>0</v>
      </c>
      <c r="W1045" s="14" t="s">
        <v>56</v>
      </c>
      <c r="X1045" s="14" t="s">
        <v>56</v>
      </c>
    </row>
    <row r="1046" spans="1:24">
      <c r="A1046" t="s">
        <v>3598</v>
      </c>
      <c r="B1046" s="12">
        <v>4010869751742</v>
      </c>
      <c r="C1046" s="12" t="s">
        <v>3274</v>
      </c>
      <c r="D1046" s="82" t="s">
        <v>224</v>
      </c>
      <c r="E1046" t="s">
        <v>3281</v>
      </c>
      <c r="F1046" t="s">
        <v>3282</v>
      </c>
      <c r="G1046" s="142" t="s">
        <v>5801</v>
      </c>
      <c r="H1046" s="145" t="s">
        <v>3570</v>
      </c>
      <c r="I1046" s="9"/>
      <c r="J1046" s="9"/>
      <c r="K1046" s="10" t="s">
        <v>2017</v>
      </c>
      <c r="L1046" s="11">
        <v>45931</v>
      </c>
      <c r="M1046" s="22">
        <v>13989</v>
      </c>
      <c r="N1046" s="22"/>
      <c r="O1046" s="22"/>
      <c r="P1046" s="100"/>
      <c r="Q1046" s="100"/>
      <c r="R1046" s="100"/>
      <c r="S1046" s="100"/>
      <c r="T1046" s="100"/>
      <c r="U1046" s="14" t="s">
        <v>56</v>
      </c>
      <c r="V1046" s="14">
        <v>0</v>
      </c>
      <c r="W1046" s="14" t="s">
        <v>56</v>
      </c>
      <c r="X1046" s="14" t="s">
        <v>56</v>
      </c>
    </row>
    <row r="1047" spans="1:24">
      <c r="A1047" t="s">
        <v>3599</v>
      </c>
      <c r="B1047" s="12">
        <v>4010869751759</v>
      </c>
      <c r="C1047" s="12" t="s">
        <v>3274</v>
      </c>
      <c r="D1047" s="82" t="s">
        <v>224</v>
      </c>
      <c r="E1047" t="s">
        <v>3281</v>
      </c>
      <c r="F1047" t="s">
        <v>3282</v>
      </c>
      <c r="G1047" s="142" t="s">
        <v>5802</v>
      </c>
      <c r="H1047" s="145" t="s">
        <v>3570</v>
      </c>
      <c r="I1047" s="9"/>
      <c r="J1047" s="9"/>
      <c r="K1047" s="10" t="s">
        <v>2017</v>
      </c>
      <c r="L1047" s="11">
        <v>45931</v>
      </c>
      <c r="M1047" s="22">
        <v>13487</v>
      </c>
      <c r="N1047" s="22"/>
      <c r="O1047" s="22"/>
      <c r="P1047" s="100"/>
      <c r="Q1047" s="100"/>
      <c r="R1047" s="100"/>
      <c r="S1047" s="100"/>
      <c r="T1047" s="100"/>
      <c r="U1047" s="14" t="s">
        <v>56</v>
      </c>
      <c r="V1047" s="14">
        <v>0</v>
      </c>
      <c r="W1047" s="14" t="s">
        <v>56</v>
      </c>
      <c r="X1047" s="14" t="s">
        <v>56</v>
      </c>
    </row>
    <row r="1048" spans="1:24">
      <c r="A1048" t="s">
        <v>3600</v>
      </c>
      <c r="B1048" s="12">
        <v>4010869751766</v>
      </c>
      <c r="C1048" s="12" t="s">
        <v>3274</v>
      </c>
      <c r="D1048" s="82" t="s">
        <v>224</v>
      </c>
      <c r="E1048" t="s">
        <v>3281</v>
      </c>
      <c r="F1048" t="s">
        <v>3282</v>
      </c>
      <c r="G1048" s="142" t="s">
        <v>5803</v>
      </c>
      <c r="H1048" s="145" t="s">
        <v>3570</v>
      </c>
      <c r="I1048" s="9"/>
      <c r="J1048" s="9"/>
      <c r="K1048" s="10" t="s">
        <v>2017</v>
      </c>
      <c r="L1048" s="11">
        <v>45931</v>
      </c>
      <c r="M1048" s="22">
        <v>9805</v>
      </c>
      <c r="N1048" s="22"/>
      <c r="O1048" s="22"/>
      <c r="P1048" s="100"/>
      <c r="Q1048" s="100"/>
      <c r="R1048" s="100"/>
      <c r="S1048" s="100"/>
      <c r="T1048" s="100"/>
      <c r="U1048" s="14" t="s">
        <v>56</v>
      </c>
      <c r="V1048" s="14">
        <v>0</v>
      </c>
      <c r="W1048" s="14" t="s">
        <v>56</v>
      </c>
      <c r="X1048" s="14" t="s">
        <v>56</v>
      </c>
    </row>
    <row r="1049" spans="1:24">
      <c r="A1049" t="s">
        <v>3602</v>
      </c>
      <c r="B1049" s="12">
        <v>4010869751773</v>
      </c>
      <c r="C1049" s="12" t="s">
        <v>3274</v>
      </c>
      <c r="D1049" s="82" t="s">
        <v>224</v>
      </c>
      <c r="E1049" t="s">
        <v>3281</v>
      </c>
      <c r="F1049" t="s">
        <v>3282</v>
      </c>
      <c r="G1049" s="142" t="s">
        <v>5804</v>
      </c>
      <c r="H1049" s="145" t="s">
        <v>3570</v>
      </c>
      <c r="I1049" s="9"/>
      <c r="J1049" s="9"/>
      <c r="K1049" s="10" t="s">
        <v>2017</v>
      </c>
      <c r="L1049" s="11">
        <v>45931</v>
      </c>
      <c r="M1049" s="22">
        <v>11646</v>
      </c>
      <c r="N1049" s="22"/>
      <c r="O1049" s="22"/>
      <c r="P1049" s="100"/>
      <c r="Q1049" s="100"/>
      <c r="R1049" s="100"/>
      <c r="S1049" s="100"/>
      <c r="T1049" s="100"/>
      <c r="U1049" s="14" t="s">
        <v>56</v>
      </c>
      <c r="V1049" s="14">
        <v>0</v>
      </c>
      <c r="W1049" s="14" t="s">
        <v>56</v>
      </c>
      <c r="X1049" s="14" t="s">
        <v>56</v>
      </c>
    </row>
    <row r="1050" spans="1:24">
      <c r="A1050" t="s">
        <v>3603</v>
      </c>
      <c r="B1050" s="12">
        <v>4010869751780</v>
      </c>
      <c r="C1050" s="12" t="s">
        <v>3274</v>
      </c>
      <c r="D1050" s="82" t="s">
        <v>224</v>
      </c>
      <c r="E1050" t="s">
        <v>3281</v>
      </c>
      <c r="F1050" t="s">
        <v>3282</v>
      </c>
      <c r="G1050" s="142" t="s">
        <v>5805</v>
      </c>
      <c r="H1050" s="145" t="s">
        <v>3570</v>
      </c>
      <c r="I1050" s="9"/>
      <c r="J1050" s="9"/>
      <c r="K1050" s="10" t="s">
        <v>2017</v>
      </c>
      <c r="L1050" s="11">
        <v>45931</v>
      </c>
      <c r="M1050" s="22">
        <v>11144</v>
      </c>
      <c r="N1050" s="22"/>
      <c r="O1050" s="22"/>
      <c r="P1050" s="100"/>
      <c r="Q1050" s="100"/>
      <c r="R1050" s="100"/>
      <c r="S1050" s="100"/>
      <c r="T1050" s="100"/>
      <c r="U1050" s="14" t="s">
        <v>56</v>
      </c>
      <c r="V1050" s="14">
        <v>0</v>
      </c>
      <c r="W1050" s="14" t="s">
        <v>56</v>
      </c>
      <c r="X1050" s="14" t="s">
        <v>56</v>
      </c>
    </row>
    <row r="1051" spans="1:24">
      <c r="A1051" t="s">
        <v>3604</v>
      </c>
      <c r="B1051" s="12">
        <v>4010869743853</v>
      </c>
      <c r="C1051" s="12" t="s">
        <v>3274</v>
      </c>
      <c r="D1051" s="82" t="s">
        <v>224</v>
      </c>
      <c r="E1051" t="s">
        <v>3281</v>
      </c>
      <c r="F1051" t="s">
        <v>3282</v>
      </c>
      <c r="G1051" s="142" t="s">
        <v>5806</v>
      </c>
      <c r="H1051" s="145" t="s">
        <v>3570</v>
      </c>
      <c r="I1051" s="9"/>
      <c r="J1051" s="9"/>
      <c r="K1051" s="10" t="s">
        <v>2017</v>
      </c>
      <c r="L1051" s="11">
        <v>45931</v>
      </c>
      <c r="M1051" s="22">
        <v>3813</v>
      </c>
      <c r="N1051" s="22"/>
      <c r="O1051" s="22"/>
      <c r="P1051" s="100"/>
      <c r="Q1051" s="100"/>
      <c r="R1051" s="100"/>
      <c r="S1051" s="100"/>
      <c r="T1051" s="100"/>
      <c r="U1051" s="14" t="s">
        <v>56</v>
      </c>
      <c r="V1051" s="14">
        <v>0</v>
      </c>
      <c r="W1051" s="14" t="s">
        <v>56</v>
      </c>
      <c r="X1051" s="14" t="s">
        <v>56</v>
      </c>
    </row>
    <row r="1052" spans="1:24">
      <c r="A1052" t="s">
        <v>3607</v>
      </c>
      <c r="B1052" s="12">
        <v>4010869751827</v>
      </c>
      <c r="C1052" s="12" t="s">
        <v>3274</v>
      </c>
      <c r="D1052" s="82" t="s">
        <v>224</v>
      </c>
      <c r="E1052" t="s">
        <v>3281</v>
      </c>
      <c r="F1052" t="s">
        <v>3282</v>
      </c>
      <c r="G1052" s="142" t="s">
        <v>5807</v>
      </c>
      <c r="H1052" s="145" t="s">
        <v>3570</v>
      </c>
      <c r="I1052" s="9"/>
      <c r="J1052" s="9"/>
      <c r="K1052" s="10" t="s">
        <v>2017</v>
      </c>
      <c r="L1052" s="11">
        <v>45931</v>
      </c>
      <c r="M1052" s="22">
        <v>5099</v>
      </c>
      <c r="N1052" s="22"/>
      <c r="O1052" s="22"/>
      <c r="P1052" s="100"/>
      <c r="Q1052" s="100"/>
      <c r="R1052" s="100"/>
      <c r="S1052" s="100"/>
      <c r="T1052" s="100"/>
      <c r="U1052" s="14" t="s">
        <v>56</v>
      </c>
      <c r="V1052" s="14">
        <v>0</v>
      </c>
      <c r="W1052" s="14" t="s">
        <v>56</v>
      </c>
      <c r="X1052" s="14" t="s">
        <v>56</v>
      </c>
    </row>
    <row r="1053" spans="1:24">
      <c r="A1053" t="s">
        <v>3609</v>
      </c>
      <c r="B1053" s="12">
        <v>4010869751834</v>
      </c>
      <c r="C1053" s="12" t="s">
        <v>3274</v>
      </c>
      <c r="D1053" s="82" t="s">
        <v>224</v>
      </c>
      <c r="E1053" t="s">
        <v>3281</v>
      </c>
      <c r="F1053" t="s">
        <v>3282</v>
      </c>
      <c r="G1053" s="142" t="s">
        <v>5808</v>
      </c>
      <c r="H1053" s="145" t="s">
        <v>3570</v>
      </c>
      <c r="I1053" s="9"/>
      <c r="J1053" s="9"/>
      <c r="K1053" s="10" t="s">
        <v>2017</v>
      </c>
      <c r="L1053" s="11">
        <v>45931</v>
      </c>
      <c r="M1053" s="22">
        <v>6153</v>
      </c>
      <c r="N1053" s="22"/>
      <c r="O1053" s="22"/>
      <c r="P1053" s="100"/>
      <c r="Q1053" s="100"/>
      <c r="R1053" s="100"/>
      <c r="S1053" s="100"/>
      <c r="T1053" s="100"/>
      <c r="U1053" s="14" t="s">
        <v>56</v>
      </c>
      <c r="V1053" s="14">
        <v>0</v>
      </c>
      <c r="W1053" s="14" t="s">
        <v>56</v>
      </c>
      <c r="X1053" s="14" t="s">
        <v>56</v>
      </c>
    </row>
    <row r="1054" spans="1:24">
      <c r="A1054" t="s">
        <v>3612</v>
      </c>
      <c r="B1054" s="12">
        <v>4010869751889</v>
      </c>
      <c r="C1054" s="12" t="s">
        <v>3274</v>
      </c>
      <c r="D1054" s="82" t="s">
        <v>224</v>
      </c>
      <c r="E1054" t="s">
        <v>3281</v>
      </c>
      <c r="F1054" t="s">
        <v>3282</v>
      </c>
      <c r="G1054" s="142" t="s">
        <v>5809</v>
      </c>
      <c r="H1054" s="145" t="s">
        <v>3570</v>
      </c>
      <c r="I1054" s="9"/>
      <c r="J1054" s="9"/>
      <c r="K1054" s="10" t="s">
        <v>2017</v>
      </c>
      <c r="L1054" s="11">
        <v>45931</v>
      </c>
      <c r="M1054" s="22">
        <v>10123</v>
      </c>
      <c r="N1054" s="22"/>
      <c r="O1054" s="22"/>
      <c r="P1054" s="100"/>
      <c r="Q1054" s="100"/>
      <c r="R1054" s="100"/>
      <c r="S1054" s="100"/>
      <c r="T1054" s="100"/>
      <c r="U1054" s="14" t="s">
        <v>56</v>
      </c>
      <c r="V1054" s="14">
        <v>0</v>
      </c>
      <c r="W1054" s="14" t="s">
        <v>56</v>
      </c>
      <c r="X1054" s="14" t="s">
        <v>56</v>
      </c>
    </row>
    <row r="1055" spans="1:24">
      <c r="A1055" t="s">
        <v>3614</v>
      </c>
      <c r="B1055" s="12">
        <v>4010869751896</v>
      </c>
      <c r="C1055" s="12" t="s">
        <v>3274</v>
      </c>
      <c r="D1055" s="82" t="s">
        <v>224</v>
      </c>
      <c r="E1055" t="s">
        <v>3281</v>
      </c>
      <c r="F1055" t="s">
        <v>3282</v>
      </c>
      <c r="G1055" s="142" t="s">
        <v>5810</v>
      </c>
      <c r="H1055" s="145" t="s">
        <v>3570</v>
      </c>
      <c r="I1055" s="9"/>
      <c r="J1055" s="9"/>
      <c r="K1055" s="10" t="s">
        <v>2017</v>
      </c>
      <c r="L1055" s="11">
        <v>45931</v>
      </c>
      <c r="M1055" s="22">
        <v>13653</v>
      </c>
      <c r="N1055" s="22"/>
      <c r="O1055" s="22"/>
      <c r="P1055" s="100"/>
      <c r="Q1055" s="100"/>
      <c r="R1055" s="100"/>
      <c r="S1055" s="100"/>
      <c r="T1055" s="100"/>
      <c r="U1055" s="14" t="s">
        <v>56</v>
      </c>
      <c r="V1055" s="14">
        <v>0</v>
      </c>
      <c r="W1055" s="14" t="s">
        <v>56</v>
      </c>
      <c r="X1055" s="14" t="s">
        <v>56</v>
      </c>
    </row>
    <row r="1056" spans="1:24">
      <c r="A1056" t="s">
        <v>3617</v>
      </c>
      <c r="B1056" s="12">
        <v>4010869751902</v>
      </c>
      <c r="C1056" s="12" t="s">
        <v>3274</v>
      </c>
      <c r="D1056" s="82" t="s">
        <v>224</v>
      </c>
      <c r="E1056" t="s">
        <v>3281</v>
      </c>
      <c r="F1056" t="s">
        <v>3282</v>
      </c>
      <c r="G1056" s="142" t="s">
        <v>5811</v>
      </c>
      <c r="H1056" s="145" t="s">
        <v>3570</v>
      </c>
      <c r="I1056" s="9"/>
      <c r="J1056" s="9"/>
      <c r="K1056" s="10" t="s">
        <v>2017</v>
      </c>
      <c r="L1056" s="11">
        <v>45931</v>
      </c>
      <c r="M1056" s="22">
        <v>14147</v>
      </c>
      <c r="N1056" s="22"/>
      <c r="O1056" s="22"/>
      <c r="P1056" s="100"/>
      <c r="Q1056" s="100"/>
      <c r="R1056" s="100"/>
      <c r="S1056" s="100"/>
      <c r="T1056" s="100"/>
      <c r="U1056" s="14" t="s">
        <v>56</v>
      </c>
      <c r="V1056" s="14">
        <v>0</v>
      </c>
      <c r="W1056" s="14" t="s">
        <v>56</v>
      </c>
      <c r="X1056" s="14" t="s">
        <v>56</v>
      </c>
    </row>
    <row r="1057" spans="1:24">
      <c r="A1057" t="s">
        <v>3618</v>
      </c>
      <c r="B1057" s="12">
        <v>4010869751919</v>
      </c>
      <c r="C1057" s="12" t="s">
        <v>3274</v>
      </c>
      <c r="D1057" s="82" t="s">
        <v>224</v>
      </c>
      <c r="E1057" t="s">
        <v>3281</v>
      </c>
      <c r="F1057" t="s">
        <v>3282</v>
      </c>
      <c r="G1057" s="142" t="s">
        <v>5812</v>
      </c>
      <c r="H1057" s="145" t="s">
        <v>3570</v>
      </c>
      <c r="I1057" s="9"/>
      <c r="J1057" s="9"/>
      <c r="K1057" s="10" t="s">
        <v>2017</v>
      </c>
      <c r="L1057" s="11">
        <v>45931</v>
      </c>
      <c r="M1057" s="22">
        <v>15960</v>
      </c>
      <c r="N1057" s="22"/>
      <c r="O1057" s="22"/>
      <c r="P1057" s="100"/>
      <c r="Q1057" s="100"/>
      <c r="R1057" s="100"/>
      <c r="S1057" s="100"/>
      <c r="T1057" s="100"/>
      <c r="U1057" s="14" t="s">
        <v>56</v>
      </c>
      <c r="V1057" s="14">
        <v>0</v>
      </c>
      <c r="W1057" s="14" t="s">
        <v>56</v>
      </c>
      <c r="X1057" s="14" t="s">
        <v>56</v>
      </c>
    </row>
    <row r="1058" spans="1:24">
      <c r="A1058" t="s">
        <v>3619</v>
      </c>
      <c r="B1058" s="12">
        <v>4010869751926</v>
      </c>
      <c r="C1058" s="12" t="s">
        <v>3274</v>
      </c>
      <c r="D1058" s="82" t="s">
        <v>224</v>
      </c>
      <c r="E1058" t="s">
        <v>3281</v>
      </c>
      <c r="F1058" t="s">
        <v>3282</v>
      </c>
      <c r="G1058" s="142" t="s">
        <v>5813</v>
      </c>
      <c r="H1058" s="145" t="s">
        <v>3570</v>
      </c>
      <c r="I1058" s="9"/>
      <c r="J1058" s="9"/>
      <c r="K1058" s="10" t="s">
        <v>2017</v>
      </c>
      <c r="L1058" s="11">
        <v>45931</v>
      </c>
      <c r="M1058" s="22">
        <v>15466</v>
      </c>
      <c r="N1058" s="22"/>
      <c r="O1058" s="22"/>
      <c r="P1058" s="100"/>
      <c r="Q1058" s="100"/>
      <c r="R1058" s="100"/>
      <c r="S1058" s="100"/>
      <c r="T1058" s="100"/>
      <c r="U1058" s="14" t="s">
        <v>56</v>
      </c>
      <c r="V1058" s="14">
        <v>0</v>
      </c>
      <c r="W1058" s="14" t="s">
        <v>56</v>
      </c>
      <c r="X1058" s="14" t="s">
        <v>56</v>
      </c>
    </row>
    <row r="1059" spans="1:24">
      <c r="A1059" t="s">
        <v>3620</v>
      </c>
      <c r="B1059" s="12">
        <v>4010869751933</v>
      </c>
      <c r="C1059" s="12" t="s">
        <v>3274</v>
      </c>
      <c r="D1059" s="82" t="s">
        <v>224</v>
      </c>
      <c r="E1059" t="s">
        <v>3281</v>
      </c>
      <c r="F1059" t="s">
        <v>3282</v>
      </c>
      <c r="G1059" s="142" t="s">
        <v>5814</v>
      </c>
      <c r="H1059" s="145" t="s">
        <v>3570</v>
      </c>
      <c r="I1059" s="9"/>
      <c r="J1059" s="9"/>
      <c r="K1059" s="10" t="s">
        <v>2017</v>
      </c>
      <c r="L1059" s="11">
        <v>45931</v>
      </c>
      <c r="M1059" s="22">
        <v>10617</v>
      </c>
      <c r="N1059" s="22"/>
      <c r="O1059" s="22"/>
      <c r="P1059" s="100"/>
      <c r="Q1059" s="100"/>
      <c r="R1059" s="100"/>
      <c r="S1059" s="100"/>
      <c r="T1059" s="100"/>
      <c r="U1059" s="14" t="s">
        <v>56</v>
      </c>
      <c r="V1059" s="14">
        <v>0</v>
      </c>
      <c r="W1059" s="14" t="s">
        <v>56</v>
      </c>
      <c r="X1059" s="14" t="s">
        <v>56</v>
      </c>
    </row>
    <row r="1060" spans="1:24">
      <c r="A1060" t="s">
        <v>3621</v>
      </c>
      <c r="B1060" s="12">
        <v>4010869751940</v>
      </c>
      <c r="C1060" s="12" t="s">
        <v>3274</v>
      </c>
      <c r="D1060" s="82" t="s">
        <v>224</v>
      </c>
      <c r="E1060" t="s">
        <v>3281</v>
      </c>
      <c r="F1060" t="s">
        <v>3282</v>
      </c>
      <c r="G1060" s="142" t="s">
        <v>5815</v>
      </c>
      <c r="H1060" s="145" t="s">
        <v>3570</v>
      </c>
      <c r="I1060" s="9"/>
      <c r="J1060" s="9"/>
      <c r="K1060" s="10" t="s">
        <v>2017</v>
      </c>
      <c r="L1060" s="11">
        <v>45931</v>
      </c>
      <c r="M1060" s="22">
        <v>12430</v>
      </c>
      <c r="N1060" s="22"/>
      <c r="O1060" s="22"/>
      <c r="P1060" s="100"/>
      <c r="Q1060" s="100"/>
      <c r="R1060" s="100"/>
      <c r="S1060" s="100"/>
      <c r="T1060" s="100"/>
      <c r="U1060" s="14" t="s">
        <v>56</v>
      </c>
      <c r="V1060" s="14">
        <v>0</v>
      </c>
      <c r="W1060" s="14" t="s">
        <v>56</v>
      </c>
      <c r="X1060" s="14" t="s">
        <v>56</v>
      </c>
    </row>
    <row r="1061" spans="1:24">
      <c r="A1061" t="s">
        <v>3622</v>
      </c>
      <c r="B1061" s="12">
        <v>4010869751957</v>
      </c>
      <c r="C1061" s="12" t="s">
        <v>3274</v>
      </c>
      <c r="D1061" s="82" t="s">
        <v>224</v>
      </c>
      <c r="E1061" t="s">
        <v>3281</v>
      </c>
      <c r="F1061" t="s">
        <v>3282</v>
      </c>
      <c r="G1061" s="142" t="s">
        <v>5816</v>
      </c>
      <c r="H1061" s="145" t="s">
        <v>3570</v>
      </c>
      <c r="I1061" s="9"/>
      <c r="J1061" s="9"/>
      <c r="K1061" s="10" t="s">
        <v>2017</v>
      </c>
      <c r="L1061" s="11">
        <v>45931</v>
      </c>
      <c r="M1061" s="22">
        <v>11936</v>
      </c>
      <c r="N1061" s="22"/>
      <c r="O1061" s="22"/>
      <c r="P1061" s="100"/>
      <c r="Q1061" s="100"/>
      <c r="R1061" s="100"/>
      <c r="S1061" s="100"/>
      <c r="T1061" s="100"/>
      <c r="U1061" s="14" t="s">
        <v>56</v>
      </c>
      <c r="V1061" s="14">
        <v>0</v>
      </c>
      <c r="W1061" s="14" t="s">
        <v>56</v>
      </c>
      <c r="X1061" s="14" t="s">
        <v>56</v>
      </c>
    </row>
    <row r="1062" spans="1:24">
      <c r="A1062" t="s">
        <v>3623</v>
      </c>
      <c r="B1062" s="12">
        <v>4010869752008</v>
      </c>
      <c r="C1062" s="12" t="s">
        <v>3274</v>
      </c>
      <c r="D1062" s="82" t="s">
        <v>224</v>
      </c>
      <c r="E1062" t="s">
        <v>3281</v>
      </c>
      <c r="F1062" t="s">
        <v>3282</v>
      </c>
      <c r="G1062" s="142" t="s">
        <v>5817</v>
      </c>
      <c r="H1062" s="145" t="s">
        <v>3570</v>
      </c>
      <c r="I1062" s="9"/>
      <c r="J1062" s="9"/>
      <c r="K1062" s="10" t="s">
        <v>2017</v>
      </c>
      <c r="L1062" s="11">
        <v>45931</v>
      </c>
      <c r="M1062" s="22">
        <v>13123</v>
      </c>
      <c r="N1062" s="22"/>
      <c r="O1062" s="22"/>
      <c r="P1062" s="100"/>
      <c r="Q1062" s="100"/>
      <c r="R1062" s="100"/>
      <c r="S1062" s="100"/>
      <c r="T1062" s="100"/>
      <c r="U1062" s="14" t="s">
        <v>56</v>
      </c>
      <c r="V1062" s="14">
        <v>0</v>
      </c>
      <c r="W1062" s="14" t="s">
        <v>56</v>
      </c>
      <c r="X1062" s="14" t="s">
        <v>56</v>
      </c>
    </row>
    <row r="1063" spans="1:24">
      <c r="A1063" t="s">
        <v>3626</v>
      </c>
      <c r="B1063" s="12">
        <v>4010869752015</v>
      </c>
      <c r="C1063" s="12" t="s">
        <v>3274</v>
      </c>
      <c r="D1063" s="82" t="s">
        <v>224</v>
      </c>
      <c r="E1063" t="s">
        <v>3281</v>
      </c>
      <c r="F1063" t="s">
        <v>3282</v>
      </c>
      <c r="G1063" s="142" t="s">
        <v>5818</v>
      </c>
      <c r="H1063" s="145" t="s">
        <v>3570</v>
      </c>
      <c r="I1063" s="9"/>
      <c r="J1063" s="9"/>
      <c r="K1063" s="10" t="s">
        <v>2017</v>
      </c>
      <c r="L1063" s="11">
        <v>45931</v>
      </c>
      <c r="M1063" s="22">
        <v>16820</v>
      </c>
      <c r="N1063" s="22"/>
      <c r="O1063" s="22"/>
      <c r="P1063" s="100"/>
      <c r="Q1063" s="100"/>
      <c r="R1063" s="100"/>
      <c r="S1063" s="100"/>
      <c r="T1063" s="100"/>
      <c r="U1063" s="14" t="s">
        <v>56</v>
      </c>
      <c r="V1063" s="14">
        <v>0</v>
      </c>
      <c r="W1063" s="14" t="s">
        <v>56</v>
      </c>
      <c r="X1063" s="14" t="s">
        <v>56</v>
      </c>
    </row>
    <row r="1064" spans="1:24">
      <c r="A1064" t="s">
        <v>3628</v>
      </c>
      <c r="B1064" s="12">
        <v>4010869752022</v>
      </c>
      <c r="C1064" s="12" t="s">
        <v>3274</v>
      </c>
      <c r="D1064" s="82" t="s">
        <v>224</v>
      </c>
      <c r="E1064" t="s">
        <v>3281</v>
      </c>
      <c r="F1064" t="s">
        <v>3282</v>
      </c>
      <c r="G1064" s="142" t="s">
        <v>5819</v>
      </c>
      <c r="H1064" s="145" t="s">
        <v>3570</v>
      </c>
      <c r="I1064" s="9"/>
      <c r="J1064" s="9"/>
      <c r="K1064" s="10" t="s">
        <v>2017</v>
      </c>
      <c r="L1064" s="11">
        <v>45931</v>
      </c>
      <c r="M1064" s="22">
        <v>17311</v>
      </c>
      <c r="N1064" s="22"/>
      <c r="O1064" s="22"/>
      <c r="P1064" s="100"/>
      <c r="Q1064" s="100"/>
      <c r="R1064" s="100"/>
      <c r="S1064" s="100"/>
      <c r="T1064" s="100"/>
      <c r="U1064" s="14" t="s">
        <v>56</v>
      </c>
      <c r="V1064" s="14">
        <v>0</v>
      </c>
      <c r="W1064" s="14" t="s">
        <v>56</v>
      </c>
      <c r="X1064" s="14" t="s">
        <v>56</v>
      </c>
    </row>
    <row r="1065" spans="1:24">
      <c r="A1065" t="s">
        <v>3629</v>
      </c>
      <c r="B1065" s="12">
        <v>4010869752039</v>
      </c>
      <c r="C1065" s="12" t="s">
        <v>3274</v>
      </c>
      <c r="D1065" s="82" t="s">
        <v>224</v>
      </c>
      <c r="E1065" t="s">
        <v>3281</v>
      </c>
      <c r="F1065" t="s">
        <v>3282</v>
      </c>
      <c r="G1065" s="142" t="s">
        <v>5820</v>
      </c>
      <c r="H1065" s="145" t="s">
        <v>3570</v>
      </c>
      <c r="I1065" s="9"/>
      <c r="J1065" s="9"/>
      <c r="K1065" s="10" t="s">
        <v>2017</v>
      </c>
      <c r="L1065" s="11">
        <v>45931</v>
      </c>
      <c r="M1065" s="22">
        <v>20479</v>
      </c>
      <c r="N1065" s="22"/>
      <c r="O1065" s="22"/>
      <c r="P1065" s="100"/>
      <c r="Q1065" s="100"/>
      <c r="R1065" s="100"/>
      <c r="S1065" s="100"/>
      <c r="T1065" s="100"/>
      <c r="U1065" s="14" t="s">
        <v>56</v>
      </c>
      <c r="V1065" s="14">
        <v>0</v>
      </c>
      <c r="W1065" s="14" t="s">
        <v>56</v>
      </c>
      <c r="X1065" s="14" t="s">
        <v>56</v>
      </c>
    </row>
    <row r="1066" spans="1:24">
      <c r="A1066" t="s">
        <v>3630</v>
      </c>
      <c r="B1066" s="12">
        <v>4010869752046</v>
      </c>
      <c r="C1066" s="12" t="s">
        <v>3274</v>
      </c>
      <c r="D1066" s="82" t="s">
        <v>224</v>
      </c>
      <c r="E1066" t="s">
        <v>3281</v>
      </c>
      <c r="F1066" t="s">
        <v>3282</v>
      </c>
      <c r="G1066" s="142" t="s">
        <v>5821</v>
      </c>
      <c r="H1066" s="145" t="s">
        <v>3570</v>
      </c>
      <c r="I1066" s="9"/>
      <c r="J1066" s="9"/>
      <c r="K1066" s="10" t="s">
        <v>2017</v>
      </c>
      <c r="L1066" s="11">
        <v>45931</v>
      </c>
      <c r="M1066" s="22">
        <v>19988</v>
      </c>
      <c r="N1066" s="22"/>
      <c r="O1066" s="22"/>
      <c r="P1066" s="100"/>
      <c r="Q1066" s="100"/>
      <c r="R1066" s="100"/>
      <c r="S1066" s="100"/>
      <c r="T1066" s="100"/>
      <c r="U1066" s="14" t="s">
        <v>56</v>
      </c>
      <c r="V1066" s="14">
        <v>0</v>
      </c>
      <c r="W1066" s="14" t="s">
        <v>56</v>
      </c>
      <c r="X1066" s="14" t="s">
        <v>56</v>
      </c>
    </row>
    <row r="1067" spans="1:24">
      <c r="A1067" t="s">
        <v>3631</v>
      </c>
      <c r="B1067" s="12">
        <v>4010869752053</v>
      </c>
      <c r="C1067" s="12" t="s">
        <v>3274</v>
      </c>
      <c r="D1067" s="82" t="s">
        <v>224</v>
      </c>
      <c r="E1067" t="s">
        <v>3281</v>
      </c>
      <c r="F1067" t="s">
        <v>3282</v>
      </c>
      <c r="G1067" s="142" t="s">
        <v>5822</v>
      </c>
      <c r="H1067" s="145" t="s">
        <v>3570</v>
      </c>
      <c r="I1067" s="9"/>
      <c r="J1067" s="9"/>
      <c r="K1067" s="10" t="s">
        <v>2017</v>
      </c>
      <c r="L1067" s="11">
        <v>45931</v>
      </c>
      <c r="M1067" s="22">
        <v>13613</v>
      </c>
      <c r="N1067" s="22"/>
      <c r="O1067" s="22"/>
      <c r="P1067" s="100"/>
      <c r="Q1067" s="100"/>
      <c r="R1067" s="100"/>
      <c r="S1067" s="100"/>
      <c r="T1067" s="100"/>
      <c r="U1067" s="14" t="s">
        <v>56</v>
      </c>
      <c r="V1067" s="14">
        <v>0</v>
      </c>
      <c r="W1067" s="14" t="s">
        <v>56</v>
      </c>
      <c r="X1067" s="14" t="s">
        <v>56</v>
      </c>
    </row>
    <row r="1068" spans="1:24">
      <c r="A1068" t="s">
        <v>3632</v>
      </c>
      <c r="B1068" s="12">
        <v>4010869752060</v>
      </c>
      <c r="C1068" s="12" t="s">
        <v>3274</v>
      </c>
      <c r="D1068" s="82" t="s">
        <v>224</v>
      </c>
      <c r="E1068" t="s">
        <v>3281</v>
      </c>
      <c r="F1068" t="s">
        <v>3282</v>
      </c>
      <c r="G1068" s="142" t="s">
        <v>5823</v>
      </c>
      <c r="H1068" s="145" t="s">
        <v>3570</v>
      </c>
      <c r="I1068" s="9"/>
      <c r="J1068" s="9"/>
      <c r="K1068" s="10" t="s">
        <v>2017</v>
      </c>
      <c r="L1068" s="11">
        <v>45931</v>
      </c>
      <c r="M1068" s="22">
        <v>16781</v>
      </c>
      <c r="N1068" s="22"/>
      <c r="O1068" s="22"/>
      <c r="P1068" s="100"/>
      <c r="Q1068" s="100"/>
      <c r="R1068" s="100"/>
      <c r="S1068" s="100"/>
      <c r="T1068" s="100"/>
      <c r="U1068" s="14" t="s">
        <v>56</v>
      </c>
      <c r="V1068" s="14">
        <v>0</v>
      </c>
      <c r="W1068" s="14" t="s">
        <v>56</v>
      </c>
      <c r="X1068" s="14" t="s">
        <v>56</v>
      </c>
    </row>
    <row r="1069" spans="1:24">
      <c r="A1069" t="s">
        <v>3633</v>
      </c>
      <c r="B1069" s="12">
        <v>4010869752077</v>
      </c>
      <c r="C1069" s="12" t="s">
        <v>3274</v>
      </c>
      <c r="D1069" s="82" t="s">
        <v>224</v>
      </c>
      <c r="E1069" t="s">
        <v>3281</v>
      </c>
      <c r="F1069" t="s">
        <v>3282</v>
      </c>
      <c r="G1069" s="142" t="s">
        <v>5824</v>
      </c>
      <c r="H1069" s="145" t="s">
        <v>3570</v>
      </c>
      <c r="I1069" s="9"/>
      <c r="J1069" s="9"/>
      <c r="K1069" s="10" t="s">
        <v>2017</v>
      </c>
      <c r="L1069" s="11">
        <v>45931</v>
      </c>
      <c r="M1069" s="22">
        <v>16290</v>
      </c>
      <c r="N1069" s="22"/>
      <c r="O1069" s="22"/>
      <c r="P1069" s="100"/>
      <c r="Q1069" s="100"/>
      <c r="R1069" s="100"/>
      <c r="S1069" s="100"/>
      <c r="T1069" s="100"/>
      <c r="U1069" s="14" t="s">
        <v>56</v>
      </c>
      <c r="V1069" s="14">
        <v>0</v>
      </c>
      <c r="W1069" s="14" t="s">
        <v>56</v>
      </c>
      <c r="X1069" s="14" t="s">
        <v>56</v>
      </c>
    </row>
    <row r="1070" spans="1:24">
      <c r="A1070" t="s">
        <v>3634</v>
      </c>
      <c r="B1070" s="12">
        <v>4010869752084</v>
      </c>
      <c r="C1070" s="12" t="s">
        <v>3274</v>
      </c>
      <c r="D1070" s="82" t="s">
        <v>224</v>
      </c>
      <c r="E1070" t="s">
        <v>3281</v>
      </c>
      <c r="F1070" t="s">
        <v>3282</v>
      </c>
      <c r="G1070" s="142" t="s">
        <v>5825</v>
      </c>
      <c r="H1070" s="145" t="s">
        <v>3570</v>
      </c>
      <c r="I1070" s="9"/>
      <c r="J1070" s="9"/>
      <c r="K1070" s="10" t="s">
        <v>2017</v>
      </c>
      <c r="L1070" s="11">
        <v>45931</v>
      </c>
      <c r="M1070" s="22">
        <v>14412</v>
      </c>
      <c r="N1070" s="22"/>
      <c r="O1070" s="22"/>
      <c r="P1070" s="100"/>
      <c r="Q1070" s="100"/>
      <c r="R1070" s="100"/>
      <c r="S1070" s="100"/>
      <c r="T1070" s="100"/>
      <c r="U1070" s="14" t="s">
        <v>56</v>
      </c>
      <c r="V1070" s="14">
        <v>0</v>
      </c>
      <c r="W1070" s="14" t="s">
        <v>56</v>
      </c>
      <c r="X1070" s="14" t="s">
        <v>56</v>
      </c>
    </row>
    <row r="1071" spans="1:24">
      <c r="A1071" t="s">
        <v>3637</v>
      </c>
      <c r="B1071" s="12">
        <v>4010869752091</v>
      </c>
      <c r="C1071" s="12" t="s">
        <v>3274</v>
      </c>
      <c r="D1071" s="82" t="s">
        <v>224</v>
      </c>
      <c r="E1071" t="s">
        <v>3281</v>
      </c>
      <c r="F1071" t="s">
        <v>3282</v>
      </c>
      <c r="G1071" s="142" t="s">
        <v>5826</v>
      </c>
      <c r="H1071" s="145" t="s">
        <v>3570</v>
      </c>
      <c r="I1071" s="9"/>
      <c r="J1071" s="9"/>
      <c r="K1071" s="10" t="s">
        <v>2017</v>
      </c>
      <c r="L1071" s="11">
        <v>45931</v>
      </c>
      <c r="M1071" s="22">
        <v>18256</v>
      </c>
      <c r="N1071" s="22"/>
      <c r="O1071" s="22"/>
      <c r="P1071" s="100"/>
      <c r="Q1071" s="100"/>
      <c r="R1071" s="100"/>
      <c r="S1071" s="100"/>
      <c r="T1071" s="100"/>
      <c r="U1071" s="14" t="s">
        <v>56</v>
      </c>
      <c r="V1071" s="14">
        <v>0</v>
      </c>
      <c r="W1071" s="14" t="s">
        <v>56</v>
      </c>
      <c r="X1071" s="14" t="s">
        <v>56</v>
      </c>
    </row>
    <row r="1072" spans="1:24">
      <c r="A1072" t="s">
        <v>3640</v>
      </c>
      <c r="B1072" s="12">
        <v>4010869752107</v>
      </c>
      <c r="C1072" s="12" t="s">
        <v>3274</v>
      </c>
      <c r="D1072" s="82" t="s">
        <v>224</v>
      </c>
      <c r="E1072" t="s">
        <v>3281</v>
      </c>
      <c r="F1072" t="s">
        <v>3282</v>
      </c>
      <c r="G1072" s="142" t="s">
        <v>5827</v>
      </c>
      <c r="H1072" s="145" t="s">
        <v>3570</v>
      </c>
      <c r="I1072" s="9"/>
      <c r="J1072" s="9"/>
      <c r="K1072" s="10" t="s">
        <v>2017</v>
      </c>
      <c r="L1072" s="11">
        <v>45931</v>
      </c>
      <c r="M1072" s="22">
        <v>18766</v>
      </c>
      <c r="N1072" s="22"/>
      <c r="O1072" s="22"/>
      <c r="P1072" s="100"/>
      <c r="Q1072" s="100"/>
      <c r="R1072" s="100"/>
      <c r="S1072" s="100"/>
      <c r="T1072" s="100"/>
      <c r="U1072" s="14" t="s">
        <v>56</v>
      </c>
      <c r="V1072" s="14">
        <v>0</v>
      </c>
      <c r="W1072" s="14" t="s">
        <v>56</v>
      </c>
      <c r="X1072" s="14" t="s">
        <v>56</v>
      </c>
    </row>
    <row r="1073" spans="1:24">
      <c r="A1073" t="s">
        <v>3641</v>
      </c>
      <c r="B1073" s="12">
        <v>4010869752114</v>
      </c>
      <c r="C1073" s="12" t="s">
        <v>3274</v>
      </c>
      <c r="D1073" s="82" t="s">
        <v>224</v>
      </c>
      <c r="E1073" t="s">
        <v>3281</v>
      </c>
      <c r="F1073" t="s">
        <v>3282</v>
      </c>
      <c r="G1073" s="142" t="s">
        <v>5828</v>
      </c>
      <c r="H1073" s="145" t="s">
        <v>3570</v>
      </c>
      <c r="I1073" s="9"/>
      <c r="J1073" s="9"/>
      <c r="K1073" s="10" t="s">
        <v>2017</v>
      </c>
      <c r="L1073" s="11">
        <v>45931</v>
      </c>
      <c r="M1073" s="22">
        <v>14922</v>
      </c>
      <c r="N1073" s="22"/>
      <c r="O1073" s="22"/>
      <c r="P1073" s="100"/>
      <c r="Q1073" s="100"/>
      <c r="R1073" s="100"/>
      <c r="S1073" s="100"/>
      <c r="T1073" s="100"/>
      <c r="U1073" s="14" t="s">
        <v>56</v>
      </c>
      <c r="V1073" s="14">
        <v>0</v>
      </c>
      <c r="W1073" s="14" t="s">
        <v>56</v>
      </c>
      <c r="X1073" s="14" t="s">
        <v>56</v>
      </c>
    </row>
    <row r="1074" spans="1:24">
      <c r="A1074" t="s">
        <v>3642</v>
      </c>
      <c r="B1074" s="12">
        <v>4010869752121</v>
      </c>
      <c r="C1074" s="12" t="s">
        <v>3274</v>
      </c>
      <c r="D1074" s="82" t="s">
        <v>224</v>
      </c>
      <c r="E1074" t="s">
        <v>3281</v>
      </c>
      <c r="F1074" t="s">
        <v>3282</v>
      </c>
      <c r="G1074" s="142" t="s">
        <v>5829</v>
      </c>
      <c r="H1074" s="145" t="s">
        <v>3570</v>
      </c>
      <c r="I1074" s="9"/>
      <c r="J1074" s="9"/>
      <c r="K1074" s="10" t="s">
        <v>2017</v>
      </c>
      <c r="L1074" s="11">
        <v>45931</v>
      </c>
      <c r="M1074" s="22">
        <v>18136</v>
      </c>
      <c r="N1074" s="22"/>
      <c r="O1074" s="22"/>
      <c r="P1074" s="100"/>
      <c r="Q1074" s="100"/>
      <c r="R1074" s="100"/>
      <c r="S1074" s="100"/>
      <c r="T1074" s="100"/>
      <c r="U1074" s="14" t="s">
        <v>56</v>
      </c>
      <c r="V1074" s="14">
        <v>0</v>
      </c>
      <c r="W1074" s="14" t="s">
        <v>56</v>
      </c>
      <c r="X1074" s="14" t="s">
        <v>56</v>
      </c>
    </row>
    <row r="1075" spans="1:24">
      <c r="A1075" t="s">
        <v>3643</v>
      </c>
      <c r="B1075" s="12">
        <v>4010869752138</v>
      </c>
      <c r="C1075" s="12" t="s">
        <v>3274</v>
      </c>
      <c r="D1075" s="82" t="s">
        <v>224</v>
      </c>
      <c r="E1075" t="s">
        <v>3281</v>
      </c>
      <c r="F1075" t="s">
        <v>3282</v>
      </c>
      <c r="G1075" s="142" t="s">
        <v>5830</v>
      </c>
      <c r="H1075" s="145" t="s">
        <v>3570</v>
      </c>
      <c r="I1075" s="9"/>
      <c r="J1075" s="9"/>
      <c r="K1075" s="10" t="s">
        <v>2017</v>
      </c>
      <c r="L1075" s="11">
        <v>45931</v>
      </c>
      <c r="M1075" s="22">
        <v>15293</v>
      </c>
      <c r="N1075" s="22"/>
      <c r="O1075" s="22"/>
      <c r="P1075" s="100"/>
      <c r="Q1075" s="100"/>
      <c r="R1075" s="100"/>
      <c r="S1075" s="100"/>
      <c r="T1075" s="100"/>
      <c r="U1075" s="14" t="s">
        <v>56</v>
      </c>
      <c r="V1075" s="14">
        <v>0</v>
      </c>
      <c r="W1075" s="14" t="s">
        <v>56</v>
      </c>
      <c r="X1075" s="14" t="s">
        <v>56</v>
      </c>
    </row>
    <row r="1076" spans="1:24">
      <c r="A1076" t="s">
        <v>3645</v>
      </c>
      <c r="B1076" s="12">
        <v>4010869752145</v>
      </c>
      <c r="C1076" s="12" t="s">
        <v>3274</v>
      </c>
      <c r="D1076" s="82" t="s">
        <v>224</v>
      </c>
      <c r="E1076" t="s">
        <v>3281</v>
      </c>
      <c r="F1076" t="s">
        <v>3282</v>
      </c>
      <c r="G1076" s="142" t="s">
        <v>5831</v>
      </c>
      <c r="H1076" s="145" t="s">
        <v>3570</v>
      </c>
      <c r="I1076" s="9"/>
      <c r="J1076" s="9"/>
      <c r="K1076" s="10" t="s">
        <v>2017</v>
      </c>
      <c r="L1076" s="11">
        <v>45931</v>
      </c>
      <c r="M1076" s="22">
        <v>19168</v>
      </c>
      <c r="N1076" s="22"/>
      <c r="O1076" s="22"/>
      <c r="P1076" s="100"/>
      <c r="Q1076" s="100"/>
      <c r="R1076" s="100"/>
      <c r="S1076" s="100"/>
      <c r="T1076" s="100"/>
      <c r="U1076" s="14" t="s">
        <v>56</v>
      </c>
      <c r="V1076" s="14">
        <v>0</v>
      </c>
      <c r="W1076" s="14" t="s">
        <v>56</v>
      </c>
      <c r="X1076" s="14" t="s">
        <v>56</v>
      </c>
    </row>
    <row r="1077" spans="1:24">
      <c r="A1077" t="s">
        <v>3647</v>
      </c>
      <c r="B1077" s="12">
        <v>4010869752152</v>
      </c>
      <c r="C1077" s="12" t="s">
        <v>3274</v>
      </c>
      <c r="D1077" s="82" t="s">
        <v>224</v>
      </c>
      <c r="E1077" t="s">
        <v>3281</v>
      </c>
      <c r="F1077" t="s">
        <v>3282</v>
      </c>
      <c r="G1077" s="142" t="s">
        <v>5832</v>
      </c>
      <c r="H1077" s="145" t="s">
        <v>3570</v>
      </c>
      <c r="I1077" s="9"/>
      <c r="J1077" s="9"/>
      <c r="K1077" s="10" t="s">
        <v>2017</v>
      </c>
      <c r="L1077" s="11">
        <v>45931</v>
      </c>
      <c r="M1077" s="22">
        <v>19682</v>
      </c>
      <c r="N1077" s="22"/>
      <c r="O1077" s="22"/>
      <c r="P1077" s="100"/>
      <c r="Q1077" s="100"/>
      <c r="R1077" s="100"/>
      <c r="S1077" s="100"/>
      <c r="T1077" s="100"/>
      <c r="U1077" s="14" t="s">
        <v>56</v>
      </c>
      <c r="V1077" s="14">
        <v>0</v>
      </c>
      <c r="W1077" s="14" t="s">
        <v>56</v>
      </c>
      <c r="X1077" s="14" t="s">
        <v>56</v>
      </c>
    </row>
    <row r="1078" spans="1:24">
      <c r="A1078" t="s">
        <v>3648</v>
      </c>
      <c r="B1078" s="12">
        <v>4010869752169</v>
      </c>
      <c r="C1078" s="12" t="s">
        <v>3274</v>
      </c>
      <c r="D1078" s="82" t="s">
        <v>224</v>
      </c>
      <c r="E1078" t="s">
        <v>3281</v>
      </c>
      <c r="F1078" t="s">
        <v>3282</v>
      </c>
      <c r="G1078" s="142" t="s">
        <v>5833</v>
      </c>
      <c r="H1078" s="145" t="s">
        <v>3570</v>
      </c>
      <c r="I1078" s="9"/>
      <c r="J1078" s="9"/>
      <c r="K1078" s="10" t="s">
        <v>2017</v>
      </c>
      <c r="L1078" s="11">
        <v>45931</v>
      </c>
      <c r="M1078" s="22">
        <v>19168</v>
      </c>
      <c r="N1078" s="22"/>
      <c r="O1078" s="22"/>
      <c r="P1078" s="100"/>
      <c r="Q1078" s="100"/>
      <c r="R1078" s="100"/>
      <c r="S1078" s="100"/>
      <c r="T1078" s="100"/>
      <c r="U1078" s="14" t="s">
        <v>56</v>
      </c>
      <c r="V1078" s="14">
        <v>0</v>
      </c>
      <c r="W1078" s="14" t="s">
        <v>56</v>
      </c>
      <c r="X1078" s="14" t="s">
        <v>56</v>
      </c>
    </row>
    <row r="1079" spans="1:24">
      <c r="A1079" t="s">
        <v>3649</v>
      </c>
      <c r="B1079" s="12">
        <v>4010869752176</v>
      </c>
      <c r="C1079" s="12" t="s">
        <v>3274</v>
      </c>
      <c r="D1079" s="82" t="s">
        <v>224</v>
      </c>
      <c r="E1079" t="s">
        <v>3281</v>
      </c>
      <c r="F1079" t="s">
        <v>3282</v>
      </c>
      <c r="G1079" s="142" t="s">
        <v>5834</v>
      </c>
      <c r="H1079" s="145" t="s">
        <v>3570</v>
      </c>
      <c r="I1079" s="9"/>
      <c r="J1079" s="9"/>
      <c r="K1079" s="10" t="s">
        <v>2017</v>
      </c>
      <c r="L1079" s="11">
        <v>45931</v>
      </c>
      <c r="M1079" s="22">
        <v>19900</v>
      </c>
      <c r="N1079" s="22"/>
      <c r="O1079" s="22"/>
      <c r="P1079" s="100"/>
      <c r="Q1079" s="100"/>
      <c r="R1079" s="100"/>
      <c r="S1079" s="100"/>
      <c r="T1079" s="100"/>
      <c r="U1079" s="14" t="s">
        <v>56</v>
      </c>
      <c r="V1079" s="14">
        <v>0</v>
      </c>
      <c r="W1079" s="14" t="s">
        <v>56</v>
      </c>
      <c r="X1079" s="14" t="s">
        <v>56</v>
      </c>
    </row>
    <row r="1080" spans="1:24">
      <c r="A1080" t="s">
        <v>3652</v>
      </c>
      <c r="B1080" s="12">
        <v>4010869752183</v>
      </c>
      <c r="C1080" s="12" t="s">
        <v>3274</v>
      </c>
      <c r="D1080" s="82" t="s">
        <v>224</v>
      </c>
      <c r="E1080" t="s">
        <v>3281</v>
      </c>
      <c r="F1080" t="s">
        <v>3282</v>
      </c>
      <c r="G1080" s="142" t="s">
        <v>5835</v>
      </c>
      <c r="H1080" s="145" t="s">
        <v>3570</v>
      </c>
      <c r="I1080" s="9"/>
      <c r="J1080" s="9"/>
      <c r="K1080" s="10" t="s">
        <v>2017</v>
      </c>
      <c r="L1080" s="11">
        <v>45931</v>
      </c>
      <c r="M1080" s="22">
        <v>27557</v>
      </c>
      <c r="N1080" s="22"/>
      <c r="O1080" s="22"/>
      <c r="P1080" s="100"/>
      <c r="Q1080" s="100"/>
      <c r="R1080" s="100"/>
      <c r="S1080" s="100"/>
      <c r="T1080" s="100"/>
      <c r="U1080" s="14" t="s">
        <v>56</v>
      </c>
      <c r="V1080" s="14">
        <v>0</v>
      </c>
      <c r="W1080" s="14" t="s">
        <v>56</v>
      </c>
      <c r="X1080" s="14" t="s">
        <v>56</v>
      </c>
    </row>
    <row r="1081" spans="1:24">
      <c r="A1081" t="s">
        <v>3654</v>
      </c>
      <c r="B1081" s="12">
        <v>4010869752190</v>
      </c>
      <c r="C1081" s="12" t="s">
        <v>3274</v>
      </c>
      <c r="D1081" s="82" t="s">
        <v>224</v>
      </c>
      <c r="E1081" t="s">
        <v>3281</v>
      </c>
      <c r="F1081" t="s">
        <v>3282</v>
      </c>
      <c r="G1081" s="142" t="s">
        <v>5836</v>
      </c>
      <c r="H1081" s="145" t="s">
        <v>3570</v>
      </c>
      <c r="I1081" s="9"/>
      <c r="J1081" s="9"/>
      <c r="K1081" s="10" t="s">
        <v>2017</v>
      </c>
      <c r="L1081" s="11">
        <v>45931</v>
      </c>
      <c r="M1081" s="22">
        <v>27898</v>
      </c>
      <c r="N1081" s="22"/>
      <c r="O1081" s="22"/>
      <c r="P1081" s="100"/>
      <c r="Q1081" s="100"/>
      <c r="R1081" s="100"/>
      <c r="S1081" s="100"/>
      <c r="T1081" s="100"/>
      <c r="U1081" s="14" t="s">
        <v>56</v>
      </c>
      <c r="V1081" s="14">
        <v>0</v>
      </c>
      <c r="W1081" s="14" t="s">
        <v>56</v>
      </c>
      <c r="X1081" s="14" t="s">
        <v>56</v>
      </c>
    </row>
    <row r="1082" spans="1:24">
      <c r="A1082" t="s">
        <v>3655</v>
      </c>
      <c r="B1082" s="12">
        <v>4010869752206</v>
      </c>
      <c r="C1082" s="12" t="s">
        <v>3274</v>
      </c>
      <c r="D1082" s="82" t="s">
        <v>224</v>
      </c>
      <c r="E1082" t="s">
        <v>3281</v>
      </c>
      <c r="F1082" t="s">
        <v>3282</v>
      </c>
      <c r="G1082" s="142" t="s">
        <v>5837</v>
      </c>
      <c r="H1082" s="145" t="s">
        <v>3570</v>
      </c>
      <c r="I1082" s="9"/>
      <c r="J1082" s="9"/>
      <c r="K1082" s="10" t="s">
        <v>2017</v>
      </c>
      <c r="L1082" s="11">
        <v>45931</v>
      </c>
      <c r="M1082" s="22">
        <v>20506</v>
      </c>
      <c r="N1082" s="22"/>
      <c r="O1082" s="22"/>
      <c r="P1082" s="100"/>
      <c r="Q1082" s="100"/>
      <c r="R1082" s="100"/>
      <c r="S1082" s="100"/>
      <c r="T1082" s="100"/>
      <c r="U1082" s="14" t="s">
        <v>56</v>
      </c>
      <c r="V1082" s="14">
        <v>0</v>
      </c>
      <c r="W1082" s="14" t="s">
        <v>56</v>
      </c>
      <c r="X1082" s="14" t="s">
        <v>56</v>
      </c>
    </row>
    <row r="1083" spans="1:24">
      <c r="A1083" t="s">
        <v>3656</v>
      </c>
      <c r="B1083" s="12">
        <v>4010869752213</v>
      </c>
      <c r="C1083" s="12" t="s">
        <v>3274</v>
      </c>
      <c r="D1083" s="82" t="s">
        <v>224</v>
      </c>
      <c r="E1083" t="s">
        <v>3281</v>
      </c>
      <c r="F1083" t="s">
        <v>3282</v>
      </c>
      <c r="G1083" s="142" t="s">
        <v>5838</v>
      </c>
      <c r="H1083" s="145" t="s">
        <v>3570</v>
      </c>
      <c r="I1083" s="9"/>
      <c r="J1083" s="9"/>
      <c r="K1083" s="10" t="s">
        <v>2017</v>
      </c>
      <c r="L1083" s="11">
        <v>45931</v>
      </c>
      <c r="M1083" s="22">
        <v>25837</v>
      </c>
      <c r="N1083" s="22"/>
      <c r="O1083" s="22"/>
      <c r="P1083" s="100"/>
      <c r="Q1083" s="100"/>
      <c r="R1083" s="100"/>
      <c r="S1083" s="100"/>
      <c r="T1083" s="100"/>
      <c r="U1083" s="14" t="s">
        <v>56</v>
      </c>
      <c r="V1083" s="14">
        <v>0</v>
      </c>
      <c r="W1083" s="14" t="s">
        <v>56</v>
      </c>
      <c r="X1083" s="14" t="s">
        <v>56</v>
      </c>
    </row>
    <row r="1084" spans="1:24">
      <c r="A1084" t="s">
        <v>3657</v>
      </c>
      <c r="B1084" s="12">
        <v>4010869752220</v>
      </c>
      <c r="C1084" s="12" t="s">
        <v>3274</v>
      </c>
      <c r="D1084" s="82" t="s">
        <v>224</v>
      </c>
      <c r="E1084" t="s">
        <v>3281</v>
      </c>
      <c r="F1084" t="s">
        <v>3282</v>
      </c>
      <c r="G1084" s="142" t="s">
        <v>5839</v>
      </c>
      <c r="H1084" s="145" t="s">
        <v>3570</v>
      </c>
      <c r="I1084" s="9"/>
      <c r="J1084" s="9"/>
      <c r="K1084" s="10" t="s">
        <v>2017</v>
      </c>
      <c r="L1084" s="11">
        <v>45931</v>
      </c>
      <c r="M1084" s="22">
        <v>20705</v>
      </c>
      <c r="N1084" s="22"/>
      <c r="O1084" s="22"/>
      <c r="P1084" s="100"/>
      <c r="Q1084" s="100"/>
      <c r="R1084" s="100"/>
      <c r="S1084" s="100"/>
      <c r="T1084" s="100"/>
      <c r="U1084" s="14" t="s">
        <v>56</v>
      </c>
      <c r="V1084" s="14">
        <v>0</v>
      </c>
      <c r="W1084" s="14" t="s">
        <v>56</v>
      </c>
      <c r="X1084" s="14" t="s">
        <v>56</v>
      </c>
    </row>
    <row r="1085" spans="1:24">
      <c r="A1085" t="s">
        <v>3660</v>
      </c>
      <c r="B1085" s="12">
        <v>4010869752237</v>
      </c>
      <c r="C1085" s="12" t="s">
        <v>3274</v>
      </c>
      <c r="D1085" s="82" t="s">
        <v>224</v>
      </c>
      <c r="E1085" t="s">
        <v>3281</v>
      </c>
      <c r="F1085" t="s">
        <v>3282</v>
      </c>
      <c r="G1085" s="142" t="s">
        <v>5840</v>
      </c>
      <c r="H1085" s="145" t="s">
        <v>3570</v>
      </c>
      <c r="I1085" s="9"/>
      <c r="J1085" s="9"/>
      <c r="K1085" s="10" t="s">
        <v>2017</v>
      </c>
      <c r="L1085" s="11">
        <v>45931</v>
      </c>
      <c r="M1085" s="22">
        <v>28140</v>
      </c>
      <c r="N1085" s="22"/>
      <c r="O1085" s="22"/>
      <c r="P1085" s="100"/>
      <c r="Q1085" s="100"/>
      <c r="R1085" s="100"/>
      <c r="S1085" s="100"/>
      <c r="T1085" s="100"/>
      <c r="U1085" s="14" t="s">
        <v>56</v>
      </c>
      <c r="V1085" s="14">
        <v>0</v>
      </c>
      <c r="W1085" s="14" t="s">
        <v>56</v>
      </c>
      <c r="X1085" s="14" t="s">
        <v>56</v>
      </c>
    </row>
    <row r="1086" spans="1:24">
      <c r="A1086" t="s">
        <v>3663</v>
      </c>
      <c r="B1086" s="12">
        <v>4010869752244</v>
      </c>
      <c r="C1086" s="12" t="s">
        <v>3274</v>
      </c>
      <c r="D1086" s="82" t="s">
        <v>224</v>
      </c>
      <c r="E1086" t="s">
        <v>3281</v>
      </c>
      <c r="F1086" t="s">
        <v>3282</v>
      </c>
      <c r="G1086" s="142" t="s">
        <v>5841</v>
      </c>
      <c r="H1086" s="145" t="s">
        <v>3570</v>
      </c>
      <c r="I1086" s="9"/>
      <c r="J1086" s="9"/>
      <c r="K1086" s="10" t="s">
        <v>2017</v>
      </c>
      <c r="L1086" s="11">
        <v>45931</v>
      </c>
      <c r="M1086" s="22">
        <v>28727</v>
      </c>
      <c r="N1086" s="22"/>
      <c r="O1086" s="22"/>
      <c r="P1086" s="100"/>
      <c r="Q1086" s="100"/>
      <c r="R1086" s="100"/>
      <c r="S1086" s="100"/>
      <c r="T1086" s="100"/>
      <c r="U1086" s="14" t="s">
        <v>56</v>
      </c>
      <c r="V1086" s="14">
        <v>0</v>
      </c>
      <c r="W1086" s="14" t="s">
        <v>56</v>
      </c>
      <c r="X1086" s="14" t="s">
        <v>56</v>
      </c>
    </row>
    <row r="1087" spans="1:24">
      <c r="A1087" t="s">
        <v>3665</v>
      </c>
      <c r="B1087" s="12">
        <v>4010869752251</v>
      </c>
      <c r="C1087" s="12" t="s">
        <v>3274</v>
      </c>
      <c r="D1087" s="82" t="s">
        <v>224</v>
      </c>
      <c r="E1087" t="s">
        <v>3281</v>
      </c>
      <c r="F1087" t="s">
        <v>3282</v>
      </c>
      <c r="G1087" s="142" t="s">
        <v>5842</v>
      </c>
      <c r="H1087" s="145" t="s">
        <v>3570</v>
      </c>
      <c r="I1087" s="9"/>
      <c r="J1087" s="9"/>
      <c r="K1087" s="10" t="s">
        <v>2017</v>
      </c>
      <c r="L1087" s="11">
        <v>45931</v>
      </c>
      <c r="M1087" s="22">
        <v>21293</v>
      </c>
      <c r="N1087" s="22"/>
      <c r="O1087" s="22"/>
      <c r="P1087" s="100"/>
      <c r="Q1087" s="100"/>
      <c r="R1087" s="100"/>
      <c r="S1087" s="100"/>
      <c r="T1087" s="100"/>
      <c r="U1087" s="14" t="s">
        <v>56</v>
      </c>
      <c r="V1087" s="14">
        <v>0</v>
      </c>
      <c r="W1087" s="14" t="s">
        <v>56</v>
      </c>
      <c r="X1087" s="14" t="s">
        <v>56</v>
      </c>
    </row>
    <row r="1088" spans="1:24">
      <c r="A1088" t="s">
        <v>3666</v>
      </c>
      <c r="B1088" s="12">
        <v>4010869752268</v>
      </c>
      <c r="C1088" s="12" t="s">
        <v>3274</v>
      </c>
      <c r="D1088" s="82" t="s">
        <v>224</v>
      </c>
      <c r="E1088" t="s">
        <v>3281</v>
      </c>
      <c r="F1088" t="s">
        <v>3282</v>
      </c>
      <c r="G1088" s="142" t="s">
        <v>5843</v>
      </c>
      <c r="H1088" s="145" t="s">
        <v>3570</v>
      </c>
      <c r="I1088" s="9"/>
      <c r="J1088" s="9"/>
      <c r="K1088" s="10" t="s">
        <v>2017</v>
      </c>
      <c r="L1088" s="11">
        <v>45931</v>
      </c>
      <c r="M1088" s="22">
        <v>27357</v>
      </c>
      <c r="N1088" s="22"/>
      <c r="O1088" s="22"/>
      <c r="P1088" s="100"/>
      <c r="Q1088" s="100"/>
      <c r="R1088" s="100"/>
      <c r="S1088" s="100"/>
      <c r="T1088" s="100"/>
      <c r="U1088" s="14" t="s">
        <v>56</v>
      </c>
      <c r="V1088" s="14">
        <v>0</v>
      </c>
      <c r="W1088" s="14" t="s">
        <v>56</v>
      </c>
      <c r="X1088" s="14" t="s">
        <v>56</v>
      </c>
    </row>
    <row r="1089" spans="1:24">
      <c r="A1089" t="s">
        <v>3669</v>
      </c>
      <c r="B1089" s="12">
        <v>4010869752275</v>
      </c>
      <c r="C1089" s="12" t="s">
        <v>3274</v>
      </c>
      <c r="D1089" s="82" t="s">
        <v>224</v>
      </c>
      <c r="E1089" t="s">
        <v>3281</v>
      </c>
      <c r="F1089" t="s">
        <v>3282</v>
      </c>
      <c r="G1089" s="142" t="s">
        <v>5844</v>
      </c>
      <c r="H1089" s="145" t="s">
        <v>3570</v>
      </c>
      <c r="I1089" s="9"/>
      <c r="J1089" s="9"/>
      <c r="K1089" s="10" t="s">
        <v>2017</v>
      </c>
      <c r="L1089" s="11">
        <v>45931</v>
      </c>
      <c r="M1089" s="22">
        <v>27939</v>
      </c>
      <c r="N1089" s="22"/>
      <c r="O1089" s="22"/>
      <c r="P1089" s="100"/>
      <c r="Q1089" s="100"/>
      <c r="R1089" s="100"/>
      <c r="S1089" s="100"/>
      <c r="T1089" s="100"/>
      <c r="U1089" s="14" t="s">
        <v>56</v>
      </c>
      <c r="V1089" s="14">
        <v>0</v>
      </c>
      <c r="W1089" s="14" t="s">
        <v>56</v>
      </c>
      <c r="X1089" s="14" t="s">
        <v>56</v>
      </c>
    </row>
    <row r="1090" spans="1:24">
      <c r="A1090" t="s">
        <v>3671</v>
      </c>
      <c r="B1090" s="12">
        <v>4010869752282</v>
      </c>
      <c r="C1090" s="12" t="s">
        <v>3274</v>
      </c>
      <c r="D1090" s="82" t="s">
        <v>224</v>
      </c>
      <c r="E1090" t="s">
        <v>3281</v>
      </c>
      <c r="F1090" t="s">
        <v>3282</v>
      </c>
      <c r="G1090" s="142" t="s">
        <v>5845</v>
      </c>
      <c r="H1090" s="145" t="s">
        <v>3570</v>
      </c>
      <c r="I1090" s="9"/>
      <c r="J1090" s="9"/>
      <c r="K1090" s="10" t="s">
        <v>2017</v>
      </c>
      <c r="L1090" s="11">
        <v>45931</v>
      </c>
      <c r="M1090" s="22">
        <v>28303</v>
      </c>
      <c r="N1090" s="22"/>
      <c r="O1090" s="22"/>
      <c r="P1090" s="100"/>
      <c r="Q1090" s="100"/>
      <c r="R1090" s="100"/>
      <c r="S1090" s="100"/>
      <c r="T1090" s="100"/>
      <c r="U1090" s="14" t="s">
        <v>56</v>
      </c>
      <c r="V1090" s="14">
        <v>0</v>
      </c>
      <c r="W1090" s="14" t="s">
        <v>56</v>
      </c>
      <c r="X1090" s="14" t="s">
        <v>56</v>
      </c>
    </row>
    <row r="1091" spans="1:24">
      <c r="A1091" t="s">
        <v>3673</v>
      </c>
      <c r="B1091" s="12">
        <v>4010869752299</v>
      </c>
      <c r="C1091" s="12" t="s">
        <v>3274</v>
      </c>
      <c r="D1091" s="82" t="s">
        <v>224</v>
      </c>
      <c r="E1091" t="s">
        <v>3281</v>
      </c>
      <c r="F1091" t="s">
        <v>3282</v>
      </c>
      <c r="G1091" s="142" t="s">
        <v>5846</v>
      </c>
      <c r="H1091" s="145" t="s">
        <v>3570</v>
      </c>
      <c r="I1091" s="9"/>
      <c r="J1091" s="9"/>
      <c r="K1091" s="10" t="s">
        <v>2017</v>
      </c>
      <c r="L1091" s="11">
        <v>45931</v>
      </c>
      <c r="M1091" s="22">
        <v>28860</v>
      </c>
      <c r="N1091" s="22"/>
      <c r="O1091" s="22"/>
      <c r="P1091" s="100"/>
      <c r="Q1091" s="100"/>
      <c r="R1091" s="100"/>
      <c r="S1091" s="100"/>
      <c r="T1091" s="100"/>
      <c r="U1091" s="14" t="s">
        <v>56</v>
      </c>
      <c r="V1091" s="14">
        <v>0</v>
      </c>
      <c r="W1091" s="14" t="s">
        <v>56</v>
      </c>
      <c r="X1091" s="14" t="s">
        <v>56</v>
      </c>
    </row>
    <row r="1092" spans="1:24">
      <c r="A1092" t="s">
        <v>3675</v>
      </c>
      <c r="B1092" s="12">
        <v>4010869752305</v>
      </c>
      <c r="C1092" s="12" t="s">
        <v>3274</v>
      </c>
      <c r="D1092" s="82" t="s">
        <v>224</v>
      </c>
      <c r="E1092" t="s">
        <v>3281</v>
      </c>
      <c r="F1092" t="s">
        <v>3282</v>
      </c>
      <c r="G1092" s="142" t="s">
        <v>5847</v>
      </c>
      <c r="H1092" s="145" t="s">
        <v>3677</v>
      </c>
      <c r="I1092" s="9"/>
      <c r="J1092" s="9"/>
      <c r="K1092" s="10" t="s">
        <v>2017</v>
      </c>
      <c r="L1092" s="11">
        <v>45931</v>
      </c>
      <c r="M1092" s="22">
        <v>9001</v>
      </c>
      <c r="N1092" s="22"/>
      <c r="O1092" s="22"/>
      <c r="P1092" s="100"/>
      <c r="Q1092" s="100"/>
      <c r="R1092" s="100"/>
      <c r="S1092" s="100"/>
      <c r="T1092" s="100"/>
      <c r="U1092" s="14" t="s">
        <v>56</v>
      </c>
      <c r="V1092" s="14">
        <v>0</v>
      </c>
      <c r="W1092" s="14" t="s">
        <v>56</v>
      </c>
      <c r="X1092" s="14" t="s">
        <v>56</v>
      </c>
    </row>
    <row r="1093" spans="1:24">
      <c r="A1093" t="s">
        <v>3678</v>
      </c>
      <c r="B1093" s="12">
        <v>4010869752312</v>
      </c>
      <c r="C1093" s="12" t="s">
        <v>3274</v>
      </c>
      <c r="D1093" s="82" t="s">
        <v>224</v>
      </c>
      <c r="E1093" t="s">
        <v>3281</v>
      </c>
      <c r="F1093" t="s">
        <v>3282</v>
      </c>
      <c r="G1093" s="142" t="s">
        <v>5848</v>
      </c>
      <c r="H1093" s="145" t="s">
        <v>3677</v>
      </c>
      <c r="I1093" s="9"/>
      <c r="J1093" s="9"/>
      <c r="K1093" s="10" t="s">
        <v>2017</v>
      </c>
      <c r="L1093" s="11">
        <v>45931</v>
      </c>
      <c r="M1093" s="22">
        <v>12791</v>
      </c>
      <c r="N1093" s="22"/>
      <c r="O1093" s="22"/>
      <c r="P1093" s="100"/>
      <c r="Q1093" s="100"/>
      <c r="R1093" s="100"/>
      <c r="S1093" s="100"/>
      <c r="T1093" s="100"/>
      <c r="U1093" s="14" t="s">
        <v>56</v>
      </c>
      <c r="V1093" s="14">
        <v>0</v>
      </c>
      <c r="W1093" s="14" t="s">
        <v>56</v>
      </c>
      <c r="X1093" s="14" t="s">
        <v>56</v>
      </c>
    </row>
    <row r="1094" spans="1:24">
      <c r="A1094" t="s">
        <v>3679</v>
      </c>
      <c r="B1094" s="12">
        <v>4010869752329</v>
      </c>
      <c r="C1094" s="12" t="s">
        <v>3274</v>
      </c>
      <c r="D1094" s="82" t="s">
        <v>224</v>
      </c>
      <c r="E1094" t="s">
        <v>3281</v>
      </c>
      <c r="F1094" t="s">
        <v>3282</v>
      </c>
      <c r="G1094" s="142" t="s">
        <v>5849</v>
      </c>
      <c r="H1094" s="145" t="s">
        <v>3677</v>
      </c>
      <c r="I1094" s="9"/>
      <c r="J1094" s="9"/>
      <c r="K1094" s="10" t="s">
        <v>2017</v>
      </c>
      <c r="L1094" s="11">
        <v>45931</v>
      </c>
      <c r="M1094" s="22">
        <v>13482</v>
      </c>
      <c r="N1094" s="22"/>
      <c r="O1094" s="22"/>
      <c r="P1094" s="100"/>
      <c r="Q1094" s="100"/>
      <c r="R1094" s="100"/>
      <c r="S1094" s="100"/>
      <c r="T1094" s="100"/>
      <c r="U1094" s="14" t="s">
        <v>56</v>
      </c>
      <c r="V1094" s="14">
        <v>0</v>
      </c>
      <c r="W1094" s="14" t="s">
        <v>56</v>
      </c>
      <c r="X1094" s="14" t="s">
        <v>56</v>
      </c>
    </row>
    <row r="1095" spans="1:24">
      <c r="A1095" t="s">
        <v>3680</v>
      </c>
      <c r="B1095" s="12">
        <v>4010869752336</v>
      </c>
      <c r="C1095" s="12" t="s">
        <v>3274</v>
      </c>
      <c r="D1095" s="82" t="s">
        <v>224</v>
      </c>
      <c r="E1095" t="s">
        <v>3281</v>
      </c>
      <c r="F1095" t="s">
        <v>3282</v>
      </c>
      <c r="G1095" s="142" t="s">
        <v>5850</v>
      </c>
      <c r="H1095" s="145" t="s">
        <v>3677</v>
      </c>
      <c r="I1095" s="9"/>
      <c r="J1095" s="9"/>
      <c r="K1095" s="10" t="s">
        <v>2017</v>
      </c>
      <c r="L1095" s="11">
        <v>45931</v>
      </c>
      <c r="M1095" s="22">
        <v>9692</v>
      </c>
      <c r="N1095" s="22"/>
      <c r="O1095" s="22"/>
      <c r="P1095" s="100"/>
      <c r="Q1095" s="100"/>
      <c r="R1095" s="100"/>
      <c r="S1095" s="100"/>
      <c r="T1095" s="100"/>
      <c r="U1095" s="14" t="s">
        <v>56</v>
      </c>
      <c r="V1095" s="14">
        <v>0</v>
      </c>
      <c r="W1095" s="14" t="s">
        <v>56</v>
      </c>
      <c r="X1095" s="14" t="s">
        <v>56</v>
      </c>
    </row>
    <row r="1096" spans="1:24">
      <c r="A1096" t="s">
        <v>3681</v>
      </c>
      <c r="B1096" s="12">
        <v>4010869754125</v>
      </c>
      <c r="C1096" s="12" t="s">
        <v>3274</v>
      </c>
      <c r="D1096" t="s">
        <v>6883</v>
      </c>
      <c r="E1096" t="s">
        <v>3281</v>
      </c>
      <c r="F1096" t="s">
        <v>3282</v>
      </c>
      <c r="G1096" s="143" t="s">
        <v>7037</v>
      </c>
      <c r="H1096" s="145" t="s">
        <v>7038</v>
      </c>
      <c r="I1096" s="9"/>
      <c r="J1096" s="9"/>
      <c r="K1096" s="10" t="s">
        <v>2017</v>
      </c>
      <c r="L1096" s="11">
        <v>45931</v>
      </c>
      <c r="M1096" s="22">
        <v>18750</v>
      </c>
      <c r="N1096" s="22"/>
      <c r="O1096" s="22"/>
      <c r="P1096" s="100"/>
      <c r="Q1096" s="100"/>
      <c r="R1096" s="100"/>
      <c r="S1096" s="100"/>
      <c r="T1096" s="100"/>
      <c r="U1096" s="14" t="s">
        <v>56</v>
      </c>
      <c r="V1096" s="14">
        <v>0</v>
      </c>
      <c r="W1096" s="14" t="s">
        <v>56</v>
      </c>
      <c r="X1096" s="14" t="s">
        <v>56</v>
      </c>
    </row>
    <row r="1097" spans="1:24">
      <c r="A1097" t="s">
        <v>3685</v>
      </c>
      <c r="B1097" s="12">
        <v>4010869754132</v>
      </c>
      <c r="C1097" s="12" t="s">
        <v>3274</v>
      </c>
      <c r="D1097" t="s">
        <v>6883</v>
      </c>
      <c r="E1097" t="s">
        <v>3281</v>
      </c>
      <c r="F1097" t="s">
        <v>3282</v>
      </c>
      <c r="G1097" s="142" t="s">
        <v>7039</v>
      </c>
      <c r="H1097" s="145" t="s">
        <v>7038</v>
      </c>
      <c r="I1097" s="9"/>
      <c r="J1097" s="9"/>
      <c r="K1097" s="10" t="s">
        <v>2017</v>
      </c>
      <c r="L1097" s="11">
        <v>45931</v>
      </c>
      <c r="M1097" s="22">
        <v>21889</v>
      </c>
      <c r="N1097" s="22"/>
      <c r="O1097" s="22"/>
      <c r="P1097" s="100"/>
      <c r="Q1097" s="100"/>
      <c r="R1097" s="100"/>
      <c r="S1097" s="100"/>
      <c r="T1097" s="100"/>
      <c r="U1097" s="14" t="s">
        <v>56</v>
      </c>
      <c r="V1097" s="14">
        <v>0</v>
      </c>
      <c r="W1097" s="14" t="s">
        <v>56</v>
      </c>
      <c r="X1097" s="14" t="s">
        <v>56</v>
      </c>
    </row>
    <row r="1098" spans="1:24">
      <c r="A1098" t="s">
        <v>3687</v>
      </c>
      <c r="B1098" s="12">
        <v>4010869754149</v>
      </c>
      <c r="C1098" s="12" t="s">
        <v>3274</v>
      </c>
      <c r="D1098" t="s">
        <v>6883</v>
      </c>
      <c r="E1098" t="s">
        <v>3281</v>
      </c>
      <c r="F1098" t="s">
        <v>3282</v>
      </c>
      <c r="G1098" s="142" t="s">
        <v>7040</v>
      </c>
      <c r="H1098" s="145" t="s">
        <v>7038</v>
      </c>
      <c r="I1098" s="9"/>
      <c r="J1098" s="9"/>
      <c r="K1098" s="10" t="s">
        <v>2017</v>
      </c>
      <c r="L1098" s="11">
        <v>45931</v>
      </c>
      <c r="M1098" s="22">
        <v>22372</v>
      </c>
      <c r="N1098" s="22"/>
      <c r="O1098" s="22"/>
      <c r="P1098" s="100"/>
      <c r="Q1098" s="100"/>
      <c r="R1098" s="100"/>
      <c r="S1098" s="100"/>
      <c r="T1098" s="100"/>
      <c r="U1098" s="14" t="s">
        <v>56</v>
      </c>
      <c r="V1098" s="14">
        <v>0</v>
      </c>
      <c r="W1098" s="14" t="s">
        <v>56</v>
      </c>
      <c r="X1098" s="14" t="s">
        <v>56</v>
      </c>
    </row>
    <row r="1099" spans="1:24">
      <c r="A1099" t="s">
        <v>3688</v>
      </c>
      <c r="B1099" s="12">
        <v>4010869754156</v>
      </c>
      <c r="C1099" s="12" t="s">
        <v>3274</v>
      </c>
      <c r="D1099" t="s">
        <v>6883</v>
      </c>
      <c r="E1099" t="s">
        <v>3281</v>
      </c>
      <c r="F1099" t="s">
        <v>3282</v>
      </c>
      <c r="G1099" s="142" t="s">
        <v>7041</v>
      </c>
      <c r="H1099" s="145" t="s">
        <v>7038</v>
      </c>
      <c r="I1099" s="9"/>
      <c r="J1099" s="9"/>
      <c r="K1099" s="10" t="s">
        <v>2017</v>
      </c>
      <c r="L1099" s="11">
        <v>45931</v>
      </c>
      <c r="M1099" s="22">
        <v>19234</v>
      </c>
      <c r="N1099" s="22"/>
      <c r="O1099" s="22"/>
      <c r="P1099" s="100"/>
      <c r="Q1099" s="100"/>
      <c r="R1099" s="100"/>
      <c r="S1099" s="100"/>
      <c r="T1099" s="100"/>
      <c r="U1099" s="14" t="s">
        <v>56</v>
      </c>
      <c r="V1099" s="14">
        <v>0</v>
      </c>
      <c r="W1099" s="14" t="s">
        <v>56</v>
      </c>
      <c r="X1099" s="14" t="s">
        <v>56</v>
      </c>
    </row>
    <row r="1100" spans="1:24">
      <c r="A1100" t="s">
        <v>3689</v>
      </c>
      <c r="B1100" s="12">
        <v>4010869754163</v>
      </c>
      <c r="C1100" s="12" t="s">
        <v>3274</v>
      </c>
      <c r="D1100" t="s">
        <v>6883</v>
      </c>
      <c r="E1100" t="s">
        <v>3281</v>
      </c>
      <c r="F1100" t="s">
        <v>3282</v>
      </c>
      <c r="G1100" s="142" t="s">
        <v>7042</v>
      </c>
      <c r="H1100" s="145" t="s">
        <v>7038</v>
      </c>
      <c r="I1100" s="9"/>
      <c r="J1100" s="9"/>
      <c r="K1100" s="10" t="s">
        <v>2017</v>
      </c>
      <c r="L1100" s="11">
        <v>45931</v>
      </c>
      <c r="M1100" s="22">
        <v>19369</v>
      </c>
      <c r="N1100" s="22"/>
      <c r="O1100" s="22"/>
      <c r="P1100" s="100"/>
      <c r="Q1100" s="100"/>
      <c r="R1100" s="100"/>
      <c r="S1100" s="100"/>
      <c r="T1100" s="100"/>
      <c r="U1100" s="14" t="s">
        <v>56</v>
      </c>
      <c r="V1100" s="14">
        <v>0</v>
      </c>
      <c r="W1100" s="14" t="s">
        <v>56</v>
      </c>
      <c r="X1100" s="14" t="s">
        <v>56</v>
      </c>
    </row>
    <row r="1101" spans="1:24">
      <c r="A1101" t="s">
        <v>3691</v>
      </c>
      <c r="B1101" s="12">
        <v>4010869754170</v>
      </c>
      <c r="C1101" s="12" t="s">
        <v>3274</v>
      </c>
      <c r="D1101" t="s">
        <v>6883</v>
      </c>
      <c r="E1101" t="s">
        <v>3281</v>
      </c>
      <c r="F1101" t="s">
        <v>3282</v>
      </c>
      <c r="G1101" s="142" t="s">
        <v>7043</v>
      </c>
      <c r="H1101" s="145" t="s">
        <v>7038</v>
      </c>
      <c r="I1101" s="9"/>
      <c r="J1101" s="9"/>
      <c r="K1101" s="10" t="s">
        <v>2017</v>
      </c>
      <c r="L1101" s="11">
        <v>45931</v>
      </c>
      <c r="M1101" s="22">
        <v>22508</v>
      </c>
      <c r="N1101" s="22"/>
      <c r="O1101" s="22"/>
      <c r="P1101" s="100"/>
      <c r="Q1101" s="100"/>
      <c r="R1101" s="100"/>
      <c r="S1101" s="100"/>
      <c r="T1101" s="100"/>
      <c r="U1101" s="14" t="s">
        <v>56</v>
      </c>
      <c r="V1101" s="14">
        <v>0</v>
      </c>
      <c r="W1101" s="14" t="s">
        <v>56</v>
      </c>
      <c r="X1101" s="14" t="s">
        <v>56</v>
      </c>
    </row>
    <row r="1102" spans="1:24">
      <c r="A1102" t="s">
        <v>3693</v>
      </c>
      <c r="B1102" s="12">
        <v>4010869754187</v>
      </c>
      <c r="C1102" s="12" t="s">
        <v>3274</v>
      </c>
      <c r="D1102" t="s">
        <v>6883</v>
      </c>
      <c r="E1102" t="s">
        <v>3281</v>
      </c>
      <c r="F1102" t="s">
        <v>3282</v>
      </c>
      <c r="G1102" s="142" t="s">
        <v>7044</v>
      </c>
      <c r="H1102" s="145" t="s">
        <v>7038</v>
      </c>
      <c r="I1102" s="9"/>
      <c r="J1102" s="9"/>
      <c r="K1102" s="10" t="s">
        <v>2017</v>
      </c>
      <c r="L1102" s="11">
        <v>45931</v>
      </c>
      <c r="M1102" s="22">
        <v>22991</v>
      </c>
      <c r="N1102" s="22"/>
      <c r="O1102" s="22"/>
      <c r="P1102" s="100"/>
      <c r="Q1102" s="100"/>
      <c r="R1102" s="100"/>
      <c r="S1102" s="100"/>
      <c r="T1102" s="100"/>
      <c r="U1102" s="14" t="s">
        <v>56</v>
      </c>
      <c r="V1102" s="14">
        <v>0</v>
      </c>
      <c r="W1102" s="14" t="s">
        <v>56</v>
      </c>
      <c r="X1102" s="14" t="s">
        <v>56</v>
      </c>
    </row>
    <row r="1103" spans="1:24">
      <c r="A1103" t="s">
        <v>3694</v>
      </c>
      <c r="B1103" s="12">
        <v>4010869754194</v>
      </c>
      <c r="C1103" s="12" t="s">
        <v>3274</v>
      </c>
      <c r="D1103" t="s">
        <v>6883</v>
      </c>
      <c r="E1103" t="s">
        <v>3281</v>
      </c>
      <c r="F1103" t="s">
        <v>3282</v>
      </c>
      <c r="G1103" s="142" t="s">
        <v>7045</v>
      </c>
      <c r="H1103" s="145" t="s">
        <v>7038</v>
      </c>
      <c r="I1103" s="9"/>
      <c r="J1103" s="9"/>
      <c r="K1103" s="10" t="s">
        <v>2017</v>
      </c>
      <c r="L1103" s="11">
        <v>45931</v>
      </c>
      <c r="M1103" s="22">
        <v>19853</v>
      </c>
      <c r="N1103" s="22"/>
      <c r="O1103" s="22"/>
      <c r="P1103" s="100"/>
      <c r="Q1103" s="100"/>
      <c r="R1103" s="100"/>
      <c r="S1103" s="100"/>
      <c r="T1103" s="100"/>
      <c r="U1103" s="14" t="s">
        <v>56</v>
      </c>
      <c r="V1103" s="14">
        <v>0</v>
      </c>
      <c r="W1103" s="14" t="s">
        <v>56</v>
      </c>
      <c r="X1103" s="14" t="s">
        <v>56</v>
      </c>
    </row>
    <row r="1104" spans="1:24">
      <c r="A1104" t="s">
        <v>3695</v>
      </c>
      <c r="B1104" s="12">
        <v>4010869754248</v>
      </c>
      <c r="C1104" s="12" t="s">
        <v>3274</v>
      </c>
      <c r="D1104" t="s">
        <v>6883</v>
      </c>
      <c r="E1104" t="s">
        <v>3281</v>
      </c>
      <c r="F1104" t="s">
        <v>3282</v>
      </c>
      <c r="G1104" s="142" t="s">
        <v>5859</v>
      </c>
      <c r="H1104" s="145" t="s">
        <v>7046</v>
      </c>
      <c r="I1104" s="9"/>
      <c r="J1104" s="9"/>
      <c r="K1104" s="10" t="s">
        <v>2017</v>
      </c>
      <c r="L1104" s="11">
        <v>45931</v>
      </c>
      <c r="M1104" s="22">
        <v>7722</v>
      </c>
      <c r="N1104" s="22"/>
      <c r="O1104" s="22"/>
      <c r="P1104" s="100"/>
      <c r="Q1104" s="100"/>
      <c r="R1104" s="100"/>
      <c r="S1104" s="100"/>
      <c r="T1104" s="100"/>
      <c r="U1104" s="14" t="s">
        <v>56</v>
      </c>
      <c r="V1104" s="14">
        <v>0</v>
      </c>
      <c r="W1104" s="14" t="s">
        <v>56</v>
      </c>
      <c r="X1104" s="14" t="s">
        <v>56</v>
      </c>
    </row>
    <row r="1105" spans="1:24">
      <c r="A1105" t="s">
        <v>3698</v>
      </c>
      <c r="B1105" s="12">
        <v>4010869754255</v>
      </c>
      <c r="C1105" s="12" t="s">
        <v>3274</v>
      </c>
      <c r="D1105" t="s">
        <v>6883</v>
      </c>
      <c r="E1105" t="s">
        <v>3281</v>
      </c>
      <c r="F1105" t="s">
        <v>3282</v>
      </c>
      <c r="G1105" s="142" t="s">
        <v>5860</v>
      </c>
      <c r="H1105" s="145" t="s">
        <v>7046</v>
      </c>
      <c r="I1105" s="9"/>
      <c r="J1105" s="9"/>
      <c r="K1105" s="10" t="s">
        <v>2017</v>
      </c>
      <c r="L1105" s="11">
        <v>45931</v>
      </c>
      <c r="M1105" s="22">
        <v>10683</v>
      </c>
      <c r="N1105" s="22"/>
      <c r="O1105" s="22"/>
      <c r="P1105" s="100"/>
      <c r="Q1105" s="100"/>
      <c r="R1105" s="100"/>
      <c r="S1105" s="100"/>
      <c r="T1105" s="100"/>
      <c r="U1105" s="14" t="s">
        <v>56</v>
      </c>
      <c r="V1105" s="14">
        <v>0</v>
      </c>
      <c r="W1105" s="14" t="s">
        <v>56</v>
      </c>
      <c r="X1105" s="14" t="s">
        <v>56</v>
      </c>
    </row>
    <row r="1106" spans="1:24">
      <c r="A1106" t="s">
        <v>3700</v>
      </c>
      <c r="B1106" s="12">
        <v>4010869754286</v>
      </c>
      <c r="C1106" s="12" t="s">
        <v>3274</v>
      </c>
      <c r="D1106" t="s">
        <v>6883</v>
      </c>
      <c r="E1106" t="s">
        <v>3281</v>
      </c>
      <c r="F1106" t="s">
        <v>3282</v>
      </c>
      <c r="G1106" s="142" t="s">
        <v>5861</v>
      </c>
      <c r="H1106" s="145" t="s">
        <v>7046</v>
      </c>
      <c r="I1106" s="9"/>
      <c r="J1106" s="9"/>
      <c r="K1106" s="10" t="s">
        <v>2017</v>
      </c>
      <c r="L1106" s="11">
        <v>45931</v>
      </c>
      <c r="M1106" s="22">
        <v>8861</v>
      </c>
      <c r="N1106" s="22"/>
      <c r="O1106" s="22"/>
      <c r="P1106" s="100"/>
      <c r="Q1106" s="100"/>
      <c r="R1106" s="100"/>
      <c r="S1106" s="100"/>
      <c r="T1106" s="100"/>
      <c r="U1106" s="14" t="s">
        <v>56</v>
      </c>
      <c r="V1106" s="14">
        <v>0</v>
      </c>
      <c r="W1106" s="14" t="s">
        <v>56</v>
      </c>
      <c r="X1106" s="14" t="s">
        <v>56</v>
      </c>
    </row>
    <row r="1107" spans="1:24">
      <c r="A1107" t="s">
        <v>3702</v>
      </c>
      <c r="B1107" s="12">
        <v>4010869754293</v>
      </c>
      <c r="C1107" s="12" t="s">
        <v>3274</v>
      </c>
      <c r="D1107" t="s">
        <v>6883</v>
      </c>
      <c r="E1107" t="s">
        <v>3281</v>
      </c>
      <c r="F1107" t="s">
        <v>3282</v>
      </c>
      <c r="G1107" s="142" t="s">
        <v>5862</v>
      </c>
      <c r="H1107" s="145" t="s">
        <v>7046</v>
      </c>
      <c r="I1107" s="9"/>
      <c r="J1107" s="9"/>
      <c r="K1107" s="10" t="s">
        <v>2017</v>
      </c>
      <c r="L1107" s="11">
        <v>45931</v>
      </c>
      <c r="M1107" s="22">
        <v>12088</v>
      </c>
      <c r="N1107" s="22"/>
      <c r="O1107" s="22"/>
      <c r="P1107" s="100"/>
      <c r="Q1107" s="100"/>
      <c r="R1107" s="100"/>
      <c r="S1107" s="100"/>
      <c r="T1107" s="100"/>
      <c r="U1107" s="14" t="s">
        <v>56</v>
      </c>
      <c r="V1107" s="14">
        <v>0</v>
      </c>
      <c r="W1107" s="14" t="s">
        <v>56</v>
      </c>
      <c r="X1107" s="14" t="s">
        <v>56</v>
      </c>
    </row>
    <row r="1108" spans="1:24">
      <c r="A1108" t="s">
        <v>3704</v>
      </c>
      <c r="B1108" s="12">
        <v>4010869754323</v>
      </c>
      <c r="C1108" s="12" t="s">
        <v>3274</v>
      </c>
      <c r="D1108" t="s">
        <v>6883</v>
      </c>
      <c r="E1108" t="s">
        <v>3281</v>
      </c>
      <c r="F1108" t="s">
        <v>3282</v>
      </c>
      <c r="G1108" s="142" t="s">
        <v>5863</v>
      </c>
      <c r="H1108" s="145" t="s">
        <v>7046</v>
      </c>
      <c r="I1108" s="9"/>
      <c r="J1108" s="9"/>
      <c r="K1108" s="10" t="s">
        <v>2017</v>
      </c>
      <c r="L1108" s="11">
        <v>45931</v>
      </c>
      <c r="M1108" s="22">
        <v>9807</v>
      </c>
      <c r="N1108" s="22"/>
      <c r="O1108" s="22"/>
      <c r="P1108" s="100"/>
      <c r="Q1108" s="100"/>
      <c r="R1108" s="100"/>
      <c r="S1108" s="100"/>
      <c r="T1108" s="100"/>
      <c r="U1108" s="14" t="s">
        <v>56</v>
      </c>
      <c r="V1108" s="14">
        <v>0</v>
      </c>
      <c r="W1108" s="14" t="s">
        <v>56</v>
      </c>
      <c r="X1108" s="14" t="s">
        <v>56</v>
      </c>
    </row>
    <row r="1109" spans="1:24">
      <c r="A1109" t="s">
        <v>3706</v>
      </c>
      <c r="B1109" s="12">
        <v>4010869754330</v>
      </c>
      <c r="C1109" s="12" t="s">
        <v>3274</v>
      </c>
      <c r="D1109" t="s">
        <v>6883</v>
      </c>
      <c r="E1109" t="s">
        <v>3281</v>
      </c>
      <c r="F1109" t="s">
        <v>3282</v>
      </c>
      <c r="G1109" s="142" t="s">
        <v>5864</v>
      </c>
      <c r="H1109" s="145" t="s">
        <v>7046</v>
      </c>
      <c r="I1109" s="9"/>
      <c r="J1109" s="9"/>
      <c r="K1109" s="10" t="s">
        <v>2017</v>
      </c>
      <c r="L1109" s="11">
        <v>45931</v>
      </c>
      <c r="M1109" s="22">
        <v>13492</v>
      </c>
      <c r="N1109" s="22"/>
      <c r="O1109" s="22"/>
      <c r="P1109" s="100"/>
      <c r="Q1109" s="100"/>
      <c r="R1109" s="100"/>
      <c r="S1109" s="100"/>
      <c r="T1109" s="100"/>
      <c r="U1109" s="14" t="s">
        <v>56</v>
      </c>
      <c r="V1109" s="14">
        <v>0</v>
      </c>
      <c r="W1109" s="14" t="s">
        <v>56</v>
      </c>
      <c r="X1109" s="14" t="s">
        <v>56</v>
      </c>
    </row>
    <row r="1110" spans="1:24">
      <c r="A1110" t="s">
        <v>3708</v>
      </c>
      <c r="B1110" s="12">
        <v>4010869754347</v>
      </c>
      <c r="C1110" s="12" t="s">
        <v>3274</v>
      </c>
      <c r="D1110" t="s">
        <v>6883</v>
      </c>
      <c r="E1110" t="s">
        <v>3281</v>
      </c>
      <c r="F1110" t="s">
        <v>3282</v>
      </c>
      <c r="G1110" s="142" t="s">
        <v>5865</v>
      </c>
      <c r="H1110" s="145" t="s">
        <v>7046</v>
      </c>
      <c r="I1110" s="9"/>
      <c r="J1110" s="9"/>
      <c r="K1110" s="10" t="s">
        <v>2017</v>
      </c>
      <c r="L1110" s="11">
        <v>45931</v>
      </c>
      <c r="M1110" s="22">
        <v>14120</v>
      </c>
      <c r="N1110" s="22"/>
      <c r="O1110" s="22"/>
      <c r="P1110" s="100"/>
      <c r="Q1110" s="100"/>
      <c r="R1110" s="100"/>
      <c r="S1110" s="100"/>
      <c r="T1110" s="100"/>
      <c r="U1110" s="14" t="s">
        <v>56</v>
      </c>
      <c r="V1110" s="14">
        <v>0</v>
      </c>
      <c r="W1110" s="14" t="s">
        <v>56</v>
      </c>
      <c r="X1110" s="14" t="s">
        <v>56</v>
      </c>
    </row>
    <row r="1111" spans="1:24">
      <c r="A1111" t="s">
        <v>3711</v>
      </c>
      <c r="B1111" s="12">
        <v>4010869754354</v>
      </c>
      <c r="C1111" s="12" t="s">
        <v>3274</v>
      </c>
      <c r="D1111" t="s">
        <v>6883</v>
      </c>
      <c r="E1111" t="s">
        <v>3281</v>
      </c>
      <c r="F1111" t="s">
        <v>3282</v>
      </c>
      <c r="G1111" s="142" t="s">
        <v>5866</v>
      </c>
      <c r="H1111" s="145" t="s">
        <v>7046</v>
      </c>
      <c r="I1111" s="9"/>
      <c r="J1111" s="9"/>
      <c r="K1111" s="10" t="s">
        <v>2017</v>
      </c>
      <c r="L1111" s="11">
        <v>45931</v>
      </c>
      <c r="M1111" s="22">
        <v>17602</v>
      </c>
      <c r="N1111" s="22"/>
      <c r="O1111" s="22"/>
      <c r="P1111" s="100"/>
      <c r="Q1111" s="100"/>
      <c r="R1111" s="100"/>
      <c r="S1111" s="100"/>
      <c r="T1111" s="100"/>
      <c r="U1111" s="14" t="s">
        <v>56</v>
      </c>
      <c r="V1111" s="14">
        <v>0</v>
      </c>
      <c r="W1111" s="14" t="s">
        <v>56</v>
      </c>
      <c r="X1111" s="14" t="s">
        <v>56</v>
      </c>
    </row>
    <row r="1112" spans="1:24">
      <c r="A1112" t="s">
        <v>3713</v>
      </c>
      <c r="B1112" s="12">
        <v>4010869754361</v>
      </c>
      <c r="C1112" s="12" t="s">
        <v>3274</v>
      </c>
      <c r="D1112" t="s">
        <v>6883</v>
      </c>
      <c r="E1112" t="s">
        <v>3281</v>
      </c>
      <c r="F1112" t="s">
        <v>3282</v>
      </c>
      <c r="G1112" s="142" t="s">
        <v>5867</v>
      </c>
      <c r="H1112" s="145" t="s">
        <v>7046</v>
      </c>
      <c r="I1112" s="9"/>
      <c r="J1112" s="9"/>
      <c r="K1112" s="10" t="s">
        <v>2017</v>
      </c>
      <c r="L1112" s="11">
        <v>45931</v>
      </c>
      <c r="M1112" s="22">
        <v>15850</v>
      </c>
      <c r="N1112" s="22"/>
      <c r="O1112" s="22"/>
      <c r="P1112" s="100"/>
      <c r="Q1112" s="100"/>
      <c r="R1112" s="100"/>
      <c r="S1112" s="100"/>
      <c r="T1112" s="100"/>
      <c r="U1112" s="14" t="s">
        <v>56</v>
      </c>
      <c r="V1112" s="14">
        <v>0</v>
      </c>
      <c r="W1112" s="14" t="s">
        <v>56</v>
      </c>
      <c r="X1112" s="14" t="s">
        <v>56</v>
      </c>
    </row>
    <row r="1113" spans="1:24">
      <c r="A1113" t="s">
        <v>3715</v>
      </c>
      <c r="B1113" s="12">
        <v>4010869754378</v>
      </c>
      <c r="C1113" s="12" t="s">
        <v>3274</v>
      </c>
      <c r="D1113" t="s">
        <v>6883</v>
      </c>
      <c r="E1113" t="s">
        <v>3281</v>
      </c>
      <c r="F1113" t="s">
        <v>3282</v>
      </c>
      <c r="G1113" s="142" t="s">
        <v>5868</v>
      </c>
      <c r="H1113" s="145" t="s">
        <v>7046</v>
      </c>
      <c r="I1113" s="9"/>
      <c r="J1113" s="9"/>
      <c r="K1113" s="10" t="s">
        <v>2017</v>
      </c>
      <c r="L1113" s="11">
        <v>45931</v>
      </c>
      <c r="M1113" s="22">
        <v>19332</v>
      </c>
      <c r="N1113" s="22"/>
      <c r="O1113" s="22"/>
      <c r="P1113" s="100"/>
      <c r="Q1113" s="100"/>
      <c r="R1113" s="100"/>
      <c r="S1113" s="100"/>
      <c r="T1113" s="100"/>
      <c r="U1113" s="14" t="s">
        <v>56</v>
      </c>
      <c r="V1113" s="14">
        <v>0</v>
      </c>
      <c r="W1113" s="14" t="s">
        <v>56</v>
      </c>
      <c r="X1113" s="14" t="s">
        <v>56</v>
      </c>
    </row>
    <row r="1114" spans="1:24">
      <c r="A1114" t="s">
        <v>3717</v>
      </c>
      <c r="B1114" s="12">
        <v>4010869754385</v>
      </c>
      <c r="C1114" s="12" t="s">
        <v>3274</v>
      </c>
      <c r="D1114" t="s">
        <v>6883</v>
      </c>
      <c r="E1114" t="s">
        <v>3281</v>
      </c>
      <c r="F1114" t="s">
        <v>3282</v>
      </c>
      <c r="G1114" s="142" t="s">
        <v>5869</v>
      </c>
      <c r="H1114" s="145" t="s">
        <v>7046</v>
      </c>
      <c r="I1114" s="9"/>
      <c r="J1114" s="9"/>
      <c r="K1114" s="10" t="s">
        <v>2017</v>
      </c>
      <c r="L1114" s="11">
        <v>45931</v>
      </c>
      <c r="M1114" s="22">
        <v>20157</v>
      </c>
      <c r="N1114" s="22"/>
      <c r="O1114" s="22"/>
      <c r="P1114" s="100"/>
      <c r="Q1114" s="100"/>
      <c r="R1114" s="100"/>
      <c r="S1114" s="100"/>
      <c r="T1114" s="100"/>
      <c r="U1114" s="14" t="s">
        <v>56</v>
      </c>
      <c r="V1114" s="14">
        <v>0</v>
      </c>
      <c r="W1114" s="14" t="s">
        <v>56</v>
      </c>
      <c r="X1114" s="14" t="s">
        <v>56</v>
      </c>
    </row>
    <row r="1115" spans="1:24">
      <c r="A1115" t="s">
        <v>3719</v>
      </c>
      <c r="B1115" s="12">
        <v>4010869754392</v>
      </c>
      <c r="C1115" s="12" t="s">
        <v>3274</v>
      </c>
      <c r="D1115" t="s">
        <v>6883</v>
      </c>
      <c r="E1115" t="s">
        <v>3281</v>
      </c>
      <c r="F1115" t="s">
        <v>3282</v>
      </c>
      <c r="G1115" s="142" t="s">
        <v>5870</v>
      </c>
      <c r="H1115" s="145" t="s">
        <v>7046</v>
      </c>
      <c r="I1115" s="9"/>
      <c r="J1115" s="9"/>
      <c r="K1115" s="10" t="s">
        <v>2017</v>
      </c>
      <c r="L1115" s="11">
        <v>45931</v>
      </c>
      <c r="M1115" s="22">
        <v>25052</v>
      </c>
      <c r="N1115" s="22"/>
      <c r="O1115" s="22"/>
      <c r="P1115" s="100"/>
      <c r="Q1115" s="100"/>
      <c r="R1115" s="100"/>
      <c r="S1115" s="100"/>
      <c r="T1115" s="100"/>
      <c r="U1115" s="14" t="s">
        <v>56</v>
      </c>
      <c r="V1115" s="14">
        <v>0</v>
      </c>
      <c r="W1115" s="14" t="s">
        <v>56</v>
      </c>
      <c r="X1115" s="14" t="s">
        <v>56</v>
      </c>
    </row>
    <row r="1116" spans="1:24">
      <c r="A1116" t="s">
        <v>3721</v>
      </c>
      <c r="B1116" s="12">
        <v>4010869754408</v>
      </c>
      <c r="C1116" s="12" t="s">
        <v>3274</v>
      </c>
      <c r="D1116" t="s">
        <v>6883</v>
      </c>
      <c r="E1116" t="s">
        <v>3281</v>
      </c>
      <c r="F1116" t="s">
        <v>3282</v>
      </c>
      <c r="G1116" s="142" t="s">
        <v>5871</v>
      </c>
      <c r="H1116" s="145" t="s">
        <v>7046</v>
      </c>
      <c r="I1116" s="9"/>
      <c r="J1116" s="9"/>
      <c r="K1116" s="10" t="s">
        <v>2017</v>
      </c>
      <c r="L1116" s="11">
        <v>45931</v>
      </c>
      <c r="M1116" s="22">
        <v>24634</v>
      </c>
      <c r="N1116" s="22"/>
      <c r="O1116" s="22"/>
      <c r="P1116" s="100"/>
      <c r="Q1116" s="100"/>
      <c r="R1116" s="100"/>
      <c r="S1116" s="100"/>
      <c r="T1116" s="100"/>
      <c r="U1116" s="14" t="s">
        <v>56</v>
      </c>
      <c r="V1116" s="14">
        <v>0</v>
      </c>
      <c r="W1116" s="14" t="s">
        <v>56</v>
      </c>
      <c r="X1116" s="14" t="s">
        <v>56</v>
      </c>
    </row>
    <row r="1117" spans="1:24">
      <c r="A1117" t="s">
        <v>3723</v>
      </c>
      <c r="B1117" s="12">
        <v>4010869754415</v>
      </c>
      <c r="C1117" s="12" t="s">
        <v>3274</v>
      </c>
      <c r="D1117" t="s">
        <v>6883</v>
      </c>
      <c r="E1117" t="s">
        <v>3281</v>
      </c>
      <c r="F1117" t="s">
        <v>3282</v>
      </c>
      <c r="G1117" s="142" t="s">
        <v>5872</v>
      </c>
      <c r="H1117" s="145" t="s">
        <v>7046</v>
      </c>
      <c r="I1117" s="9"/>
      <c r="J1117" s="9"/>
      <c r="K1117" s="10" t="s">
        <v>2017</v>
      </c>
      <c r="L1117" s="11">
        <v>45931</v>
      </c>
      <c r="M1117" s="22">
        <v>29529</v>
      </c>
      <c r="N1117" s="22"/>
      <c r="O1117" s="22"/>
      <c r="P1117" s="100"/>
      <c r="Q1117" s="100"/>
      <c r="R1117" s="100"/>
      <c r="S1117" s="100"/>
      <c r="T1117" s="100"/>
      <c r="U1117" s="14" t="s">
        <v>56</v>
      </c>
      <c r="V1117" s="14">
        <v>0</v>
      </c>
      <c r="W1117" s="14" t="s">
        <v>56</v>
      </c>
      <c r="X1117" s="14" t="s">
        <v>56</v>
      </c>
    </row>
    <row r="1118" spans="1:24">
      <c r="A1118" t="s">
        <v>3725</v>
      </c>
      <c r="B1118" s="12">
        <v>4010869769679</v>
      </c>
      <c r="C1118" s="12" t="s">
        <v>3274</v>
      </c>
      <c r="D1118" s="82" t="s">
        <v>1984</v>
      </c>
      <c r="E1118" t="s">
        <v>3293</v>
      </c>
      <c r="F1118" t="s">
        <v>3312</v>
      </c>
      <c r="G1118" s="143" t="s">
        <v>3727</v>
      </c>
      <c r="H1118" s="148" t="s">
        <v>3727</v>
      </c>
      <c r="I1118" s="9"/>
      <c r="J1118" s="9"/>
      <c r="K1118" s="10" t="s">
        <v>2017</v>
      </c>
      <c r="L1118" s="11">
        <v>45931</v>
      </c>
      <c r="M1118" s="22">
        <v>172</v>
      </c>
      <c r="N1118" s="22"/>
      <c r="O1118" s="22"/>
      <c r="P1118" s="100"/>
      <c r="Q1118" s="100"/>
      <c r="R1118" s="100"/>
      <c r="S1118" s="100"/>
      <c r="T1118" s="100"/>
      <c r="U1118" s="14" t="s">
        <v>56</v>
      </c>
      <c r="V1118" s="14">
        <v>0</v>
      </c>
      <c r="W1118" s="14" t="s">
        <v>56</v>
      </c>
      <c r="X1118" s="14" t="s">
        <v>56</v>
      </c>
    </row>
    <row r="1119" spans="1:24">
      <c r="A1119" t="s">
        <v>3728</v>
      </c>
      <c r="B1119" s="12">
        <v>4010869769662</v>
      </c>
      <c r="C1119" s="12" t="s">
        <v>3274</v>
      </c>
      <c r="D1119" s="82" t="s">
        <v>1984</v>
      </c>
      <c r="E1119" t="s">
        <v>3293</v>
      </c>
      <c r="F1119" t="s">
        <v>3312</v>
      </c>
      <c r="G1119" s="142" t="s">
        <v>3730</v>
      </c>
      <c r="H1119" s="149" t="s">
        <v>3730</v>
      </c>
      <c r="I1119" s="9"/>
      <c r="J1119" s="9"/>
      <c r="K1119" s="10" t="s">
        <v>2017</v>
      </c>
      <c r="L1119" s="11">
        <v>45931</v>
      </c>
      <c r="M1119" s="22">
        <v>85</v>
      </c>
      <c r="N1119" s="22"/>
      <c r="O1119" s="22"/>
      <c r="P1119" s="100"/>
      <c r="Q1119" s="100"/>
      <c r="R1119" s="100"/>
      <c r="S1119" s="100"/>
      <c r="T1119" s="100"/>
      <c r="U1119" s="14" t="s">
        <v>56</v>
      </c>
      <c r="V1119" s="14">
        <v>0</v>
      </c>
      <c r="W1119" s="14" t="s">
        <v>56</v>
      </c>
      <c r="X1119" s="14" t="s">
        <v>56</v>
      </c>
    </row>
    <row r="1120" spans="1:24">
      <c r="A1120" t="s">
        <v>3732</v>
      </c>
      <c r="B1120" s="12">
        <v>4010869769655</v>
      </c>
      <c r="C1120" s="12" t="s">
        <v>3274</v>
      </c>
      <c r="D1120" s="82" t="s">
        <v>1984</v>
      </c>
      <c r="E1120" t="s">
        <v>3293</v>
      </c>
      <c r="F1120" t="s">
        <v>3312</v>
      </c>
      <c r="G1120" s="142" t="s">
        <v>3734</v>
      </c>
      <c r="H1120" s="149" t="s">
        <v>3734</v>
      </c>
      <c r="I1120" s="9"/>
      <c r="J1120" s="9"/>
      <c r="K1120" s="10" t="s">
        <v>2017</v>
      </c>
      <c r="L1120" s="11">
        <v>45931</v>
      </c>
      <c r="M1120" s="22">
        <v>172</v>
      </c>
      <c r="N1120" s="22"/>
      <c r="O1120" s="22"/>
      <c r="P1120" s="100"/>
      <c r="Q1120" s="100"/>
      <c r="R1120" s="100"/>
      <c r="S1120" s="100"/>
      <c r="T1120" s="100"/>
      <c r="U1120" s="14" t="s">
        <v>56</v>
      </c>
      <c r="V1120" s="14">
        <v>0</v>
      </c>
      <c r="W1120" s="14" t="s">
        <v>56</v>
      </c>
      <c r="X1120" s="14" t="s">
        <v>56</v>
      </c>
    </row>
    <row r="1121" spans="1:24">
      <c r="A1121" t="s">
        <v>3735</v>
      </c>
      <c r="B1121" s="12">
        <v>4010869769648</v>
      </c>
      <c r="C1121" s="12" t="s">
        <v>3274</v>
      </c>
      <c r="D1121" s="82" t="s">
        <v>1984</v>
      </c>
      <c r="E1121" t="s">
        <v>3293</v>
      </c>
      <c r="F1121" t="s">
        <v>3312</v>
      </c>
      <c r="G1121" s="142" t="s">
        <v>3737</v>
      </c>
      <c r="H1121" s="149" t="s">
        <v>3737</v>
      </c>
      <c r="I1121" s="9"/>
      <c r="J1121" s="9"/>
      <c r="K1121" s="10" t="s">
        <v>2017</v>
      </c>
      <c r="L1121" s="11">
        <v>45931</v>
      </c>
      <c r="M1121" s="22">
        <v>85</v>
      </c>
      <c r="N1121" s="22"/>
      <c r="O1121" s="22"/>
      <c r="P1121" s="100"/>
      <c r="Q1121" s="100"/>
      <c r="R1121" s="100"/>
      <c r="S1121" s="100"/>
      <c r="T1121" s="100"/>
      <c r="U1121" s="14" t="s">
        <v>56</v>
      </c>
      <c r="V1121" s="14">
        <v>0</v>
      </c>
      <c r="W1121" s="14" t="s">
        <v>56</v>
      </c>
      <c r="X1121" s="14" t="s">
        <v>56</v>
      </c>
    </row>
  </sheetData>
  <autoFilter ref="A10:X1121" xr:uid="{3FDFDB98-2708-4C1E-AA06-4350D63321DB}"/>
  <mergeCells count="6">
    <mergeCell ref="U9:X9"/>
    <mergeCell ref="B4:C4"/>
    <mergeCell ref="B5:C5"/>
    <mergeCell ref="B6:C6"/>
    <mergeCell ref="N9:O9"/>
    <mergeCell ref="P9:T9"/>
  </mergeCells>
  <conditionalFormatting sqref="A10">
    <cfRule type="duplicateValues" dxfId="23" priority="7"/>
    <cfRule type="duplicateValues" dxfId="22" priority="8"/>
  </conditionalFormatting>
  <conditionalFormatting sqref="A874:A881">
    <cfRule type="cellIs" dxfId="21" priority="1" operator="equal">
      <formula>"U-130CNNBD1A0000AA"</formula>
    </cfRule>
    <cfRule type="cellIs" dxfId="20" priority="2" operator="equal">
      <formula>"U-100CNNBC1A0000AA"</formula>
    </cfRule>
    <cfRule type="cellIs" dxfId="19" priority="3" operator="equal">
      <formula>"U-085CNNBC1A0000AA"</formula>
    </cfRule>
    <cfRule type="cellIs" dxfId="18" priority="4" operator="equal">
      <formula>"U-070CNNBB1A0000AA"</formula>
    </cfRule>
    <cfRule type="cellIs" dxfId="17" priority="5" operator="equal">
      <formula>"U-040CWNBAAAA200"</formula>
    </cfRule>
    <cfRule type="cellIs" dxfId="16" priority="6" operator="equal">
      <formula>"U-025CWNBAAAA200"</formula>
    </cfRule>
  </conditionalFormatting>
  <pageMargins left="0.7" right="0.7" top="0.75" bottom="0.75" header="0.3" footer="0.3"/>
  <pageSetup paperSize="9" scale="18" fitToHeight="0" orientation="landscape" r:id="rId1"/>
  <customProperties>
    <customPr name="_pios_id" r:id="rId2"/>
  </customProperties>
  <drawing r:id="rId3"/>
  <legacy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FFDE-4868-4D9C-9575-C764D9973919}">
  <sheetPr>
    <tabColor theme="7"/>
    <pageSetUpPr fitToPage="1"/>
  </sheetPr>
  <dimension ref="A1:AB1115"/>
  <sheetViews>
    <sheetView zoomScale="70" zoomScaleNormal="70" workbookViewId="0">
      <pane xSplit="1" ySplit="3" topLeftCell="B877" activePane="bottomRight" state="frozen"/>
      <selection pane="topRight" activeCell="F40" sqref="F40:G40"/>
      <selection pane="bottomLeft" activeCell="F40" sqref="F40:G40"/>
      <selection pane="bottomRight" activeCell="F40" sqref="F40:G40"/>
    </sheetView>
  </sheetViews>
  <sheetFormatPr baseColWidth="10" defaultColWidth="11.42578125" defaultRowHeight="15"/>
  <cols>
    <col min="1" max="1" width="24.85546875" customWidth="1"/>
    <col min="2" max="2" width="20.140625" customWidth="1"/>
    <col min="3" max="4" width="18.85546875" customWidth="1"/>
    <col min="5" max="5" width="23.42578125" customWidth="1"/>
    <col min="6" max="6" width="18.85546875" customWidth="1"/>
    <col min="7" max="7" width="121.42578125" bestFit="1" customWidth="1"/>
    <col min="8" max="8" width="45" bestFit="1" customWidth="1"/>
    <col min="9" max="9" width="16.85546875" customWidth="1"/>
    <col min="10" max="10" width="17.85546875" customWidth="1"/>
    <col min="11" max="12" width="12.85546875" customWidth="1"/>
    <col min="13" max="13" width="19.140625" customWidth="1"/>
    <col min="14" max="14" width="12.140625" customWidth="1"/>
    <col min="15" max="15" width="16.140625" customWidth="1"/>
    <col min="16" max="16" width="12.140625" style="6" customWidth="1"/>
    <col min="17" max="20" width="12.140625" customWidth="1"/>
    <col min="21" max="24" width="16.140625" customWidth="1"/>
  </cols>
  <sheetData>
    <row r="1" spans="1:28" ht="70.5" customHeight="1"/>
    <row r="2" spans="1:28" ht="15.75">
      <c r="A2" s="7" t="s">
        <v>6471</v>
      </c>
    </row>
    <row r="3" spans="1:28">
      <c r="A3" s="2"/>
    </row>
    <row r="4" spans="1:28">
      <c r="A4" s="3" t="s">
        <v>6472</v>
      </c>
      <c r="B4" s="280" t="s">
        <v>6473</v>
      </c>
      <c r="C4" s="280"/>
    </row>
    <row r="5" spans="1:28">
      <c r="A5" s="3" t="s">
        <v>6474</v>
      </c>
      <c r="B5" s="281" t="s">
        <v>4</v>
      </c>
      <c r="C5" s="281"/>
    </row>
    <row r="6" spans="1:28">
      <c r="A6" s="3" t="s">
        <v>6475</v>
      </c>
      <c r="B6" s="283" t="s">
        <v>7047</v>
      </c>
      <c r="C6" s="283"/>
    </row>
    <row r="7" spans="1:28">
      <c r="A7" s="4"/>
    </row>
    <row r="8" spans="1:28">
      <c r="A8" s="5" t="s">
        <v>6477</v>
      </c>
    </row>
    <row r="9" spans="1:28">
      <c r="A9" s="5"/>
      <c r="N9" s="284" t="s">
        <v>6479</v>
      </c>
      <c r="O9" s="284"/>
      <c r="P9" s="285" t="s">
        <v>6480</v>
      </c>
      <c r="Q9" s="285"/>
      <c r="R9" s="285"/>
      <c r="S9" s="285"/>
      <c r="T9" s="285"/>
      <c r="U9" s="279" t="s">
        <v>10</v>
      </c>
      <c r="V9" s="279"/>
      <c r="W9" s="279"/>
      <c r="X9" s="279"/>
    </row>
    <row r="10" spans="1:28" s="1" customFormat="1" ht="39" customHeight="1" thickBot="1">
      <c r="A10" s="23" t="s">
        <v>11</v>
      </c>
      <c r="B10" s="24" t="s">
        <v>6481</v>
      </c>
      <c r="C10" s="24" t="s">
        <v>6444</v>
      </c>
      <c r="D10" s="24" t="s">
        <v>6482</v>
      </c>
      <c r="E10" s="24" t="s">
        <v>6483</v>
      </c>
      <c r="F10" s="24" t="s">
        <v>6484</v>
      </c>
      <c r="G10" s="23" t="s">
        <v>6485</v>
      </c>
      <c r="H10" s="23" t="s">
        <v>6486</v>
      </c>
      <c r="I10" s="23" t="s">
        <v>6487</v>
      </c>
      <c r="J10" s="23" t="s">
        <v>6488</v>
      </c>
      <c r="K10" s="23" t="s">
        <v>6489</v>
      </c>
      <c r="L10" s="23" t="s">
        <v>6490</v>
      </c>
      <c r="M10" s="25" t="s">
        <v>6491</v>
      </c>
      <c r="N10" s="27" t="s">
        <v>6492</v>
      </c>
      <c r="O10" s="28" t="s">
        <v>6493</v>
      </c>
      <c r="P10" s="26" t="s">
        <v>6494</v>
      </c>
      <c r="Q10" s="26" t="s">
        <v>6495</v>
      </c>
      <c r="R10" s="26" t="s">
        <v>6496</v>
      </c>
      <c r="S10" s="26" t="s">
        <v>6497</v>
      </c>
      <c r="T10" s="26" t="s">
        <v>6498</v>
      </c>
      <c r="U10" s="29" t="s">
        <v>6499</v>
      </c>
      <c r="V10" s="29" t="s">
        <v>6500</v>
      </c>
      <c r="W10" s="29" t="s">
        <v>6501</v>
      </c>
      <c r="X10" s="29" t="s">
        <v>34</v>
      </c>
    </row>
    <row r="11" spans="1:28" ht="17.100000000000001" customHeight="1">
      <c r="A11" t="s">
        <v>35</v>
      </c>
      <c r="B11" s="12" t="s">
        <v>36</v>
      </c>
      <c r="C11" s="12" t="s">
        <v>37</v>
      </c>
      <c r="D11" s="12" t="s">
        <v>6502</v>
      </c>
      <c r="E11" s="12" t="s">
        <v>39</v>
      </c>
      <c r="F11" s="12" t="s">
        <v>40</v>
      </c>
      <c r="G11" s="19" t="s">
        <v>4684</v>
      </c>
      <c r="H11" s="8" t="s">
        <v>6503</v>
      </c>
      <c r="I11" s="19"/>
      <c r="J11" s="19"/>
      <c r="K11" s="20"/>
      <c r="L11" s="21"/>
      <c r="M11" s="22">
        <v>10000</v>
      </c>
      <c r="N11" s="33" t="s">
        <v>6504</v>
      </c>
      <c r="O11" s="22">
        <v>1</v>
      </c>
      <c r="P11" s="12" t="s">
        <v>7048</v>
      </c>
      <c r="Q11" s="12" t="s">
        <v>7049</v>
      </c>
      <c r="R11" s="12" t="s">
        <v>7050</v>
      </c>
      <c r="S11" s="12" t="s">
        <v>7051</v>
      </c>
      <c r="T11" s="12" t="s">
        <v>7052</v>
      </c>
      <c r="U11" s="12" t="s">
        <v>42</v>
      </c>
      <c r="V11" s="6">
        <v>0.96</v>
      </c>
      <c r="W11" s="6">
        <v>0.02</v>
      </c>
      <c r="X11" s="79">
        <v>1.9199999999999999E-5</v>
      </c>
      <c r="Y11" s="13"/>
      <c r="Z11" s="13"/>
      <c r="AA11" s="13"/>
      <c r="AB11" s="13"/>
    </row>
    <row r="12" spans="1:28" ht="17.100000000000001" customHeight="1">
      <c r="A12" t="s">
        <v>43</v>
      </c>
      <c r="B12" s="12" t="s">
        <v>44</v>
      </c>
      <c r="C12" s="12" t="s">
        <v>37</v>
      </c>
      <c r="D12" s="12" t="s">
        <v>6502</v>
      </c>
      <c r="E12" s="12" t="s">
        <v>39</v>
      </c>
      <c r="F12" s="12" t="s">
        <v>40</v>
      </c>
      <c r="G12" s="9" t="s">
        <v>4685</v>
      </c>
      <c r="H12" s="8" t="s">
        <v>6505</v>
      </c>
      <c r="I12" s="9"/>
      <c r="J12" s="9"/>
      <c r="K12" s="10"/>
      <c r="L12" s="11"/>
      <c r="M12" s="22"/>
      <c r="N12" s="33"/>
      <c r="O12" s="22"/>
      <c r="P12" s="12" t="s">
        <v>7048</v>
      </c>
      <c r="Q12" s="12" t="s">
        <v>7049</v>
      </c>
      <c r="R12" s="12" t="s">
        <v>7053</v>
      </c>
      <c r="S12" s="12" t="s">
        <v>7051</v>
      </c>
      <c r="T12" s="12" t="s">
        <v>7052</v>
      </c>
      <c r="U12" s="12" t="s">
        <v>42</v>
      </c>
      <c r="V12" s="6">
        <v>0.96</v>
      </c>
      <c r="W12" s="6">
        <v>0.02</v>
      </c>
      <c r="X12" s="79">
        <v>1.9199999999999999E-5</v>
      </c>
      <c r="Y12" s="13"/>
      <c r="Z12" s="13"/>
      <c r="AA12" s="13"/>
      <c r="AB12" s="13"/>
    </row>
    <row r="13" spans="1:28" ht="17.100000000000001" customHeight="1">
      <c r="A13" t="s">
        <v>46</v>
      </c>
      <c r="B13" s="12" t="s">
        <v>47</v>
      </c>
      <c r="C13" s="12" t="s">
        <v>37</v>
      </c>
      <c r="D13" s="12" t="s">
        <v>6502</v>
      </c>
      <c r="E13" s="12" t="s">
        <v>39</v>
      </c>
      <c r="F13" s="12" t="s">
        <v>40</v>
      </c>
      <c r="G13" s="9" t="s">
        <v>4686</v>
      </c>
      <c r="H13" s="8" t="s">
        <v>6506</v>
      </c>
      <c r="I13" s="9"/>
      <c r="J13" s="9"/>
      <c r="K13" s="10"/>
      <c r="L13" s="11"/>
      <c r="M13" s="22"/>
      <c r="N13" s="33"/>
      <c r="O13" s="22"/>
      <c r="P13" s="12" t="s">
        <v>7048</v>
      </c>
      <c r="Q13" s="12" t="s">
        <v>7054</v>
      </c>
      <c r="R13" s="12" t="s">
        <v>7053</v>
      </c>
      <c r="S13" s="12" t="s">
        <v>7051</v>
      </c>
      <c r="T13" s="12" t="s">
        <v>7052</v>
      </c>
      <c r="U13" s="12" t="s">
        <v>42</v>
      </c>
      <c r="V13" s="6">
        <v>1</v>
      </c>
      <c r="W13" s="6">
        <v>0.02</v>
      </c>
      <c r="X13" s="79">
        <v>2.0000000000000002E-5</v>
      </c>
      <c r="Y13" s="13"/>
      <c r="Z13" s="13"/>
      <c r="AA13" s="13"/>
      <c r="AB13" s="13"/>
    </row>
    <row r="14" spans="1:28" ht="17.100000000000001" customHeight="1">
      <c r="A14" t="s">
        <v>49</v>
      </c>
      <c r="B14" s="12" t="s">
        <v>50</v>
      </c>
      <c r="C14" s="12" t="s">
        <v>37</v>
      </c>
      <c r="D14" s="12" t="s">
        <v>6507</v>
      </c>
      <c r="E14" s="12" t="s">
        <v>52</v>
      </c>
      <c r="F14" s="12" t="s">
        <v>53</v>
      </c>
      <c r="G14" s="9" t="s">
        <v>4687</v>
      </c>
      <c r="H14" s="8" t="s">
        <v>6508</v>
      </c>
      <c r="I14" s="9"/>
      <c r="J14" s="9"/>
      <c r="K14" s="10" t="s">
        <v>2017</v>
      </c>
      <c r="L14" s="11">
        <v>45778</v>
      </c>
      <c r="M14" s="22"/>
      <c r="N14" s="33"/>
      <c r="O14" s="22"/>
      <c r="P14" s="12" t="s">
        <v>7055</v>
      </c>
      <c r="Q14" s="12" t="s">
        <v>7049</v>
      </c>
      <c r="R14" s="12" t="s">
        <v>7056</v>
      </c>
      <c r="S14" s="12" t="s">
        <v>7057</v>
      </c>
      <c r="T14" s="12" t="s">
        <v>7057</v>
      </c>
      <c r="U14" s="14" t="s">
        <v>56</v>
      </c>
      <c r="V14" s="14" t="s">
        <v>56</v>
      </c>
      <c r="W14" s="14" t="s">
        <v>56</v>
      </c>
      <c r="X14" s="16" t="s">
        <v>56</v>
      </c>
      <c r="Y14" s="13"/>
      <c r="Z14" s="13"/>
      <c r="AA14" s="13"/>
      <c r="AB14" s="13"/>
    </row>
    <row r="15" spans="1:28" ht="17.100000000000001" customHeight="1">
      <c r="A15" t="s">
        <v>7058</v>
      </c>
      <c r="B15" s="12" t="s">
        <v>7059</v>
      </c>
      <c r="C15" s="12" t="s">
        <v>37</v>
      </c>
      <c r="D15" s="12" t="s">
        <v>6507</v>
      </c>
      <c r="E15" s="12" t="s">
        <v>52</v>
      </c>
      <c r="F15" s="12" t="s">
        <v>62</v>
      </c>
      <c r="G15" s="9" t="s">
        <v>7060</v>
      </c>
      <c r="H15" s="8" t="s">
        <v>7061</v>
      </c>
      <c r="I15" s="9"/>
      <c r="J15" s="9"/>
      <c r="K15" s="10" t="s">
        <v>2017</v>
      </c>
      <c r="L15" s="11">
        <v>45839</v>
      </c>
      <c r="M15" s="22"/>
      <c r="N15" s="33"/>
      <c r="O15" s="22"/>
      <c r="P15" s="12" t="s">
        <v>7055</v>
      </c>
      <c r="Q15" s="12" t="s">
        <v>7049</v>
      </c>
      <c r="R15" s="12" t="s">
        <v>7056</v>
      </c>
      <c r="S15" s="12" t="s">
        <v>7057</v>
      </c>
      <c r="T15" s="12" t="s">
        <v>7057</v>
      </c>
      <c r="U15" s="14" t="s">
        <v>56</v>
      </c>
      <c r="V15" s="14" t="s">
        <v>56</v>
      </c>
      <c r="W15" s="14" t="s">
        <v>56</v>
      </c>
      <c r="X15" s="16" t="s">
        <v>56</v>
      </c>
      <c r="Y15" s="13"/>
      <c r="Z15" s="13"/>
      <c r="AA15" s="13"/>
      <c r="AB15" s="13"/>
    </row>
    <row r="16" spans="1:28" ht="17.100000000000001" customHeight="1">
      <c r="A16" t="s">
        <v>57</v>
      </c>
      <c r="B16" s="12" t="s">
        <v>58</v>
      </c>
      <c r="C16" s="12" t="s">
        <v>37</v>
      </c>
      <c r="D16" s="12" t="s">
        <v>6507</v>
      </c>
      <c r="E16" s="12" t="s">
        <v>52</v>
      </c>
      <c r="F16" s="12" t="s">
        <v>53</v>
      </c>
      <c r="G16" s="9" t="s">
        <v>4688</v>
      </c>
      <c r="H16" s="8" t="s">
        <v>6512</v>
      </c>
      <c r="I16" s="9"/>
      <c r="J16" s="9"/>
      <c r="K16" s="10"/>
      <c r="L16" s="11"/>
      <c r="M16" s="22"/>
      <c r="N16" s="33"/>
      <c r="O16" s="22"/>
      <c r="P16" s="12" t="s">
        <v>7062</v>
      </c>
      <c r="Q16" s="12" t="s">
        <v>7063</v>
      </c>
      <c r="R16" s="12" t="s">
        <v>7064</v>
      </c>
      <c r="S16" s="12" t="s">
        <v>7057</v>
      </c>
      <c r="T16" s="12" t="s">
        <v>7057</v>
      </c>
      <c r="U16" s="14" t="s">
        <v>56</v>
      </c>
      <c r="V16" s="14" t="s">
        <v>56</v>
      </c>
      <c r="W16" s="14" t="s">
        <v>56</v>
      </c>
      <c r="X16" s="16" t="s">
        <v>56</v>
      </c>
      <c r="Y16" s="13"/>
      <c r="Z16" s="13"/>
      <c r="AA16" s="13"/>
      <c r="AB16" s="13"/>
    </row>
    <row r="17" spans="1:28" ht="17.100000000000001" customHeight="1">
      <c r="A17" t="s">
        <v>60</v>
      </c>
      <c r="B17" s="12" t="s">
        <v>61</v>
      </c>
      <c r="C17" s="12" t="s">
        <v>37</v>
      </c>
      <c r="D17" s="12" t="s">
        <v>6507</v>
      </c>
      <c r="E17" s="12" t="s">
        <v>52</v>
      </c>
      <c r="F17" s="12" t="s">
        <v>62</v>
      </c>
      <c r="G17" s="9" t="s">
        <v>4689</v>
      </c>
      <c r="H17" s="8" t="s">
        <v>6513</v>
      </c>
      <c r="I17" s="9"/>
      <c r="J17" s="9"/>
      <c r="K17" s="10"/>
      <c r="L17" s="11"/>
      <c r="M17" s="22"/>
      <c r="N17" s="33"/>
      <c r="O17" s="22"/>
      <c r="P17" s="12" t="s">
        <v>7065</v>
      </c>
      <c r="Q17" s="12" t="s">
        <v>7063</v>
      </c>
      <c r="R17" s="12" t="s">
        <v>7064</v>
      </c>
      <c r="S17" s="12" t="s">
        <v>7066</v>
      </c>
      <c r="T17" s="12" t="s">
        <v>7057</v>
      </c>
      <c r="U17" s="14" t="s">
        <v>56</v>
      </c>
      <c r="V17" s="14" t="s">
        <v>56</v>
      </c>
      <c r="W17" s="14" t="s">
        <v>56</v>
      </c>
      <c r="X17" s="16" t="s">
        <v>56</v>
      </c>
      <c r="Y17" s="13"/>
      <c r="Z17" s="13"/>
      <c r="AA17" s="13"/>
      <c r="AB17" s="13"/>
    </row>
    <row r="18" spans="1:28" ht="17.100000000000001" customHeight="1">
      <c r="A18" t="s">
        <v>64</v>
      </c>
      <c r="B18" s="12" t="s">
        <v>65</v>
      </c>
      <c r="C18" s="12" t="s">
        <v>37</v>
      </c>
      <c r="D18" s="12" t="s">
        <v>6507</v>
      </c>
      <c r="E18" s="12" t="s">
        <v>52</v>
      </c>
      <c r="F18" s="12" t="s">
        <v>66</v>
      </c>
      <c r="G18" s="9" t="s">
        <v>4690</v>
      </c>
      <c r="H18" s="8" t="s">
        <v>6514</v>
      </c>
      <c r="I18" s="9"/>
      <c r="J18" s="9"/>
      <c r="K18" s="10"/>
      <c r="L18" s="11"/>
      <c r="M18" s="22"/>
      <c r="N18" s="33"/>
      <c r="O18" s="22"/>
      <c r="P18" s="12" t="s">
        <v>7067</v>
      </c>
      <c r="Q18" s="12" t="s">
        <v>7068</v>
      </c>
      <c r="R18" s="12" t="s">
        <v>7069</v>
      </c>
      <c r="S18" s="12" t="s">
        <v>7057</v>
      </c>
      <c r="T18" s="12" t="s">
        <v>7057</v>
      </c>
      <c r="U18" s="14" t="s">
        <v>56</v>
      </c>
      <c r="V18" s="14" t="s">
        <v>56</v>
      </c>
      <c r="W18" s="14" t="s">
        <v>56</v>
      </c>
      <c r="X18" s="16" t="s">
        <v>56</v>
      </c>
      <c r="Y18" s="13"/>
      <c r="Z18" s="13"/>
      <c r="AA18" s="13"/>
      <c r="AB18" s="13"/>
    </row>
    <row r="19" spans="1:28" ht="17.100000000000001" customHeight="1">
      <c r="A19" t="s">
        <v>68</v>
      </c>
      <c r="B19" s="12" t="s">
        <v>69</v>
      </c>
      <c r="C19" s="12" t="s">
        <v>37</v>
      </c>
      <c r="D19" s="12" t="s">
        <v>6507</v>
      </c>
      <c r="E19" s="12" t="s">
        <v>52</v>
      </c>
      <c r="F19" s="12" t="s">
        <v>53</v>
      </c>
      <c r="G19" s="9" t="s">
        <v>4691</v>
      </c>
      <c r="H19" s="8" t="s">
        <v>6512</v>
      </c>
      <c r="I19" s="9"/>
      <c r="J19" s="9"/>
      <c r="K19" s="10"/>
      <c r="L19" s="11"/>
      <c r="M19" s="22"/>
      <c r="N19" s="33"/>
      <c r="O19" s="22"/>
      <c r="P19" s="12" t="s">
        <v>7070</v>
      </c>
      <c r="Q19" s="12" t="s">
        <v>7071</v>
      </c>
      <c r="R19" s="12" t="s">
        <v>7072</v>
      </c>
      <c r="S19" s="12" t="s">
        <v>7066</v>
      </c>
      <c r="T19" s="12" t="s">
        <v>7057</v>
      </c>
      <c r="U19" s="14" t="s">
        <v>56</v>
      </c>
      <c r="V19" s="14" t="s">
        <v>56</v>
      </c>
      <c r="W19" s="14" t="s">
        <v>56</v>
      </c>
      <c r="X19" s="16" t="s">
        <v>56</v>
      </c>
      <c r="Y19" s="13"/>
      <c r="Z19" s="13"/>
      <c r="AA19" s="13"/>
      <c r="AB19" s="13"/>
    </row>
    <row r="20" spans="1:28" ht="17.100000000000001" customHeight="1">
      <c r="A20" t="s">
        <v>70</v>
      </c>
      <c r="B20" s="12" t="s">
        <v>71</v>
      </c>
      <c r="C20" s="12" t="s">
        <v>37</v>
      </c>
      <c r="D20" s="12" t="s">
        <v>6507</v>
      </c>
      <c r="E20" s="12" t="s">
        <v>52</v>
      </c>
      <c r="F20" s="12" t="s">
        <v>62</v>
      </c>
      <c r="G20" s="9" t="s">
        <v>4692</v>
      </c>
      <c r="H20" s="8" t="s">
        <v>6513</v>
      </c>
      <c r="I20" s="9"/>
      <c r="J20" s="9"/>
      <c r="K20" s="10"/>
      <c r="L20" s="11"/>
      <c r="M20" s="22"/>
      <c r="N20" s="33"/>
      <c r="O20" s="22"/>
      <c r="P20" s="12" t="s">
        <v>7070</v>
      </c>
      <c r="Q20" s="12" t="s">
        <v>7071</v>
      </c>
      <c r="R20" s="12" t="s">
        <v>7072</v>
      </c>
      <c r="S20" s="12" t="s">
        <v>7066</v>
      </c>
      <c r="T20" s="12" t="s">
        <v>7057</v>
      </c>
      <c r="U20" s="14" t="s">
        <v>56</v>
      </c>
      <c r="V20" s="14" t="s">
        <v>56</v>
      </c>
      <c r="W20" s="14" t="s">
        <v>56</v>
      </c>
      <c r="X20" s="16" t="s">
        <v>56</v>
      </c>
      <c r="Y20" s="13"/>
      <c r="Z20" s="13"/>
      <c r="AA20" s="13"/>
      <c r="AB20" s="13"/>
    </row>
    <row r="21" spans="1:28" ht="17.100000000000001" customHeight="1">
      <c r="A21" t="s">
        <v>72</v>
      </c>
      <c r="B21" s="12" t="s">
        <v>73</v>
      </c>
      <c r="C21" s="12" t="s">
        <v>37</v>
      </c>
      <c r="D21" s="12" t="s">
        <v>6507</v>
      </c>
      <c r="E21" s="12" t="s">
        <v>39</v>
      </c>
      <c r="F21" s="12" t="s">
        <v>40</v>
      </c>
      <c r="G21" s="9" t="s">
        <v>4693</v>
      </c>
      <c r="H21" s="8" t="s">
        <v>6515</v>
      </c>
      <c r="I21" s="9"/>
      <c r="J21" s="9"/>
      <c r="K21" s="10"/>
      <c r="L21" s="11"/>
      <c r="M21" s="22"/>
      <c r="N21" s="33"/>
      <c r="O21" s="22"/>
      <c r="P21" s="12" t="s">
        <v>7073</v>
      </c>
      <c r="Q21" s="12" t="s">
        <v>7074</v>
      </c>
      <c r="R21" s="12" t="s">
        <v>7075</v>
      </c>
      <c r="S21" s="12" t="s">
        <v>7076</v>
      </c>
      <c r="T21" s="12" t="s">
        <v>7077</v>
      </c>
      <c r="U21" s="14" t="s">
        <v>56</v>
      </c>
      <c r="V21" s="14" t="s">
        <v>56</v>
      </c>
      <c r="W21" s="14" t="s">
        <v>56</v>
      </c>
      <c r="X21" s="16" t="s">
        <v>56</v>
      </c>
      <c r="Y21" s="13"/>
      <c r="Z21" s="13"/>
      <c r="AA21" s="13"/>
      <c r="AB21" s="13"/>
    </row>
    <row r="22" spans="1:28" ht="17.100000000000001" customHeight="1">
      <c r="A22" t="s">
        <v>75</v>
      </c>
      <c r="B22" s="12" t="s">
        <v>76</v>
      </c>
      <c r="C22" s="12" t="s">
        <v>37</v>
      </c>
      <c r="D22" s="12" t="s">
        <v>6507</v>
      </c>
      <c r="E22" s="12" t="s">
        <v>39</v>
      </c>
      <c r="F22" s="12" t="s">
        <v>40</v>
      </c>
      <c r="G22" s="9" t="s">
        <v>4694</v>
      </c>
      <c r="H22" s="8" t="s">
        <v>6515</v>
      </c>
      <c r="I22" s="9"/>
      <c r="J22" s="9"/>
      <c r="K22" s="10"/>
      <c r="L22" s="11"/>
      <c r="M22" s="22"/>
      <c r="N22" s="33"/>
      <c r="O22" s="22"/>
      <c r="P22" s="12" t="s">
        <v>7073</v>
      </c>
      <c r="Q22" s="12" t="s">
        <v>7078</v>
      </c>
      <c r="R22" s="12" t="s">
        <v>7075</v>
      </c>
      <c r="S22" s="12" t="s">
        <v>7076</v>
      </c>
      <c r="T22" s="12" t="s">
        <v>7077</v>
      </c>
      <c r="U22" s="14" t="s">
        <v>56</v>
      </c>
      <c r="V22" s="14" t="s">
        <v>56</v>
      </c>
      <c r="W22" s="14" t="s">
        <v>56</v>
      </c>
      <c r="X22" s="16" t="s">
        <v>56</v>
      </c>
      <c r="Y22" s="13"/>
      <c r="Z22" s="13"/>
      <c r="AA22" s="13"/>
      <c r="AB22" s="13"/>
    </row>
    <row r="23" spans="1:28" ht="17.100000000000001" customHeight="1">
      <c r="A23" t="s">
        <v>77</v>
      </c>
      <c r="B23" s="78" t="s">
        <v>56</v>
      </c>
      <c r="C23" s="12" t="s">
        <v>37</v>
      </c>
      <c r="D23" s="12" t="s">
        <v>6502</v>
      </c>
      <c r="E23" s="12" t="s">
        <v>39</v>
      </c>
      <c r="F23" s="12" t="s">
        <v>40</v>
      </c>
      <c r="G23" s="9" t="s">
        <v>4695</v>
      </c>
      <c r="H23" s="8" t="s">
        <v>6516</v>
      </c>
      <c r="I23" s="9"/>
      <c r="J23" s="9"/>
      <c r="K23" s="10" t="s">
        <v>2017</v>
      </c>
      <c r="L23" s="11">
        <v>45931</v>
      </c>
      <c r="M23" s="22"/>
      <c r="N23" s="33"/>
      <c r="O23" s="22"/>
      <c r="P23" s="12" t="s">
        <v>7079</v>
      </c>
      <c r="Q23" s="12" t="s">
        <v>7054</v>
      </c>
      <c r="R23" s="12" t="s">
        <v>7053</v>
      </c>
      <c r="S23" s="12" t="s">
        <v>7051</v>
      </c>
      <c r="T23" s="12" t="s">
        <v>7052</v>
      </c>
      <c r="U23" s="12" t="s">
        <v>42</v>
      </c>
      <c r="V23" s="17"/>
      <c r="W23" s="6">
        <v>0.02</v>
      </c>
      <c r="X23" s="79">
        <v>0</v>
      </c>
      <c r="Y23" s="13"/>
      <c r="Z23" s="13"/>
      <c r="AA23" s="13"/>
      <c r="AB23" s="13"/>
    </row>
    <row r="24" spans="1:28" ht="17.100000000000001" customHeight="1">
      <c r="A24" t="s">
        <v>80</v>
      </c>
      <c r="B24" s="78" t="s">
        <v>56</v>
      </c>
      <c r="C24" s="12" t="s">
        <v>37</v>
      </c>
      <c r="D24" s="12" t="s">
        <v>6502</v>
      </c>
      <c r="E24" s="12" t="s">
        <v>39</v>
      </c>
      <c r="F24" s="12" t="s">
        <v>40</v>
      </c>
      <c r="G24" s="9" t="s">
        <v>4696</v>
      </c>
      <c r="H24" s="8" t="s">
        <v>6517</v>
      </c>
      <c r="I24" s="9"/>
      <c r="J24" s="9"/>
      <c r="K24" s="10" t="s">
        <v>2017</v>
      </c>
      <c r="L24" s="11">
        <v>45931</v>
      </c>
      <c r="M24" s="22"/>
      <c r="N24" s="33"/>
      <c r="O24" s="22"/>
      <c r="P24" s="12" t="s">
        <v>7079</v>
      </c>
      <c r="Q24" s="12" t="s">
        <v>7049</v>
      </c>
      <c r="R24" s="12" t="s">
        <v>7053</v>
      </c>
      <c r="S24" s="12" t="s">
        <v>7051</v>
      </c>
      <c r="T24" s="12" t="s">
        <v>7052</v>
      </c>
      <c r="U24" s="12" t="s">
        <v>42</v>
      </c>
      <c r="V24" s="17"/>
      <c r="W24" s="6">
        <v>0.02</v>
      </c>
      <c r="X24" s="79">
        <v>0</v>
      </c>
      <c r="Y24" s="13"/>
      <c r="Z24" s="13"/>
      <c r="AA24" s="13"/>
      <c r="AB24" s="13"/>
    </row>
    <row r="25" spans="1:28" ht="17.100000000000001" customHeight="1">
      <c r="A25" t="s">
        <v>7080</v>
      </c>
      <c r="B25" s="12" t="s">
        <v>7081</v>
      </c>
      <c r="C25" s="12" t="s">
        <v>37</v>
      </c>
      <c r="D25" s="12" t="s">
        <v>6502</v>
      </c>
      <c r="E25" s="12" t="s">
        <v>94</v>
      </c>
      <c r="F25" s="12" t="s">
        <v>40</v>
      </c>
      <c r="G25" s="9" t="s">
        <v>7082</v>
      </c>
      <c r="H25" s="8" t="s">
        <v>6521</v>
      </c>
      <c r="I25" s="9"/>
      <c r="J25" s="9"/>
      <c r="K25" s="10"/>
      <c r="L25" s="11"/>
      <c r="M25" s="22"/>
      <c r="N25" s="33"/>
      <c r="O25" s="22"/>
      <c r="P25" s="12" t="s">
        <v>7083</v>
      </c>
      <c r="Q25" s="12" t="s">
        <v>7084</v>
      </c>
      <c r="R25" s="12" t="s">
        <v>7085</v>
      </c>
      <c r="S25" s="12" t="s">
        <v>7086</v>
      </c>
      <c r="T25" s="12" t="s">
        <v>7087</v>
      </c>
      <c r="U25" s="12" t="s">
        <v>96</v>
      </c>
      <c r="V25" s="6">
        <v>1.3</v>
      </c>
      <c r="W25" s="6">
        <v>675</v>
      </c>
      <c r="X25" s="15">
        <v>0.878</v>
      </c>
      <c r="Y25" s="13"/>
      <c r="Z25" s="13"/>
      <c r="AA25" s="13"/>
      <c r="AB25" s="13"/>
    </row>
    <row r="26" spans="1:28" ht="17.100000000000001" customHeight="1">
      <c r="A26" t="s">
        <v>7088</v>
      </c>
      <c r="B26" s="12" t="s">
        <v>7089</v>
      </c>
      <c r="C26" s="12" t="s">
        <v>37</v>
      </c>
      <c r="D26" s="12" t="s">
        <v>6502</v>
      </c>
      <c r="E26" s="12" t="s">
        <v>94</v>
      </c>
      <c r="F26" s="12" t="s">
        <v>40</v>
      </c>
      <c r="G26" s="9" t="s">
        <v>7090</v>
      </c>
      <c r="H26" s="8" t="s">
        <v>6522</v>
      </c>
      <c r="I26" s="9"/>
      <c r="J26" s="9"/>
      <c r="K26" s="10"/>
      <c r="L26" s="11"/>
      <c r="M26" s="22"/>
      <c r="N26" s="33"/>
      <c r="O26" s="22"/>
      <c r="P26" s="12" t="s">
        <v>7083</v>
      </c>
      <c r="Q26" s="12" t="s">
        <v>7091</v>
      </c>
      <c r="R26" s="12" t="s">
        <v>7085</v>
      </c>
      <c r="S26" s="12" t="s">
        <v>7086</v>
      </c>
      <c r="T26" s="12" t="s">
        <v>7087</v>
      </c>
      <c r="U26" s="12" t="s">
        <v>96</v>
      </c>
      <c r="V26" s="6">
        <v>1.3</v>
      </c>
      <c r="W26" s="6">
        <v>675</v>
      </c>
      <c r="X26" s="15">
        <v>0.878</v>
      </c>
      <c r="Y26" s="13"/>
      <c r="Z26" s="13"/>
      <c r="AA26" s="13"/>
      <c r="AB26" s="13"/>
    </row>
    <row r="27" spans="1:28" ht="17.100000000000001" customHeight="1">
      <c r="A27" t="s">
        <v>7092</v>
      </c>
      <c r="B27" s="12" t="s">
        <v>7093</v>
      </c>
      <c r="C27" s="12" t="s">
        <v>37</v>
      </c>
      <c r="D27" s="12" t="s">
        <v>6502</v>
      </c>
      <c r="E27" s="12" t="s">
        <v>94</v>
      </c>
      <c r="F27" s="12" t="s">
        <v>40</v>
      </c>
      <c r="G27" s="9" t="s">
        <v>7094</v>
      </c>
      <c r="H27" s="8" t="s">
        <v>6523</v>
      </c>
      <c r="I27" s="9"/>
      <c r="J27" s="9"/>
      <c r="K27" s="10"/>
      <c r="L27" s="11"/>
      <c r="M27" s="22"/>
      <c r="N27" s="33"/>
      <c r="O27" s="22"/>
      <c r="P27" s="12" t="s">
        <v>7083</v>
      </c>
      <c r="Q27" s="12" t="s">
        <v>7091</v>
      </c>
      <c r="R27" s="12" t="s">
        <v>7085</v>
      </c>
      <c r="S27" s="12" t="s">
        <v>7086</v>
      </c>
      <c r="T27" s="12" t="s">
        <v>7087</v>
      </c>
      <c r="U27" s="12" t="s">
        <v>96</v>
      </c>
      <c r="V27" s="6">
        <v>1.3</v>
      </c>
      <c r="W27" s="6">
        <v>675</v>
      </c>
      <c r="X27" s="15">
        <v>0.878</v>
      </c>
      <c r="Y27" s="13"/>
      <c r="Z27" s="13"/>
      <c r="AA27" s="13"/>
      <c r="AB27" s="13"/>
    </row>
    <row r="28" spans="1:28" ht="17.100000000000001" customHeight="1">
      <c r="A28" t="s">
        <v>7095</v>
      </c>
      <c r="B28" s="12" t="s">
        <v>7096</v>
      </c>
      <c r="C28" s="12" t="s">
        <v>37</v>
      </c>
      <c r="D28" s="12" t="s">
        <v>6502</v>
      </c>
      <c r="E28" s="12" t="s">
        <v>94</v>
      </c>
      <c r="F28" s="12" t="s">
        <v>40</v>
      </c>
      <c r="G28" s="9" t="s">
        <v>7097</v>
      </c>
      <c r="H28" s="8" t="s">
        <v>7098</v>
      </c>
      <c r="I28" s="9"/>
      <c r="J28" s="9"/>
      <c r="K28" s="10"/>
      <c r="L28" s="11"/>
      <c r="M28" s="22"/>
      <c r="N28" s="33"/>
      <c r="O28" s="22"/>
      <c r="P28" s="12" t="s">
        <v>7099</v>
      </c>
      <c r="Q28" s="12" t="s">
        <v>7100</v>
      </c>
      <c r="R28" s="12" t="s">
        <v>7101</v>
      </c>
      <c r="S28" s="12" t="s">
        <v>7086</v>
      </c>
      <c r="T28" s="12" t="s">
        <v>7077</v>
      </c>
      <c r="U28" s="12" t="s">
        <v>2582</v>
      </c>
      <c r="V28" s="6">
        <v>2.1</v>
      </c>
      <c r="W28" s="57">
        <v>2088</v>
      </c>
      <c r="X28" s="15">
        <v>4.3849999999999998</v>
      </c>
      <c r="Y28" s="68"/>
      <c r="Z28" s="68"/>
      <c r="AA28" s="68"/>
      <c r="AB28" s="68"/>
    </row>
    <row r="29" spans="1:28" ht="17.100000000000001" customHeight="1">
      <c r="A29" t="s">
        <v>7102</v>
      </c>
      <c r="B29" s="12" t="s">
        <v>7103</v>
      </c>
      <c r="C29" s="12" t="s">
        <v>37</v>
      </c>
      <c r="D29" s="12" t="s">
        <v>6502</v>
      </c>
      <c r="E29" s="12" t="s">
        <v>94</v>
      </c>
      <c r="F29" s="12" t="s">
        <v>40</v>
      </c>
      <c r="G29" s="9" t="s">
        <v>7104</v>
      </c>
      <c r="H29" s="8" t="s">
        <v>7105</v>
      </c>
      <c r="I29" s="9"/>
      <c r="J29" s="9"/>
      <c r="K29" s="10"/>
      <c r="L29" s="11"/>
      <c r="M29" s="22"/>
      <c r="N29" s="33"/>
      <c r="O29" s="22"/>
      <c r="P29" s="12" t="s">
        <v>7099</v>
      </c>
      <c r="Q29" s="12" t="s">
        <v>7100</v>
      </c>
      <c r="R29" s="12" t="s">
        <v>7101</v>
      </c>
      <c r="S29" s="12" t="s">
        <v>7086</v>
      </c>
      <c r="T29" s="12" t="s">
        <v>7077</v>
      </c>
      <c r="U29" s="12" t="s">
        <v>2582</v>
      </c>
      <c r="V29" s="6">
        <v>2.1</v>
      </c>
      <c r="W29" s="57">
        <v>2088</v>
      </c>
      <c r="X29" s="15">
        <v>4.3849999999999998</v>
      </c>
      <c r="Y29" s="68"/>
      <c r="Z29" s="68"/>
      <c r="AA29" s="68"/>
      <c r="AB29" s="68"/>
    </row>
    <row r="30" spans="1:28" ht="17.100000000000001" customHeight="1">
      <c r="A30" t="s">
        <v>103</v>
      </c>
      <c r="B30" s="12" t="s">
        <v>104</v>
      </c>
      <c r="C30" s="12" t="s">
        <v>37</v>
      </c>
      <c r="D30" s="12" t="s">
        <v>6502</v>
      </c>
      <c r="E30" s="12" t="s">
        <v>39</v>
      </c>
      <c r="F30" s="12" t="s">
        <v>105</v>
      </c>
      <c r="G30" s="19" t="s">
        <v>4703</v>
      </c>
      <c r="H30" s="8" t="s">
        <v>6524</v>
      </c>
      <c r="I30" s="9"/>
      <c r="J30" s="9"/>
      <c r="K30" s="10" t="s">
        <v>2017</v>
      </c>
      <c r="L30" s="11">
        <v>45658</v>
      </c>
      <c r="M30" s="22"/>
      <c r="N30" s="33"/>
      <c r="O30" s="22"/>
      <c r="P30" s="12" t="s">
        <v>7106</v>
      </c>
      <c r="Q30" s="12" t="s">
        <v>7107</v>
      </c>
      <c r="R30" s="12" t="s">
        <v>7108</v>
      </c>
      <c r="S30" s="12" t="s">
        <v>7109</v>
      </c>
      <c r="T30" s="12" t="s">
        <v>7052</v>
      </c>
      <c r="U30" s="12" t="s">
        <v>42</v>
      </c>
      <c r="V30" s="6">
        <v>1.78</v>
      </c>
      <c r="W30" s="6">
        <v>0.02</v>
      </c>
      <c r="X30" s="81">
        <v>3.5599999999999998E-5</v>
      </c>
      <c r="Y30" s="13"/>
      <c r="Z30" s="13"/>
      <c r="AA30" s="13"/>
      <c r="AB30" s="13"/>
    </row>
    <row r="31" spans="1:28" ht="17.100000000000001" customHeight="1">
      <c r="A31" t="s">
        <v>107</v>
      </c>
      <c r="B31" s="12" t="s">
        <v>108</v>
      </c>
      <c r="C31" s="12" t="s">
        <v>37</v>
      </c>
      <c r="D31" s="12" t="s">
        <v>6502</v>
      </c>
      <c r="E31" s="12" t="s">
        <v>39</v>
      </c>
      <c r="F31" s="12" t="s">
        <v>105</v>
      </c>
      <c r="G31" s="19" t="s">
        <v>4704</v>
      </c>
      <c r="H31" s="8" t="s">
        <v>6516</v>
      </c>
      <c r="I31" s="9"/>
      <c r="J31" s="9"/>
      <c r="K31" s="10" t="s">
        <v>2017</v>
      </c>
      <c r="L31" s="11">
        <v>45658</v>
      </c>
      <c r="M31" s="22"/>
      <c r="N31" s="33"/>
      <c r="O31" s="22"/>
      <c r="P31" s="12" t="s">
        <v>7106</v>
      </c>
      <c r="Q31" s="12" t="s">
        <v>7107</v>
      </c>
      <c r="R31" s="12" t="s">
        <v>7108</v>
      </c>
      <c r="S31" s="12" t="s">
        <v>7109</v>
      </c>
      <c r="T31" s="12" t="s">
        <v>7052</v>
      </c>
      <c r="U31" s="12" t="s">
        <v>42</v>
      </c>
      <c r="V31" s="6">
        <v>1.78</v>
      </c>
      <c r="W31" s="6">
        <v>0.02</v>
      </c>
      <c r="X31" s="81">
        <v>3.5599999999999998E-5</v>
      </c>
      <c r="Y31" s="13"/>
      <c r="Z31" s="13"/>
      <c r="AA31" s="13"/>
      <c r="AB31" s="13"/>
    </row>
    <row r="32" spans="1:28" ht="17.100000000000001" customHeight="1">
      <c r="A32" t="s">
        <v>109</v>
      </c>
      <c r="B32" s="12" t="s">
        <v>110</v>
      </c>
      <c r="C32" s="12" t="s">
        <v>37</v>
      </c>
      <c r="D32" s="12" t="s">
        <v>6502</v>
      </c>
      <c r="E32" s="12" t="s">
        <v>39</v>
      </c>
      <c r="F32" s="12" t="s">
        <v>111</v>
      </c>
      <c r="G32" s="9" t="s">
        <v>4705</v>
      </c>
      <c r="H32" s="8" t="s">
        <v>6518</v>
      </c>
      <c r="I32" s="9"/>
      <c r="J32" s="9"/>
      <c r="K32" s="10"/>
      <c r="L32" s="11"/>
      <c r="M32" s="22"/>
      <c r="N32" s="33"/>
      <c r="O32" s="22"/>
      <c r="P32" s="12" t="s">
        <v>7110</v>
      </c>
      <c r="Q32" s="12" t="s">
        <v>7111</v>
      </c>
      <c r="R32" s="12" t="s">
        <v>7112</v>
      </c>
      <c r="S32" s="12" t="s">
        <v>7113</v>
      </c>
      <c r="T32" s="12" t="s">
        <v>7114</v>
      </c>
      <c r="U32" s="12" t="s">
        <v>42</v>
      </c>
      <c r="V32" s="6">
        <v>1.78</v>
      </c>
      <c r="W32" s="6">
        <v>0.02</v>
      </c>
      <c r="X32" s="81">
        <v>3.5599999999999998E-5</v>
      </c>
      <c r="Y32" s="13"/>
      <c r="Z32" s="13"/>
      <c r="AA32" s="13"/>
      <c r="AB32" s="13"/>
    </row>
    <row r="33" spans="1:28" ht="17.100000000000001" customHeight="1">
      <c r="A33" t="s">
        <v>112</v>
      </c>
      <c r="B33" s="12" t="s">
        <v>113</v>
      </c>
      <c r="C33" s="12" t="s">
        <v>37</v>
      </c>
      <c r="D33" s="12" t="s">
        <v>6502</v>
      </c>
      <c r="E33" s="12" t="s">
        <v>39</v>
      </c>
      <c r="F33" s="12" t="s">
        <v>111</v>
      </c>
      <c r="G33" s="9" t="s">
        <v>4706</v>
      </c>
      <c r="H33" s="8" t="s">
        <v>6519</v>
      </c>
      <c r="I33" s="9"/>
      <c r="J33" s="9"/>
      <c r="K33" s="10"/>
      <c r="L33" s="11"/>
      <c r="M33" s="22"/>
      <c r="N33" s="33"/>
      <c r="O33" s="22"/>
      <c r="P33" s="12" t="s">
        <v>7115</v>
      </c>
      <c r="Q33" s="12" t="s">
        <v>7111</v>
      </c>
      <c r="R33" s="12" t="s">
        <v>7116</v>
      </c>
      <c r="S33" s="12" t="s">
        <v>7117</v>
      </c>
      <c r="T33" s="12" t="s">
        <v>7114</v>
      </c>
      <c r="U33" s="12" t="s">
        <v>42</v>
      </c>
      <c r="V33" s="6">
        <v>1.78</v>
      </c>
      <c r="W33" s="6">
        <v>0.02</v>
      </c>
      <c r="X33" s="81">
        <v>3.5599999999999998E-5</v>
      </c>
      <c r="Y33" s="13"/>
      <c r="Z33" s="13"/>
      <c r="AA33" s="13"/>
      <c r="AB33" s="13"/>
    </row>
    <row r="34" spans="1:28" ht="17.100000000000001" customHeight="1">
      <c r="A34" t="s">
        <v>114</v>
      </c>
      <c r="B34" s="12" t="s">
        <v>115</v>
      </c>
      <c r="C34" s="12" t="s">
        <v>37</v>
      </c>
      <c r="D34" s="12" t="s">
        <v>6502</v>
      </c>
      <c r="E34" s="12" t="s">
        <v>39</v>
      </c>
      <c r="F34" s="12" t="s">
        <v>111</v>
      </c>
      <c r="G34" s="9" t="s">
        <v>4707</v>
      </c>
      <c r="H34" s="8" t="s">
        <v>6520</v>
      </c>
      <c r="I34" s="9"/>
      <c r="J34" s="9"/>
      <c r="K34" s="10"/>
      <c r="L34" s="11"/>
      <c r="M34" s="22"/>
      <c r="N34" s="33"/>
      <c r="O34" s="22"/>
      <c r="P34" s="12" t="s">
        <v>7118</v>
      </c>
      <c r="Q34" s="12" t="s">
        <v>7119</v>
      </c>
      <c r="R34" s="12" t="s">
        <v>7108</v>
      </c>
      <c r="S34" s="12" t="s">
        <v>7109</v>
      </c>
      <c r="T34" s="12" t="s">
        <v>7052</v>
      </c>
      <c r="U34" s="12" t="s">
        <v>42</v>
      </c>
      <c r="V34" s="6">
        <v>1.77</v>
      </c>
      <c r="W34" s="6">
        <v>0.02</v>
      </c>
      <c r="X34" s="81">
        <v>3.54E-5</v>
      </c>
      <c r="Y34" s="13"/>
      <c r="Z34" s="13"/>
      <c r="AA34" s="13"/>
      <c r="AB34" s="13"/>
    </row>
    <row r="35" spans="1:28" ht="17.100000000000001" customHeight="1">
      <c r="A35" t="s">
        <v>116</v>
      </c>
      <c r="B35" s="12" t="s">
        <v>117</v>
      </c>
      <c r="C35" s="12" t="s">
        <v>37</v>
      </c>
      <c r="D35" s="12" t="s">
        <v>6502</v>
      </c>
      <c r="E35" s="12" t="s">
        <v>118</v>
      </c>
      <c r="F35" s="12" t="s">
        <v>119</v>
      </c>
      <c r="G35" s="9" t="s">
        <v>4708</v>
      </c>
      <c r="H35" s="8" t="s">
        <v>6525</v>
      </c>
      <c r="I35" s="9"/>
      <c r="J35" s="9"/>
      <c r="K35" s="10" t="s">
        <v>2017</v>
      </c>
      <c r="L35" s="11">
        <v>45597</v>
      </c>
      <c r="M35" s="22"/>
      <c r="N35" s="33"/>
      <c r="O35" s="22"/>
      <c r="P35" s="12" t="s">
        <v>7120</v>
      </c>
      <c r="Q35" s="12" t="s">
        <v>7121</v>
      </c>
      <c r="R35" s="12" t="s">
        <v>7069</v>
      </c>
      <c r="S35" s="12" t="s">
        <v>7122</v>
      </c>
      <c r="T35" s="12" t="s">
        <v>7123</v>
      </c>
      <c r="U35" s="12" t="s">
        <v>42</v>
      </c>
      <c r="V35" s="6">
        <v>3</v>
      </c>
      <c r="W35" s="6">
        <v>0.02</v>
      </c>
      <c r="X35" s="81">
        <v>5.9999999999999995E-5</v>
      </c>
      <c r="Y35" s="13"/>
      <c r="Z35" s="13"/>
      <c r="AA35" s="13"/>
      <c r="AB35" s="13"/>
    </row>
    <row r="36" spans="1:28" ht="17.100000000000001" customHeight="1">
      <c r="A36" t="s">
        <v>121</v>
      </c>
      <c r="B36" s="12" t="s">
        <v>122</v>
      </c>
      <c r="C36" s="12" t="s">
        <v>37</v>
      </c>
      <c r="D36" s="12" t="s">
        <v>6502</v>
      </c>
      <c r="E36" s="12" t="s">
        <v>118</v>
      </c>
      <c r="F36" s="12" t="s">
        <v>119</v>
      </c>
      <c r="G36" s="9" t="s">
        <v>4709</v>
      </c>
      <c r="H36" s="8" t="s">
        <v>6526</v>
      </c>
      <c r="I36" s="9"/>
      <c r="J36" s="9"/>
      <c r="K36" s="10" t="s">
        <v>2017</v>
      </c>
      <c r="L36" s="11">
        <v>45597</v>
      </c>
      <c r="M36" s="22"/>
      <c r="N36" s="33"/>
      <c r="O36" s="22"/>
      <c r="P36" s="12" t="s">
        <v>7120</v>
      </c>
      <c r="Q36" s="12" t="s">
        <v>7121</v>
      </c>
      <c r="R36" s="12" t="s">
        <v>7069</v>
      </c>
      <c r="S36" s="12" t="s">
        <v>7122</v>
      </c>
      <c r="T36" s="12" t="s">
        <v>7123</v>
      </c>
      <c r="U36" s="12" t="s">
        <v>42</v>
      </c>
      <c r="V36" s="6">
        <v>3</v>
      </c>
      <c r="W36" s="6">
        <v>0.02</v>
      </c>
      <c r="X36" s="81">
        <v>5.9999999999999995E-5</v>
      </c>
      <c r="Y36" s="68"/>
      <c r="Z36" s="68"/>
      <c r="AA36" s="68"/>
      <c r="AB36" s="68"/>
    </row>
    <row r="37" spans="1:28" ht="17.100000000000001" customHeight="1">
      <c r="A37" t="s">
        <v>124</v>
      </c>
      <c r="B37" s="12" t="s">
        <v>125</v>
      </c>
      <c r="C37" s="12" t="s">
        <v>37</v>
      </c>
      <c r="D37" s="12" t="s">
        <v>6502</v>
      </c>
      <c r="E37" s="12" t="s">
        <v>118</v>
      </c>
      <c r="F37" s="12" t="s">
        <v>119</v>
      </c>
      <c r="G37" s="9" t="s">
        <v>4710</v>
      </c>
      <c r="H37" s="8" t="s">
        <v>6527</v>
      </c>
      <c r="I37" s="9"/>
      <c r="J37" s="9"/>
      <c r="K37" s="10" t="s">
        <v>2017</v>
      </c>
      <c r="L37" s="11">
        <v>45597</v>
      </c>
      <c r="M37" s="22"/>
      <c r="N37" s="33"/>
      <c r="O37" s="22"/>
      <c r="P37" s="12" t="s">
        <v>7120</v>
      </c>
      <c r="Q37" s="12" t="s">
        <v>7121</v>
      </c>
      <c r="R37" s="12" t="s">
        <v>7069</v>
      </c>
      <c r="S37" s="12" t="s">
        <v>7122</v>
      </c>
      <c r="T37" s="12" t="s">
        <v>7123</v>
      </c>
      <c r="U37" s="12" t="s">
        <v>42</v>
      </c>
      <c r="V37" s="6">
        <v>3</v>
      </c>
      <c r="W37" s="6">
        <v>0.02</v>
      </c>
      <c r="X37" s="81">
        <v>5.9999999999999995E-5</v>
      </c>
      <c r="Y37" s="68"/>
      <c r="Z37" s="68"/>
      <c r="AA37" s="68"/>
      <c r="AB37" s="68"/>
    </row>
    <row r="38" spans="1:28" ht="17.100000000000001" customHeight="1">
      <c r="A38" t="s">
        <v>127</v>
      </c>
      <c r="B38" s="78" t="s">
        <v>56</v>
      </c>
      <c r="C38" s="12" t="s">
        <v>37</v>
      </c>
      <c r="D38" s="12" t="s">
        <v>6507</v>
      </c>
      <c r="E38" s="12" t="s">
        <v>52</v>
      </c>
      <c r="F38" s="12" t="s">
        <v>53</v>
      </c>
      <c r="G38" s="9" t="s">
        <v>4711</v>
      </c>
      <c r="H38" s="8" t="s">
        <v>6528</v>
      </c>
      <c r="I38" s="9"/>
      <c r="J38" s="9"/>
      <c r="K38" s="10" t="s">
        <v>2017</v>
      </c>
      <c r="L38" s="11">
        <v>45931</v>
      </c>
      <c r="M38" s="22"/>
      <c r="N38" s="33"/>
      <c r="O38" s="22"/>
      <c r="P38" s="12" t="s">
        <v>7055</v>
      </c>
      <c r="Q38" s="12" t="s">
        <v>7049</v>
      </c>
      <c r="R38" s="12" t="s">
        <v>7056</v>
      </c>
      <c r="S38" s="12" t="s">
        <v>7057</v>
      </c>
      <c r="T38" s="12" t="s">
        <v>7057</v>
      </c>
      <c r="U38" s="14" t="s">
        <v>56</v>
      </c>
      <c r="V38" s="14" t="s">
        <v>56</v>
      </c>
      <c r="W38" s="14" t="s">
        <v>56</v>
      </c>
      <c r="X38" s="16" t="s">
        <v>56</v>
      </c>
      <c r="Y38" s="68"/>
      <c r="Z38" s="68"/>
      <c r="AA38" s="68"/>
      <c r="AB38" s="68"/>
    </row>
    <row r="39" spans="1:28" ht="17.100000000000001" customHeight="1">
      <c r="A39" t="s">
        <v>7124</v>
      </c>
      <c r="B39" s="78" t="s">
        <v>56</v>
      </c>
      <c r="C39" s="12" t="s">
        <v>37</v>
      </c>
      <c r="D39" s="12" t="s">
        <v>6507</v>
      </c>
      <c r="E39" s="12" t="s">
        <v>52</v>
      </c>
      <c r="F39" s="12" t="s">
        <v>62</v>
      </c>
      <c r="G39" s="9" t="s">
        <v>7125</v>
      </c>
      <c r="H39" s="8" t="s">
        <v>6530</v>
      </c>
      <c r="I39" s="9"/>
      <c r="J39" s="9"/>
      <c r="K39" s="10" t="s">
        <v>2017</v>
      </c>
      <c r="L39" s="11">
        <v>45931</v>
      </c>
      <c r="M39" s="22"/>
      <c r="N39" s="33"/>
      <c r="O39" s="22"/>
      <c r="P39" s="12" t="s">
        <v>7055</v>
      </c>
      <c r="Q39" s="12" t="s">
        <v>7049</v>
      </c>
      <c r="R39" s="12" t="s">
        <v>7056</v>
      </c>
      <c r="S39" s="12" t="s">
        <v>7057</v>
      </c>
      <c r="T39" s="12" t="s">
        <v>7057</v>
      </c>
      <c r="U39" s="14" t="s">
        <v>56</v>
      </c>
      <c r="V39" s="14" t="s">
        <v>56</v>
      </c>
      <c r="W39" s="14" t="s">
        <v>56</v>
      </c>
      <c r="X39" s="16" t="s">
        <v>56</v>
      </c>
      <c r="Y39" s="68"/>
      <c r="Z39" s="68"/>
      <c r="AA39" s="68"/>
      <c r="AB39" s="68"/>
    </row>
    <row r="40" spans="1:28" ht="17.100000000000001" customHeight="1">
      <c r="A40" t="s">
        <v>131</v>
      </c>
      <c r="B40" s="12" t="s">
        <v>132</v>
      </c>
      <c r="C40" s="12" t="s">
        <v>37</v>
      </c>
      <c r="D40" s="12" t="s">
        <v>6507</v>
      </c>
      <c r="E40" s="12" t="s">
        <v>52</v>
      </c>
      <c r="F40" s="12" t="s">
        <v>133</v>
      </c>
      <c r="G40" s="9" t="s">
        <v>4713</v>
      </c>
      <c r="H40" s="8" t="s">
        <v>6528</v>
      </c>
      <c r="I40" s="9"/>
      <c r="J40" s="9"/>
      <c r="K40" s="10" t="s">
        <v>2017</v>
      </c>
      <c r="L40" s="11">
        <v>45689</v>
      </c>
      <c r="M40" s="22"/>
      <c r="N40" s="33"/>
      <c r="O40" s="22"/>
      <c r="P40" s="12" t="s">
        <v>7126</v>
      </c>
      <c r="Q40" s="12" t="s">
        <v>7127</v>
      </c>
      <c r="R40" s="12" t="s">
        <v>7072</v>
      </c>
      <c r="S40" s="12" t="s">
        <v>7066</v>
      </c>
      <c r="T40" s="12" t="s">
        <v>7057</v>
      </c>
      <c r="U40" s="14" t="s">
        <v>56</v>
      </c>
      <c r="V40" s="14" t="s">
        <v>56</v>
      </c>
      <c r="W40" s="14" t="s">
        <v>56</v>
      </c>
      <c r="X40" s="16" t="s">
        <v>56</v>
      </c>
      <c r="Y40" s="68"/>
      <c r="Z40" s="68"/>
      <c r="AA40" s="68"/>
      <c r="AB40" s="68"/>
    </row>
    <row r="41" spans="1:28" ht="17.100000000000001" customHeight="1">
      <c r="A41" t="s">
        <v>134</v>
      </c>
      <c r="B41" s="12" t="s">
        <v>135</v>
      </c>
      <c r="C41" s="12" t="s">
        <v>37</v>
      </c>
      <c r="D41" s="12" t="s">
        <v>6507</v>
      </c>
      <c r="E41" s="12" t="s">
        <v>52</v>
      </c>
      <c r="F41" s="12" t="s">
        <v>133</v>
      </c>
      <c r="G41" s="9" t="s">
        <v>4714</v>
      </c>
      <c r="H41" s="8" t="s">
        <v>6530</v>
      </c>
      <c r="I41" s="9"/>
      <c r="J41" s="9"/>
      <c r="K41" s="10" t="s">
        <v>2017</v>
      </c>
      <c r="L41" s="11">
        <v>45689</v>
      </c>
      <c r="M41" s="22"/>
      <c r="N41" s="33"/>
      <c r="O41" s="22"/>
      <c r="P41" s="12" t="s">
        <v>7126</v>
      </c>
      <c r="Q41" s="12" t="s">
        <v>7127</v>
      </c>
      <c r="R41" s="12" t="s">
        <v>7072</v>
      </c>
      <c r="S41" s="12" t="s">
        <v>7066</v>
      </c>
      <c r="T41" s="12" t="s">
        <v>7057</v>
      </c>
      <c r="U41" s="14" t="s">
        <v>56</v>
      </c>
      <c r="V41" s="14" t="s">
        <v>56</v>
      </c>
      <c r="W41" s="14" t="s">
        <v>56</v>
      </c>
      <c r="X41" s="16" t="s">
        <v>56</v>
      </c>
      <c r="Y41" s="13"/>
      <c r="Z41" s="13"/>
      <c r="AA41" s="13"/>
      <c r="AB41" s="13"/>
    </row>
    <row r="42" spans="1:28" ht="17.100000000000001" customHeight="1">
      <c r="A42" t="s">
        <v>137</v>
      </c>
      <c r="B42" s="12" t="s">
        <v>138</v>
      </c>
      <c r="C42" s="12" t="s">
        <v>37</v>
      </c>
      <c r="D42" s="12" t="s">
        <v>6507</v>
      </c>
      <c r="E42" s="12" t="s">
        <v>52</v>
      </c>
      <c r="F42" s="12" t="s">
        <v>133</v>
      </c>
      <c r="G42" s="9" t="s">
        <v>4715</v>
      </c>
      <c r="H42" s="8" t="s">
        <v>6528</v>
      </c>
      <c r="I42" s="9"/>
      <c r="J42" s="9"/>
      <c r="K42" s="10" t="s">
        <v>2017</v>
      </c>
      <c r="L42" s="11">
        <v>45689</v>
      </c>
      <c r="M42" s="22"/>
      <c r="N42" s="33"/>
      <c r="O42" s="22"/>
      <c r="P42" s="12" t="s">
        <v>7126</v>
      </c>
      <c r="Q42" s="12" t="s">
        <v>7127</v>
      </c>
      <c r="R42" s="12" t="s">
        <v>7072</v>
      </c>
      <c r="S42" s="12" t="s">
        <v>7066</v>
      </c>
      <c r="T42" s="12" t="s">
        <v>7057</v>
      </c>
      <c r="U42" s="14" t="s">
        <v>56</v>
      </c>
      <c r="V42" s="14" t="s">
        <v>56</v>
      </c>
      <c r="W42" s="14" t="s">
        <v>56</v>
      </c>
      <c r="X42" s="16" t="s">
        <v>56</v>
      </c>
      <c r="Y42" s="13"/>
      <c r="Z42" s="13"/>
      <c r="AA42" s="13"/>
      <c r="AB42" s="13"/>
    </row>
    <row r="43" spans="1:28" ht="17.100000000000001" customHeight="1">
      <c r="A43" t="s">
        <v>139</v>
      </c>
      <c r="B43" s="12" t="s">
        <v>140</v>
      </c>
      <c r="C43" s="12" t="s">
        <v>37</v>
      </c>
      <c r="D43" s="12" t="s">
        <v>6507</v>
      </c>
      <c r="E43" s="12" t="s">
        <v>52</v>
      </c>
      <c r="F43" s="12" t="s">
        <v>130</v>
      </c>
      <c r="G43" s="9" t="s">
        <v>4716</v>
      </c>
      <c r="H43" s="8" t="s">
        <v>6531</v>
      </c>
      <c r="I43" s="9"/>
      <c r="J43" s="9"/>
      <c r="K43" s="10"/>
      <c r="L43" s="11"/>
      <c r="M43" s="22"/>
      <c r="N43" s="33"/>
      <c r="O43" s="22"/>
      <c r="P43" s="12" t="s">
        <v>7055</v>
      </c>
      <c r="Q43" s="12" t="s">
        <v>7128</v>
      </c>
      <c r="R43" s="12" t="s">
        <v>7056</v>
      </c>
      <c r="S43" s="12" t="s">
        <v>7057</v>
      </c>
      <c r="T43" s="12" t="s">
        <v>7057</v>
      </c>
      <c r="U43" s="14" t="s">
        <v>56</v>
      </c>
      <c r="V43" s="14" t="s">
        <v>56</v>
      </c>
      <c r="W43" s="14" t="s">
        <v>56</v>
      </c>
      <c r="X43" s="16" t="s">
        <v>56</v>
      </c>
      <c r="Y43" s="13"/>
      <c r="Z43" s="13"/>
      <c r="AA43" s="13"/>
      <c r="AB43" s="13"/>
    </row>
    <row r="44" spans="1:28" ht="17.100000000000001" customHeight="1">
      <c r="A44" t="s">
        <v>142</v>
      </c>
      <c r="B44" s="12" t="s">
        <v>143</v>
      </c>
      <c r="C44" s="12" t="s">
        <v>37</v>
      </c>
      <c r="D44" s="12" t="s">
        <v>6507</v>
      </c>
      <c r="E44" s="12" t="s">
        <v>52</v>
      </c>
      <c r="F44" s="12" t="s">
        <v>144</v>
      </c>
      <c r="G44" s="9" t="s">
        <v>4717</v>
      </c>
      <c r="H44" s="8" t="s">
        <v>6532</v>
      </c>
      <c r="I44" s="9"/>
      <c r="J44" s="9"/>
      <c r="K44" s="10"/>
      <c r="L44" s="11"/>
      <c r="M44" s="22"/>
      <c r="N44" s="33"/>
      <c r="O44" s="22"/>
      <c r="P44" s="12" t="s">
        <v>7055</v>
      </c>
      <c r="Q44" s="12" t="s">
        <v>7128</v>
      </c>
      <c r="R44" s="12" t="s">
        <v>7056</v>
      </c>
      <c r="S44" s="12" t="s">
        <v>7057</v>
      </c>
      <c r="T44" s="12" t="s">
        <v>7057</v>
      </c>
      <c r="U44" s="14" t="s">
        <v>56</v>
      </c>
      <c r="V44" s="14" t="s">
        <v>56</v>
      </c>
      <c r="W44" s="14" t="s">
        <v>56</v>
      </c>
      <c r="X44" s="16" t="s">
        <v>56</v>
      </c>
      <c r="Y44" s="13"/>
      <c r="Z44" s="13"/>
      <c r="AA44" s="13"/>
      <c r="AB44" s="13"/>
    </row>
    <row r="45" spans="1:28" ht="17.100000000000001" customHeight="1">
      <c r="A45" t="s">
        <v>146</v>
      </c>
      <c r="B45" s="12" t="s">
        <v>147</v>
      </c>
      <c r="C45" s="12" t="s">
        <v>37</v>
      </c>
      <c r="D45" s="12" t="s">
        <v>6507</v>
      </c>
      <c r="E45" s="12" t="s">
        <v>52</v>
      </c>
      <c r="F45" s="12" t="s">
        <v>133</v>
      </c>
      <c r="G45" s="9" t="s">
        <v>4718</v>
      </c>
      <c r="H45" s="8" t="s">
        <v>6533</v>
      </c>
      <c r="I45" s="9"/>
      <c r="J45" s="9"/>
      <c r="K45" s="10" t="s">
        <v>2017</v>
      </c>
      <c r="L45" s="11">
        <v>45689</v>
      </c>
      <c r="M45" s="22"/>
      <c r="N45" s="33"/>
      <c r="O45" s="22"/>
      <c r="P45" s="12" t="s">
        <v>154</v>
      </c>
      <c r="Q45" s="12" t="s">
        <v>155</v>
      </c>
      <c r="R45" s="12" t="s">
        <v>7129</v>
      </c>
      <c r="S45" s="12" t="s">
        <v>7057</v>
      </c>
      <c r="T45" s="12" t="s">
        <v>7057</v>
      </c>
      <c r="U45" s="14" t="s">
        <v>56</v>
      </c>
      <c r="V45" s="14" t="s">
        <v>56</v>
      </c>
      <c r="W45" s="14" t="s">
        <v>56</v>
      </c>
      <c r="X45" s="16" t="s">
        <v>56</v>
      </c>
      <c r="Y45" s="13"/>
      <c r="Z45" s="13"/>
      <c r="AA45" s="13"/>
      <c r="AB45" s="13"/>
    </row>
    <row r="46" spans="1:28" ht="17.100000000000001" customHeight="1">
      <c r="A46" t="s">
        <v>149</v>
      </c>
      <c r="B46" s="12" t="s">
        <v>150</v>
      </c>
      <c r="C46" s="12" t="s">
        <v>37</v>
      </c>
      <c r="D46" s="12" t="s">
        <v>6507</v>
      </c>
      <c r="E46" s="12" t="s">
        <v>52</v>
      </c>
      <c r="F46" s="12" t="s">
        <v>62</v>
      </c>
      <c r="G46" s="9" t="s">
        <v>4719</v>
      </c>
      <c r="H46" s="8" t="s">
        <v>6534</v>
      </c>
      <c r="I46" s="9"/>
      <c r="J46" s="9"/>
      <c r="K46" s="10" t="s">
        <v>2017</v>
      </c>
      <c r="L46" s="11">
        <v>45689</v>
      </c>
      <c r="M46" s="22"/>
      <c r="N46" s="33"/>
      <c r="O46" s="22"/>
      <c r="P46" s="12" t="s">
        <v>154</v>
      </c>
      <c r="Q46" s="12" t="s">
        <v>155</v>
      </c>
      <c r="R46" s="12" t="s">
        <v>7129</v>
      </c>
      <c r="S46" s="12" t="s">
        <v>7057</v>
      </c>
      <c r="T46" s="12" t="s">
        <v>7057</v>
      </c>
      <c r="U46" s="14" t="s">
        <v>56</v>
      </c>
      <c r="V46" s="14" t="s">
        <v>56</v>
      </c>
      <c r="W46" s="14" t="s">
        <v>56</v>
      </c>
      <c r="X46" s="16" t="s">
        <v>56</v>
      </c>
      <c r="Y46" s="13"/>
      <c r="Z46" s="13"/>
      <c r="AA46" s="13"/>
      <c r="AB46" s="13"/>
    </row>
    <row r="47" spans="1:28" ht="17.100000000000001" customHeight="1">
      <c r="A47" t="s">
        <v>152</v>
      </c>
      <c r="B47" s="12" t="s">
        <v>153</v>
      </c>
      <c r="C47" s="12" t="s">
        <v>37</v>
      </c>
      <c r="D47" s="12" t="s">
        <v>6507</v>
      </c>
      <c r="E47" s="12" t="s">
        <v>52</v>
      </c>
      <c r="F47" s="12" t="s">
        <v>133</v>
      </c>
      <c r="G47" s="9" t="s">
        <v>4720</v>
      </c>
      <c r="H47" s="8" t="s">
        <v>6533</v>
      </c>
      <c r="I47" s="9"/>
      <c r="J47" s="9"/>
      <c r="K47" s="10" t="s">
        <v>2017</v>
      </c>
      <c r="L47" s="11">
        <v>45689</v>
      </c>
      <c r="M47" s="22"/>
      <c r="N47" s="33"/>
      <c r="O47" s="22"/>
      <c r="P47" s="12" t="s">
        <v>154</v>
      </c>
      <c r="Q47" s="12" t="s">
        <v>155</v>
      </c>
      <c r="R47" s="12" t="s">
        <v>7129</v>
      </c>
      <c r="S47" s="12" t="s">
        <v>7057</v>
      </c>
      <c r="T47" s="12" t="s">
        <v>7057</v>
      </c>
      <c r="U47" s="14" t="s">
        <v>56</v>
      </c>
      <c r="V47" s="14" t="s">
        <v>56</v>
      </c>
      <c r="W47" s="14" t="s">
        <v>56</v>
      </c>
      <c r="X47" s="16" t="s">
        <v>56</v>
      </c>
      <c r="Y47" s="13"/>
      <c r="Z47" s="13"/>
      <c r="AA47" s="13"/>
      <c r="AB47" s="13"/>
    </row>
    <row r="48" spans="1:28" ht="17.100000000000001" customHeight="1">
      <c r="A48" t="s">
        <v>156</v>
      </c>
      <c r="B48" s="12" t="s">
        <v>157</v>
      </c>
      <c r="C48" s="12" t="s">
        <v>37</v>
      </c>
      <c r="D48" s="12" t="s">
        <v>6507</v>
      </c>
      <c r="E48" s="12" t="s">
        <v>52</v>
      </c>
      <c r="F48" s="12" t="s">
        <v>130</v>
      </c>
      <c r="G48" s="9" t="s">
        <v>4721</v>
      </c>
      <c r="H48" s="8" t="s">
        <v>6535</v>
      </c>
      <c r="I48" s="9"/>
      <c r="J48" s="9"/>
      <c r="K48" s="10" t="s">
        <v>2017</v>
      </c>
      <c r="L48" s="11">
        <v>45597</v>
      </c>
      <c r="M48" s="22"/>
      <c r="N48" s="33"/>
      <c r="O48" s="22"/>
      <c r="P48" s="12" t="s">
        <v>7130</v>
      </c>
      <c r="Q48" s="12" t="s">
        <v>155</v>
      </c>
      <c r="R48" s="12" t="s">
        <v>7129</v>
      </c>
      <c r="S48" s="12" t="s">
        <v>7057</v>
      </c>
      <c r="T48" s="12" t="s">
        <v>7057</v>
      </c>
      <c r="U48" s="14" t="s">
        <v>56</v>
      </c>
      <c r="V48" s="14" t="s">
        <v>56</v>
      </c>
      <c r="W48" s="14" t="s">
        <v>56</v>
      </c>
      <c r="X48" s="16" t="s">
        <v>56</v>
      </c>
      <c r="Y48" s="13"/>
      <c r="Z48" s="13"/>
      <c r="AA48" s="13"/>
      <c r="AB48" s="13"/>
    </row>
    <row r="49" spans="1:28" ht="17.100000000000001" customHeight="1">
      <c r="A49" t="s">
        <v>159</v>
      </c>
      <c r="B49" s="12" t="s">
        <v>160</v>
      </c>
      <c r="C49" s="12" t="s">
        <v>37</v>
      </c>
      <c r="D49" s="12" t="s">
        <v>6507</v>
      </c>
      <c r="E49" s="12" t="s">
        <v>52</v>
      </c>
      <c r="F49" s="12" t="s">
        <v>144</v>
      </c>
      <c r="G49" s="9" t="s">
        <v>4722</v>
      </c>
      <c r="H49" s="8" t="s">
        <v>6536</v>
      </c>
      <c r="I49" s="9"/>
      <c r="J49" s="9"/>
      <c r="K49" s="10" t="s">
        <v>2017</v>
      </c>
      <c r="L49" s="11">
        <v>45597</v>
      </c>
      <c r="M49" s="22"/>
      <c r="N49" s="33"/>
      <c r="O49" s="22"/>
      <c r="P49" s="12" t="s">
        <v>7130</v>
      </c>
      <c r="Q49" s="12" t="s">
        <v>155</v>
      </c>
      <c r="R49" s="12" t="s">
        <v>7129</v>
      </c>
      <c r="S49" s="12" t="s">
        <v>7057</v>
      </c>
      <c r="T49" s="12" t="s">
        <v>7057</v>
      </c>
      <c r="U49" s="14" t="s">
        <v>56</v>
      </c>
      <c r="V49" s="14" t="s">
        <v>56</v>
      </c>
      <c r="W49" s="14" t="s">
        <v>56</v>
      </c>
      <c r="X49" s="16" t="s">
        <v>56</v>
      </c>
      <c r="Y49" s="13"/>
      <c r="Z49" s="13"/>
      <c r="AA49" s="13"/>
      <c r="AB49" s="13"/>
    </row>
    <row r="50" spans="1:28" ht="17.100000000000001" customHeight="1">
      <c r="A50" t="s">
        <v>162</v>
      </c>
      <c r="B50" s="12" t="s">
        <v>163</v>
      </c>
      <c r="C50" s="12" t="s">
        <v>37</v>
      </c>
      <c r="D50" s="12" t="s">
        <v>6507</v>
      </c>
      <c r="E50" s="12" t="s">
        <v>39</v>
      </c>
      <c r="F50" s="12" t="s">
        <v>40</v>
      </c>
      <c r="G50" s="9" t="s">
        <v>4723</v>
      </c>
      <c r="H50" s="8" t="s">
        <v>6537</v>
      </c>
      <c r="I50" s="9"/>
      <c r="J50" s="9"/>
      <c r="K50" s="10" t="s">
        <v>2017</v>
      </c>
      <c r="L50" s="11">
        <v>45748</v>
      </c>
      <c r="M50" s="22"/>
      <c r="N50" s="33"/>
      <c r="O50" s="22"/>
      <c r="P50" s="12" t="s">
        <v>7073</v>
      </c>
      <c r="Q50" s="12" t="s">
        <v>7078</v>
      </c>
      <c r="R50" s="12" t="s">
        <v>7075</v>
      </c>
      <c r="S50" s="12" t="s">
        <v>7076</v>
      </c>
      <c r="T50" s="12" t="s">
        <v>7077</v>
      </c>
      <c r="U50" s="14" t="s">
        <v>56</v>
      </c>
      <c r="V50" s="14" t="s">
        <v>56</v>
      </c>
      <c r="W50" s="14" t="s">
        <v>56</v>
      </c>
      <c r="X50" s="16" t="s">
        <v>56</v>
      </c>
      <c r="Y50" s="13"/>
      <c r="Z50" s="13"/>
      <c r="AA50" s="13"/>
      <c r="AB50" s="13"/>
    </row>
    <row r="51" spans="1:28" ht="17.100000000000001" customHeight="1">
      <c r="A51" t="s">
        <v>165</v>
      </c>
      <c r="B51" s="12" t="s">
        <v>166</v>
      </c>
      <c r="C51" s="12" t="s">
        <v>37</v>
      </c>
      <c r="D51" s="12" t="s">
        <v>6507</v>
      </c>
      <c r="E51" s="12" t="s">
        <v>39</v>
      </c>
      <c r="F51" s="12" t="s">
        <v>40</v>
      </c>
      <c r="G51" s="9" t="s">
        <v>4724</v>
      </c>
      <c r="H51" s="8" t="s">
        <v>6537</v>
      </c>
      <c r="I51" s="9"/>
      <c r="J51" s="9"/>
      <c r="K51" s="10" t="s">
        <v>2017</v>
      </c>
      <c r="L51" s="11">
        <v>45748</v>
      </c>
      <c r="M51" s="22"/>
      <c r="N51" s="33"/>
      <c r="O51" s="22"/>
      <c r="P51" s="12" t="s">
        <v>7073</v>
      </c>
      <c r="Q51" s="12" t="s">
        <v>7078</v>
      </c>
      <c r="R51" s="12" t="s">
        <v>7075</v>
      </c>
      <c r="S51" s="12" t="s">
        <v>7076</v>
      </c>
      <c r="T51" s="12" t="s">
        <v>7077</v>
      </c>
      <c r="U51" s="14" t="s">
        <v>56</v>
      </c>
      <c r="V51" s="14" t="s">
        <v>56</v>
      </c>
      <c r="W51" s="14" t="s">
        <v>56</v>
      </c>
      <c r="X51" s="16" t="s">
        <v>56</v>
      </c>
      <c r="Y51" s="13"/>
      <c r="Z51" s="13"/>
      <c r="AA51" s="13"/>
      <c r="AB51" s="13"/>
    </row>
    <row r="52" spans="1:28" ht="17.100000000000001" customHeight="1">
      <c r="A52" t="s">
        <v>167</v>
      </c>
      <c r="B52" s="12" t="s">
        <v>168</v>
      </c>
      <c r="C52" s="12" t="s">
        <v>37</v>
      </c>
      <c r="D52" s="12" t="s">
        <v>6507</v>
      </c>
      <c r="E52" s="12" t="s">
        <v>39</v>
      </c>
      <c r="F52" s="12" t="s">
        <v>169</v>
      </c>
      <c r="G52" s="9" t="s">
        <v>4725</v>
      </c>
      <c r="H52" s="8" t="s">
        <v>6538</v>
      </c>
      <c r="I52" s="9"/>
      <c r="J52" s="9"/>
      <c r="K52" s="10" t="s">
        <v>2017</v>
      </c>
      <c r="L52" s="11">
        <v>45627</v>
      </c>
      <c r="M52" s="22"/>
      <c r="N52" s="33"/>
      <c r="O52" s="22"/>
      <c r="P52" s="12" t="s">
        <v>7073</v>
      </c>
      <c r="Q52" s="12" t="s">
        <v>6879</v>
      </c>
      <c r="R52" s="12" t="s">
        <v>7075</v>
      </c>
      <c r="S52" s="12" t="s">
        <v>7076</v>
      </c>
      <c r="T52" s="12" t="s">
        <v>7077</v>
      </c>
      <c r="U52" s="14" t="s">
        <v>56</v>
      </c>
      <c r="V52" s="14" t="s">
        <v>56</v>
      </c>
      <c r="W52" s="14" t="s">
        <v>56</v>
      </c>
      <c r="X52" s="16" t="s">
        <v>56</v>
      </c>
      <c r="Y52" s="13"/>
      <c r="Z52" s="13"/>
      <c r="AA52" s="13"/>
      <c r="AB52" s="13"/>
    </row>
    <row r="53" spans="1:28" ht="17.100000000000001" customHeight="1">
      <c r="A53" t="s">
        <v>171</v>
      </c>
      <c r="B53" s="12" t="s">
        <v>172</v>
      </c>
      <c r="C53" s="12" t="s">
        <v>37</v>
      </c>
      <c r="D53" s="12" t="s">
        <v>173</v>
      </c>
      <c r="E53" s="12" t="s">
        <v>174</v>
      </c>
      <c r="F53" s="12" t="s">
        <v>175</v>
      </c>
      <c r="G53" s="9" t="s">
        <v>4726</v>
      </c>
      <c r="H53" s="8" t="s">
        <v>6539</v>
      </c>
      <c r="I53" s="9"/>
      <c r="J53" s="9"/>
      <c r="K53" s="10" t="s">
        <v>2017</v>
      </c>
      <c r="L53" s="11">
        <v>45689</v>
      </c>
      <c r="M53" s="22"/>
      <c r="N53" s="33"/>
      <c r="O53" s="22"/>
      <c r="P53" s="12" t="s">
        <v>7131</v>
      </c>
      <c r="Q53" s="12" t="s">
        <v>7132</v>
      </c>
      <c r="R53" s="12" t="s">
        <v>7133</v>
      </c>
      <c r="S53" s="12" t="s">
        <v>7134</v>
      </c>
      <c r="T53" s="12" t="s">
        <v>7135</v>
      </c>
      <c r="U53" s="14" t="s">
        <v>56</v>
      </c>
      <c r="V53" s="14" t="s">
        <v>56</v>
      </c>
      <c r="W53" s="14" t="s">
        <v>56</v>
      </c>
      <c r="X53" s="16" t="s">
        <v>56</v>
      </c>
      <c r="Y53" s="68"/>
      <c r="Z53" s="68"/>
      <c r="AA53" s="68"/>
      <c r="AB53" s="68"/>
    </row>
    <row r="54" spans="1:28" ht="17.100000000000001" customHeight="1">
      <c r="A54" t="s">
        <v>177</v>
      </c>
      <c r="B54" s="12" t="s">
        <v>178</v>
      </c>
      <c r="C54" s="12" t="s">
        <v>37</v>
      </c>
      <c r="D54" s="12" t="s">
        <v>173</v>
      </c>
      <c r="E54" s="12" t="s">
        <v>174</v>
      </c>
      <c r="F54" s="12" t="s">
        <v>175</v>
      </c>
      <c r="G54" s="9" t="s">
        <v>4727</v>
      </c>
      <c r="H54" s="8" t="s">
        <v>6540</v>
      </c>
      <c r="I54" s="9"/>
      <c r="J54" s="9"/>
      <c r="K54" s="10" t="s">
        <v>2017</v>
      </c>
      <c r="L54" s="11">
        <v>45566</v>
      </c>
      <c r="M54" s="22"/>
      <c r="N54" s="33"/>
      <c r="O54" s="22"/>
      <c r="P54" s="12" t="s">
        <v>7136</v>
      </c>
      <c r="Q54" s="12" t="s">
        <v>7132</v>
      </c>
      <c r="R54" s="12" t="s">
        <v>7133</v>
      </c>
      <c r="S54" s="12" t="s">
        <v>7134</v>
      </c>
      <c r="T54" s="12" t="s">
        <v>7135</v>
      </c>
      <c r="U54" s="14" t="s">
        <v>56</v>
      </c>
      <c r="V54" s="14" t="s">
        <v>56</v>
      </c>
      <c r="W54" s="14" t="s">
        <v>56</v>
      </c>
      <c r="X54" s="16" t="s">
        <v>56</v>
      </c>
      <c r="Y54" s="13"/>
      <c r="Z54" s="13"/>
      <c r="AA54" s="13"/>
      <c r="AB54" s="13"/>
    </row>
    <row r="55" spans="1:28" ht="17.100000000000001" customHeight="1">
      <c r="A55" t="s">
        <v>180</v>
      </c>
      <c r="B55" s="12" t="s">
        <v>181</v>
      </c>
      <c r="C55" s="12" t="s">
        <v>37</v>
      </c>
      <c r="D55" s="12" t="s">
        <v>173</v>
      </c>
      <c r="E55" s="12" t="s">
        <v>174</v>
      </c>
      <c r="F55" s="12" t="s">
        <v>175</v>
      </c>
      <c r="G55" s="9" t="s">
        <v>4728</v>
      </c>
      <c r="H55" s="8" t="s">
        <v>6541</v>
      </c>
      <c r="I55" s="9"/>
      <c r="J55" s="9"/>
      <c r="K55" s="10" t="s">
        <v>2017</v>
      </c>
      <c r="L55" s="11">
        <v>45597</v>
      </c>
      <c r="M55" s="22"/>
      <c r="N55" s="33"/>
      <c r="O55" s="22"/>
      <c r="P55" s="12" t="s">
        <v>7136</v>
      </c>
      <c r="Q55" s="12" t="s">
        <v>7132</v>
      </c>
      <c r="R55" s="12" t="s">
        <v>7133</v>
      </c>
      <c r="S55" s="12" t="s">
        <v>7134</v>
      </c>
      <c r="T55" s="12" t="s">
        <v>7135</v>
      </c>
      <c r="U55" s="14" t="s">
        <v>56</v>
      </c>
      <c r="V55" s="14" t="s">
        <v>56</v>
      </c>
      <c r="W55" s="14" t="s">
        <v>56</v>
      </c>
      <c r="X55" s="16" t="s">
        <v>56</v>
      </c>
      <c r="Y55" s="13"/>
      <c r="Z55" s="13"/>
      <c r="AA55" s="13"/>
      <c r="AB55" s="13"/>
    </row>
    <row r="56" spans="1:28" ht="17.100000000000001" customHeight="1">
      <c r="A56" t="s">
        <v>183</v>
      </c>
      <c r="B56" s="12" t="s">
        <v>184</v>
      </c>
      <c r="C56" s="12" t="s">
        <v>37</v>
      </c>
      <c r="D56" s="12" t="s">
        <v>173</v>
      </c>
      <c r="E56" s="12" t="s">
        <v>174</v>
      </c>
      <c r="F56" s="12" t="s">
        <v>185</v>
      </c>
      <c r="G56" s="9" t="s">
        <v>4729</v>
      </c>
      <c r="H56" s="8" t="s">
        <v>6542</v>
      </c>
      <c r="I56" s="9"/>
      <c r="J56" s="9"/>
      <c r="K56" s="10"/>
      <c r="L56" s="11"/>
      <c r="M56" s="22"/>
      <c r="N56" s="33"/>
      <c r="O56" s="22"/>
      <c r="P56" s="12" t="s">
        <v>7137</v>
      </c>
      <c r="Q56" s="12" t="s">
        <v>7138</v>
      </c>
      <c r="R56" s="12" t="s">
        <v>7133</v>
      </c>
      <c r="S56" s="12" t="s">
        <v>7133</v>
      </c>
      <c r="T56" s="12" t="s">
        <v>7133</v>
      </c>
      <c r="U56" s="14" t="s">
        <v>56</v>
      </c>
      <c r="V56" s="14" t="s">
        <v>56</v>
      </c>
      <c r="W56" s="14" t="s">
        <v>56</v>
      </c>
      <c r="X56" s="16" t="s">
        <v>56</v>
      </c>
      <c r="Y56" s="13"/>
      <c r="Z56" s="13"/>
      <c r="AA56" s="13"/>
      <c r="AB56" s="13"/>
    </row>
    <row r="57" spans="1:28" ht="17.100000000000001" customHeight="1">
      <c r="A57" t="s">
        <v>190</v>
      </c>
      <c r="B57" s="12" t="s">
        <v>7139</v>
      </c>
      <c r="C57" s="12" t="s">
        <v>37</v>
      </c>
      <c r="D57" s="12" t="s">
        <v>173</v>
      </c>
      <c r="E57" s="12" t="s">
        <v>174</v>
      </c>
      <c r="F57" s="12" t="s">
        <v>185</v>
      </c>
      <c r="G57" s="9" t="s">
        <v>4730</v>
      </c>
      <c r="H57" s="8" t="s">
        <v>6542</v>
      </c>
      <c r="I57" s="9" t="s">
        <v>188</v>
      </c>
      <c r="J57" s="9"/>
      <c r="K57" s="10"/>
      <c r="L57" s="11"/>
      <c r="M57" s="22"/>
      <c r="N57" s="33"/>
      <c r="O57" s="22"/>
      <c r="P57" s="12" t="s">
        <v>7140</v>
      </c>
      <c r="Q57" s="12" t="s">
        <v>7141</v>
      </c>
      <c r="R57" s="12" t="s">
        <v>7142</v>
      </c>
      <c r="S57" s="12" t="s">
        <v>7114</v>
      </c>
      <c r="T57" s="12" t="s">
        <v>7143</v>
      </c>
      <c r="U57" s="14" t="s">
        <v>56</v>
      </c>
      <c r="V57" s="14" t="s">
        <v>56</v>
      </c>
      <c r="W57" s="14" t="s">
        <v>56</v>
      </c>
      <c r="X57" s="16" t="s">
        <v>56</v>
      </c>
      <c r="Y57" s="13"/>
      <c r="Z57" s="13"/>
      <c r="AA57" s="13"/>
      <c r="AB57" s="13"/>
    </row>
    <row r="58" spans="1:28" ht="17.100000000000001" customHeight="1">
      <c r="A58" t="s">
        <v>188</v>
      </c>
      <c r="B58" s="12" t="s">
        <v>189</v>
      </c>
      <c r="C58" s="12" t="s">
        <v>37</v>
      </c>
      <c r="D58" s="12" t="s">
        <v>173</v>
      </c>
      <c r="E58" s="12" t="s">
        <v>174</v>
      </c>
      <c r="F58" s="12" t="s">
        <v>185</v>
      </c>
      <c r="G58" s="9" t="s">
        <v>4730</v>
      </c>
      <c r="H58" s="8" t="s">
        <v>6542</v>
      </c>
      <c r="I58" s="9"/>
      <c r="J58" s="9" t="s">
        <v>190</v>
      </c>
      <c r="K58" s="10" t="s">
        <v>2017</v>
      </c>
      <c r="L58" s="11">
        <v>45748</v>
      </c>
      <c r="M58" s="22"/>
      <c r="N58" s="33"/>
      <c r="O58" s="22"/>
      <c r="P58" s="12" t="s">
        <v>7144</v>
      </c>
      <c r="Q58" s="12" t="s">
        <v>7145</v>
      </c>
      <c r="R58" s="12" t="s">
        <v>7146</v>
      </c>
      <c r="S58" s="12" t="s">
        <v>7147</v>
      </c>
      <c r="T58" s="12" t="s">
        <v>7148</v>
      </c>
      <c r="U58" s="14" t="s">
        <v>56</v>
      </c>
      <c r="V58" s="14" t="s">
        <v>56</v>
      </c>
      <c r="W58" s="14" t="s">
        <v>56</v>
      </c>
      <c r="X58" s="16" t="s">
        <v>56</v>
      </c>
      <c r="Y58" s="13"/>
      <c r="Z58" s="13"/>
      <c r="AA58" s="13"/>
      <c r="AB58" s="13"/>
    </row>
    <row r="59" spans="1:28" ht="17.100000000000001" customHeight="1">
      <c r="A59" t="s">
        <v>193</v>
      </c>
      <c r="B59" s="12" t="s">
        <v>7149</v>
      </c>
      <c r="C59" s="12" t="s">
        <v>37</v>
      </c>
      <c r="D59" s="12" t="s">
        <v>6502</v>
      </c>
      <c r="E59" s="12" t="s">
        <v>94</v>
      </c>
      <c r="F59" s="12" t="s">
        <v>105</v>
      </c>
      <c r="G59" s="9" t="s">
        <v>4731</v>
      </c>
      <c r="H59" s="8" t="s">
        <v>6523</v>
      </c>
      <c r="I59" s="9" t="s">
        <v>191</v>
      </c>
      <c r="J59" s="9"/>
      <c r="K59" s="10"/>
      <c r="L59" s="11"/>
      <c r="M59" s="22"/>
      <c r="N59" s="33"/>
      <c r="O59" s="22"/>
      <c r="P59" s="12" t="s">
        <v>7150</v>
      </c>
      <c r="Q59" s="12" t="s">
        <v>203</v>
      </c>
      <c r="R59" s="12" t="s">
        <v>7101</v>
      </c>
      <c r="S59" s="12" t="s">
        <v>7151</v>
      </c>
      <c r="T59" s="12" t="s">
        <v>7087</v>
      </c>
      <c r="U59" s="12" t="s">
        <v>96</v>
      </c>
      <c r="V59" s="6">
        <v>1.6</v>
      </c>
      <c r="W59" s="6">
        <v>675</v>
      </c>
      <c r="X59" s="15">
        <v>1.08</v>
      </c>
      <c r="Y59" s="13"/>
      <c r="Z59" s="13"/>
      <c r="AA59" s="13"/>
      <c r="AB59" s="13"/>
    </row>
    <row r="60" spans="1:28" ht="17.100000000000001" customHeight="1">
      <c r="A60" t="s">
        <v>197</v>
      </c>
      <c r="B60" s="12" t="s">
        <v>7152</v>
      </c>
      <c r="C60" s="12" t="s">
        <v>37</v>
      </c>
      <c r="D60" s="12" t="s">
        <v>6502</v>
      </c>
      <c r="E60" s="12" t="s">
        <v>94</v>
      </c>
      <c r="F60" s="12" t="s">
        <v>105</v>
      </c>
      <c r="G60" s="9" t="s">
        <v>4732</v>
      </c>
      <c r="H60" s="8" t="s">
        <v>6543</v>
      </c>
      <c r="I60" s="9" t="s">
        <v>194</v>
      </c>
      <c r="J60" s="9"/>
      <c r="K60" s="10"/>
      <c r="L60" s="11"/>
      <c r="M60" s="22"/>
      <c r="N60" s="33"/>
      <c r="O60" s="22"/>
      <c r="P60" s="12" t="s">
        <v>7150</v>
      </c>
      <c r="Q60" s="12" t="s">
        <v>203</v>
      </c>
      <c r="R60" s="12" t="s">
        <v>7101</v>
      </c>
      <c r="S60" s="12" t="s">
        <v>7151</v>
      </c>
      <c r="T60" s="12" t="s">
        <v>7087</v>
      </c>
      <c r="U60" s="12" t="s">
        <v>96</v>
      </c>
      <c r="V60" s="6">
        <v>1.6</v>
      </c>
      <c r="W60" s="6">
        <v>675</v>
      </c>
      <c r="X60" s="15">
        <v>1.08</v>
      </c>
      <c r="Y60" s="13"/>
      <c r="Z60" s="13"/>
      <c r="AA60" s="13"/>
      <c r="AB60" s="13"/>
    </row>
    <row r="61" spans="1:28" ht="17.100000000000001" customHeight="1">
      <c r="A61" t="s">
        <v>201</v>
      </c>
      <c r="B61" s="12" t="s">
        <v>7153</v>
      </c>
      <c r="C61" s="12" t="s">
        <v>37</v>
      </c>
      <c r="D61" s="12" t="s">
        <v>6502</v>
      </c>
      <c r="E61" s="12" t="s">
        <v>94</v>
      </c>
      <c r="F61" s="12" t="s">
        <v>111</v>
      </c>
      <c r="G61" s="9" t="s">
        <v>4733</v>
      </c>
      <c r="H61" s="8" t="s">
        <v>6544</v>
      </c>
      <c r="I61" s="9" t="s">
        <v>198</v>
      </c>
      <c r="J61" s="9"/>
      <c r="K61" s="10"/>
      <c r="L61" s="11"/>
      <c r="M61" s="22"/>
      <c r="N61" s="33"/>
      <c r="O61" s="22"/>
      <c r="P61" s="12" t="s">
        <v>202</v>
      </c>
      <c r="Q61" s="12" t="s">
        <v>203</v>
      </c>
      <c r="R61" s="12" t="s">
        <v>7101</v>
      </c>
      <c r="S61" s="12" t="s">
        <v>7151</v>
      </c>
      <c r="T61" s="12" t="s">
        <v>7087</v>
      </c>
      <c r="U61" s="12" t="s">
        <v>96</v>
      </c>
      <c r="V61" s="6">
        <v>1.6</v>
      </c>
      <c r="W61" s="6">
        <v>675</v>
      </c>
      <c r="X61" s="15">
        <v>1.08</v>
      </c>
      <c r="Y61" s="13"/>
      <c r="Z61" s="13"/>
      <c r="AA61" s="13"/>
      <c r="AB61" s="13"/>
    </row>
    <row r="62" spans="1:28" ht="17.100000000000001" customHeight="1">
      <c r="A62" t="s">
        <v>207</v>
      </c>
      <c r="B62" s="12" t="s">
        <v>7154</v>
      </c>
      <c r="C62" s="12" t="s">
        <v>37</v>
      </c>
      <c r="D62" s="12" t="s">
        <v>6502</v>
      </c>
      <c r="E62" s="12" t="s">
        <v>94</v>
      </c>
      <c r="F62" s="12" t="s">
        <v>111</v>
      </c>
      <c r="G62" s="9" t="s">
        <v>4734</v>
      </c>
      <c r="H62" s="8" t="s">
        <v>6545</v>
      </c>
      <c r="I62" s="9" t="s">
        <v>204</v>
      </c>
      <c r="J62" s="9"/>
      <c r="K62" s="10"/>
      <c r="L62" s="11"/>
      <c r="M62" s="22"/>
      <c r="N62" s="33"/>
      <c r="O62" s="22"/>
      <c r="P62" s="12" t="s">
        <v>202</v>
      </c>
      <c r="Q62" s="12" t="s">
        <v>203</v>
      </c>
      <c r="R62" s="12" t="s">
        <v>7101</v>
      </c>
      <c r="S62" s="12" t="s">
        <v>7151</v>
      </c>
      <c r="T62" s="12" t="s">
        <v>7087</v>
      </c>
      <c r="U62" s="12" t="s">
        <v>96</v>
      </c>
      <c r="V62" s="6">
        <v>1.6</v>
      </c>
      <c r="W62" s="6">
        <v>675</v>
      </c>
      <c r="X62" s="15">
        <v>1.08</v>
      </c>
      <c r="Y62" s="13"/>
      <c r="Z62" s="13"/>
      <c r="AA62" s="13"/>
      <c r="AB62" s="13"/>
    </row>
    <row r="63" spans="1:28" ht="17.100000000000001" customHeight="1">
      <c r="A63" t="s">
        <v>211</v>
      </c>
      <c r="B63" s="12" t="s">
        <v>7155</v>
      </c>
      <c r="C63" s="12" t="s">
        <v>37</v>
      </c>
      <c r="D63" s="12" t="s">
        <v>6502</v>
      </c>
      <c r="E63" s="12" t="s">
        <v>94</v>
      </c>
      <c r="F63" s="12" t="s">
        <v>111</v>
      </c>
      <c r="G63" s="9" t="s">
        <v>4735</v>
      </c>
      <c r="H63" s="8" t="s">
        <v>6546</v>
      </c>
      <c r="I63" s="9" t="s">
        <v>208</v>
      </c>
      <c r="J63" s="9"/>
      <c r="K63" s="10"/>
      <c r="L63" s="11"/>
      <c r="M63" s="22"/>
      <c r="N63" s="33"/>
      <c r="O63" s="22"/>
      <c r="P63" s="12" t="s">
        <v>7156</v>
      </c>
      <c r="Q63" s="12" t="s">
        <v>7157</v>
      </c>
      <c r="R63" s="12" t="s">
        <v>7158</v>
      </c>
      <c r="S63" s="12" t="s">
        <v>7086</v>
      </c>
      <c r="T63" s="12" t="s">
        <v>7159</v>
      </c>
      <c r="U63" s="12" t="s">
        <v>96</v>
      </c>
      <c r="V63" s="6">
        <v>1.8</v>
      </c>
      <c r="W63" s="6">
        <v>675</v>
      </c>
      <c r="X63" s="15">
        <v>1.2150000000000001</v>
      </c>
      <c r="Y63" s="13"/>
      <c r="Z63" s="13"/>
      <c r="AA63" s="13"/>
      <c r="AB63" s="13"/>
    </row>
    <row r="64" spans="1:28" ht="17.100000000000001" customHeight="1">
      <c r="A64" t="s">
        <v>191</v>
      </c>
      <c r="B64" s="12" t="s">
        <v>192</v>
      </c>
      <c r="C64" s="12" t="s">
        <v>37</v>
      </c>
      <c r="D64" s="12" t="s">
        <v>6502</v>
      </c>
      <c r="E64" s="12" t="s">
        <v>94</v>
      </c>
      <c r="F64" s="12" t="s">
        <v>105</v>
      </c>
      <c r="G64" s="9" t="s">
        <v>4731</v>
      </c>
      <c r="H64" s="8" t="s">
        <v>6523</v>
      </c>
      <c r="I64" s="9"/>
      <c r="J64" s="9" t="s">
        <v>193</v>
      </c>
      <c r="K64" s="10" t="s">
        <v>2017</v>
      </c>
      <c r="L64" s="11">
        <v>46023</v>
      </c>
      <c r="M64" s="22"/>
      <c r="N64" s="33"/>
      <c r="O64" s="22"/>
      <c r="P64" s="12" t="s">
        <v>202</v>
      </c>
      <c r="Q64" s="12" t="s">
        <v>203</v>
      </c>
      <c r="R64" s="12" t="s">
        <v>7160</v>
      </c>
      <c r="S64" s="12" t="s">
        <v>7160</v>
      </c>
      <c r="T64" s="12" t="s">
        <v>7160</v>
      </c>
      <c r="U64" s="12" t="s">
        <v>96</v>
      </c>
      <c r="V64" s="6">
        <v>1.6</v>
      </c>
      <c r="W64" s="6">
        <v>675</v>
      </c>
      <c r="X64" s="15">
        <v>1.08</v>
      </c>
      <c r="Y64" s="13"/>
      <c r="Z64" s="13"/>
      <c r="AA64" s="13"/>
      <c r="AB64" s="13"/>
    </row>
    <row r="65" spans="1:28" ht="17.100000000000001" customHeight="1">
      <c r="A65" t="s">
        <v>194</v>
      </c>
      <c r="B65" s="12" t="s">
        <v>195</v>
      </c>
      <c r="C65" s="12" t="s">
        <v>37</v>
      </c>
      <c r="D65" s="12" t="s">
        <v>6502</v>
      </c>
      <c r="E65" s="12" t="s">
        <v>94</v>
      </c>
      <c r="F65" s="12" t="s">
        <v>105</v>
      </c>
      <c r="G65" s="9" t="s">
        <v>4732</v>
      </c>
      <c r="H65" s="8" t="s">
        <v>6543</v>
      </c>
      <c r="I65" s="9"/>
      <c r="J65" s="9" t="s">
        <v>197</v>
      </c>
      <c r="K65" s="10" t="s">
        <v>2017</v>
      </c>
      <c r="L65" s="11">
        <v>46023</v>
      </c>
      <c r="M65" s="22"/>
      <c r="N65" s="33"/>
      <c r="O65" s="22"/>
      <c r="P65" s="12" t="s">
        <v>7150</v>
      </c>
      <c r="Q65" s="12" t="s">
        <v>203</v>
      </c>
      <c r="R65" s="12" t="s">
        <v>7101</v>
      </c>
      <c r="S65" s="12" t="s">
        <v>7151</v>
      </c>
      <c r="T65" s="12" t="s">
        <v>7087</v>
      </c>
      <c r="U65" s="12" t="s">
        <v>96</v>
      </c>
      <c r="V65" s="6">
        <v>1.6</v>
      </c>
      <c r="W65" s="6">
        <v>675</v>
      </c>
      <c r="X65" s="15">
        <v>1.08</v>
      </c>
      <c r="Y65" s="13"/>
      <c r="Z65" s="13"/>
      <c r="AA65" s="13"/>
      <c r="AB65" s="13"/>
    </row>
    <row r="66" spans="1:28" ht="17.100000000000001" customHeight="1">
      <c r="A66" t="s">
        <v>198</v>
      </c>
      <c r="B66" s="12" t="s">
        <v>199</v>
      </c>
      <c r="C66" s="12" t="s">
        <v>37</v>
      </c>
      <c r="D66" s="12" t="s">
        <v>6502</v>
      </c>
      <c r="E66" s="12" t="s">
        <v>94</v>
      </c>
      <c r="F66" s="12" t="s">
        <v>111</v>
      </c>
      <c r="G66" s="9" t="s">
        <v>4733</v>
      </c>
      <c r="H66" s="8" t="s">
        <v>6544</v>
      </c>
      <c r="I66" s="9"/>
      <c r="J66" s="9" t="s">
        <v>201</v>
      </c>
      <c r="K66" s="10" t="s">
        <v>2017</v>
      </c>
      <c r="L66" s="11">
        <v>46023</v>
      </c>
      <c r="M66" s="22"/>
      <c r="N66" s="33"/>
      <c r="O66" s="22"/>
      <c r="P66" s="12" t="s">
        <v>202</v>
      </c>
      <c r="Q66" s="12" t="s">
        <v>203</v>
      </c>
      <c r="R66" s="12" t="s">
        <v>7160</v>
      </c>
      <c r="S66" s="12" t="s">
        <v>7160</v>
      </c>
      <c r="T66" s="12" t="s">
        <v>7160</v>
      </c>
      <c r="U66" s="12" t="s">
        <v>96</v>
      </c>
      <c r="V66" s="6">
        <v>1.6</v>
      </c>
      <c r="W66" s="6">
        <v>675</v>
      </c>
      <c r="X66" s="15">
        <v>1.08</v>
      </c>
      <c r="Y66" s="13"/>
      <c r="Z66" s="13"/>
      <c r="AA66" s="13"/>
      <c r="AB66" s="13"/>
    </row>
    <row r="67" spans="1:28" ht="17.100000000000001" customHeight="1">
      <c r="A67" t="s">
        <v>204</v>
      </c>
      <c r="B67" s="12" t="s">
        <v>205</v>
      </c>
      <c r="C67" s="12" t="s">
        <v>37</v>
      </c>
      <c r="D67" s="12" t="s">
        <v>6502</v>
      </c>
      <c r="E67" s="12" t="s">
        <v>94</v>
      </c>
      <c r="F67" s="12" t="s">
        <v>111</v>
      </c>
      <c r="G67" s="9" t="s">
        <v>4734</v>
      </c>
      <c r="H67" s="8" t="s">
        <v>6545</v>
      </c>
      <c r="I67" s="9"/>
      <c r="J67" s="9" t="s">
        <v>207</v>
      </c>
      <c r="K67" s="10" t="s">
        <v>2017</v>
      </c>
      <c r="L67" s="11">
        <v>46023</v>
      </c>
      <c r="M67" s="22"/>
      <c r="N67" s="33"/>
      <c r="O67" s="22"/>
      <c r="P67" s="12" t="s">
        <v>7150</v>
      </c>
      <c r="Q67" s="12" t="s">
        <v>203</v>
      </c>
      <c r="R67" s="12" t="s">
        <v>7101</v>
      </c>
      <c r="S67" s="12" t="s">
        <v>7151</v>
      </c>
      <c r="T67" s="12" t="s">
        <v>7087</v>
      </c>
      <c r="U67" s="12" t="s">
        <v>96</v>
      </c>
      <c r="V67" s="6">
        <v>1.6</v>
      </c>
      <c r="W67" s="6">
        <v>675</v>
      </c>
      <c r="X67" s="15">
        <v>1.08</v>
      </c>
      <c r="Y67" s="13"/>
      <c r="Z67" s="13"/>
      <c r="AA67" s="13"/>
      <c r="AB67" s="13"/>
    </row>
    <row r="68" spans="1:28" ht="17.100000000000001" customHeight="1">
      <c r="A68" t="s">
        <v>208</v>
      </c>
      <c r="B68" s="12" t="s">
        <v>209</v>
      </c>
      <c r="C68" s="12" t="s">
        <v>37</v>
      </c>
      <c r="D68" s="12" t="s">
        <v>6502</v>
      </c>
      <c r="E68" s="12" t="s">
        <v>94</v>
      </c>
      <c r="F68" s="12" t="s">
        <v>111</v>
      </c>
      <c r="G68" s="9" t="s">
        <v>4735</v>
      </c>
      <c r="H68" s="8" t="s">
        <v>6546</v>
      </c>
      <c r="I68" s="9"/>
      <c r="J68" s="9" t="s">
        <v>211</v>
      </c>
      <c r="K68" s="10" t="s">
        <v>2017</v>
      </c>
      <c r="L68" s="11">
        <v>46023</v>
      </c>
      <c r="M68" s="22"/>
      <c r="N68" s="33"/>
      <c r="O68" s="22"/>
      <c r="P68" s="12" t="s">
        <v>7161</v>
      </c>
      <c r="Q68" s="12" t="s">
        <v>7157</v>
      </c>
      <c r="R68" s="12" t="s">
        <v>7162</v>
      </c>
      <c r="S68" s="12" t="s">
        <v>7151</v>
      </c>
      <c r="T68" s="12" t="s">
        <v>7159</v>
      </c>
      <c r="U68" s="12" t="s">
        <v>96</v>
      </c>
      <c r="V68" s="6">
        <v>1.8</v>
      </c>
      <c r="W68" s="6">
        <v>675</v>
      </c>
      <c r="X68" s="15">
        <v>1.2150000000000001</v>
      </c>
      <c r="Y68" s="13"/>
      <c r="Z68" s="13"/>
      <c r="AA68" s="13"/>
      <c r="AB68" s="13"/>
    </row>
    <row r="69" spans="1:28" ht="17.100000000000001" customHeight="1">
      <c r="A69" t="s">
        <v>216</v>
      </c>
      <c r="B69" s="12" t="s">
        <v>217</v>
      </c>
      <c r="C69" s="12" t="s">
        <v>37</v>
      </c>
      <c r="D69" s="12" t="s">
        <v>6507</v>
      </c>
      <c r="E69" s="12" t="s">
        <v>214</v>
      </c>
      <c r="F69" s="12" t="s">
        <v>6552</v>
      </c>
      <c r="G69" s="9" t="s">
        <v>4736</v>
      </c>
      <c r="H69" s="8" t="s">
        <v>6547</v>
      </c>
      <c r="I69" s="9"/>
      <c r="J69" s="9"/>
      <c r="K69" s="10"/>
      <c r="L69" s="11"/>
      <c r="M69" s="22"/>
      <c r="N69" s="33"/>
      <c r="O69" s="22"/>
      <c r="P69" s="12" t="s">
        <v>7163</v>
      </c>
      <c r="Q69" s="12" t="s">
        <v>7164</v>
      </c>
      <c r="R69" s="12" t="s">
        <v>7165</v>
      </c>
      <c r="S69" s="12" t="s">
        <v>7057</v>
      </c>
      <c r="T69" s="12" t="s">
        <v>7057</v>
      </c>
      <c r="U69" s="14" t="s">
        <v>56</v>
      </c>
      <c r="V69" s="14" t="s">
        <v>56</v>
      </c>
      <c r="W69" s="14" t="s">
        <v>56</v>
      </c>
      <c r="X69" s="16" t="s">
        <v>56</v>
      </c>
      <c r="Y69" s="13"/>
      <c r="Z69" s="13"/>
      <c r="AA69" s="13"/>
      <c r="AB69" s="13"/>
    </row>
    <row r="70" spans="1:28" ht="17.100000000000001" customHeight="1">
      <c r="A70" t="s">
        <v>222</v>
      </c>
      <c r="B70" s="12" t="s">
        <v>223</v>
      </c>
      <c r="C70" s="12" t="s">
        <v>37</v>
      </c>
      <c r="D70" s="12" t="s">
        <v>6502</v>
      </c>
      <c r="E70" s="12" t="s">
        <v>214</v>
      </c>
      <c r="F70" s="12" t="s">
        <v>224</v>
      </c>
      <c r="G70" s="9" t="s">
        <v>4738</v>
      </c>
      <c r="H70" s="8" t="s">
        <v>6551</v>
      </c>
      <c r="I70" s="9"/>
      <c r="J70" s="9"/>
      <c r="K70" s="10"/>
      <c r="L70" s="11"/>
      <c r="M70" s="22"/>
      <c r="N70" s="33"/>
      <c r="O70" s="22"/>
      <c r="P70" s="12" t="s">
        <v>7166</v>
      </c>
      <c r="Q70" s="12" t="s">
        <v>7167</v>
      </c>
      <c r="R70" s="12" t="s">
        <v>7168</v>
      </c>
      <c r="S70" s="12" t="s">
        <v>7075</v>
      </c>
      <c r="T70" s="12" t="s">
        <v>7087</v>
      </c>
      <c r="U70" s="12" t="s">
        <v>96</v>
      </c>
      <c r="V70" s="6">
        <v>2.4</v>
      </c>
      <c r="W70" s="6">
        <v>675</v>
      </c>
      <c r="X70" s="15">
        <v>1.62</v>
      </c>
      <c r="Y70" s="13"/>
      <c r="Z70" s="13"/>
      <c r="AA70" s="13"/>
      <c r="AB70" s="13"/>
    </row>
    <row r="71" spans="1:28" ht="17.100000000000001" customHeight="1">
      <c r="A71" t="s">
        <v>228</v>
      </c>
      <c r="B71" s="12" t="s">
        <v>229</v>
      </c>
      <c r="C71" s="12" t="s">
        <v>37</v>
      </c>
      <c r="D71" s="12" t="s">
        <v>6507</v>
      </c>
      <c r="E71" s="12" t="s">
        <v>214</v>
      </c>
      <c r="F71" s="12" t="s">
        <v>6553</v>
      </c>
      <c r="G71" s="9" t="s">
        <v>4739</v>
      </c>
      <c r="H71" s="8" t="s">
        <v>6554</v>
      </c>
      <c r="I71" s="9"/>
      <c r="J71" s="9"/>
      <c r="K71" s="10"/>
      <c r="L71" s="11"/>
      <c r="M71" s="22"/>
      <c r="N71" s="33"/>
      <c r="O71" s="22"/>
      <c r="P71" s="12" t="s">
        <v>7169</v>
      </c>
      <c r="Q71" s="12" t="s">
        <v>6879</v>
      </c>
      <c r="R71" s="12" t="s">
        <v>7170</v>
      </c>
      <c r="S71" s="12" t="s">
        <v>7171</v>
      </c>
      <c r="T71" s="12" t="s">
        <v>7172</v>
      </c>
      <c r="U71" s="14" t="s">
        <v>56</v>
      </c>
      <c r="V71" s="14" t="s">
        <v>56</v>
      </c>
      <c r="W71" s="14" t="s">
        <v>56</v>
      </c>
      <c r="X71" s="16" t="s">
        <v>56</v>
      </c>
      <c r="Y71" s="13"/>
      <c r="Z71" s="13"/>
      <c r="AA71" s="13"/>
      <c r="AB71" s="13"/>
    </row>
    <row r="72" spans="1:28" ht="17.100000000000001" customHeight="1">
      <c r="A72" t="s">
        <v>232</v>
      </c>
      <c r="B72" s="12" t="s">
        <v>233</v>
      </c>
      <c r="C72" s="12" t="s">
        <v>37</v>
      </c>
      <c r="D72" s="12" t="s">
        <v>6502</v>
      </c>
      <c r="E72" s="12" t="s">
        <v>39</v>
      </c>
      <c r="F72" s="12" t="s">
        <v>40</v>
      </c>
      <c r="G72" s="19" t="s">
        <v>4740</v>
      </c>
      <c r="H72" s="8" t="s">
        <v>6555</v>
      </c>
      <c r="I72" s="9"/>
      <c r="J72" s="9"/>
      <c r="K72" s="10"/>
      <c r="L72" s="11"/>
      <c r="M72" s="22"/>
      <c r="N72" s="33"/>
      <c r="O72" s="22"/>
      <c r="P72" s="12" t="s">
        <v>7173</v>
      </c>
      <c r="Q72" s="12" t="s">
        <v>7074</v>
      </c>
      <c r="R72" s="12" t="s">
        <v>7174</v>
      </c>
      <c r="S72" s="12" t="s">
        <v>7085</v>
      </c>
      <c r="T72" s="12" t="s">
        <v>7175</v>
      </c>
      <c r="U72" s="12" t="s">
        <v>96</v>
      </c>
      <c r="V72" s="6">
        <v>0.9</v>
      </c>
      <c r="W72" s="6">
        <v>675</v>
      </c>
      <c r="X72" s="15">
        <v>0.60799999999999998</v>
      </c>
      <c r="Y72" s="13"/>
      <c r="Z72" s="13"/>
      <c r="AA72" s="13"/>
      <c r="AB72" s="13"/>
    </row>
    <row r="73" spans="1:28" ht="17.100000000000001" customHeight="1">
      <c r="A73" t="s">
        <v>235</v>
      </c>
      <c r="B73" s="12" t="s">
        <v>236</v>
      </c>
      <c r="C73" s="12" t="s">
        <v>37</v>
      </c>
      <c r="D73" s="12" t="s">
        <v>6502</v>
      </c>
      <c r="E73" s="12" t="s">
        <v>39</v>
      </c>
      <c r="F73" s="12" t="s">
        <v>40</v>
      </c>
      <c r="G73" s="19" t="s">
        <v>4741</v>
      </c>
      <c r="H73" s="8" t="s">
        <v>6556</v>
      </c>
      <c r="I73" s="9"/>
      <c r="J73" s="9"/>
      <c r="K73" s="10"/>
      <c r="L73" s="11"/>
      <c r="M73" s="22"/>
      <c r="N73" s="33"/>
      <c r="O73" s="22"/>
      <c r="P73" s="12" t="s">
        <v>7176</v>
      </c>
      <c r="Q73" s="12" t="s">
        <v>7177</v>
      </c>
      <c r="R73" s="12" t="s">
        <v>7178</v>
      </c>
      <c r="S73" s="12" t="s">
        <v>7179</v>
      </c>
      <c r="T73" s="12" t="s">
        <v>7180</v>
      </c>
      <c r="U73" s="12" t="s">
        <v>96</v>
      </c>
      <c r="V73" s="6">
        <v>1.3</v>
      </c>
      <c r="W73" s="6">
        <v>675</v>
      </c>
      <c r="X73" s="15">
        <v>0.878</v>
      </c>
      <c r="Y73" s="13"/>
      <c r="Z73" s="13"/>
      <c r="AA73" s="13"/>
      <c r="AB73" s="13"/>
    </row>
    <row r="74" spans="1:28" ht="17.100000000000001" customHeight="1">
      <c r="A74" t="s">
        <v>238</v>
      </c>
      <c r="B74" s="12" t="s">
        <v>239</v>
      </c>
      <c r="C74" s="12" t="s">
        <v>37</v>
      </c>
      <c r="D74" s="12" t="s">
        <v>6502</v>
      </c>
      <c r="E74" s="12" t="s">
        <v>39</v>
      </c>
      <c r="F74" s="12" t="s">
        <v>40</v>
      </c>
      <c r="G74" s="19" t="s">
        <v>4742</v>
      </c>
      <c r="H74" s="8" t="s">
        <v>6557</v>
      </c>
      <c r="I74" s="9"/>
      <c r="J74" s="9"/>
      <c r="K74" s="10"/>
      <c r="L74" s="11"/>
      <c r="M74" s="22"/>
      <c r="N74" s="33"/>
      <c r="O74" s="22"/>
      <c r="P74" s="12" t="s">
        <v>7176</v>
      </c>
      <c r="Q74" s="12" t="s">
        <v>7177</v>
      </c>
      <c r="R74" s="12" t="s">
        <v>7178</v>
      </c>
      <c r="S74" s="12" t="s">
        <v>7179</v>
      </c>
      <c r="T74" s="12" t="s">
        <v>7180</v>
      </c>
      <c r="U74" s="12" t="s">
        <v>96</v>
      </c>
      <c r="V74" s="6">
        <v>1.3</v>
      </c>
      <c r="W74" s="6">
        <v>675</v>
      </c>
      <c r="X74" s="15">
        <v>0.878</v>
      </c>
      <c r="Y74" s="13"/>
      <c r="Z74" s="13"/>
      <c r="AA74" s="13"/>
      <c r="AB74" s="13"/>
    </row>
    <row r="75" spans="1:28" ht="17.100000000000001" customHeight="1">
      <c r="A75" t="s">
        <v>241</v>
      </c>
      <c r="B75" s="12" t="s">
        <v>242</v>
      </c>
      <c r="C75" s="12" t="s">
        <v>37</v>
      </c>
      <c r="D75" s="12" t="s">
        <v>6502</v>
      </c>
      <c r="E75" s="12" t="s">
        <v>39</v>
      </c>
      <c r="F75" s="12" t="s">
        <v>40</v>
      </c>
      <c r="G75" s="19" t="s">
        <v>4743</v>
      </c>
      <c r="H75" s="8" t="s">
        <v>6558</v>
      </c>
      <c r="I75" s="9"/>
      <c r="J75" s="9"/>
      <c r="K75" s="10"/>
      <c r="L75" s="11"/>
      <c r="M75" s="22"/>
      <c r="N75" s="33"/>
      <c r="O75" s="22"/>
      <c r="P75" s="12" t="s">
        <v>7176</v>
      </c>
      <c r="Q75" s="12" t="s">
        <v>7177</v>
      </c>
      <c r="R75" s="12" t="s">
        <v>7178</v>
      </c>
      <c r="S75" s="12" t="s">
        <v>7179</v>
      </c>
      <c r="T75" s="12" t="s">
        <v>7180</v>
      </c>
      <c r="U75" s="12" t="s">
        <v>96</v>
      </c>
      <c r="V75" s="6">
        <v>1.3</v>
      </c>
      <c r="W75" s="6">
        <v>675</v>
      </c>
      <c r="X75" s="15">
        <v>0.878</v>
      </c>
      <c r="Y75" s="13"/>
      <c r="Z75" s="13"/>
      <c r="AA75" s="13"/>
      <c r="AB75" s="13"/>
    </row>
    <row r="76" spans="1:28" ht="17.100000000000001" customHeight="1">
      <c r="A76" t="s">
        <v>244</v>
      </c>
      <c r="B76" s="12" t="s">
        <v>245</v>
      </c>
      <c r="C76" s="12" t="s">
        <v>37</v>
      </c>
      <c r="D76" s="12" t="s">
        <v>6502</v>
      </c>
      <c r="E76" s="12" t="s">
        <v>39</v>
      </c>
      <c r="F76" s="12" t="s">
        <v>40</v>
      </c>
      <c r="G76" s="19" t="s">
        <v>4744</v>
      </c>
      <c r="H76" s="8" t="s">
        <v>6559</v>
      </c>
      <c r="I76" s="9"/>
      <c r="J76" s="9" t="s">
        <v>247</v>
      </c>
      <c r="K76" s="10" t="s">
        <v>2017</v>
      </c>
      <c r="L76" s="11">
        <v>45658</v>
      </c>
      <c r="M76" s="22"/>
      <c r="N76" s="33"/>
      <c r="O76" s="22"/>
      <c r="P76" s="12" t="s">
        <v>7181</v>
      </c>
      <c r="Q76" s="12" t="s">
        <v>7128</v>
      </c>
      <c r="R76" s="12" t="s">
        <v>7182</v>
      </c>
      <c r="S76" s="12" t="s">
        <v>7183</v>
      </c>
      <c r="T76" s="12" t="s">
        <v>7143</v>
      </c>
      <c r="U76" s="12" t="s">
        <v>96</v>
      </c>
      <c r="V76" s="6">
        <v>1.6</v>
      </c>
      <c r="W76" s="6">
        <v>675</v>
      </c>
      <c r="X76" s="15">
        <v>1.08</v>
      </c>
      <c r="Y76" s="13"/>
      <c r="Z76" s="13"/>
      <c r="AA76" s="13"/>
      <c r="AB76" s="13"/>
    </row>
    <row r="77" spans="1:28" ht="17.100000000000001" customHeight="1">
      <c r="A77" t="s">
        <v>248</v>
      </c>
      <c r="B77" s="12" t="s">
        <v>249</v>
      </c>
      <c r="C77" s="12" t="s">
        <v>37</v>
      </c>
      <c r="D77" s="12" t="s">
        <v>6502</v>
      </c>
      <c r="E77" s="12" t="s">
        <v>39</v>
      </c>
      <c r="F77" s="12" t="s">
        <v>40</v>
      </c>
      <c r="G77" s="19" t="s">
        <v>4745</v>
      </c>
      <c r="H77" s="8" t="s">
        <v>6559</v>
      </c>
      <c r="I77" s="9"/>
      <c r="J77" s="9" t="s">
        <v>250</v>
      </c>
      <c r="K77" s="10" t="s">
        <v>2017</v>
      </c>
      <c r="L77" s="11">
        <v>45870</v>
      </c>
      <c r="M77" s="22"/>
      <c r="N77" s="33"/>
      <c r="O77" s="22"/>
      <c r="P77" s="12" t="s">
        <v>7176</v>
      </c>
      <c r="Q77" s="12" t="s">
        <v>7177</v>
      </c>
      <c r="R77" s="12" t="s">
        <v>7178</v>
      </c>
      <c r="S77" s="12" t="s">
        <v>7179</v>
      </c>
      <c r="T77" s="12" t="s">
        <v>7180</v>
      </c>
      <c r="U77" s="12" t="s">
        <v>96</v>
      </c>
      <c r="V77" s="17"/>
      <c r="W77" s="6">
        <v>675</v>
      </c>
      <c r="X77" s="15">
        <v>0</v>
      </c>
      <c r="Y77" s="13"/>
      <c r="Z77" s="13"/>
      <c r="AA77" s="13"/>
      <c r="AB77" s="13"/>
    </row>
    <row r="78" spans="1:28" ht="17.100000000000001" customHeight="1">
      <c r="A78" t="s">
        <v>251</v>
      </c>
      <c r="B78" s="12" t="s">
        <v>252</v>
      </c>
      <c r="C78" s="12" t="s">
        <v>37</v>
      </c>
      <c r="D78" s="12" t="s">
        <v>6502</v>
      </c>
      <c r="E78" s="12" t="s">
        <v>39</v>
      </c>
      <c r="F78" s="12" t="s">
        <v>169</v>
      </c>
      <c r="G78" s="19" t="s">
        <v>4746</v>
      </c>
      <c r="H78" s="8" t="s">
        <v>6560</v>
      </c>
      <c r="I78" s="9"/>
      <c r="J78" s="9" t="s">
        <v>254</v>
      </c>
      <c r="K78" s="10" t="s">
        <v>2017</v>
      </c>
      <c r="L78" s="11">
        <v>45627</v>
      </c>
      <c r="M78" s="22"/>
      <c r="N78" s="33"/>
      <c r="O78" s="22"/>
      <c r="P78" s="12" t="s">
        <v>7184</v>
      </c>
      <c r="Q78" s="12" t="s">
        <v>7128</v>
      </c>
      <c r="R78" s="12" t="s">
        <v>7182</v>
      </c>
      <c r="S78" s="12" t="s">
        <v>7183</v>
      </c>
      <c r="T78" s="12" t="s">
        <v>7143</v>
      </c>
      <c r="U78" s="12" t="s">
        <v>96</v>
      </c>
      <c r="V78" s="6">
        <v>1.6</v>
      </c>
      <c r="W78" s="6">
        <v>675</v>
      </c>
      <c r="X78" s="6">
        <v>1.08</v>
      </c>
      <c r="Y78" s="13"/>
      <c r="Z78" s="13"/>
      <c r="AA78" s="13"/>
      <c r="AB78" s="13"/>
    </row>
    <row r="79" spans="1:28" ht="17.100000000000001" customHeight="1">
      <c r="A79" t="s">
        <v>255</v>
      </c>
      <c r="B79" s="12" t="s">
        <v>256</v>
      </c>
      <c r="C79" s="12" t="s">
        <v>37</v>
      </c>
      <c r="D79" s="12" t="s">
        <v>6502</v>
      </c>
      <c r="E79" s="12" t="s">
        <v>39</v>
      </c>
      <c r="F79" s="12" t="s">
        <v>169</v>
      </c>
      <c r="G79" s="19" t="s">
        <v>4747</v>
      </c>
      <c r="H79" s="8" t="s">
        <v>6561</v>
      </c>
      <c r="I79" s="9"/>
      <c r="J79" s="9" t="s">
        <v>258</v>
      </c>
      <c r="K79" s="10" t="s">
        <v>2017</v>
      </c>
      <c r="L79" s="11">
        <v>45627</v>
      </c>
      <c r="M79" s="22"/>
      <c r="N79" s="33"/>
      <c r="O79" s="22"/>
      <c r="P79" s="12" t="s">
        <v>7184</v>
      </c>
      <c r="Q79" s="12" t="s">
        <v>7128</v>
      </c>
      <c r="R79" s="12" t="s">
        <v>7182</v>
      </c>
      <c r="S79" s="12" t="s">
        <v>7183</v>
      </c>
      <c r="T79" s="12" t="s">
        <v>7143</v>
      </c>
      <c r="U79" s="12" t="s">
        <v>96</v>
      </c>
      <c r="V79" s="6">
        <v>1.6</v>
      </c>
      <c r="W79" s="6">
        <v>675</v>
      </c>
      <c r="X79" s="6">
        <v>1.08</v>
      </c>
      <c r="Y79" s="13"/>
      <c r="Z79" s="13"/>
      <c r="AA79" s="13"/>
      <c r="AB79" s="13"/>
    </row>
    <row r="80" spans="1:28" ht="17.100000000000001" customHeight="1">
      <c r="A80" t="s">
        <v>259</v>
      </c>
      <c r="B80" s="12" t="s">
        <v>260</v>
      </c>
      <c r="C80" s="12" t="s">
        <v>37</v>
      </c>
      <c r="D80" s="12" t="s">
        <v>6502</v>
      </c>
      <c r="E80" s="12" t="s">
        <v>39</v>
      </c>
      <c r="F80" s="12" t="s">
        <v>169</v>
      </c>
      <c r="G80" s="19" t="s">
        <v>4748</v>
      </c>
      <c r="H80" s="8" t="s">
        <v>6562</v>
      </c>
      <c r="I80" s="9"/>
      <c r="J80" s="9" t="s">
        <v>262</v>
      </c>
      <c r="K80" s="10" t="s">
        <v>2017</v>
      </c>
      <c r="L80" s="11">
        <v>45627</v>
      </c>
      <c r="M80" s="22"/>
      <c r="N80" s="33"/>
      <c r="O80" s="22"/>
      <c r="P80" s="12" t="s">
        <v>7184</v>
      </c>
      <c r="Q80" s="12" t="s">
        <v>7084</v>
      </c>
      <c r="R80" s="12" t="s">
        <v>7182</v>
      </c>
      <c r="S80" s="12" t="s">
        <v>7183</v>
      </c>
      <c r="T80" s="12" t="s">
        <v>7143</v>
      </c>
      <c r="U80" s="12" t="s">
        <v>96</v>
      </c>
      <c r="V80" s="6">
        <v>1.83</v>
      </c>
      <c r="W80" s="6">
        <v>675</v>
      </c>
      <c r="X80" s="6">
        <v>1.23525</v>
      </c>
      <c r="Y80" s="13"/>
      <c r="Z80" s="13"/>
      <c r="AA80" s="13"/>
      <c r="AB80" s="13"/>
    </row>
    <row r="81" spans="1:28" ht="17.100000000000001" customHeight="1">
      <c r="A81" t="s">
        <v>263</v>
      </c>
      <c r="B81" s="12" t="s">
        <v>264</v>
      </c>
      <c r="C81" s="12" t="s">
        <v>37</v>
      </c>
      <c r="D81" s="12" t="s">
        <v>6502</v>
      </c>
      <c r="E81" s="12" t="s">
        <v>39</v>
      </c>
      <c r="F81" s="12" t="s">
        <v>105</v>
      </c>
      <c r="G81" s="19" t="s">
        <v>4749</v>
      </c>
      <c r="H81" s="8" t="s">
        <v>6558</v>
      </c>
      <c r="I81" s="9"/>
      <c r="J81" s="9"/>
      <c r="K81" s="10" t="s">
        <v>2017</v>
      </c>
      <c r="L81" s="11">
        <v>45627</v>
      </c>
      <c r="M81" s="22"/>
      <c r="N81" s="33"/>
      <c r="O81" s="22"/>
      <c r="P81" s="12" t="s">
        <v>7184</v>
      </c>
      <c r="Q81" s="12" t="s">
        <v>7128</v>
      </c>
      <c r="R81" s="12" t="s">
        <v>7182</v>
      </c>
      <c r="S81" s="12" t="s">
        <v>7183</v>
      </c>
      <c r="T81" s="12" t="s">
        <v>7143</v>
      </c>
      <c r="U81" s="12" t="s">
        <v>96</v>
      </c>
      <c r="V81" s="6">
        <v>1.6</v>
      </c>
      <c r="W81" s="6">
        <v>675</v>
      </c>
      <c r="X81" s="15">
        <v>1.08</v>
      </c>
      <c r="Y81" s="13"/>
      <c r="Z81" s="13"/>
      <c r="AA81" s="13"/>
      <c r="AB81" s="13"/>
    </row>
    <row r="82" spans="1:28" ht="17.100000000000001" customHeight="1">
      <c r="A82" t="s">
        <v>266</v>
      </c>
      <c r="B82" s="12" t="s">
        <v>267</v>
      </c>
      <c r="C82" s="12" t="s">
        <v>37</v>
      </c>
      <c r="D82" s="12" t="s">
        <v>6502</v>
      </c>
      <c r="E82" s="12" t="s">
        <v>39</v>
      </c>
      <c r="F82" s="12" t="s">
        <v>105</v>
      </c>
      <c r="G82" s="19" t="s">
        <v>4750</v>
      </c>
      <c r="H82" s="8" t="s">
        <v>6559</v>
      </c>
      <c r="I82" s="9"/>
      <c r="J82" s="9"/>
      <c r="K82" s="10" t="s">
        <v>2017</v>
      </c>
      <c r="L82" s="11">
        <v>45627</v>
      </c>
      <c r="M82" s="22"/>
      <c r="N82" s="33"/>
      <c r="O82" s="22"/>
      <c r="P82" s="12" t="s">
        <v>7184</v>
      </c>
      <c r="Q82" s="12" t="s">
        <v>7128</v>
      </c>
      <c r="R82" s="12" t="s">
        <v>7182</v>
      </c>
      <c r="S82" s="12" t="s">
        <v>7183</v>
      </c>
      <c r="T82" s="12" t="s">
        <v>7143</v>
      </c>
      <c r="U82" s="12" t="s">
        <v>96</v>
      </c>
      <c r="V82" s="6">
        <v>1.6</v>
      </c>
      <c r="W82" s="6">
        <v>675</v>
      </c>
      <c r="X82" s="15">
        <v>1.08</v>
      </c>
      <c r="Y82" s="13"/>
      <c r="Z82" s="13"/>
      <c r="AA82" s="13"/>
      <c r="AB82" s="13"/>
    </row>
    <row r="83" spans="1:28" ht="17.100000000000001" customHeight="1">
      <c r="A83" t="s">
        <v>269</v>
      </c>
      <c r="B83" s="12" t="s">
        <v>270</v>
      </c>
      <c r="C83" s="12" t="s">
        <v>37</v>
      </c>
      <c r="D83" s="12" t="s">
        <v>6502</v>
      </c>
      <c r="E83" s="12" t="s">
        <v>39</v>
      </c>
      <c r="F83" s="12" t="s">
        <v>111</v>
      </c>
      <c r="G83" s="19" t="s">
        <v>4751</v>
      </c>
      <c r="H83" s="8" t="s">
        <v>6560</v>
      </c>
      <c r="I83" s="9"/>
      <c r="J83" s="9" t="s">
        <v>271</v>
      </c>
      <c r="K83" s="10" t="s">
        <v>2017</v>
      </c>
      <c r="L83" s="11">
        <v>45627</v>
      </c>
      <c r="M83" s="22"/>
      <c r="N83" s="33"/>
      <c r="O83" s="22"/>
      <c r="P83" s="12" t="s">
        <v>7181</v>
      </c>
      <c r="Q83" s="12" t="s">
        <v>7128</v>
      </c>
      <c r="R83" s="12" t="s">
        <v>7185</v>
      </c>
      <c r="S83" s="12" t="s">
        <v>7183</v>
      </c>
      <c r="T83" s="12" t="s">
        <v>7186</v>
      </c>
      <c r="U83" s="12" t="s">
        <v>96</v>
      </c>
      <c r="V83" s="6">
        <v>1.6</v>
      </c>
      <c r="W83" s="6">
        <v>675</v>
      </c>
      <c r="X83" s="15">
        <v>1.08</v>
      </c>
      <c r="Y83" s="13"/>
      <c r="Z83" s="13"/>
      <c r="AA83" s="13"/>
      <c r="AB83" s="13"/>
    </row>
    <row r="84" spans="1:28" ht="17.100000000000001" customHeight="1">
      <c r="A84" t="s">
        <v>272</v>
      </c>
      <c r="B84" s="12" t="s">
        <v>273</v>
      </c>
      <c r="C84" s="12" t="s">
        <v>37</v>
      </c>
      <c r="D84" s="12" t="s">
        <v>6502</v>
      </c>
      <c r="E84" s="12" t="s">
        <v>39</v>
      </c>
      <c r="F84" s="12" t="s">
        <v>111</v>
      </c>
      <c r="G84" s="19" t="s">
        <v>4752</v>
      </c>
      <c r="H84" s="8" t="s">
        <v>6561</v>
      </c>
      <c r="I84" s="9"/>
      <c r="J84" s="9" t="s">
        <v>274</v>
      </c>
      <c r="K84" s="10" t="s">
        <v>2017</v>
      </c>
      <c r="L84" s="11">
        <v>45627</v>
      </c>
      <c r="M84" s="22"/>
      <c r="N84" s="33"/>
      <c r="O84" s="22"/>
      <c r="P84" s="12" t="s">
        <v>7181</v>
      </c>
      <c r="Q84" s="12" t="s">
        <v>7128</v>
      </c>
      <c r="R84" s="12" t="s">
        <v>7182</v>
      </c>
      <c r="S84" s="12" t="s">
        <v>7183</v>
      </c>
      <c r="T84" s="12" t="s">
        <v>7143</v>
      </c>
      <c r="U84" s="12" t="s">
        <v>96</v>
      </c>
      <c r="V84" s="6">
        <v>1.6</v>
      </c>
      <c r="W84" s="6">
        <v>675</v>
      </c>
      <c r="X84" s="15">
        <v>1.08</v>
      </c>
      <c r="Y84" s="13"/>
      <c r="Z84" s="13"/>
      <c r="AA84" s="13"/>
      <c r="AB84" s="13"/>
    </row>
    <row r="85" spans="1:28" ht="17.100000000000001" customHeight="1">
      <c r="A85" t="s">
        <v>275</v>
      </c>
      <c r="B85" s="12" t="s">
        <v>276</v>
      </c>
      <c r="C85" s="12" t="s">
        <v>37</v>
      </c>
      <c r="D85" s="12" t="s">
        <v>6502</v>
      </c>
      <c r="E85" s="12" t="s">
        <v>39</v>
      </c>
      <c r="F85" s="12" t="s">
        <v>111</v>
      </c>
      <c r="G85" s="19" t="s">
        <v>4753</v>
      </c>
      <c r="H85" s="8" t="s">
        <v>6562</v>
      </c>
      <c r="I85" s="9"/>
      <c r="J85" s="9" t="s">
        <v>277</v>
      </c>
      <c r="K85" s="10" t="s">
        <v>2017</v>
      </c>
      <c r="L85" s="11">
        <v>45627</v>
      </c>
      <c r="M85" s="22"/>
      <c r="N85" s="33"/>
      <c r="O85" s="22"/>
      <c r="P85" s="12" t="s">
        <v>7181</v>
      </c>
      <c r="Q85" s="12" t="s">
        <v>7128</v>
      </c>
      <c r="R85" s="12" t="s">
        <v>7182</v>
      </c>
      <c r="S85" s="12" t="s">
        <v>7183</v>
      </c>
      <c r="T85" s="12" t="s">
        <v>7077</v>
      </c>
      <c r="U85" s="12" t="s">
        <v>96</v>
      </c>
      <c r="V85" s="6">
        <v>1.83</v>
      </c>
      <c r="W85" s="6">
        <v>675</v>
      </c>
      <c r="X85" s="15">
        <v>1.23525</v>
      </c>
      <c r="Y85" s="13"/>
      <c r="Z85" s="13"/>
      <c r="AA85" s="13"/>
      <c r="AB85" s="13"/>
    </row>
    <row r="86" spans="1:28" ht="17.100000000000001" customHeight="1">
      <c r="A86" t="s">
        <v>284</v>
      </c>
      <c r="B86" s="12" t="s">
        <v>285</v>
      </c>
      <c r="C86" s="12" t="s">
        <v>37</v>
      </c>
      <c r="D86" s="12" t="s">
        <v>6507</v>
      </c>
      <c r="E86" s="12" t="s">
        <v>52</v>
      </c>
      <c r="F86" s="12" t="s">
        <v>53</v>
      </c>
      <c r="G86" s="9" t="s">
        <v>4757</v>
      </c>
      <c r="H86" s="8" t="s">
        <v>286</v>
      </c>
      <c r="I86" s="9"/>
      <c r="J86" s="9"/>
      <c r="K86" s="10"/>
      <c r="L86" s="11"/>
      <c r="M86" s="22"/>
      <c r="N86" s="33"/>
      <c r="O86" s="22"/>
      <c r="P86" s="12" t="s">
        <v>7055</v>
      </c>
      <c r="Q86" s="12" t="s">
        <v>7049</v>
      </c>
      <c r="R86" s="12" t="s">
        <v>7056</v>
      </c>
      <c r="S86" s="12" t="s">
        <v>7057</v>
      </c>
      <c r="T86" s="12" t="s">
        <v>7057</v>
      </c>
      <c r="U86" s="14" t="s">
        <v>56</v>
      </c>
      <c r="V86" s="14" t="s">
        <v>56</v>
      </c>
      <c r="W86" s="14" t="s">
        <v>56</v>
      </c>
      <c r="X86" s="16" t="s">
        <v>56</v>
      </c>
      <c r="Y86" s="13"/>
      <c r="Z86" s="13"/>
      <c r="AA86" s="13"/>
      <c r="AB86" s="13"/>
    </row>
    <row r="87" spans="1:28" ht="17.100000000000001" customHeight="1">
      <c r="A87" t="s">
        <v>287</v>
      </c>
      <c r="B87" s="12" t="s">
        <v>288</v>
      </c>
      <c r="C87" s="12" t="s">
        <v>37</v>
      </c>
      <c r="D87" s="12" t="s">
        <v>6507</v>
      </c>
      <c r="E87" s="12" t="s">
        <v>52</v>
      </c>
      <c r="F87" s="12" t="s">
        <v>66</v>
      </c>
      <c r="G87" s="9" t="s">
        <v>4758</v>
      </c>
      <c r="H87" s="8" t="s">
        <v>6566</v>
      </c>
      <c r="I87" s="9"/>
      <c r="J87" s="9"/>
      <c r="K87" s="10"/>
      <c r="L87" s="11"/>
      <c r="M87" s="22"/>
      <c r="N87" s="33"/>
      <c r="O87" s="22"/>
      <c r="P87" s="12" t="s">
        <v>7055</v>
      </c>
      <c r="Q87" s="12" t="s">
        <v>7049</v>
      </c>
      <c r="R87" s="12" t="s">
        <v>7056</v>
      </c>
      <c r="S87" s="12" t="s">
        <v>7057</v>
      </c>
      <c r="T87" s="12" t="s">
        <v>7057</v>
      </c>
      <c r="U87" s="14" t="s">
        <v>56</v>
      </c>
      <c r="V87" s="14" t="s">
        <v>56</v>
      </c>
      <c r="W87" s="14" t="s">
        <v>56</v>
      </c>
      <c r="X87" s="16" t="s">
        <v>56</v>
      </c>
      <c r="Y87" s="13"/>
      <c r="Z87" s="13"/>
      <c r="AA87" s="13"/>
      <c r="AB87" s="13"/>
    </row>
    <row r="88" spans="1:28" ht="17.100000000000001" customHeight="1">
      <c r="A88" t="s">
        <v>290</v>
      </c>
      <c r="B88" s="12" t="s">
        <v>291</v>
      </c>
      <c r="C88" s="12" t="s">
        <v>37</v>
      </c>
      <c r="D88" s="12" t="s">
        <v>6507</v>
      </c>
      <c r="E88" s="12" t="s">
        <v>52</v>
      </c>
      <c r="F88" s="12" t="s">
        <v>62</v>
      </c>
      <c r="G88" s="9" t="s">
        <v>4759</v>
      </c>
      <c r="H88" s="8" t="s">
        <v>292</v>
      </c>
      <c r="I88" s="9"/>
      <c r="J88" s="9"/>
      <c r="K88" s="10"/>
      <c r="L88" s="11"/>
      <c r="M88" s="22"/>
      <c r="N88" s="33"/>
      <c r="O88" s="22"/>
      <c r="P88" s="12" t="s">
        <v>7055</v>
      </c>
      <c r="Q88" s="12" t="s">
        <v>7049</v>
      </c>
      <c r="R88" s="12" t="s">
        <v>7056</v>
      </c>
      <c r="S88" s="12" t="s">
        <v>7057</v>
      </c>
      <c r="T88" s="12" t="s">
        <v>7057</v>
      </c>
      <c r="U88" s="14" t="s">
        <v>56</v>
      </c>
      <c r="V88" s="14" t="s">
        <v>56</v>
      </c>
      <c r="W88" s="14" t="s">
        <v>56</v>
      </c>
      <c r="X88" s="16" t="s">
        <v>56</v>
      </c>
      <c r="Y88" s="13"/>
      <c r="Z88" s="13"/>
      <c r="AA88" s="13"/>
      <c r="AB88" s="13"/>
    </row>
    <row r="89" spans="1:28" ht="17.100000000000001" customHeight="1">
      <c r="A89" t="s">
        <v>293</v>
      </c>
      <c r="B89" s="12" t="s">
        <v>294</v>
      </c>
      <c r="C89" s="12" t="s">
        <v>37</v>
      </c>
      <c r="D89" s="12" t="s">
        <v>6507</v>
      </c>
      <c r="E89" s="12" t="s">
        <v>52</v>
      </c>
      <c r="F89" s="12" t="s">
        <v>53</v>
      </c>
      <c r="G89" s="9" t="s">
        <v>4760</v>
      </c>
      <c r="H89" s="8" t="s">
        <v>286</v>
      </c>
      <c r="I89" s="9"/>
      <c r="J89" s="9"/>
      <c r="K89" s="10"/>
      <c r="L89" s="11"/>
      <c r="M89" s="22"/>
      <c r="N89" s="33"/>
      <c r="O89" s="22"/>
      <c r="P89" s="12" t="s">
        <v>7126</v>
      </c>
      <c r="Q89" s="12" t="s">
        <v>7049</v>
      </c>
      <c r="R89" s="12" t="s">
        <v>7056</v>
      </c>
      <c r="S89" s="12" t="s">
        <v>7057</v>
      </c>
      <c r="T89" s="12" t="s">
        <v>7057</v>
      </c>
      <c r="U89" s="14" t="s">
        <v>56</v>
      </c>
      <c r="V89" s="14" t="s">
        <v>56</v>
      </c>
      <c r="W89" s="14" t="s">
        <v>56</v>
      </c>
      <c r="X89" s="16" t="s">
        <v>56</v>
      </c>
      <c r="Y89" s="13"/>
      <c r="Z89" s="13"/>
      <c r="AA89" s="13"/>
      <c r="AB89" s="13"/>
    </row>
    <row r="90" spans="1:28" ht="17.100000000000001" customHeight="1">
      <c r="A90" t="s">
        <v>295</v>
      </c>
      <c r="B90" s="12" t="s">
        <v>296</v>
      </c>
      <c r="C90" s="12" t="s">
        <v>37</v>
      </c>
      <c r="D90" s="12" t="s">
        <v>6507</v>
      </c>
      <c r="E90" s="12" t="s">
        <v>52</v>
      </c>
      <c r="F90" s="12" t="s">
        <v>62</v>
      </c>
      <c r="G90" s="9" t="s">
        <v>4761</v>
      </c>
      <c r="H90" s="8" t="s">
        <v>292</v>
      </c>
      <c r="I90" s="9"/>
      <c r="J90" s="9"/>
      <c r="K90" s="10"/>
      <c r="L90" s="11"/>
      <c r="M90" s="22"/>
      <c r="N90" s="33"/>
      <c r="O90" s="22"/>
      <c r="P90" s="12" t="s">
        <v>7055</v>
      </c>
      <c r="Q90" s="12" t="s">
        <v>7049</v>
      </c>
      <c r="R90" s="12" t="s">
        <v>7056</v>
      </c>
      <c r="S90" s="12" t="s">
        <v>7057</v>
      </c>
      <c r="T90" s="12" t="s">
        <v>7057</v>
      </c>
      <c r="U90" s="14" t="s">
        <v>56</v>
      </c>
      <c r="V90" s="14" t="s">
        <v>56</v>
      </c>
      <c r="W90" s="14" t="s">
        <v>56</v>
      </c>
      <c r="X90" s="16" t="s">
        <v>56</v>
      </c>
      <c r="Y90" s="13"/>
      <c r="Z90" s="13"/>
      <c r="AA90" s="13"/>
      <c r="AB90" s="13"/>
    </row>
    <row r="91" spans="1:28" ht="17.100000000000001" customHeight="1">
      <c r="A91" t="s">
        <v>297</v>
      </c>
      <c r="B91" s="12" t="s">
        <v>298</v>
      </c>
      <c r="C91" s="12" t="s">
        <v>37</v>
      </c>
      <c r="D91" s="12" t="s">
        <v>6507</v>
      </c>
      <c r="E91" s="12" t="s">
        <v>52</v>
      </c>
      <c r="F91" s="12" t="s">
        <v>53</v>
      </c>
      <c r="G91" s="9" t="s">
        <v>4762</v>
      </c>
      <c r="H91" s="8" t="s">
        <v>286</v>
      </c>
      <c r="I91" s="9"/>
      <c r="J91" s="9"/>
      <c r="K91" s="10" t="s">
        <v>2017</v>
      </c>
      <c r="L91" s="11">
        <v>45627</v>
      </c>
      <c r="M91" s="22"/>
      <c r="N91" s="33"/>
      <c r="O91" s="22"/>
      <c r="P91" s="12" t="s">
        <v>7126</v>
      </c>
      <c r="Q91" s="12" t="s">
        <v>7187</v>
      </c>
      <c r="R91" s="12" t="s">
        <v>7056</v>
      </c>
      <c r="S91" s="12" t="s">
        <v>7057</v>
      </c>
      <c r="T91" s="12" t="s">
        <v>7057</v>
      </c>
      <c r="U91" s="14" t="s">
        <v>56</v>
      </c>
      <c r="V91" s="14" t="s">
        <v>56</v>
      </c>
      <c r="W91" s="14" t="s">
        <v>56</v>
      </c>
      <c r="X91" s="16" t="s">
        <v>56</v>
      </c>
      <c r="Y91" s="13"/>
      <c r="Z91" s="13"/>
      <c r="AA91" s="13"/>
      <c r="AB91" s="13"/>
    </row>
    <row r="92" spans="1:28" ht="17.100000000000001" customHeight="1">
      <c r="A92" t="s">
        <v>299</v>
      </c>
      <c r="B92" s="12" t="s">
        <v>300</v>
      </c>
      <c r="C92" s="12" t="s">
        <v>37</v>
      </c>
      <c r="D92" s="12" t="s">
        <v>6507</v>
      </c>
      <c r="E92" s="12" t="s">
        <v>52</v>
      </c>
      <c r="F92" s="12" t="s">
        <v>62</v>
      </c>
      <c r="G92" s="9" t="s">
        <v>4763</v>
      </c>
      <c r="H92" s="8" t="s">
        <v>292</v>
      </c>
      <c r="I92" s="9"/>
      <c r="J92" s="9"/>
      <c r="K92" s="10" t="s">
        <v>2017</v>
      </c>
      <c r="L92" s="11">
        <v>45627</v>
      </c>
      <c r="M92" s="22"/>
      <c r="N92" s="33"/>
      <c r="O92" s="22"/>
      <c r="P92" s="12" t="s">
        <v>7055</v>
      </c>
      <c r="Q92" s="12" t="s">
        <v>7187</v>
      </c>
      <c r="R92" s="12" t="s">
        <v>7056</v>
      </c>
      <c r="S92" s="12" t="s">
        <v>7057</v>
      </c>
      <c r="T92" s="12" t="s">
        <v>7057</v>
      </c>
      <c r="U92" s="14" t="s">
        <v>56</v>
      </c>
      <c r="V92" s="14" t="s">
        <v>56</v>
      </c>
      <c r="W92" s="14" t="s">
        <v>56</v>
      </c>
      <c r="X92" s="16" t="s">
        <v>56</v>
      </c>
      <c r="Y92" s="13"/>
      <c r="Z92" s="13"/>
      <c r="AA92" s="13"/>
      <c r="AB92" s="13"/>
    </row>
    <row r="93" spans="1:28" ht="17.100000000000001" customHeight="1">
      <c r="A93" t="s">
        <v>301</v>
      </c>
      <c r="B93" s="78" t="s">
        <v>56</v>
      </c>
      <c r="C93" s="12" t="s">
        <v>37</v>
      </c>
      <c r="D93" s="12" t="s">
        <v>6507</v>
      </c>
      <c r="E93" s="12" t="s">
        <v>52</v>
      </c>
      <c r="F93" s="12" t="s">
        <v>53</v>
      </c>
      <c r="G93" s="9" t="s">
        <v>4764</v>
      </c>
      <c r="H93" s="8" t="s">
        <v>286</v>
      </c>
      <c r="I93" s="9"/>
      <c r="J93" s="9"/>
      <c r="K93" s="10"/>
      <c r="L93" s="11">
        <v>45870</v>
      </c>
      <c r="M93" s="22"/>
      <c r="N93" s="33"/>
      <c r="O93" s="22"/>
      <c r="P93" s="12" t="s">
        <v>7055</v>
      </c>
      <c r="Q93" s="12" t="s">
        <v>7049</v>
      </c>
      <c r="R93" s="12" t="s">
        <v>7056</v>
      </c>
      <c r="S93" s="12" t="s">
        <v>7057</v>
      </c>
      <c r="T93" s="12" t="s">
        <v>7057</v>
      </c>
      <c r="U93" s="14" t="s">
        <v>56</v>
      </c>
      <c r="V93" s="14" t="s">
        <v>56</v>
      </c>
      <c r="W93" s="14" t="s">
        <v>56</v>
      </c>
      <c r="X93" s="16" t="s">
        <v>56</v>
      </c>
      <c r="Y93" s="13"/>
      <c r="Z93" s="13"/>
      <c r="AA93" s="13"/>
      <c r="AB93" s="13"/>
    </row>
    <row r="94" spans="1:28" ht="17.100000000000001" customHeight="1">
      <c r="A94" t="s">
        <v>302</v>
      </c>
      <c r="B94" s="78" t="s">
        <v>56</v>
      </c>
      <c r="C94" s="12" t="s">
        <v>37</v>
      </c>
      <c r="D94" s="12" t="s">
        <v>6507</v>
      </c>
      <c r="E94" s="12" t="s">
        <v>52</v>
      </c>
      <c r="F94" s="12" t="s">
        <v>62</v>
      </c>
      <c r="G94" s="9" t="s">
        <v>4765</v>
      </c>
      <c r="H94" s="8" t="s">
        <v>292</v>
      </c>
      <c r="I94" s="9"/>
      <c r="J94" s="9"/>
      <c r="K94" s="10"/>
      <c r="L94" s="11">
        <v>45870</v>
      </c>
      <c r="M94" s="22"/>
      <c r="N94" s="33"/>
      <c r="O94" s="22"/>
      <c r="P94" s="12" t="s">
        <v>7055</v>
      </c>
      <c r="Q94" s="12" t="s">
        <v>7049</v>
      </c>
      <c r="R94" s="12" t="s">
        <v>7056</v>
      </c>
      <c r="S94" s="12" t="s">
        <v>7057</v>
      </c>
      <c r="T94" s="12" t="s">
        <v>7057</v>
      </c>
      <c r="U94" s="14" t="s">
        <v>56</v>
      </c>
      <c r="V94" s="14" t="s">
        <v>56</v>
      </c>
      <c r="W94" s="14" t="s">
        <v>56</v>
      </c>
      <c r="X94" s="16" t="s">
        <v>56</v>
      </c>
      <c r="Y94" s="13"/>
      <c r="Z94" s="13"/>
      <c r="AA94" s="13"/>
      <c r="AB94" s="13"/>
    </row>
    <row r="95" spans="1:28" ht="17.100000000000001" customHeight="1">
      <c r="A95" t="s">
        <v>303</v>
      </c>
      <c r="B95" s="12" t="s">
        <v>304</v>
      </c>
      <c r="C95" s="12" t="s">
        <v>37</v>
      </c>
      <c r="D95" s="12" t="s">
        <v>6507</v>
      </c>
      <c r="E95" s="12" t="s">
        <v>52</v>
      </c>
      <c r="F95" s="12" t="s">
        <v>130</v>
      </c>
      <c r="G95" s="9" t="s">
        <v>4766</v>
      </c>
      <c r="H95" s="8" t="s">
        <v>305</v>
      </c>
      <c r="I95" s="9"/>
      <c r="J95" s="9" t="s">
        <v>306</v>
      </c>
      <c r="K95" s="10" t="s">
        <v>2017</v>
      </c>
      <c r="L95" s="11">
        <v>45627</v>
      </c>
      <c r="M95" s="22"/>
      <c r="N95" s="33"/>
      <c r="O95" s="22"/>
      <c r="P95" s="12" t="s">
        <v>7070</v>
      </c>
      <c r="Q95" s="12" t="s">
        <v>7188</v>
      </c>
      <c r="R95" s="12" t="s">
        <v>7072</v>
      </c>
      <c r="S95" s="12" t="s">
        <v>7066</v>
      </c>
      <c r="T95" s="12" t="s">
        <v>7057</v>
      </c>
      <c r="U95" s="14" t="s">
        <v>56</v>
      </c>
      <c r="V95" s="14" t="s">
        <v>56</v>
      </c>
      <c r="W95" s="14" t="s">
        <v>56</v>
      </c>
      <c r="X95" s="16" t="s">
        <v>56</v>
      </c>
      <c r="Y95" s="13"/>
      <c r="Z95" s="13"/>
      <c r="AA95" s="13"/>
      <c r="AB95" s="13"/>
    </row>
    <row r="96" spans="1:28" ht="17.100000000000001" customHeight="1">
      <c r="A96" t="s">
        <v>307</v>
      </c>
      <c r="B96" s="12" t="s">
        <v>308</v>
      </c>
      <c r="C96" s="12" t="s">
        <v>37</v>
      </c>
      <c r="D96" s="12" t="s">
        <v>6507</v>
      </c>
      <c r="E96" s="12" t="s">
        <v>52</v>
      </c>
      <c r="F96" s="12" t="s">
        <v>144</v>
      </c>
      <c r="G96" s="9" t="s">
        <v>4767</v>
      </c>
      <c r="H96" s="8" t="s">
        <v>6568</v>
      </c>
      <c r="I96" s="9"/>
      <c r="J96" s="9"/>
      <c r="K96" s="10" t="s">
        <v>2017</v>
      </c>
      <c r="L96" s="11">
        <v>45627</v>
      </c>
      <c r="M96" s="22"/>
      <c r="N96" s="33"/>
      <c r="O96" s="22"/>
      <c r="P96" s="12" t="s">
        <v>7189</v>
      </c>
      <c r="Q96" s="12" t="s">
        <v>7164</v>
      </c>
      <c r="R96" s="12" t="s">
        <v>7190</v>
      </c>
      <c r="S96" s="12" t="s">
        <v>7057</v>
      </c>
      <c r="T96" s="12" t="s">
        <v>7057</v>
      </c>
      <c r="U96" s="14" t="s">
        <v>56</v>
      </c>
      <c r="V96" s="14" t="s">
        <v>56</v>
      </c>
      <c r="W96" s="14" t="s">
        <v>56</v>
      </c>
      <c r="X96" s="16" t="s">
        <v>56</v>
      </c>
      <c r="Y96" s="13"/>
      <c r="Z96" s="13"/>
      <c r="AA96" s="13"/>
      <c r="AB96" s="13"/>
    </row>
    <row r="97" spans="1:28" ht="17.100000000000001" customHeight="1">
      <c r="A97" t="s">
        <v>310</v>
      </c>
      <c r="B97" s="12" t="s">
        <v>311</v>
      </c>
      <c r="C97" s="12" t="s">
        <v>37</v>
      </c>
      <c r="D97" s="12" t="s">
        <v>6507</v>
      </c>
      <c r="E97" s="12" t="s">
        <v>52</v>
      </c>
      <c r="F97" s="12" t="s">
        <v>130</v>
      </c>
      <c r="G97" s="9" t="s">
        <v>4768</v>
      </c>
      <c r="H97" s="8" t="s">
        <v>305</v>
      </c>
      <c r="I97" s="9"/>
      <c r="J97" s="9" t="s">
        <v>306</v>
      </c>
      <c r="K97" s="10" t="s">
        <v>2017</v>
      </c>
      <c r="L97" s="11">
        <v>45627</v>
      </c>
      <c r="M97" s="22"/>
      <c r="N97" s="33"/>
      <c r="O97" s="22"/>
      <c r="P97" s="12" t="s">
        <v>7191</v>
      </c>
      <c r="Q97" s="12" t="s">
        <v>7068</v>
      </c>
      <c r="R97" s="12" t="s">
        <v>7192</v>
      </c>
      <c r="S97" s="12" t="s">
        <v>7193</v>
      </c>
      <c r="T97" s="12" t="s">
        <v>7193</v>
      </c>
      <c r="U97" s="14" t="s">
        <v>56</v>
      </c>
      <c r="V97" s="14" t="s">
        <v>56</v>
      </c>
      <c r="W97" s="14" t="s">
        <v>56</v>
      </c>
      <c r="X97" s="16" t="s">
        <v>56</v>
      </c>
      <c r="Y97" s="13"/>
      <c r="Z97" s="13"/>
      <c r="AA97" s="13"/>
      <c r="AB97" s="13"/>
    </row>
    <row r="98" spans="1:28" ht="17.100000000000001" customHeight="1">
      <c r="A98" t="s">
        <v>312</v>
      </c>
      <c r="B98" s="12" t="s">
        <v>313</v>
      </c>
      <c r="C98" s="12" t="s">
        <v>37</v>
      </c>
      <c r="D98" s="12" t="s">
        <v>6507</v>
      </c>
      <c r="E98" s="12" t="s">
        <v>52</v>
      </c>
      <c r="F98" s="12" t="s">
        <v>144</v>
      </c>
      <c r="G98" s="9" t="s">
        <v>4769</v>
      </c>
      <c r="H98" s="8" t="s">
        <v>6568</v>
      </c>
      <c r="I98" s="9"/>
      <c r="J98" s="9"/>
      <c r="K98" s="10" t="s">
        <v>2017</v>
      </c>
      <c r="L98" s="11">
        <v>45627</v>
      </c>
      <c r="M98" s="22"/>
      <c r="N98" s="33"/>
      <c r="O98" s="22"/>
      <c r="P98" s="12" t="s">
        <v>7067</v>
      </c>
      <c r="Q98" s="12" t="s">
        <v>7068</v>
      </c>
      <c r="R98" s="12" t="s">
        <v>7069</v>
      </c>
      <c r="S98" s="12" t="s">
        <v>7057</v>
      </c>
      <c r="T98" s="12" t="s">
        <v>7057</v>
      </c>
      <c r="U98" s="14" t="s">
        <v>56</v>
      </c>
      <c r="V98" s="14" t="s">
        <v>56</v>
      </c>
      <c r="W98" s="14" t="s">
        <v>56</v>
      </c>
      <c r="X98" s="16" t="s">
        <v>56</v>
      </c>
      <c r="Y98" s="13"/>
      <c r="Z98" s="13"/>
      <c r="AA98" s="13"/>
      <c r="AB98" s="13"/>
    </row>
    <row r="99" spans="1:28" ht="17.100000000000001" customHeight="1">
      <c r="A99" t="s">
        <v>314</v>
      </c>
      <c r="B99" s="12" t="s">
        <v>315</v>
      </c>
      <c r="C99" s="12" t="s">
        <v>37</v>
      </c>
      <c r="D99" s="12" t="s">
        <v>6507</v>
      </c>
      <c r="E99" s="12" t="s">
        <v>52</v>
      </c>
      <c r="F99" s="12" t="s">
        <v>53</v>
      </c>
      <c r="G99" s="9" t="s">
        <v>4770</v>
      </c>
      <c r="H99" s="8" t="s">
        <v>6569</v>
      </c>
      <c r="I99" s="9"/>
      <c r="J99" s="9"/>
      <c r="K99" s="10" t="s">
        <v>2017</v>
      </c>
      <c r="L99" s="11">
        <v>45689</v>
      </c>
      <c r="M99" s="22"/>
      <c r="N99" s="33"/>
      <c r="O99" s="22"/>
      <c r="P99" s="12" t="s">
        <v>154</v>
      </c>
      <c r="Q99" s="12" t="s">
        <v>7194</v>
      </c>
      <c r="R99" s="12" t="s">
        <v>7056</v>
      </c>
      <c r="S99" s="12" t="s">
        <v>7057</v>
      </c>
      <c r="T99" s="12" t="s">
        <v>7057</v>
      </c>
      <c r="U99" s="14" t="s">
        <v>56</v>
      </c>
      <c r="V99" s="14" t="s">
        <v>56</v>
      </c>
      <c r="W99" s="14" t="s">
        <v>56</v>
      </c>
      <c r="X99" s="16" t="s">
        <v>56</v>
      </c>
      <c r="Y99" s="13"/>
      <c r="Z99" s="13"/>
      <c r="AA99" s="13"/>
      <c r="AB99" s="13"/>
    </row>
    <row r="100" spans="1:28" ht="17.100000000000001" customHeight="1">
      <c r="A100" t="s">
        <v>317</v>
      </c>
      <c r="B100" s="12" t="s">
        <v>318</v>
      </c>
      <c r="C100" s="12" t="s">
        <v>37</v>
      </c>
      <c r="D100" s="12" t="s">
        <v>6507</v>
      </c>
      <c r="E100" s="12" t="s">
        <v>52</v>
      </c>
      <c r="F100" s="12" t="s">
        <v>62</v>
      </c>
      <c r="G100" s="9" t="s">
        <v>4771</v>
      </c>
      <c r="H100" s="8" t="s">
        <v>319</v>
      </c>
      <c r="I100" s="9"/>
      <c r="J100" s="9"/>
      <c r="K100" s="10" t="s">
        <v>2017</v>
      </c>
      <c r="L100" s="11">
        <v>45689</v>
      </c>
      <c r="M100" s="22"/>
      <c r="N100" s="33"/>
      <c r="O100" s="22"/>
      <c r="P100" s="12" t="s">
        <v>154</v>
      </c>
      <c r="Q100" s="12" t="s">
        <v>7194</v>
      </c>
      <c r="R100" s="12" t="s">
        <v>7056</v>
      </c>
      <c r="S100" s="12" t="s">
        <v>7057</v>
      </c>
      <c r="T100" s="12" t="s">
        <v>7057</v>
      </c>
      <c r="U100" s="14" t="s">
        <v>56</v>
      </c>
      <c r="V100" s="14" t="s">
        <v>56</v>
      </c>
      <c r="W100" s="14" t="s">
        <v>56</v>
      </c>
      <c r="X100" s="16" t="s">
        <v>56</v>
      </c>
      <c r="Y100" s="13"/>
      <c r="Z100" s="13"/>
      <c r="AA100" s="13"/>
      <c r="AB100" s="13"/>
    </row>
    <row r="101" spans="1:28" ht="17.100000000000001" customHeight="1">
      <c r="A101" t="s">
        <v>320</v>
      </c>
      <c r="B101" s="78" t="s">
        <v>56</v>
      </c>
      <c r="C101" s="12" t="s">
        <v>37</v>
      </c>
      <c r="D101" s="12" t="s">
        <v>6507</v>
      </c>
      <c r="E101" s="12" t="s">
        <v>52</v>
      </c>
      <c r="F101" s="12" t="s">
        <v>53</v>
      </c>
      <c r="G101" s="9" t="s">
        <v>4772</v>
      </c>
      <c r="H101" s="8" t="s">
        <v>6569</v>
      </c>
      <c r="I101" s="9"/>
      <c r="J101" s="9"/>
      <c r="K101" s="10"/>
      <c r="L101" s="11">
        <v>45809</v>
      </c>
      <c r="M101" s="22"/>
      <c r="N101" s="33"/>
      <c r="O101" s="22"/>
      <c r="P101" s="12" t="s">
        <v>7055</v>
      </c>
      <c r="Q101" s="12" t="s">
        <v>7049</v>
      </c>
      <c r="R101" s="12" t="s">
        <v>7056</v>
      </c>
      <c r="S101" s="12" t="s">
        <v>7057</v>
      </c>
      <c r="T101" s="12" t="s">
        <v>7057</v>
      </c>
      <c r="U101" s="14" t="s">
        <v>56</v>
      </c>
      <c r="V101" s="14" t="s">
        <v>56</v>
      </c>
      <c r="W101" s="14" t="s">
        <v>56</v>
      </c>
      <c r="X101" s="16" t="s">
        <v>56</v>
      </c>
      <c r="Y101" s="13"/>
      <c r="Z101" s="13"/>
      <c r="AA101" s="13"/>
      <c r="AB101" s="13"/>
    </row>
    <row r="102" spans="1:28" ht="17.100000000000001" customHeight="1">
      <c r="A102" t="s">
        <v>321</v>
      </c>
      <c r="B102" s="78" t="s">
        <v>56</v>
      </c>
      <c r="C102" s="12" t="s">
        <v>37</v>
      </c>
      <c r="D102" s="12" t="s">
        <v>6507</v>
      </c>
      <c r="E102" s="12" t="s">
        <v>52</v>
      </c>
      <c r="F102" s="12" t="s">
        <v>62</v>
      </c>
      <c r="G102" s="9" t="s">
        <v>4773</v>
      </c>
      <c r="H102" s="8" t="s">
        <v>319</v>
      </c>
      <c r="I102" s="9"/>
      <c r="J102" s="9"/>
      <c r="K102" s="10"/>
      <c r="L102" s="11">
        <v>45809</v>
      </c>
      <c r="M102" s="22"/>
      <c r="N102" s="33"/>
      <c r="O102" s="22"/>
      <c r="P102" s="12" t="s">
        <v>7055</v>
      </c>
      <c r="Q102" s="12" t="s">
        <v>7049</v>
      </c>
      <c r="R102" s="12" t="s">
        <v>7056</v>
      </c>
      <c r="S102" s="12" t="s">
        <v>7057</v>
      </c>
      <c r="T102" s="12" t="s">
        <v>7057</v>
      </c>
      <c r="U102" s="14" t="s">
        <v>56</v>
      </c>
      <c r="V102" s="14" t="s">
        <v>56</v>
      </c>
      <c r="W102" s="14" t="s">
        <v>56</v>
      </c>
      <c r="X102" s="16" t="s">
        <v>56</v>
      </c>
      <c r="Y102" s="13"/>
      <c r="Z102" s="13"/>
      <c r="AA102" s="13"/>
      <c r="AB102" s="13"/>
    </row>
    <row r="103" spans="1:28" ht="17.100000000000001" customHeight="1">
      <c r="A103" t="s">
        <v>322</v>
      </c>
      <c r="B103" s="12" t="s">
        <v>323</v>
      </c>
      <c r="C103" s="12" t="s">
        <v>37</v>
      </c>
      <c r="D103" s="12" t="s">
        <v>6507</v>
      </c>
      <c r="E103" s="12" t="s">
        <v>52</v>
      </c>
      <c r="F103" s="12" t="s">
        <v>130</v>
      </c>
      <c r="G103" s="9" t="s">
        <v>4774</v>
      </c>
      <c r="H103" s="8" t="s">
        <v>6571</v>
      </c>
      <c r="I103" s="9"/>
      <c r="J103" s="9"/>
      <c r="K103" s="10" t="s">
        <v>2017</v>
      </c>
      <c r="L103" s="11">
        <v>45597</v>
      </c>
      <c r="M103" s="22"/>
      <c r="N103" s="33"/>
      <c r="O103" s="22"/>
      <c r="P103" s="12" t="s">
        <v>7130</v>
      </c>
      <c r="Q103" s="12" t="s">
        <v>7195</v>
      </c>
      <c r="R103" s="12" t="s">
        <v>7129</v>
      </c>
      <c r="S103" s="12" t="s">
        <v>7057</v>
      </c>
      <c r="T103" s="12" t="s">
        <v>7057</v>
      </c>
      <c r="U103" s="14" t="s">
        <v>56</v>
      </c>
      <c r="V103" s="14" t="s">
        <v>56</v>
      </c>
      <c r="W103" s="14" t="s">
        <v>56</v>
      </c>
      <c r="X103" s="16" t="s">
        <v>56</v>
      </c>
      <c r="Y103" s="13"/>
      <c r="Z103" s="13"/>
      <c r="AA103" s="13"/>
      <c r="AB103" s="13"/>
    </row>
    <row r="104" spans="1:28" ht="17.100000000000001" customHeight="1">
      <c r="A104" t="s">
        <v>325</v>
      </c>
      <c r="B104" s="12" t="s">
        <v>326</v>
      </c>
      <c r="C104" s="12" t="s">
        <v>37</v>
      </c>
      <c r="D104" s="12" t="s">
        <v>6507</v>
      </c>
      <c r="E104" s="12" t="s">
        <v>52</v>
      </c>
      <c r="F104" s="12" t="s">
        <v>144</v>
      </c>
      <c r="G104" s="9" t="s">
        <v>4775</v>
      </c>
      <c r="H104" s="8" t="s">
        <v>6572</v>
      </c>
      <c r="I104" s="9"/>
      <c r="J104" s="9"/>
      <c r="K104" s="10" t="s">
        <v>2017</v>
      </c>
      <c r="L104" s="11">
        <v>45597</v>
      </c>
      <c r="M104" s="22"/>
      <c r="N104" s="33"/>
      <c r="O104" s="22"/>
      <c r="P104" s="12" t="s">
        <v>154</v>
      </c>
      <c r="Q104" s="12" t="s">
        <v>7195</v>
      </c>
      <c r="R104" s="12" t="s">
        <v>7072</v>
      </c>
      <c r="S104" s="12" t="s">
        <v>7066</v>
      </c>
      <c r="T104" s="12" t="s">
        <v>7057</v>
      </c>
      <c r="U104" s="14" t="s">
        <v>56</v>
      </c>
      <c r="V104" s="14" t="s">
        <v>56</v>
      </c>
      <c r="W104" s="14" t="s">
        <v>56</v>
      </c>
      <c r="X104" s="16" t="s">
        <v>56</v>
      </c>
      <c r="Y104" s="13"/>
      <c r="Z104" s="13"/>
      <c r="AA104" s="13"/>
      <c r="AB104" s="13"/>
    </row>
    <row r="105" spans="1:28" ht="17.100000000000001" customHeight="1">
      <c r="A105" t="s">
        <v>328</v>
      </c>
      <c r="B105" s="12" t="s">
        <v>329</v>
      </c>
      <c r="C105" s="12" t="s">
        <v>37</v>
      </c>
      <c r="D105" s="12" t="s">
        <v>6507</v>
      </c>
      <c r="E105" s="12" t="s">
        <v>52</v>
      </c>
      <c r="F105" s="12" t="s">
        <v>130</v>
      </c>
      <c r="G105" s="9" t="s">
        <v>4776</v>
      </c>
      <c r="H105" s="8" t="s">
        <v>6571</v>
      </c>
      <c r="I105" s="9"/>
      <c r="J105" s="9"/>
      <c r="K105" s="10" t="s">
        <v>2017</v>
      </c>
      <c r="L105" s="11">
        <v>45597</v>
      </c>
      <c r="M105" s="22"/>
      <c r="N105" s="33"/>
      <c r="O105" s="22"/>
      <c r="P105" s="12" t="s">
        <v>7130</v>
      </c>
      <c r="Q105" s="12" t="s">
        <v>7196</v>
      </c>
      <c r="R105" s="12" t="s">
        <v>7129</v>
      </c>
      <c r="S105" s="12" t="s">
        <v>7057</v>
      </c>
      <c r="T105" s="12" t="s">
        <v>7057</v>
      </c>
      <c r="U105" s="14" t="s">
        <v>56</v>
      </c>
      <c r="V105" s="14" t="s">
        <v>56</v>
      </c>
      <c r="W105" s="14" t="s">
        <v>56</v>
      </c>
      <c r="X105" s="16" t="s">
        <v>56</v>
      </c>
      <c r="Y105" s="13"/>
      <c r="Z105" s="13"/>
      <c r="AA105" s="13"/>
      <c r="AB105" s="13"/>
    </row>
    <row r="106" spans="1:28" ht="17.100000000000001" customHeight="1">
      <c r="A106" t="s">
        <v>330</v>
      </c>
      <c r="B106" s="12" t="s">
        <v>331</v>
      </c>
      <c r="C106" s="12" t="s">
        <v>37</v>
      </c>
      <c r="D106" s="12" t="s">
        <v>6507</v>
      </c>
      <c r="E106" s="12" t="s">
        <v>52</v>
      </c>
      <c r="F106" s="12" t="s">
        <v>144</v>
      </c>
      <c r="G106" s="9" t="s">
        <v>4777</v>
      </c>
      <c r="H106" s="8" t="s">
        <v>6572</v>
      </c>
      <c r="I106" s="9"/>
      <c r="J106" s="9"/>
      <c r="K106" s="10" t="s">
        <v>2017</v>
      </c>
      <c r="L106" s="11">
        <v>45597</v>
      </c>
      <c r="M106" s="22"/>
      <c r="N106" s="33"/>
      <c r="O106" s="22"/>
      <c r="P106" s="12" t="s">
        <v>154</v>
      </c>
      <c r="Q106" s="12" t="s">
        <v>7196</v>
      </c>
      <c r="R106" s="12" t="s">
        <v>7072</v>
      </c>
      <c r="S106" s="12" t="s">
        <v>7066</v>
      </c>
      <c r="T106" s="12" t="s">
        <v>7057</v>
      </c>
      <c r="U106" s="14" t="s">
        <v>56</v>
      </c>
      <c r="V106" s="14" t="s">
        <v>56</v>
      </c>
      <c r="W106" s="14" t="s">
        <v>56</v>
      </c>
      <c r="X106" s="16" t="s">
        <v>56</v>
      </c>
      <c r="Y106" s="13"/>
      <c r="Z106" s="13"/>
      <c r="AA106" s="13"/>
      <c r="AB106" s="13"/>
    </row>
    <row r="107" spans="1:28" ht="17.100000000000001" customHeight="1">
      <c r="A107" t="s">
        <v>332</v>
      </c>
      <c r="B107" s="12" t="s">
        <v>333</v>
      </c>
      <c r="C107" s="12" t="s">
        <v>37</v>
      </c>
      <c r="D107" s="12" t="s">
        <v>6507</v>
      </c>
      <c r="E107" s="12" t="s">
        <v>39</v>
      </c>
      <c r="F107" s="12" t="s">
        <v>40</v>
      </c>
      <c r="G107" s="9" t="s">
        <v>6573</v>
      </c>
      <c r="H107" s="8" t="s">
        <v>6574</v>
      </c>
      <c r="I107" s="9"/>
      <c r="J107" s="9"/>
      <c r="K107" s="10"/>
      <c r="L107" s="11"/>
      <c r="M107" s="22"/>
      <c r="N107" s="33"/>
      <c r="O107" s="22"/>
      <c r="P107" s="12" t="s">
        <v>7073</v>
      </c>
      <c r="Q107" s="12" t="s">
        <v>7197</v>
      </c>
      <c r="R107" s="12" t="s">
        <v>7075</v>
      </c>
      <c r="S107" s="12" t="s">
        <v>7076</v>
      </c>
      <c r="T107" s="12" t="s">
        <v>7077</v>
      </c>
      <c r="U107" s="14" t="s">
        <v>56</v>
      </c>
      <c r="V107" s="14" t="s">
        <v>56</v>
      </c>
      <c r="W107" s="14" t="s">
        <v>56</v>
      </c>
      <c r="X107" s="16" t="s">
        <v>56</v>
      </c>
      <c r="Y107" s="13"/>
      <c r="Z107" s="13"/>
      <c r="AA107" s="13"/>
      <c r="AB107" s="13"/>
    </row>
    <row r="108" spans="1:28" ht="17.100000000000001" customHeight="1">
      <c r="A108" t="s">
        <v>335</v>
      </c>
      <c r="B108" s="12" t="s">
        <v>336</v>
      </c>
      <c r="C108" s="12" t="s">
        <v>37</v>
      </c>
      <c r="D108" s="12" t="s">
        <v>6507</v>
      </c>
      <c r="E108" s="12" t="s">
        <v>39</v>
      </c>
      <c r="F108" s="12" t="s">
        <v>40</v>
      </c>
      <c r="G108" s="9" t="s">
        <v>6575</v>
      </c>
      <c r="H108" s="8" t="s">
        <v>6574</v>
      </c>
      <c r="I108" s="9"/>
      <c r="J108" s="9"/>
      <c r="K108" s="10"/>
      <c r="L108" s="11"/>
      <c r="M108" s="22"/>
      <c r="N108" s="33"/>
      <c r="O108" s="22"/>
      <c r="P108" s="12" t="s">
        <v>7073</v>
      </c>
      <c r="Q108" s="12" t="s">
        <v>7197</v>
      </c>
      <c r="R108" s="12" t="s">
        <v>7075</v>
      </c>
      <c r="S108" s="12" t="s">
        <v>7076</v>
      </c>
      <c r="T108" s="12" t="s">
        <v>7077</v>
      </c>
      <c r="U108" s="14" t="s">
        <v>56</v>
      </c>
      <c r="V108" s="14" t="s">
        <v>56</v>
      </c>
      <c r="W108" s="14" t="s">
        <v>56</v>
      </c>
      <c r="X108" s="16" t="s">
        <v>56</v>
      </c>
      <c r="Y108" s="13"/>
      <c r="Z108" s="13"/>
      <c r="AA108" s="13"/>
      <c r="AB108" s="13"/>
    </row>
    <row r="109" spans="1:28" ht="17.100000000000001" customHeight="1">
      <c r="A109" t="s">
        <v>337</v>
      </c>
      <c r="B109" s="12" t="s">
        <v>338</v>
      </c>
      <c r="C109" s="12" t="s">
        <v>37</v>
      </c>
      <c r="D109" s="12" t="s">
        <v>6507</v>
      </c>
      <c r="E109" s="12" t="s">
        <v>39</v>
      </c>
      <c r="F109" s="12" t="s">
        <v>40</v>
      </c>
      <c r="G109" s="9" t="s">
        <v>6576</v>
      </c>
      <c r="H109" s="8" t="s">
        <v>6574</v>
      </c>
      <c r="I109" s="9"/>
      <c r="J109" s="9" t="s">
        <v>339</v>
      </c>
      <c r="K109" s="10" t="s">
        <v>2017</v>
      </c>
      <c r="L109" s="11">
        <v>45658</v>
      </c>
      <c r="M109" s="22"/>
      <c r="N109" s="33"/>
      <c r="O109" s="22"/>
      <c r="P109" s="12" t="s">
        <v>7198</v>
      </c>
      <c r="Q109" s="12" t="s">
        <v>1572</v>
      </c>
      <c r="R109" s="12" t="s">
        <v>7075</v>
      </c>
      <c r="S109" s="12" t="s">
        <v>7076</v>
      </c>
      <c r="T109" s="12" t="s">
        <v>7077</v>
      </c>
      <c r="U109" s="14" t="s">
        <v>56</v>
      </c>
      <c r="V109" s="14" t="s">
        <v>56</v>
      </c>
      <c r="W109" s="14" t="s">
        <v>56</v>
      </c>
      <c r="X109" s="16" t="s">
        <v>56</v>
      </c>
      <c r="Y109" s="13"/>
      <c r="Z109" s="13"/>
      <c r="AA109" s="13"/>
      <c r="AB109" s="13"/>
    </row>
    <row r="110" spans="1:28" ht="17.100000000000001" customHeight="1">
      <c r="A110" t="s">
        <v>340</v>
      </c>
      <c r="B110" s="78" t="s">
        <v>56</v>
      </c>
      <c r="C110" s="12" t="s">
        <v>37</v>
      </c>
      <c r="D110" s="12" t="s">
        <v>6507</v>
      </c>
      <c r="E110" s="12" t="s">
        <v>39</v>
      </c>
      <c r="F110" s="12" t="s">
        <v>40</v>
      </c>
      <c r="G110" s="9" t="s">
        <v>6577</v>
      </c>
      <c r="H110" s="8" t="s">
        <v>6574</v>
      </c>
      <c r="I110" s="9"/>
      <c r="J110" s="9" t="s">
        <v>341</v>
      </c>
      <c r="K110" s="10" t="s">
        <v>2017</v>
      </c>
      <c r="L110" s="11">
        <v>45870</v>
      </c>
      <c r="M110" s="22"/>
      <c r="N110" s="33"/>
      <c r="O110" s="22"/>
      <c r="P110" s="12" t="s">
        <v>7073</v>
      </c>
      <c r="Q110" s="12" t="s">
        <v>7197</v>
      </c>
      <c r="R110" s="12" t="s">
        <v>7075</v>
      </c>
      <c r="S110" s="12" t="s">
        <v>7076</v>
      </c>
      <c r="T110" s="12" t="s">
        <v>7077</v>
      </c>
      <c r="U110" s="14" t="s">
        <v>56</v>
      </c>
      <c r="V110" s="14" t="s">
        <v>56</v>
      </c>
      <c r="W110" s="14" t="s">
        <v>56</v>
      </c>
      <c r="X110" s="16" t="s">
        <v>56</v>
      </c>
      <c r="Y110" s="13"/>
      <c r="Z110" s="13"/>
      <c r="AA110" s="13"/>
      <c r="AB110" s="13"/>
    </row>
    <row r="111" spans="1:28" ht="17.100000000000001" customHeight="1">
      <c r="A111" t="s">
        <v>342</v>
      </c>
      <c r="B111" s="12" t="s">
        <v>343</v>
      </c>
      <c r="C111" s="12" t="s">
        <v>37</v>
      </c>
      <c r="D111" s="12" t="s">
        <v>6507</v>
      </c>
      <c r="E111" s="12" t="s">
        <v>39</v>
      </c>
      <c r="F111" s="12" t="s">
        <v>169</v>
      </c>
      <c r="G111" s="9" t="s">
        <v>6578</v>
      </c>
      <c r="H111" s="8" t="s">
        <v>6579</v>
      </c>
      <c r="I111" s="9"/>
      <c r="J111" s="9" t="s">
        <v>345</v>
      </c>
      <c r="K111" s="10" t="s">
        <v>2017</v>
      </c>
      <c r="L111" s="11">
        <v>45627</v>
      </c>
      <c r="M111" s="22"/>
      <c r="N111" s="33"/>
      <c r="O111" s="22"/>
      <c r="P111" s="12" t="s">
        <v>7198</v>
      </c>
      <c r="Q111" s="12" t="s">
        <v>1572</v>
      </c>
      <c r="R111" s="12" t="s">
        <v>7075</v>
      </c>
      <c r="S111" s="12" t="s">
        <v>7076</v>
      </c>
      <c r="T111" s="12" t="s">
        <v>7077</v>
      </c>
      <c r="U111" s="14" t="s">
        <v>56</v>
      </c>
      <c r="V111" s="14" t="s">
        <v>56</v>
      </c>
      <c r="W111" s="14" t="s">
        <v>56</v>
      </c>
      <c r="X111" s="16" t="s">
        <v>56</v>
      </c>
      <c r="Y111" s="13"/>
      <c r="Z111" s="13"/>
      <c r="AA111" s="13"/>
      <c r="AB111" s="13"/>
    </row>
    <row r="112" spans="1:28" ht="17.100000000000001" customHeight="1">
      <c r="A112" t="s">
        <v>346</v>
      </c>
      <c r="B112" s="12" t="s">
        <v>347</v>
      </c>
      <c r="C112" s="12" t="s">
        <v>37</v>
      </c>
      <c r="D112" s="12" t="s">
        <v>6507</v>
      </c>
      <c r="E112" s="12" t="s">
        <v>39</v>
      </c>
      <c r="F112" s="12" t="s">
        <v>169</v>
      </c>
      <c r="G112" s="9" t="s">
        <v>6580</v>
      </c>
      <c r="H112" s="8" t="s">
        <v>6579</v>
      </c>
      <c r="I112" s="9"/>
      <c r="J112" s="9"/>
      <c r="K112" s="10" t="s">
        <v>2017</v>
      </c>
      <c r="L112" s="11">
        <v>45627</v>
      </c>
      <c r="M112" s="22"/>
      <c r="N112" s="33"/>
      <c r="O112" s="22"/>
      <c r="P112" s="12" t="s">
        <v>7073</v>
      </c>
      <c r="Q112" s="12" t="s">
        <v>7199</v>
      </c>
      <c r="R112" s="12" t="s">
        <v>7075</v>
      </c>
      <c r="S112" s="12" t="s">
        <v>7076</v>
      </c>
      <c r="T112" s="12" t="s">
        <v>7077</v>
      </c>
      <c r="U112" s="14" t="s">
        <v>56</v>
      </c>
      <c r="V112" s="14" t="s">
        <v>56</v>
      </c>
      <c r="W112" s="14" t="s">
        <v>56</v>
      </c>
      <c r="X112" s="16" t="s">
        <v>56</v>
      </c>
      <c r="Y112" s="13"/>
      <c r="Z112" s="13"/>
      <c r="AA112" s="13"/>
      <c r="AB112" s="13"/>
    </row>
    <row r="113" spans="1:28" ht="17.100000000000001" customHeight="1">
      <c r="A113" t="s">
        <v>348</v>
      </c>
      <c r="B113" s="12" t="s">
        <v>349</v>
      </c>
      <c r="C113" s="12" t="s">
        <v>37</v>
      </c>
      <c r="D113" s="12" t="s">
        <v>6507</v>
      </c>
      <c r="E113" s="12" t="s">
        <v>39</v>
      </c>
      <c r="F113" s="12" t="s">
        <v>169</v>
      </c>
      <c r="G113" s="9" t="s">
        <v>6581</v>
      </c>
      <c r="H113" s="8" t="s">
        <v>6579</v>
      </c>
      <c r="I113" s="9"/>
      <c r="J113" s="9" t="s">
        <v>350</v>
      </c>
      <c r="K113" s="10" t="s">
        <v>2017</v>
      </c>
      <c r="L113" s="11">
        <v>45627</v>
      </c>
      <c r="M113" s="22"/>
      <c r="N113" s="33"/>
      <c r="O113" s="22"/>
      <c r="P113" s="12" t="s">
        <v>7073</v>
      </c>
      <c r="Q113" s="12" t="s">
        <v>7199</v>
      </c>
      <c r="R113" s="12" t="s">
        <v>7075</v>
      </c>
      <c r="S113" s="12" t="s">
        <v>7076</v>
      </c>
      <c r="T113" s="12" t="s">
        <v>7077</v>
      </c>
      <c r="U113" s="14" t="s">
        <v>56</v>
      </c>
      <c r="V113" s="14" t="s">
        <v>56</v>
      </c>
      <c r="W113" s="14" t="s">
        <v>56</v>
      </c>
      <c r="X113" s="16" t="s">
        <v>56</v>
      </c>
      <c r="Y113" s="13"/>
      <c r="Z113" s="13"/>
      <c r="AA113" s="13"/>
      <c r="AB113" s="13"/>
    </row>
    <row r="114" spans="1:28" ht="17.100000000000001" customHeight="1">
      <c r="A114" t="s">
        <v>351</v>
      </c>
      <c r="B114" s="12" t="s">
        <v>352</v>
      </c>
      <c r="C114" s="12" t="s">
        <v>37</v>
      </c>
      <c r="D114" s="12" t="s">
        <v>6507</v>
      </c>
      <c r="E114" s="12" t="s">
        <v>39</v>
      </c>
      <c r="F114" s="12" t="s">
        <v>169</v>
      </c>
      <c r="G114" s="9" t="s">
        <v>6582</v>
      </c>
      <c r="H114" s="8" t="s">
        <v>6579</v>
      </c>
      <c r="I114" s="9"/>
      <c r="J114" s="9" t="s">
        <v>353</v>
      </c>
      <c r="K114" s="10" t="s">
        <v>2017</v>
      </c>
      <c r="L114" s="11">
        <v>45627</v>
      </c>
      <c r="M114" s="22"/>
      <c r="N114" s="33"/>
      <c r="O114" s="22"/>
      <c r="P114" s="12" t="s">
        <v>7200</v>
      </c>
      <c r="Q114" s="12" t="s">
        <v>7201</v>
      </c>
      <c r="R114" s="12" t="s">
        <v>7075</v>
      </c>
      <c r="S114" s="12" t="s">
        <v>7135</v>
      </c>
      <c r="T114" s="12" t="s">
        <v>7143</v>
      </c>
      <c r="U114" s="14" t="s">
        <v>56</v>
      </c>
      <c r="V114" s="14" t="s">
        <v>56</v>
      </c>
      <c r="W114" s="14" t="s">
        <v>56</v>
      </c>
      <c r="X114" s="16" t="s">
        <v>56</v>
      </c>
      <c r="Y114" s="13"/>
      <c r="Z114" s="13"/>
      <c r="AA114" s="13"/>
      <c r="AB114" s="13"/>
    </row>
    <row r="115" spans="1:28" ht="17.100000000000001" customHeight="1">
      <c r="A115" t="s">
        <v>354</v>
      </c>
      <c r="B115" s="12" t="s">
        <v>355</v>
      </c>
      <c r="C115" s="12" t="s">
        <v>37</v>
      </c>
      <c r="D115" s="12" t="s">
        <v>6507</v>
      </c>
      <c r="E115" s="12" t="s">
        <v>39</v>
      </c>
      <c r="F115" s="12" t="s">
        <v>105</v>
      </c>
      <c r="G115" s="9" t="s">
        <v>6583</v>
      </c>
      <c r="H115" s="8" t="s">
        <v>6574</v>
      </c>
      <c r="I115" s="9"/>
      <c r="J115" s="9" t="s">
        <v>356</v>
      </c>
      <c r="K115" s="10" t="s">
        <v>2017</v>
      </c>
      <c r="L115" s="11">
        <v>45627</v>
      </c>
      <c r="M115" s="22"/>
      <c r="N115" s="33"/>
      <c r="O115" s="22"/>
      <c r="P115" s="12" t="s">
        <v>7202</v>
      </c>
      <c r="Q115" s="12" t="s">
        <v>1572</v>
      </c>
      <c r="R115" s="12" t="s">
        <v>7203</v>
      </c>
      <c r="S115" s="12" t="s">
        <v>7135</v>
      </c>
      <c r="T115" s="12" t="s">
        <v>7143</v>
      </c>
      <c r="U115" s="14" t="s">
        <v>56</v>
      </c>
      <c r="V115" s="14" t="s">
        <v>56</v>
      </c>
      <c r="W115" s="14" t="s">
        <v>56</v>
      </c>
      <c r="X115" s="16" t="s">
        <v>56</v>
      </c>
      <c r="Y115" s="13"/>
      <c r="Z115" s="13"/>
      <c r="AA115" s="13"/>
      <c r="AB115" s="13"/>
    </row>
    <row r="116" spans="1:28" ht="17.100000000000001" customHeight="1">
      <c r="A116" t="s">
        <v>357</v>
      </c>
      <c r="B116" s="12" t="s">
        <v>358</v>
      </c>
      <c r="C116" s="12" t="s">
        <v>37</v>
      </c>
      <c r="D116" s="12" t="s">
        <v>6507</v>
      </c>
      <c r="E116" s="12" t="s">
        <v>39</v>
      </c>
      <c r="F116" s="12" t="s">
        <v>105</v>
      </c>
      <c r="G116" s="9" t="s">
        <v>6584</v>
      </c>
      <c r="H116" s="8" t="s">
        <v>6574</v>
      </c>
      <c r="I116" s="9"/>
      <c r="J116" s="9"/>
      <c r="K116" s="10" t="s">
        <v>2017</v>
      </c>
      <c r="L116" s="11">
        <v>45627</v>
      </c>
      <c r="M116" s="22"/>
      <c r="N116" s="33"/>
      <c r="O116" s="22"/>
      <c r="P116" s="12" t="s">
        <v>7073</v>
      </c>
      <c r="Q116" s="12" t="s">
        <v>7078</v>
      </c>
      <c r="R116" s="12" t="s">
        <v>7075</v>
      </c>
      <c r="S116" s="12" t="s">
        <v>7076</v>
      </c>
      <c r="T116" s="12" t="s">
        <v>7077</v>
      </c>
      <c r="U116" s="14" t="s">
        <v>56</v>
      </c>
      <c r="V116" s="14" t="s">
        <v>56</v>
      </c>
      <c r="W116" s="14" t="s">
        <v>56</v>
      </c>
      <c r="X116" s="16" t="s">
        <v>56</v>
      </c>
      <c r="Y116" s="13"/>
      <c r="Z116" s="13"/>
      <c r="AA116" s="13"/>
      <c r="AB116" s="13"/>
    </row>
    <row r="117" spans="1:28" ht="17.100000000000001" customHeight="1">
      <c r="A117" t="s">
        <v>359</v>
      </c>
      <c r="B117" s="12" t="s">
        <v>360</v>
      </c>
      <c r="C117" s="12" t="s">
        <v>37</v>
      </c>
      <c r="D117" s="12" t="s">
        <v>6507</v>
      </c>
      <c r="E117" s="12" t="s">
        <v>39</v>
      </c>
      <c r="F117" s="12" t="s">
        <v>105</v>
      </c>
      <c r="G117" s="9" t="s">
        <v>6585</v>
      </c>
      <c r="H117" s="8" t="s">
        <v>6574</v>
      </c>
      <c r="I117" s="9"/>
      <c r="J117" s="9" t="s">
        <v>361</v>
      </c>
      <c r="K117" s="10" t="s">
        <v>2017</v>
      </c>
      <c r="L117" s="11">
        <v>45627</v>
      </c>
      <c r="M117" s="22"/>
      <c r="N117" s="33"/>
      <c r="O117" s="22"/>
      <c r="P117" s="12" t="s">
        <v>7073</v>
      </c>
      <c r="Q117" s="12" t="s">
        <v>7078</v>
      </c>
      <c r="R117" s="12" t="s">
        <v>7075</v>
      </c>
      <c r="S117" s="12" t="s">
        <v>7076</v>
      </c>
      <c r="T117" s="12" t="s">
        <v>7077</v>
      </c>
      <c r="U117" s="14" t="s">
        <v>56</v>
      </c>
      <c r="V117" s="14" t="s">
        <v>56</v>
      </c>
      <c r="W117" s="14" t="s">
        <v>56</v>
      </c>
      <c r="X117" s="16" t="s">
        <v>56</v>
      </c>
      <c r="Y117" s="13"/>
      <c r="Z117" s="13"/>
      <c r="AA117" s="13"/>
      <c r="AB117" s="13"/>
    </row>
    <row r="118" spans="1:28" ht="17.100000000000001" customHeight="1">
      <c r="A118" t="s">
        <v>362</v>
      </c>
      <c r="B118" s="12" t="s">
        <v>363</v>
      </c>
      <c r="C118" s="12" t="s">
        <v>37</v>
      </c>
      <c r="D118" s="12" t="s">
        <v>6507</v>
      </c>
      <c r="E118" s="12" t="s">
        <v>39</v>
      </c>
      <c r="F118" s="12" t="s">
        <v>111</v>
      </c>
      <c r="G118" s="9" t="s">
        <v>6586</v>
      </c>
      <c r="H118" s="8" t="s">
        <v>6579</v>
      </c>
      <c r="I118" s="9"/>
      <c r="J118" s="9" t="s">
        <v>364</v>
      </c>
      <c r="K118" s="10" t="s">
        <v>2017</v>
      </c>
      <c r="L118" s="11">
        <v>45627</v>
      </c>
      <c r="M118" s="22"/>
      <c r="N118" s="33"/>
      <c r="O118" s="22"/>
      <c r="P118" s="12" t="s">
        <v>7073</v>
      </c>
      <c r="Q118" s="12" t="s">
        <v>7078</v>
      </c>
      <c r="R118" s="12" t="s">
        <v>7075</v>
      </c>
      <c r="S118" s="12" t="s">
        <v>7076</v>
      </c>
      <c r="T118" s="12" t="s">
        <v>7077</v>
      </c>
      <c r="U118" s="14" t="s">
        <v>56</v>
      </c>
      <c r="V118" s="14" t="s">
        <v>56</v>
      </c>
      <c r="W118" s="14" t="s">
        <v>56</v>
      </c>
      <c r="X118" s="16" t="s">
        <v>56</v>
      </c>
      <c r="Y118" s="13"/>
      <c r="Z118" s="13"/>
      <c r="AA118" s="13"/>
      <c r="AB118" s="13"/>
    </row>
    <row r="119" spans="1:28" ht="17.100000000000001" customHeight="1">
      <c r="A119" t="s">
        <v>365</v>
      </c>
      <c r="B119" s="12" t="s">
        <v>366</v>
      </c>
      <c r="C119" s="12" t="s">
        <v>37</v>
      </c>
      <c r="D119" s="12" t="s">
        <v>6507</v>
      </c>
      <c r="E119" s="12" t="s">
        <v>39</v>
      </c>
      <c r="F119" s="12" t="s">
        <v>111</v>
      </c>
      <c r="G119" s="9" t="s">
        <v>6587</v>
      </c>
      <c r="H119" s="8" t="s">
        <v>6579</v>
      </c>
      <c r="I119" s="9"/>
      <c r="J119" s="9"/>
      <c r="K119" s="10" t="s">
        <v>2017</v>
      </c>
      <c r="L119" s="11">
        <v>45627</v>
      </c>
      <c r="M119" s="22"/>
      <c r="N119" s="33"/>
      <c r="O119" s="22"/>
      <c r="P119" s="12" t="s">
        <v>7073</v>
      </c>
      <c r="Q119" s="12" t="s">
        <v>7078</v>
      </c>
      <c r="R119" s="12" t="s">
        <v>7075</v>
      </c>
      <c r="S119" s="12" t="s">
        <v>7076</v>
      </c>
      <c r="T119" s="12" t="s">
        <v>7077</v>
      </c>
      <c r="U119" s="14" t="s">
        <v>56</v>
      </c>
      <c r="V119" s="14" t="s">
        <v>56</v>
      </c>
      <c r="W119" s="14" t="s">
        <v>56</v>
      </c>
      <c r="X119" s="16" t="s">
        <v>56</v>
      </c>
      <c r="Y119" s="13"/>
      <c r="Z119" s="13"/>
      <c r="AA119" s="13"/>
      <c r="AB119" s="13"/>
    </row>
    <row r="120" spans="1:28" ht="17.100000000000001" customHeight="1">
      <c r="A120" t="s">
        <v>367</v>
      </c>
      <c r="B120" s="12" t="s">
        <v>368</v>
      </c>
      <c r="C120" s="12" t="s">
        <v>37</v>
      </c>
      <c r="D120" s="12" t="s">
        <v>6507</v>
      </c>
      <c r="E120" s="12" t="s">
        <v>39</v>
      </c>
      <c r="F120" s="12" t="s">
        <v>111</v>
      </c>
      <c r="G120" s="9" t="s">
        <v>6588</v>
      </c>
      <c r="H120" s="8" t="s">
        <v>6579</v>
      </c>
      <c r="I120" s="9"/>
      <c r="J120" s="9" t="s">
        <v>369</v>
      </c>
      <c r="K120" s="10" t="s">
        <v>2017</v>
      </c>
      <c r="L120" s="11">
        <v>45627</v>
      </c>
      <c r="M120" s="22"/>
      <c r="N120" s="33"/>
      <c r="O120" s="22"/>
      <c r="P120" s="12" t="s">
        <v>7073</v>
      </c>
      <c r="Q120" s="12" t="s">
        <v>7204</v>
      </c>
      <c r="R120" s="12" t="s">
        <v>7075</v>
      </c>
      <c r="S120" s="12" t="s">
        <v>7076</v>
      </c>
      <c r="T120" s="12" t="s">
        <v>7077</v>
      </c>
      <c r="U120" s="14" t="s">
        <v>56</v>
      </c>
      <c r="V120" s="14" t="s">
        <v>56</v>
      </c>
      <c r="W120" s="14" t="s">
        <v>56</v>
      </c>
      <c r="X120" s="16" t="s">
        <v>56</v>
      </c>
      <c r="Y120" s="13"/>
      <c r="Z120" s="13"/>
      <c r="AA120" s="13"/>
      <c r="AB120" s="13"/>
    </row>
    <row r="121" spans="1:28" ht="17.100000000000001" customHeight="1">
      <c r="A121" t="s">
        <v>370</v>
      </c>
      <c r="B121" s="12" t="s">
        <v>371</v>
      </c>
      <c r="C121" s="12" t="s">
        <v>37</v>
      </c>
      <c r="D121" s="12" t="s">
        <v>6507</v>
      </c>
      <c r="E121" s="12" t="s">
        <v>39</v>
      </c>
      <c r="F121" s="12" t="s">
        <v>111</v>
      </c>
      <c r="G121" s="9" t="s">
        <v>6589</v>
      </c>
      <c r="H121" s="8" t="s">
        <v>6579</v>
      </c>
      <c r="I121" s="9"/>
      <c r="J121" s="9" t="s">
        <v>372</v>
      </c>
      <c r="K121" s="10" t="s">
        <v>2017</v>
      </c>
      <c r="L121" s="11">
        <v>45627</v>
      </c>
      <c r="M121" s="22"/>
      <c r="N121" s="33"/>
      <c r="O121" s="22"/>
      <c r="P121" s="12" t="s">
        <v>7073</v>
      </c>
      <c r="Q121" s="12" t="s">
        <v>7204</v>
      </c>
      <c r="R121" s="12" t="s">
        <v>7075</v>
      </c>
      <c r="S121" s="12" t="s">
        <v>7076</v>
      </c>
      <c r="T121" s="12" t="s">
        <v>7077</v>
      </c>
      <c r="U121" s="14" t="s">
        <v>56</v>
      </c>
      <c r="V121" s="14" t="s">
        <v>56</v>
      </c>
      <c r="W121" s="14" t="s">
        <v>56</v>
      </c>
      <c r="X121" s="16" t="s">
        <v>56</v>
      </c>
      <c r="Y121" s="13"/>
      <c r="Z121" s="13"/>
      <c r="AA121" s="13"/>
      <c r="AB121" s="13"/>
    </row>
    <row r="122" spans="1:28" ht="17.100000000000001" customHeight="1">
      <c r="A122" t="s">
        <v>247</v>
      </c>
      <c r="B122" s="12" t="s">
        <v>7205</v>
      </c>
      <c r="C122" s="12" t="s">
        <v>37</v>
      </c>
      <c r="D122" s="12" t="s">
        <v>6502</v>
      </c>
      <c r="E122" s="12" t="s">
        <v>39</v>
      </c>
      <c r="F122" s="12" t="s">
        <v>40</v>
      </c>
      <c r="G122" s="19" t="s">
        <v>7206</v>
      </c>
      <c r="H122" s="8" t="s">
        <v>7207</v>
      </c>
      <c r="I122" s="9" t="s">
        <v>244</v>
      </c>
      <c r="J122" s="9"/>
      <c r="K122" s="10"/>
      <c r="L122" s="11"/>
      <c r="M122" s="22"/>
      <c r="N122" s="33"/>
      <c r="O122" s="22"/>
      <c r="P122" s="12" t="s">
        <v>7184</v>
      </c>
      <c r="Q122" s="12" t="s">
        <v>7164</v>
      </c>
      <c r="R122" s="12" t="s">
        <v>7182</v>
      </c>
      <c r="S122" s="12" t="s">
        <v>7183</v>
      </c>
      <c r="T122" s="12" t="s">
        <v>7143</v>
      </c>
      <c r="U122" s="12" t="s">
        <v>2582</v>
      </c>
      <c r="V122" s="6">
        <v>2.5499999999999998</v>
      </c>
      <c r="W122" s="57">
        <v>2088</v>
      </c>
      <c r="X122" s="15">
        <v>5.3239999999999998</v>
      </c>
      <c r="Y122" s="13"/>
      <c r="Z122" s="13"/>
      <c r="AA122" s="13"/>
      <c r="AB122" s="13"/>
    </row>
    <row r="123" spans="1:28" ht="17.100000000000001" customHeight="1">
      <c r="A123" t="s">
        <v>250</v>
      </c>
      <c r="B123" s="12" t="s">
        <v>7208</v>
      </c>
      <c r="C123" s="12" t="s">
        <v>37</v>
      </c>
      <c r="D123" s="12" t="s">
        <v>6502</v>
      </c>
      <c r="E123" s="12" t="s">
        <v>39</v>
      </c>
      <c r="F123" s="12" t="s">
        <v>40</v>
      </c>
      <c r="G123" s="19" t="s">
        <v>7209</v>
      </c>
      <c r="H123" s="8" t="s">
        <v>7210</v>
      </c>
      <c r="I123" s="9"/>
      <c r="J123" s="9"/>
      <c r="K123" s="10"/>
      <c r="L123" s="11"/>
      <c r="M123" s="22"/>
      <c r="N123" s="33"/>
      <c r="O123" s="22"/>
      <c r="P123" s="12" t="s">
        <v>7184</v>
      </c>
      <c r="Q123" s="12" t="s">
        <v>7164</v>
      </c>
      <c r="R123" s="12" t="s">
        <v>7182</v>
      </c>
      <c r="S123" s="12" t="s">
        <v>7183</v>
      </c>
      <c r="T123" s="12" t="s">
        <v>7143</v>
      </c>
      <c r="U123" s="12" t="s">
        <v>2582</v>
      </c>
      <c r="V123" s="6">
        <v>2.5499999999999998</v>
      </c>
      <c r="W123" s="57">
        <v>2088</v>
      </c>
      <c r="X123" s="15">
        <v>5.3239999999999998</v>
      </c>
      <c r="Y123" s="13"/>
      <c r="Z123" s="13"/>
      <c r="AA123" s="13"/>
      <c r="AB123" s="13"/>
    </row>
    <row r="124" spans="1:28" ht="17.100000000000001" customHeight="1">
      <c r="A124" t="s">
        <v>254</v>
      </c>
      <c r="B124" s="12" t="s">
        <v>7211</v>
      </c>
      <c r="C124" s="12" t="s">
        <v>37</v>
      </c>
      <c r="D124" s="12" t="s">
        <v>6502</v>
      </c>
      <c r="E124" s="12" t="s">
        <v>39</v>
      </c>
      <c r="F124" s="12" t="s">
        <v>169</v>
      </c>
      <c r="G124" s="19" t="s">
        <v>7212</v>
      </c>
      <c r="H124" s="8" t="s">
        <v>7213</v>
      </c>
      <c r="I124" s="9" t="s">
        <v>251</v>
      </c>
      <c r="J124" s="9"/>
      <c r="K124" s="10"/>
      <c r="L124" s="11"/>
      <c r="M124" s="22"/>
      <c r="N124" s="33"/>
      <c r="O124" s="22"/>
      <c r="P124" s="12" t="s">
        <v>7184</v>
      </c>
      <c r="Q124" s="12" t="s">
        <v>7214</v>
      </c>
      <c r="R124" s="12" t="s">
        <v>7182</v>
      </c>
      <c r="S124" s="12" t="s">
        <v>7183</v>
      </c>
      <c r="T124" s="12" t="s">
        <v>7143</v>
      </c>
      <c r="U124" s="12" t="s">
        <v>2582</v>
      </c>
      <c r="V124" s="6">
        <v>2.5499999999999998</v>
      </c>
      <c r="W124" s="57">
        <v>2088</v>
      </c>
      <c r="X124" s="15">
        <v>5.3239999999999998</v>
      </c>
      <c r="Y124" s="13"/>
      <c r="Z124" s="13"/>
      <c r="AA124" s="13"/>
      <c r="AB124" s="13"/>
    </row>
    <row r="125" spans="1:28" ht="17.100000000000001" customHeight="1">
      <c r="A125" t="s">
        <v>258</v>
      </c>
      <c r="B125" s="12" t="s">
        <v>7215</v>
      </c>
      <c r="C125" s="12" t="s">
        <v>37</v>
      </c>
      <c r="D125" s="12" t="s">
        <v>6502</v>
      </c>
      <c r="E125" s="12" t="s">
        <v>39</v>
      </c>
      <c r="F125" s="12" t="s">
        <v>169</v>
      </c>
      <c r="G125" s="19" t="s">
        <v>7216</v>
      </c>
      <c r="H125" s="8" t="s">
        <v>7217</v>
      </c>
      <c r="I125" s="9" t="s">
        <v>255</v>
      </c>
      <c r="J125" s="9"/>
      <c r="K125" s="10"/>
      <c r="L125" s="11"/>
      <c r="M125" s="22"/>
      <c r="N125" s="33"/>
      <c r="O125" s="22"/>
      <c r="P125" s="12" t="s">
        <v>7184</v>
      </c>
      <c r="Q125" s="12" t="s">
        <v>7214</v>
      </c>
      <c r="R125" s="12" t="s">
        <v>7182</v>
      </c>
      <c r="S125" s="12" t="s">
        <v>7183</v>
      </c>
      <c r="T125" s="12" t="s">
        <v>7143</v>
      </c>
      <c r="U125" s="12" t="s">
        <v>2582</v>
      </c>
      <c r="V125" s="6">
        <v>2.5499999999999998</v>
      </c>
      <c r="W125" s="57">
        <v>2088</v>
      </c>
      <c r="X125" s="15">
        <v>5.3239999999999998</v>
      </c>
      <c r="Y125" s="13"/>
      <c r="Z125" s="13"/>
      <c r="AA125" s="13"/>
      <c r="AB125" s="13"/>
    </row>
    <row r="126" spans="1:28" ht="17.100000000000001" customHeight="1">
      <c r="A126" t="s">
        <v>262</v>
      </c>
      <c r="B126" s="12" t="s">
        <v>7218</v>
      </c>
      <c r="C126" s="12" t="s">
        <v>37</v>
      </c>
      <c r="D126" s="12" t="s">
        <v>6502</v>
      </c>
      <c r="E126" s="12" t="s">
        <v>39</v>
      </c>
      <c r="F126" s="12" t="s">
        <v>169</v>
      </c>
      <c r="G126" s="19" t="s">
        <v>7219</v>
      </c>
      <c r="H126" s="8" t="s">
        <v>7220</v>
      </c>
      <c r="I126" s="9" t="s">
        <v>259</v>
      </c>
      <c r="J126" s="9"/>
      <c r="K126" s="10"/>
      <c r="L126" s="11"/>
      <c r="M126" s="22"/>
      <c r="N126" s="33"/>
      <c r="O126" s="22"/>
      <c r="P126" s="12" t="s">
        <v>7184</v>
      </c>
      <c r="Q126" s="12" t="s">
        <v>7214</v>
      </c>
      <c r="R126" s="12" t="s">
        <v>7182</v>
      </c>
      <c r="S126" s="12" t="s">
        <v>7183</v>
      </c>
      <c r="T126" s="12" t="s">
        <v>7143</v>
      </c>
      <c r="U126" s="12" t="s">
        <v>2582</v>
      </c>
      <c r="V126" s="6">
        <v>2.5499999999999998</v>
      </c>
      <c r="W126" s="57">
        <v>2088</v>
      </c>
      <c r="X126" s="15">
        <v>5.3239999999999998</v>
      </c>
      <c r="Y126" s="13"/>
      <c r="Z126" s="13"/>
      <c r="AA126" s="13"/>
      <c r="AB126" s="13"/>
    </row>
    <row r="127" spans="1:28" ht="17.100000000000001" customHeight="1">
      <c r="A127" t="s">
        <v>265</v>
      </c>
      <c r="B127" s="12" t="s">
        <v>7221</v>
      </c>
      <c r="C127" s="12" t="s">
        <v>37</v>
      </c>
      <c r="D127" s="12" t="s">
        <v>6502</v>
      </c>
      <c r="E127" s="12" t="s">
        <v>39</v>
      </c>
      <c r="F127" s="12" t="s">
        <v>105</v>
      </c>
      <c r="G127" s="19" t="s">
        <v>7222</v>
      </c>
      <c r="H127" s="8" t="s">
        <v>7207</v>
      </c>
      <c r="I127" s="9" t="s">
        <v>263</v>
      </c>
      <c r="J127" s="9"/>
      <c r="K127" s="10"/>
      <c r="L127" s="11"/>
      <c r="M127" s="22"/>
      <c r="N127" s="33"/>
      <c r="O127" s="22"/>
      <c r="P127" s="12" t="s">
        <v>7184</v>
      </c>
      <c r="Q127" s="12" t="s">
        <v>7068</v>
      </c>
      <c r="R127" s="12" t="s">
        <v>7223</v>
      </c>
      <c r="S127" s="12" t="s">
        <v>7224</v>
      </c>
      <c r="T127" s="12" t="s">
        <v>7225</v>
      </c>
      <c r="U127" s="12" t="s">
        <v>2582</v>
      </c>
      <c r="V127" s="6">
        <v>2.85</v>
      </c>
      <c r="W127" s="57">
        <v>2088</v>
      </c>
      <c r="X127" s="6">
        <v>5.9509999999999996</v>
      </c>
      <c r="Y127" s="13"/>
      <c r="Z127" s="13"/>
      <c r="AA127" s="13"/>
      <c r="AB127" s="13"/>
    </row>
    <row r="128" spans="1:28" ht="17.100000000000001" customHeight="1">
      <c r="A128" t="s">
        <v>268</v>
      </c>
      <c r="B128" s="12" t="s">
        <v>7226</v>
      </c>
      <c r="C128" s="12" t="s">
        <v>37</v>
      </c>
      <c r="D128" s="12" t="s">
        <v>6502</v>
      </c>
      <c r="E128" s="12" t="s">
        <v>39</v>
      </c>
      <c r="F128" s="12" t="s">
        <v>105</v>
      </c>
      <c r="G128" s="19" t="s">
        <v>7227</v>
      </c>
      <c r="H128" s="8" t="s">
        <v>7210</v>
      </c>
      <c r="I128" s="9" t="s">
        <v>266</v>
      </c>
      <c r="J128" s="9"/>
      <c r="K128" s="10"/>
      <c r="L128" s="11"/>
      <c r="M128" s="22"/>
      <c r="N128" s="33"/>
      <c r="O128" s="22"/>
      <c r="P128" s="12" t="s">
        <v>7184</v>
      </c>
      <c r="Q128" s="12" t="s">
        <v>7068</v>
      </c>
      <c r="R128" s="12" t="s">
        <v>7182</v>
      </c>
      <c r="S128" s="12" t="s">
        <v>7183</v>
      </c>
      <c r="T128" s="12" t="s">
        <v>7143</v>
      </c>
      <c r="U128" s="12" t="s">
        <v>2582</v>
      </c>
      <c r="V128" s="6">
        <v>2.85</v>
      </c>
      <c r="W128" s="57">
        <v>2088</v>
      </c>
      <c r="X128" s="6">
        <v>5.9509999999999996</v>
      </c>
      <c r="Y128" s="13"/>
      <c r="Z128" s="13"/>
      <c r="AA128" s="13"/>
      <c r="AB128" s="13"/>
    </row>
    <row r="129" spans="1:28" ht="17.100000000000001" customHeight="1">
      <c r="A129" t="s">
        <v>271</v>
      </c>
      <c r="B129" s="12" t="s">
        <v>7228</v>
      </c>
      <c r="C129" s="12" t="s">
        <v>37</v>
      </c>
      <c r="D129" s="12" t="s">
        <v>6502</v>
      </c>
      <c r="E129" s="12" t="s">
        <v>39</v>
      </c>
      <c r="F129" s="12" t="s">
        <v>111</v>
      </c>
      <c r="G129" s="19" t="s">
        <v>7229</v>
      </c>
      <c r="H129" s="8" t="s">
        <v>7213</v>
      </c>
      <c r="I129" s="9" t="s">
        <v>269</v>
      </c>
      <c r="J129" s="9"/>
      <c r="K129" s="10"/>
      <c r="L129" s="11"/>
      <c r="M129" s="22"/>
      <c r="N129" s="33"/>
      <c r="O129" s="22"/>
      <c r="P129" s="12" t="s">
        <v>7184</v>
      </c>
      <c r="Q129" s="12" t="s">
        <v>7091</v>
      </c>
      <c r="R129" s="12" t="s">
        <v>7223</v>
      </c>
      <c r="S129" s="12" t="s">
        <v>7224</v>
      </c>
      <c r="T129" s="12" t="s">
        <v>7225</v>
      </c>
      <c r="U129" s="12" t="s">
        <v>2582</v>
      </c>
      <c r="V129" s="6">
        <v>2.85</v>
      </c>
      <c r="W129" s="57">
        <v>2088</v>
      </c>
      <c r="X129" s="6">
        <v>5.9509999999999996</v>
      </c>
      <c r="Y129" s="69"/>
      <c r="Z129" s="69"/>
      <c r="AA129" s="69"/>
      <c r="AB129" s="69"/>
    </row>
    <row r="130" spans="1:28" ht="17.100000000000001" customHeight="1">
      <c r="A130" t="s">
        <v>274</v>
      </c>
      <c r="B130" s="12" t="s">
        <v>7230</v>
      </c>
      <c r="C130" s="12" t="s">
        <v>37</v>
      </c>
      <c r="D130" s="12" t="s">
        <v>6502</v>
      </c>
      <c r="E130" s="12" t="s">
        <v>39</v>
      </c>
      <c r="F130" s="12" t="s">
        <v>111</v>
      </c>
      <c r="G130" s="19" t="s">
        <v>7231</v>
      </c>
      <c r="H130" s="8" t="s">
        <v>7217</v>
      </c>
      <c r="I130" s="9" t="s">
        <v>272</v>
      </c>
      <c r="J130" s="9"/>
      <c r="K130" s="10"/>
      <c r="L130" s="11"/>
      <c r="M130" s="22"/>
      <c r="N130" s="33"/>
      <c r="O130" s="22"/>
      <c r="P130" s="12" t="s">
        <v>7184</v>
      </c>
      <c r="Q130" s="12" t="s">
        <v>7091</v>
      </c>
      <c r="R130" s="12" t="s">
        <v>7182</v>
      </c>
      <c r="S130" s="12" t="s">
        <v>7183</v>
      </c>
      <c r="T130" s="12" t="s">
        <v>7143</v>
      </c>
      <c r="U130" s="12" t="s">
        <v>2582</v>
      </c>
      <c r="V130" s="6">
        <v>2.85</v>
      </c>
      <c r="W130" s="57">
        <v>2088</v>
      </c>
      <c r="X130" s="6">
        <v>5.9509999999999996</v>
      </c>
      <c r="Y130" s="68"/>
      <c r="Z130" s="68"/>
      <c r="AA130" s="68"/>
      <c r="AB130" s="68"/>
    </row>
    <row r="131" spans="1:28" ht="17.100000000000001" customHeight="1">
      <c r="A131" t="s">
        <v>277</v>
      </c>
      <c r="B131" s="12" t="s">
        <v>7232</v>
      </c>
      <c r="C131" s="12" t="s">
        <v>37</v>
      </c>
      <c r="D131" s="12" t="s">
        <v>6502</v>
      </c>
      <c r="E131" s="12" t="s">
        <v>39</v>
      </c>
      <c r="F131" s="12" t="s">
        <v>111</v>
      </c>
      <c r="G131" s="19" t="s">
        <v>7233</v>
      </c>
      <c r="H131" s="8" t="s">
        <v>7220</v>
      </c>
      <c r="I131" s="9" t="s">
        <v>275</v>
      </c>
      <c r="J131" s="9"/>
      <c r="K131" s="10"/>
      <c r="L131" s="11"/>
      <c r="M131" s="22"/>
      <c r="N131" s="33"/>
      <c r="O131" s="22"/>
      <c r="P131" s="12" t="s">
        <v>7184</v>
      </c>
      <c r="Q131" s="12" t="s">
        <v>7194</v>
      </c>
      <c r="R131" s="12" t="s">
        <v>7182</v>
      </c>
      <c r="S131" s="12" t="s">
        <v>7183</v>
      </c>
      <c r="T131" s="12" t="s">
        <v>7143</v>
      </c>
      <c r="U131" s="12" t="s">
        <v>2582</v>
      </c>
      <c r="V131" s="18">
        <v>2.9</v>
      </c>
      <c r="W131" s="57">
        <v>2088</v>
      </c>
      <c r="X131" s="6">
        <v>6.0549999999999997</v>
      </c>
      <c r="Y131" s="13"/>
      <c r="Z131" s="13"/>
      <c r="AA131" s="13"/>
      <c r="AB131" s="13"/>
    </row>
    <row r="132" spans="1:28" ht="17.100000000000001" customHeight="1">
      <c r="A132" t="s">
        <v>279</v>
      </c>
      <c r="B132" s="12" t="s">
        <v>7234</v>
      </c>
      <c r="C132" s="12" t="s">
        <v>37</v>
      </c>
      <c r="D132" s="12" t="s">
        <v>6502</v>
      </c>
      <c r="E132" s="12" t="s">
        <v>39</v>
      </c>
      <c r="F132" s="12" t="s">
        <v>7235</v>
      </c>
      <c r="G132" s="19" t="s">
        <v>7236</v>
      </c>
      <c r="H132" s="8" t="s">
        <v>7213</v>
      </c>
      <c r="I132" s="9"/>
      <c r="J132" s="9"/>
      <c r="K132" s="10"/>
      <c r="L132" s="11"/>
      <c r="M132" s="22"/>
      <c r="N132" s="33"/>
      <c r="O132" s="22"/>
      <c r="P132" s="12" t="s">
        <v>7099</v>
      </c>
      <c r="Q132" s="12" t="s">
        <v>7237</v>
      </c>
      <c r="R132" s="12" t="s">
        <v>7101</v>
      </c>
      <c r="S132" s="12" t="s">
        <v>7086</v>
      </c>
      <c r="T132" s="12" t="s">
        <v>7077</v>
      </c>
      <c r="U132" s="12" t="s">
        <v>2582</v>
      </c>
      <c r="V132" s="6">
        <v>2.85</v>
      </c>
      <c r="W132" s="57">
        <v>2088</v>
      </c>
      <c r="X132" s="6">
        <v>5.9509999999999996</v>
      </c>
      <c r="Y132" s="13"/>
      <c r="Z132" s="13"/>
      <c r="AA132" s="13"/>
      <c r="AB132" s="13"/>
    </row>
    <row r="133" spans="1:28" ht="17.100000000000001" customHeight="1">
      <c r="A133" t="s">
        <v>281</v>
      </c>
      <c r="B133" s="12" t="s">
        <v>7238</v>
      </c>
      <c r="C133" s="12" t="s">
        <v>37</v>
      </c>
      <c r="D133" s="12" t="s">
        <v>6502</v>
      </c>
      <c r="E133" s="12" t="s">
        <v>39</v>
      </c>
      <c r="F133" s="12" t="s">
        <v>7235</v>
      </c>
      <c r="G133" s="19" t="s">
        <v>7239</v>
      </c>
      <c r="H133" s="8" t="s">
        <v>7217</v>
      </c>
      <c r="I133" s="9"/>
      <c r="J133" s="9"/>
      <c r="K133" s="10"/>
      <c r="L133" s="11"/>
      <c r="M133" s="22"/>
      <c r="N133" s="33"/>
      <c r="O133" s="22"/>
      <c r="P133" s="12" t="s">
        <v>7099</v>
      </c>
      <c r="Q133" s="12" t="s">
        <v>7237</v>
      </c>
      <c r="R133" s="12" t="s">
        <v>7101</v>
      </c>
      <c r="S133" s="12" t="s">
        <v>7086</v>
      </c>
      <c r="T133" s="12" t="s">
        <v>7077</v>
      </c>
      <c r="U133" s="12" t="s">
        <v>2582</v>
      </c>
      <c r="V133" s="6">
        <v>2.85</v>
      </c>
      <c r="W133" s="57">
        <v>2088</v>
      </c>
      <c r="X133" s="6">
        <v>5.9509999999999996</v>
      </c>
      <c r="Y133" s="13"/>
      <c r="Z133" s="13"/>
      <c r="AA133" s="13"/>
      <c r="AB133" s="13"/>
    </row>
    <row r="134" spans="1:28" ht="17.100000000000001" customHeight="1">
      <c r="A134" t="s">
        <v>283</v>
      </c>
      <c r="B134" s="12" t="s">
        <v>7240</v>
      </c>
      <c r="C134" s="12" t="s">
        <v>37</v>
      </c>
      <c r="D134" s="12" t="s">
        <v>6502</v>
      </c>
      <c r="E134" s="12" t="s">
        <v>39</v>
      </c>
      <c r="F134" s="12" t="s">
        <v>7235</v>
      </c>
      <c r="G134" s="19" t="s">
        <v>7241</v>
      </c>
      <c r="H134" s="8" t="s">
        <v>7220</v>
      </c>
      <c r="I134" s="9"/>
      <c r="J134" s="9"/>
      <c r="K134" s="10"/>
      <c r="L134" s="11"/>
      <c r="M134" s="22"/>
      <c r="N134" s="33"/>
      <c r="O134" s="22"/>
      <c r="P134" s="12" t="s">
        <v>7099</v>
      </c>
      <c r="Q134" s="12" t="s">
        <v>7242</v>
      </c>
      <c r="R134" s="12" t="s">
        <v>7101</v>
      </c>
      <c r="S134" s="12" t="s">
        <v>7086</v>
      </c>
      <c r="T134" s="12" t="s">
        <v>7077</v>
      </c>
      <c r="U134" s="12" t="s">
        <v>2582</v>
      </c>
      <c r="V134" s="6">
        <v>2.99</v>
      </c>
      <c r="W134" s="57">
        <v>2088</v>
      </c>
      <c r="X134" s="6">
        <v>6.2430000000000003</v>
      </c>
      <c r="Y134" s="13"/>
      <c r="Z134" s="13"/>
      <c r="AA134" s="13"/>
      <c r="AB134" s="13"/>
    </row>
    <row r="135" spans="1:28" ht="17.100000000000001" customHeight="1">
      <c r="A135" t="s">
        <v>7243</v>
      </c>
      <c r="B135" s="12" t="s">
        <v>7244</v>
      </c>
      <c r="C135" s="12" t="s">
        <v>37</v>
      </c>
      <c r="D135" s="12" t="s">
        <v>6507</v>
      </c>
      <c r="E135" s="12" t="s">
        <v>52</v>
      </c>
      <c r="F135" s="12" t="s">
        <v>53</v>
      </c>
      <c r="G135" s="9" t="s">
        <v>7245</v>
      </c>
      <c r="H135" s="8" t="s">
        <v>7246</v>
      </c>
      <c r="I135" s="9" t="s">
        <v>297</v>
      </c>
      <c r="J135" s="9"/>
      <c r="K135" s="10"/>
      <c r="L135" s="11"/>
      <c r="M135" s="22"/>
      <c r="N135" s="33"/>
      <c r="O135" s="22"/>
      <c r="P135" s="12" t="s">
        <v>7163</v>
      </c>
      <c r="Q135" s="12" t="s">
        <v>7164</v>
      </c>
      <c r="R135" s="12" t="s">
        <v>7165</v>
      </c>
      <c r="S135" s="12" t="s">
        <v>7057</v>
      </c>
      <c r="T135" s="12" t="s">
        <v>7057</v>
      </c>
      <c r="U135" s="14" t="s">
        <v>56</v>
      </c>
      <c r="V135" s="14" t="s">
        <v>56</v>
      </c>
      <c r="W135" s="14" t="s">
        <v>56</v>
      </c>
      <c r="X135" s="16" t="s">
        <v>56</v>
      </c>
      <c r="Y135" s="13"/>
      <c r="Z135" s="13"/>
      <c r="AA135" s="13"/>
      <c r="AB135" s="13"/>
    </row>
    <row r="136" spans="1:28" ht="17.100000000000001" customHeight="1">
      <c r="A136" t="s">
        <v>306</v>
      </c>
      <c r="B136" s="12" t="s">
        <v>7247</v>
      </c>
      <c r="C136" s="12" t="s">
        <v>37</v>
      </c>
      <c r="D136" s="12" t="s">
        <v>6507</v>
      </c>
      <c r="E136" s="12" t="s">
        <v>52</v>
      </c>
      <c r="F136" s="12" t="s">
        <v>130</v>
      </c>
      <c r="G136" s="9" t="s">
        <v>7248</v>
      </c>
      <c r="H136" s="8" t="s">
        <v>7249</v>
      </c>
      <c r="I136" s="9"/>
      <c r="J136" s="9"/>
      <c r="K136" s="10"/>
      <c r="L136" s="11"/>
      <c r="M136" s="22"/>
      <c r="N136" s="33"/>
      <c r="O136" s="22"/>
      <c r="P136" s="12" t="s">
        <v>7070</v>
      </c>
      <c r="Q136" s="12" t="s">
        <v>7188</v>
      </c>
      <c r="R136" s="12" t="s">
        <v>7072</v>
      </c>
      <c r="S136" s="12" t="s">
        <v>7066</v>
      </c>
      <c r="T136" s="12" t="s">
        <v>7057</v>
      </c>
      <c r="U136" s="14" t="s">
        <v>56</v>
      </c>
      <c r="V136" s="14" t="s">
        <v>56</v>
      </c>
      <c r="W136" s="14" t="s">
        <v>56</v>
      </c>
      <c r="X136" s="16" t="s">
        <v>56</v>
      </c>
      <c r="Y136" s="13"/>
      <c r="Z136" s="13"/>
      <c r="AA136" s="13"/>
      <c r="AB136" s="13"/>
    </row>
    <row r="137" spans="1:28" ht="17.100000000000001" customHeight="1">
      <c r="A137" t="s">
        <v>339</v>
      </c>
      <c r="B137" s="12" t="s">
        <v>7250</v>
      </c>
      <c r="C137" s="12" t="s">
        <v>37</v>
      </c>
      <c r="D137" s="12" t="s">
        <v>6507</v>
      </c>
      <c r="E137" s="12" t="s">
        <v>39</v>
      </c>
      <c r="F137" s="12" t="s">
        <v>40</v>
      </c>
      <c r="G137" s="9" t="s">
        <v>7251</v>
      </c>
      <c r="H137" s="8" t="s">
        <v>7252</v>
      </c>
      <c r="I137" s="9" t="s">
        <v>337</v>
      </c>
      <c r="J137" s="9"/>
      <c r="K137" s="10"/>
      <c r="L137" s="11"/>
      <c r="M137" s="22"/>
      <c r="N137" s="33"/>
      <c r="O137" s="22"/>
      <c r="P137" s="12" t="s">
        <v>7073</v>
      </c>
      <c r="Q137" s="12" t="s">
        <v>7078</v>
      </c>
      <c r="R137" s="12" t="s">
        <v>7075</v>
      </c>
      <c r="S137" s="12" t="s">
        <v>7076</v>
      </c>
      <c r="T137" s="12" t="s">
        <v>7077</v>
      </c>
      <c r="U137" s="14" t="s">
        <v>56</v>
      </c>
      <c r="V137" s="14" t="s">
        <v>56</v>
      </c>
      <c r="W137" s="14" t="s">
        <v>56</v>
      </c>
      <c r="X137" s="16" t="s">
        <v>56</v>
      </c>
      <c r="Y137" s="13"/>
      <c r="Z137" s="13"/>
      <c r="AA137" s="13"/>
      <c r="AB137" s="13"/>
    </row>
    <row r="138" spans="1:28" ht="17.100000000000001" customHeight="1">
      <c r="A138" t="s">
        <v>341</v>
      </c>
      <c r="B138" s="12" t="s">
        <v>7253</v>
      </c>
      <c r="C138" s="12" t="s">
        <v>37</v>
      </c>
      <c r="D138" s="12" t="s">
        <v>6507</v>
      </c>
      <c r="E138" s="12" t="s">
        <v>39</v>
      </c>
      <c r="F138" s="12" t="s">
        <v>40</v>
      </c>
      <c r="G138" s="9" t="s">
        <v>7254</v>
      </c>
      <c r="H138" s="8" t="s">
        <v>7252</v>
      </c>
      <c r="I138" s="9"/>
      <c r="J138" s="9"/>
      <c r="K138" s="10"/>
      <c r="L138" s="11"/>
      <c r="M138" s="22"/>
      <c r="N138" s="33"/>
      <c r="O138" s="22"/>
      <c r="P138" s="12" t="s">
        <v>7073</v>
      </c>
      <c r="Q138" s="12" t="s">
        <v>7255</v>
      </c>
      <c r="R138" s="12" t="s">
        <v>7075</v>
      </c>
      <c r="S138" s="12" t="s">
        <v>7076</v>
      </c>
      <c r="T138" s="12" t="s">
        <v>7077</v>
      </c>
      <c r="U138" s="14" t="s">
        <v>56</v>
      </c>
      <c r="V138" s="14" t="s">
        <v>56</v>
      </c>
      <c r="W138" s="14" t="s">
        <v>56</v>
      </c>
      <c r="X138" s="16" t="s">
        <v>56</v>
      </c>
      <c r="Y138" s="13"/>
      <c r="Z138" s="13"/>
      <c r="AA138" s="13"/>
      <c r="AB138" s="13"/>
    </row>
    <row r="139" spans="1:28" ht="17.100000000000001" customHeight="1">
      <c r="A139" t="s">
        <v>345</v>
      </c>
      <c r="B139" s="12" t="s">
        <v>7256</v>
      </c>
      <c r="C139" s="12" t="s">
        <v>37</v>
      </c>
      <c r="D139" s="12" t="s">
        <v>6507</v>
      </c>
      <c r="E139" s="12" t="s">
        <v>39</v>
      </c>
      <c r="F139" s="12" t="s">
        <v>169</v>
      </c>
      <c r="G139" s="9" t="s">
        <v>7257</v>
      </c>
      <c r="H139" s="8" t="s">
        <v>7258</v>
      </c>
      <c r="I139" s="9" t="s">
        <v>342</v>
      </c>
      <c r="J139" s="9"/>
      <c r="K139" s="10"/>
      <c r="L139" s="11"/>
      <c r="M139" s="22"/>
      <c r="N139" s="33"/>
      <c r="O139" s="22"/>
      <c r="P139" s="12" t="s">
        <v>7073</v>
      </c>
      <c r="Q139" s="12" t="s">
        <v>7078</v>
      </c>
      <c r="R139" s="12" t="s">
        <v>7075</v>
      </c>
      <c r="S139" s="12" t="s">
        <v>7076</v>
      </c>
      <c r="T139" s="12" t="s">
        <v>7077</v>
      </c>
      <c r="U139" s="14" t="s">
        <v>56</v>
      </c>
      <c r="V139" s="14" t="s">
        <v>56</v>
      </c>
      <c r="W139" s="14" t="s">
        <v>56</v>
      </c>
      <c r="X139" s="16" t="s">
        <v>56</v>
      </c>
      <c r="Y139" s="13"/>
      <c r="Z139" s="13"/>
      <c r="AA139" s="13"/>
      <c r="AB139" s="13"/>
    </row>
    <row r="140" spans="1:28" ht="17.100000000000001" customHeight="1">
      <c r="A140" t="s">
        <v>350</v>
      </c>
      <c r="B140" s="12" t="s">
        <v>7259</v>
      </c>
      <c r="C140" s="12" t="s">
        <v>37</v>
      </c>
      <c r="D140" s="12" t="s">
        <v>6507</v>
      </c>
      <c r="E140" s="12" t="s">
        <v>39</v>
      </c>
      <c r="F140" s="12" t="s">
        <v>169</v>
      </c>
      <c r="G140" s="9" t="s">
        <v>7260</v>
      </c>
      <c r="H140" s="8" t="s">
        <v>7258</v>
      </c>
      <c r="I140" s="9" t="s">
        <v>348</v>
      </c>
      <c r="J140" s="9"/>
      <c r="K140" s="10"/>
      <c r="L140" s="11"/>
      <c r="M140" s="22"/>
      <c r="N140" s="33"/>
      <c r="O140" s="22"/>
      <c r="P140" s="12" t="s">
        <v>7073</v>
      </c>
      <c r="Q140" s="12" t="s">
        <v>7255</v>
      </c>
      <c r="R140" s="12" t="s">
        <v>7075</v>
      </c>
      <c r="S140" s="12" t="s">
        <v>7076</v>
      </c>
      <c r="T140" s="12" t="s">
        <v>7077</v>
      </c>
      <c r="U140" s="14" t="s">
        <v>56</v>
      </c>
      <c r="V140" s="14" t="s">
        <v>56</v>
      </c>
      <c r="W140" s="14" t="s">
        <v>56</v>
      </c>
      <c r="X140" s="16" t="s">
        <v>56</v>
      </c>
      <c r="Y140" s="13"/>
      <c r="Z140" s="13"/>
      <c r="AA140" s="13"/>
      <c r="AB140" s="13"/>
    </row>
    <row r="141" spans="1:28" ht="17.100000000000001" customHeight="1">
      <c r="A141" t="s">
        <v>353</v>
      </c>
      <c r="B141" s="12" t="s">
        <v>7261</v>
      </c>
      <c r="C141" s="12" t="s">
        <v>37</v>
      </c>
      <c r="D141" s="12" t="s">
        <v>6507</v>
      </c>
      <c r="E141" s="12" t="s">
        <v>39</v>
      </c>
      <c r="F141" s="12" t="s">
        <v>169</v>
      </c>
      <c r="G141" s="9" t="s">
        <v>7262</v>
      </c>
      <c r="H141" s="8" t="s">
        <v>7258</v>
      </c>
      <c r="I141" s="9" t="s">
        <v>351</v>
      </c>
      <c r="J141" s="9"/>
      <c r="K141" s="10"/>
      <c r="L141" s="11"/>
      <c r="M141" s="22"/>
      <c r="N141" s="33"/>
      <c r="O141" s="22"/>
      <c r="P141" s="12" t="s">
        <v>7073</v>
      </c>
      <c r="Q141" s="12" t="s">
        <v>7204</v>
      </c>
      <c r="R141" s="12" t="s">
        <v>7075</v>
      </c>
      <c r="S141" s="12" t="s">
        <v>7076</v>
      </c>
      <c r="T141" s="12" t="s">
        <v>7077</v>
      </c>
      <c r="U141" s="14" t="s">
        <v>56</v>
      </c>
      <c r="V141" s="14" t="s">
        <v>56</v>
      </c>
      <c r="W141" s="14" t="s">
        <v>56</v>
      </c>
      <c r="X141" s="16" t="s">
        <v>56</v>
      </c>
      <c r="Y141" s="13"/>
      <c r="Z141" s="13"/>
      <c r="AA141" s="13"/>
      <c r="AB141" s="13"/>
    </row>
    <row r="142" spans="1:28" ht="17.100000000000001" customHeight="1">
      <c r="A142" t="s">
        <v>356</v>
      </c>
      <c r="B142" s="12" t="s">
        <v>7263</v>
      </c>
      <c r="C142" s="12" t="s">
        <v>37</v>
      </c>
      <c r="D142" s="12" t="s">
        <v>6507</v>
      </c>
      <c r="E142" s="12" t="s">
        <v>39</v>
      </c>
      <c r="F142" s="12" t="s">
        <v>105</v>
      </c>
      <c r="G142" s="9" t="s">
        <v>7264</v>
      </c>
      <c r="H142" s="8" t="s">
        <v>7252</v>
      </c>
      <c r="I142" s="9" t="s">
        <v>354</v>
      </c>
      <c r="J142" s="9"/>
      <c r="K142" s="10"/>
      <c r="L142" s="11"/>
      <c r="M142" s="22"/>
      <c r="N142" s="33"/>
      <c r="O142" s="22"/>
      <c r="P142" s="12" t="s">
        <v>7073</v>
      </c>
      <c r="Q142" s="12" t="s">
        <v>7078</v>
      </c>
      <c r="R142" s="12" t="s">
        <v>7075</v>
      </c>
      <c r="S142" s="12" t="s">
        <v>7076</v>
      </c>
      <c r="T142" s="12" t="s">
        <v>7077</v>
      </c>
      <c r="U142" s="14" t="s">
        <v>56</v>
      </c>
      <c r="V142" s="14" t="s">
        <v>56</v>
      </c>
      <c r="W142" s="14" t="s">
        <v>56</v>
      </c>
      <c r="X142" s="16" t="s">
        <v>56</v>
      </c>
      <c r="Y142" s="13"/>
      <c r="Z142" s="13"/>
      <c r="AA142" s="13"/>
      <c r="AB142" s="13"/>
    </row>
    <row r="143" spans="1:28" ht="17.100000000000001" customHeight="1">
      <c r="A143" t="s">
        <v>361</v>
      </c>
      <c r="B143" s="12" t="s">
        <v>7265</v>
      </c>
      <c r="C143" s="12" t="s">
        <v>37</v>
      </c>
      <c r="D143" s="12" t="s">
        <v>6507</v>
      </c>
      <c r="E143" s="12" t="s">
        <v>39</v>
      </c>
      <c r="F143" s="12" t="s">
        <v>105</v>
      </c>
      <c r="G143" s="9" t="s">
        <v>7266</v>
      </c>
      <c r="H143" s="8" t="s">
        <v>7252</v>
      </c>
      <c r="I143" s="9" t="s">
        <v>359</v>
      </c>
      <c r="J143" s="9"/>
      <c r="K143" s="10"/>
      <c r="L143" s="11"/>
      <c r="M143" s="22"/>
      <c r="N143" s="33"/>
      <c r="O143" s="22"/>
      <c r="P143" s="12" t="s">
        <v>7073</v>
      </c>
      <c r="Q143" s="12" t="s">
        <v>7078</v>
      </c>
      <c r="R143" s="12" t="s">
        <v>7075</v>
      </c>
      <c r="S143" s="12" t="s">
        <v>7076</v>
      </c>
      <c r="T143" s="12" t="s">
        <v>7077</v>
      </c>
      <c r="U143" s="14" t="s">
        <v>56</v>
      </c>
      <c r="V143" s="14" t="s">
        <v>56</v>
      </c>
      <c r="W143" s="14" t="s">
        <v>56</v>
      </c>
      <c r="X143" s="16" t="s">
        <v>56</v>
      </c>
      <c r="Y143" s="13"/>
      <c r="Z143" s="13"/>
      <c r="AA143" s="13"/>
      <c r="AB143" s="13"/>
    </row>
    <row r="144" spans="1:28" ht="17.100000000000001" customHeight="1">
      <c r="A144" t="s">
        <v>364</v>
      </c>
      <c r="B144" s="12" t="s">
        <v>7267</v>
      </c>
      <c r="C144" s="12" t="s">
        <v>37</v>
      </c>
      <c r="D144" s="12" t="s">
        <v>6507</v>
      </c>
      <c r="E144" s="12" t="s">
        <v>39</v>
      </c>
      <c r="F144" s="12" t="s">
        <v>111</v>
      </c>
      <c r="G144" s="9" t="s">
        <v>7268</v>
      </c>
      <c r="H144" s="8" t="s">
        <v>7258</v>
      </c>
      <c r="I144" s="9" t="s">
        <v>362</v>
      </c>
      <c r="J144" s="9"/>
      <c r="K144" s="10"/>
      <c r="L144" s="11"/>
      <c r="M144" s="22"/>
      <c r="N144" s="33"/>
      <c r="O144" s="22"/>
      <c r="P144" s="12" t="s">
        <v>7073</v>
      </c>
      <c r="Q144" s="12" t="s">
        <v>7078</v>
      </c>
      <c r="R144" s="12" t="s">
        <v>7075</v>
      </c>
      <c r="S144" s="12" t="s">
        <v>7076</v>
      </c>
      <c r="T144" s="12" t="s">
        <v>7077</v>
      </c>
      <c r="U144" s="14" t="s">
        <v>56</v>
      </c>
      <c r="V144" s="14" t="s">
        <v>56</v>
      </c>
      <c r="W144" s="14" t="s">
        <v>56</v>
      </c>
      <c r="X144" s="16" t="s">
        <v>56</v>
      </c>
      <c r="Y144" s="13"/>
      <c r="Z144" s="13"/>
      <c r="AA144" s="13"/>
      <c r="AB144" s="13"/>
    </row>
    <row r="145" spans="1:28" ht="17.100000000000001" customHeight="1">
      <c r="A145" t="s">
        <v>369</v>
      </c>
      <c r="B145" s="12" t="s">
        <v>7269</v>
      </c>
      <c r="C145" s="12" t="s">
        <v>37</v>
      </c>
      <c r="D145" s="12" t="s">
        <v>6507</v>
      </c>
      <c r="E145" s="12" t="s">
        <v>39</v>
      </c>
      <c r="F145" s="12" t="s">
        <v>111</v>
      </c>
      <c r="G145" s="9" t="s">
        <v>7270</v>
      </c>
      <c r="H145" s="8" t="s">
        <v>7258</v>
      </c>
      <c r="I145" s="9" t="s">
        <v>367</v>
      </c>
      <c r="J145" s="9"/>
      <c r="K145" s="10"/>
      <c r="L145" s="11"/>
      <c r="M145" s="22"/>
      <c r="N145" s="33"/>
      <c r="O145" s="22"/>
      <c r="P145" s="12" t="s">
        <v>7073</v>
      </c>
      <c r="Q145" s="12" t="s">
        <v>7255</v>
      </c>
      <c r="R145" s="12" t="s">
        <v>7075</v>
      </c>
      <c r="S145" s="12" t="s">
        <v>7076</v>
      </c>
      <c r="T145" s="12" t="s">
        <v>7077</v>
      </c>
      <c r="U145" s="14" t="s">
        <v>56</v>
      </c>
      <c r="V145" s="14" t="s">
        <v>56</v>
      </c>
      <c r="W145" s="14" t="s">
        <v>56</v>
      </c>
      <c r="X145" s="16" t="s">
        <v>56</v>
      </c>
      <c r="Y145" s="13"/>
      <c r="Z145" s="13"/>
      <c r="AA145" s="13"/>
      <c r="AB145" s="13"/>
    </row>
    <row r="146" spans="1:28" ht="17.100000000000001" customHeight="1">
      <c r="A146" t="s">
        <v>372</v>
      </c>
      <c r="B146" s="12" t="s">
        <v>7271</v>
      </c>
      <c r="C146" s="12" t="s">
        <v>37</v>
      </c>
      <c r="D146" s="12" t="s">
        <v>6507</v>
      </c>
      <c r="E146" s="12" t="s">
        <v>39</v>
      </c>
      <c r="F146" s="12" t="s">
        <v>111</v>
      </c>
      <c r="G146" s="9" t="s">
        <v>7272</v>
      </c>
      <c r="H146" s="8" t="s">
        <v>7258</v>
      </c>
      <c r="I146" s="9" t="s">
        <v>370</v>
      </c>
      <c r="J146" s="9"/>
      <c r="K146" s="10"/>
      <c r="L146" s="11"/>
      <c r="M146" s="22"/>
      <c r="N146" s="33"/>
      <c r="O146" s="22"/>
      <c r="P146" s="12" t="s">
        <v>7073</v>
      </c>
      <c r="Q146" s="12" t="s">
        <v>7204</v>
      </c>
      <c r="R146" s="12" t="s">
        <v>7075</v>
      </c>
      <c r="S146" s="12" t="s">
        <v>7076</v>
      </c>
      <c r="T146" s="12" t="s">
        <v>7077</v>
      </c>
      <c r="U146" s="14" t="s">
        <v>56</v>
      </c>
      <c r="V146" s="14" t="s">
        <v>56</v>
      </c>
      <c r="W146" s="14" t="s">
        <v>56</v>
      </c>
      <c r="X146" s="16" t="s">
        <v>56</v>
      </c>
      <c r="Y146" s="13"/>
      <c r="Z146" s="13"/>
      <c r="AA146" s="13"/>
      <c r="AB146" s="13"/>
    </row>
    <row r="147" spans="1:28" ht="17.100000000000001" customHeight="1">
      <c r="A147" t="s">
        <v>7273</v>
      </c>
      <c r="B147" s="12" t="s">
        <v>7274</v>
      </c>
      <c r="C147" s="12" t="s">
        <v>37</v>
      </c>
      <c r="D147" s="12" t="s">
        <v>6507</v>
      </c>
      <c r="E147" s="12" t="s">
        <v>39</v>
      </c>
      <c r="F147" s="12" t="s">
        <v>7235</v>
      </c>
      <c r="G147" s="9" t="s">
        <v>7275</v>
      </c>
      <c r="H147" s="8" t="s">
        <v>7258</v>
      </c>
      <c r="I147" s="9"/>
      <c r="J147" s="9"/>
      <c r="K147" s="10"/>
      <c r="L147" s="11"/>
      <c r="M147" s="22"/>
      <c r="N147" s="33"/>
      <c r="O147" s="22"/>
      <c r="P147" s="12" t="s">
        <v>7073</v>
      </c>
      <c r="Q147" s="12" t="s">
        <v>7078</v>
      </c>
      <c r="R147" s="12" t="s">
        <v>7075</v>
      </c>
      <c r="S147" s="12" t="s">
        <v>7076</v>
      </c>
      <c r="T147" s="12" t="s">
        <v>7077</v>
      </c>
      <c r="U147" s="14" t="s">
        <v>56</v>
      </c>
      <c r="V147" s="14" t="s">
        <v>56</v>
      </c>
      <c r="W147" s="14" t="s">
        <v>56</v>
      </c>
      <c r="X147" s="16" t="s">
        <v>56</v>
      </c>
      <c r="Y147" s="13"/>
      <c r="Z147" s="13"/>
      <c r="AA147" s="13"/>
      <c r="AB147" s="13"/>
    </row>
    <row r="148" spans="1:28" ht="17.100000000000001" customHeight="1">
      <c r="A148" t="s">
        <v>7276</v>
      </c>
      <c r="B148" s="12" t="s">
        <v>7277</v>
      </c>
      <c r="C148" s="12" t="s">
        <v>37</v>
      </c>
      <c r="D148" s="12" t="s">
        <v>6507</v>
      </c>
      <c r="E148" s="12" t="s">
        <v>39</v>
      </c>
      <c r="F148" s="12" t="s">
        <v>7235</v>
      </c>
      <c r="G148" s="9" t="s">
        <v>7278</v>
      </c>
      <c r="H148" s="8" t="s">
        <v>7258</v>
      </c>
      <c r="I148" s="9"/>
      <c r="J148" s="9"/>
      <c r="K148" s="10"/>
      <c r="L148" s="11"/>
      <c r="M148" s="22"/>
      <c r="N148" s="33"/>
      <c r="O148" s="22"/>
      <c r="P148" s="12" t="s">
        <v>7073</v>
      </c>
      <c r="Q148" s="12" t="s">
        <v>7255</v>
      </c>
      <c r="R148" s="12" t="s">
        <v>7075</v>
      </c>
      <c r="S148" s="12" t="s">
        <v>7076</v>
      </c>
      <c r="T148" s="12" t="s">
        <v>7077</v>
      </c>
      <c r="U148" s="14" t="s">
        <v>56</v>
      </c>
      <c r="V148" s="14" t="s">
        <v>56</v>
      </c>
      <c r="W148" s="14" t="s">
        <v>56</v>
      </c>
      <c r="X148" s="16" t="s">
        <v>56</v>
      </c>
      <c r="Y148" s="13"/>
      <c r="Z148" s="13"/>
      <c r="AA148" s="13"/>
      <c r="AB148" s="13"/>
    </row>
    <row r="149" spans="1:28" ht="17.100000000000001" customHeight="1">
      <c r="A149" t="s">
        <v>7279</v>
      </c>
      <c r="B149" s="12" t="s">
        <v>7280</v>
      </c>
      <c r="C149" s="12" t="s">
        <v>37</v>
      </c>
      <c r="D149" s="12" t="s">
        <v>6507</v>
      </c>
      <c r="E149" s="12" t="s">
        <v>39</v>
      </c>
      <c r="F149" s="12" t="s">
        <v>7235</v>
      </c>
      <c r="G149" s="9" t="s">
        <v>7281</v>
      </c>
      <c r="H149" s="8" t="s">
        <v>7258</v>
      </c>
      <c r="I149" s="9"/>
      <c r="J149" s="9"/>
      <c r="K149" s="10"/>
      <c r="L149" s="11"/>
      <c r="M149" s="22"/>
      <c r="N149" s="33"/>
      <c r="O149" s="22"/>
      <c r="P149" s="12" t="s">
        <v>7073</v>
      </c>
      <c r="Q149" s="12" t="s">
        <v>7204</v>
      </c>
      <c r="R149" s="12" t="s">
        <v>7075</v>
      </c>
      <c r="S149" s="12" t="s">
        <v>7076</v>
      </c>
      <c r="T149" s="12" t="s">
        <v>7077</v>
      </c>
      <c r="U149" s="14" t="s">
        <v>56</v>
      </c>
      <c r="V149" s="14" t="s">
        <v>56</v>
      </c>
      <c r="W149" s="14" t="s">
        <v>56</v>
      </c>
      <c r="X149" s="16" t="s">
        <v>56</v>
      </c>
      <c r="Y149" s="13"/>
      <c r="Z149" s="13"/>
      <c r="AA149" s="13"/>
      <c r="AB149" s="13"/>
    </row>
    <row r="150" spans="1:28" ht="17.100000000000001" customHeight="1">
      <c r="A150" t="s">
        <v>373</v>
      </c>
      <c r="B150" s="12" t="s">
        <v>374</v>
      </c>
      <c r="C150" s="12" t="s">
        <v>37</v>
      </c>
      <c r="D150" s="12" t="s">
        <v>173</v>
      </c>
      <c r="E150" s="12" t="s">
        <v>174</v>
      </c>
      <c r="F150" s="12" t="s">
        <v>185</v>
      </c>
      <c r="G150" s="9" t="s">
        <v>4793</v>
      </c>
      <c r="H150" s="8" t="s">
        <v>1505</v>
      </c>
      <c r="I150" s="9"/>
      <c r="J150" s="9"/>
      <c r="K150" s="10"/>
      <c r="L150" s="11"/>
      <c r="M150" s="22"/>
      <c r="N150" s="33"/>
      <c r="O150" s="22"/>
      <c r="P150" s="12" t="s">
        <v>7140</v>
      </c>
      <c r="Q150" s="12" t="s">
        <v>7282</v>
      </c>
      <c r="R150" s="12" t="s">
        <v>7142</v>
      </c>
      <c r="S150" s="12" t="s">
        <v>7114</v>
      </c>
      <c r="T150" s="12" t="s">
        <v>7143</v>
      </c>
      <c r="U150" s="14" t="s">
        <v>56</v>
      </c>
      <c r="V150" s="14" t="s">
        <v>56</v>
      </c>
      <c r="W150" s="14" t="s">
        <v>56</v>
      </c>
      <c r="X150" s="16" t="s">
        <v>56</v>
      </c>
      <c r="Y150" s="13"/>
      <c r="Z150" s="13"/>
      <c r="AA150" s="13"/>
      <c r="AB150" s="13"/>
    </row>
    <row r="151" spans="1:28" ht="17.100000000000001" customHeight="1">
      <c r="A151" t="s">
        <v>376</v>
      </c>
      <c r="B151" s="12" t="s">
        <v>377</v>
      </c>
      <c r="C151" s="12" t="s">
        <v>37</v>
      </c>
      <c r="D151" s="12" t="s">
        <v>173</v>
      </c>
      <c r="E151" s="12" t="s">
        <v>174</v>
      </c>
      <c r="F151" s="12" t="s">
        <v>175</v>
      </c>
      <c r="G151" s="9" t="s">
        <v>6590</v>
      </c>
      <c r="H151" s="8" t="s">
        <v>6591</v>
      </c>
      <c r="I151" s="9"/>
      <c r="J151" s="9"/>
      <c r="K151" s="10"/>
      <c r="L151" s="11"/>
      <c r="M151" s="22"/>
      <c r="N151" s="33"/>
      <c r="O151" s="22"/>
      <c r="P151" s="12" t="s">
        <v>7283</v>
      </c>
      <c r="Q151" s="12" t="s">
        <v>7284</v>
      </c>
      <c r="R151" s="12" t="s">
        <v>7285</v>
      </c>
      <c r="S151" s="12" t="s">
        <v>7286</v>
      </c>
      <c r="T151" s="12" t="s">
        <v>7287</v>
      </c>
      <c r="U151" s="14" t="s">
        <v>56</v>
      </c>
      <c r="V151" s="14" t="s">
        <v>56</v>
      </c>
      <c r="W151" s="14" t="s">
        <v>56</v>
      </c>
      <c r="X151" s="16" t="s">
        <v>56</v>
      </c>
      <c r="Y151" s="13"/>
      <c r="Z151" s="13"/>
      <c r="AA151" s="13"/>
      <c r="AB151" s="13"/>
    </row>
    <row r="152" spans="1:28" ht="17.100000000000001" customHeight="1">
      <c r="A152" t="s">
        <v>379</v>
      </c>
      <c r="B152" s="78" t="s">
        <v>56</v>
      </c>
      <c r="C152" s="12" t="s">
        <v>37</v>
      </c>
      <c r="D152" s="12" t="s">
        <v>173</v>
      </c>
      <c r="E152" s="12" t="s">
        <v>174</v>
      </c>
      <c r="F152" s="12" t="s">
        <v>381</v>
      </c>
      <c r="G152" s="9" t="s">
        <v>4795</v>
      </c>
      <c r="H152" s="8" t="s">
        <v>6592</v>
      </c>
      <c r="I152" s="9"/>
      <c r="J152" s="9"/>
      <c r="K152" s="10" t="s">
        <v>2017</v>
      </c>
      <c r="L152" s="11">
        <v>45778</v>
      </c>
      <c r="M152" s="22"/>
      <c r="N152" s="33"/>
      <c r="O152" s="22"/>
      <c r="P152" s="12" t="s">
        <v>7288</v>
      </c>
      <c r="Q152" s="12" t="s">
        <v>7289</v>
      </c>
      <c r="R152" s="12" t="s">
        <v>7290</v>
      </c>
      <c r="S152" s="12" t="s">
        <v>7291</v>
      </c>
      <c r="T152" s="12" t="s">
        <v>7292</v>
      </c>
      <c r="U152" s="14" t="s">
        <v>56</v>
      </c>
      <c r="V152" s="14" t="s">
        <v>56</v>
      </c>
      <c r="W152" s="14" t="s">
        <v>56</v>
      </c>
      <c r="X152" s="16" t="s">
        <v>56</v>
      </c>
      <c r="Y152" s="13"/>
      <c r="Z152" s="13"/>
      <c r="AA152" s="13"/>
      <c r="AB152" s="13"/>
    </row>
    <row r="153" spans="1:28" ht="17.100000000000001" customHeight="1">
      <c r="A153" t="s">
        <v>383</v>
      </c>
      <c r="B153" s="12" t="s">
        <v>384</v>
      </c>
      <c r="C153" s="12" t="s">
        <v>37</v>
      </c>
      <c r="D153" s="12" t="s">
        <v>173</v>
      </c>
      <c r="E153" s="12" t="s">
        <v>174</v>
      </c>
      <c r="F153" s="12" t="s">
        <v>385</v>
      </c>
      <c r="G153" s="9" t="s">
        <v>4796</v>
      </c>
      <c r="H153" s="8" t="s">
        <v>6593</v>
      </c>
      <c r="I153" s="9"/>
      <c r="J153" s="9"/>
      <c r="K153" s="10"/>
      <c r="L153" s="11"/>
      <c r="M153" s="22"/>
      <c r="N153" s="33"/>
      <c r="O153" s="22"/>
      <c r="P153" s="12" t="s">
        <v>7293</v>
      </c>
      <c r="Q153" s="12" t="s">
        <v>7294</v>
      </c>
      <c r="R153" s="12" t="s">
        <v>7295</v>
      </c>
      <c r="S153" s="12" t="s">
        <v>7296</v>
      </c>
      <c r="T153" s="12" t="s">
        <v>7297</v>
      </c>
      <c r="U153" s="14" t="s">
        <v>56</v>
      </c>
      <c r="V153" s="14" t="s">
        <v>56</v>
      </c>
      <c r="W153" s="14" t="s">
        <v>56</v>
      </c>
      <c r="X153" s="16" t="s">
        <v>56</v>
      </c>
      <c r="Y153" s="13"/>
      <c r="Z153" s="13"/>
      <c r="AA153" s="13"/>
      <c r="AB153" s="13"/>
    </row>
    <row r="154" spans="1:28" ht="17.100000000000001" customHeight="1">
      <c r="A154" t="s">
        <v>387</v>
      </c>
      <c r="B154" s="12" t="s">
        <v>388</v>
      </c>
      <c r="C154" s="12" t="s">
        <v>37</v>
      </c>
      <c r="D154" s="12" t="s">
        <v>173</v>
      </c>
      <c r="E154" s="12" t="s">
        <v>174</v>
      </c>
      <c r="F154" s="12" t="s">
        <v>385</v>
      </c>
      <c r="G154" s="9" t="s">
        <v>4797</v>
      </c>
      <c r="H154" s="8" t="s">
        <v>6593</v>
      </c>
      <c r="I154" s="9"/>
      <c r="J154" s="9"/>
      <c r="K154" s="10"/>
      <c r="L154" s="11"/>
      <c r="M154" s="22"/>
      <c r="N154" s="33"/>
      <c r="O154" s="22"/>
      <c r="P154" s="12" t="s">
        <v>7293</v>
      </c>
      <c r="Q154" s="12" t="s">
        <v>7294</v>
      </c>
      <c r="R154" s="12" t="s">
        <v>7295</v>
      </c>
      <c r="S154" s="12" t="s">
        <v>7296</v>
      </c>
      <c r="T154" s="12" t="s">
        <v>7297</v>
      </c>
      <c r="U154" s="14" t="s">
        <v>56</v>
      </c>
      <c r="V154" s="14" t="s">
        <v>56</v>
      </c>
      <c r="W154" s="14" t="s">
        <v>56</v>
      </c>
      <c r="X154" s="16" t="s">
        <v>56</v>
      </c>
      <c r="Y154" s="13"/>
      <c r="Z154" s="13"/>
      <c r="AA154" s="13"/>
      <c r="AB154" s="13"/>
    </row>
    <row r="155" spans="1:28" ht="17.100000000000001" customHeight="1">
      <c r="A155" t="s">
        <v>389</v>
      </c>
      <c r="B155" s="12" t="s">
        <v>390</v>
      </c>
      <c r="C155" s="12" t="s">
        <v>37</v>
      </c>
      <c r="D155" s="12" t="s">
        <v>173</v>
      </c>
      <c r="E155" s="12" t="s">
        <v>174</v>
      </c>
      <c r="F155" s="12" t="s">
        <v>385</v>
      </c>
      <c r="G155" s="9" t="s">
        <v>7298</v>
      </c>
      <c r="H155" s="8" t="s">
        <v>6593</v>
      </c>
      <c r="I155" s="9"/>
      <c r="J155" s="9"/>
      <c r="K155" s="10"/>
      <c r="L155" s="11"/>
      <c r="M155" s="22"/>
      <c r="N155" s="33"/>
      <c r="O155" s="22"/>
      <c r="P155" s="12" t="s">
        <v>7293</v>
      </c>
      <c r="Q155" s="12" t="s">
        <v>7141</v>
      </c>
      <c r="R155" s="12" t="s">
        <v>7295</v>
      </c>
      <c r="S155" s="12" t="s">
        <v>7296</v>
      </c>
      <c r="T155" s="12" t="s">
        <v>7297</v>
      </c>
      <c r="U155" s="14" t="s">
        <v>56</v>
      </c>
      <c r="V155" s="14" t="s">
        <v>56</v>
      </c>
      <c r="W155" s="14" t="s">
        <v>56</v>
      </c>
      <c r="X155" s="16" t="s">
        <v>56</v>
      </c>
      <c r="Y155" s="13"/>
      <c r="Z155" s="13"/>
      <c r="AA155" s="13"/>
      <c r="AB155" s="13"/>
    </row>
    <row r="156" spans="1:28" ht="17.100000000000001" customHeight="1">
      <c r="A156" t="s">
        <v>391</v>
      </c>
      <c r="B156" s="12" t="s">
        <v>392</v>
      </c>
      <c r="C156" s="12" t="s">
        <v>37</v>
      </c>
      <c r="D156" s="12" t="s">
        <v>173</v>
      </c>
      <c r="E156" s="12" t="s">
        <v>174</v>
      </c>
      <c r="F156" s="12" t="s">
        <v>385</v>
      </c>
      <c r="G156" s="9" t="s">
        <v>7299</v>
      </c>
      <c r="H156" s="8" t="s">
        <v>6593</v>
      </c>
      <c r="I156" s="9"/>
      <c r="J156" s="9"/>
      <c r="K156" s="10" t="s">
        <v>2017</v>
      </c>
      <c r="L156" s="11">
        <v>45566</v>
      </c>
      <c r="M156" s="22"/>
      <c r="N156" s="33"/>
      <c r="O156" s="22"/>
      <c r="P156" s="12" t="s">
        <v>7300</v>
      </c>
      <c r="Q156" s="12" t="s">
        <v>7301</v>
      </c>
      <c r="R156" s="12" t="s">
        <v>7295</v>
      </c>
      <c r="S156" s="12" t="s">
        <v>7296</v>
      </c>
      <c r="T156" s="12" t="s">
        <v>7302</v>
      </c>
      <c r="U156" s="14" t="s">
        <v>56</v>
      </c>
      <c r="V156" s="14" t="s">
        <v>56</v>
      </c>
      <c r="W156" s="14" t="s">
        <v>56</v>
      </c>
      <c r="X156" s="16" t="s">
        <v>56</v>
      </c>
      <c r="Y156" s="13"/>
      <c r="Z156" s="13"/>
      <c r="AA156" s="13"/>
      <c r="AB156" s="13"/>
    </row>
    <row r="157" spans="1:28" ht="17.100000000000001" customHeight="1">
      <c r="A157" t="s">
        <v>393</v>
      </c>
      <c r="B157" s="12" t="s">
        <v>394</v>
      </c>
      <c r="C157" s="12" t="s">
        <v>37</v>
      </c>
      <c r="D157" s="12" t="s">
        <v>173</v>
      </c>
      <c r="E157" s="12" t="s">
        <v>174</v>
      </c>
      <c r="F157" s="12" t="s">
        <v>395</v>
      </c>
      <c r="G157" s="9" t="s">
        <v>4800</v>
      </c>
      <c r="H157" s="8" t="s">
        <v>6595</v>
      </c>
      <c r="I157" s="9"/>
      <c r="J157" s="9"/>
      <c r="K157" s="10"/>
      <c r="L157" s="11"/>
      <c r="M157" s="22"/>
      <c r="N157" s="33"/>
      <c r="O157" s="22"/>
      <c r="P157" s="12" t="s">
        <v>7303</v>
      </c>
      <c r="Q157" s="12" t="s">
        <v>7304</v>
      </c>
      <c r="R157" s="12" t="s">
        <v>7305</v>
      </c>
      <c r="S157" s="12" t="s">
        <v>7296</v>
      </c>
      <c r="T157" s="12" t="s">
        <v>7297</v>
      </c>
      <c r="U157" s="14" t="s">
        <v>56</v>
      </c>
      <c r="V157" s="14" t="s">
        <v>56</v>
      </c>
      <c r="W157" s="14" t="s">
        <v>56</v>
      </c>
      <c r="X157" s="16" t="s">
        <v>56</v>
      </c>
      <c r="Y157" s="13"/>
      <c r="Z157" s="13"/>
      <c r="AA157" s="13"/>
      <c r="AB157" s="13"/>
    </row>
    <row r="158" spans="1:28" ht="17.100000000000001" customHeight="1">
      <c r="A158" t="s">
        <v>397</v>
      </c>
      <c r="B158" s="12" t="s">
        <v>398</v>
      </c>
      <c r="C158" s="12" t="s">
        <v>37</v>
      </c>
      <c r="D158" s="12" t="s">
        <v>173</v>
      </c>
      <c r="E158" s="12" t="s">
        <v>174</v>
      </c>
      <c r="F158" s="12" t="s">
        <v>395</v>
      </c>
      <c r="G158" s="9" t="s">
        <v>4801</v>
      </c>
      <c r="H158" s="8" t="s">
        <v>6595</v>
      </c>
      <c r="I158" s="9"/>
      <c r="J158" s="9"/>
      <c r="K158" s="10"/>
      <c r="L158" s="11"/>
      <c r="M158" s="22"/>
      <c r="N158" s="33"/>
      <c r="O158" s="22"/>
      <c r="P158" s="12" t="s">
        <v>7303</v>
      </c>
      <c r="Q158" s="12" t="s">
        <v>7304</v>
      </c>
      <c r="R158" s="12" t="s">
        <v>7305</v>
      </c>
      <c r="S158" s="12" t="s">
        <v>7296</v>
      </c>
      <c r="T158" s="12" t="s">
        <v>7297</v>
      </c>
      <c r="U158" s="14" t="s">
        <v>56</v>
      </c>
      <c r="V158" s="14" t="s">
        <v>56</v>
      </c>
      <c r="W158" s="14" t="s">
        <v>56</v>
      </c>
      <c r="X158" s="16" t="s">
        <v>56</v>
      </c>
      <c r="Y158" s="13"/>
      <c r="Z158" s="13"/>
      <c r="AA158" s="13"/>
      <c r="AB158" s="13"/>
    </row>
    <row r="159" spans="1:28" ht="17.100000000000001" customHeight="1">
      <c r="A159" t="s">
        <v>399</v>
      </c>
      <c r="B159" s="12" t="s">
        <v>400</v>
      </c>
      <c r="C159" s="12" t="s">
        <v>37</v>
      </c>
      <c r="D159" s="12" t="s">
        <v>173</v>
      </c>
      <c r="E159" s="12" t="s">
        <v>174</v>
      </c>
      <c r="F159" s="12" t="s">
        <v>395</v>
      </c>
      <c r="G159" s="9" t="s">
        <v>7306</v>
      </c>
      <c r="H159" s="8" t="s">
        <v>6595</v>
      </c>
      <c r="I159" s="9"/>
      <c r="J159" s="9"/>
      <c r="K159" s="10"/>
      <c r="L159" s="11"/>
      <c r="M159" s="22"/>
      <c r="N159" s="33"/>
      <c r="O159" s="22"/>
      <c r="P159" s="12" t="s">
        <v>7303</v>
      </c>
      <c r="Q159" s="12" t="s">
        <v>7304</v>
      </c>
      <c r="R159" s="12" t="s">
        <v>7305</v>
      </c>
      <c r="S159" s="12" t="s">
        <v>7296</v>
      </c>
      <c r="T159" s="12" t="s">
        <v>7297</v>
      </c>
      <c r="U159" s="14" t="s">
        <v>56</v>
      </c>
      <c r="V159" s="14" t="s">
        <v>56</v>
      </c>
      <c r="W159" s="14" t="s">
        <v>56</v>
      </c>
      <c r="X159" s="16" t="s">
        <v>56</v>
      </c>
      <c r="Y159" s="13"/>
      <c r="Z159" s="13"/>
      <c r="AA159" s="13"/>
      <c r="AB159" s="13"/>
    </row>
    <row r="160" spans="1:28" ht="17.100000000000001" customHeight="1">
      <c r="A160" t="s">
        <v>401</v>
      </c>
      <c r="B160" s="78" t="s">
        <v>56</v>
      </c>
      <c r="C160" s="12" t="s">
        <v>37</v>
      </c>
      <c r="D160" s="12" t="s">
        <v>173</v>
      </c>
      <c r="E160" s="12" t="s">
        <v>174</v>
      </c>
      <c r="F160" s="12" t="s">
        <v>395</v>
      </c>
      <c r="G160" s="9" t="s">
        <v>4803</v>
      </c>
      <c r="H160" s="8" t="s">
        <v>6595</v>
      </c>
      <c r="I160" s="9"/>
      <c r="J160" s="9"/>
      <c r="K160" s="10" t="s">
        <v>2017</v>
      </c>
      <c r="L160" s="11">
        <v>45748</v>
      </c>
      <c r="M160" s="22"/>
      <c r="N160" s="33"/>
      <c r="O160" s="22"/>
      <c r="P160" s="78" t="s">
        <v>56</v>
      </c>
      <c r="Q160" s="78" t="s">
        <v>56</v>
      </c>
      <c r="R160" s="78" t="s">
        <v>56</v>
      </c>
      <c r="S160" s="78" t="s">
        <v>56</v>
      </c>
      <c r="T160" s="78" t="s">
        <v>56</v>
      </c>
      <c r="U160" s="14" t="s">
        <v>56</v>
      </c>
      <c r="V160" s="14" t="s">
        <v>56</v>
      </c>
      <c r="W160" s="14" t="s">
        <v>56</v>
      </c>
      <c r="X160" s="16" t="s">
        <v>56</v>
      </c>
      <c r="Y160" s="13"/>
      <c r="Z160" s="13"/>
      <c r="AA160" s="13"/>
      <c r="AB160" s="13"/>
    </row>
    <row r="161" spans="1:28" ht="17.100000000000001" customHeight="1">
      <c r="A161" t="s">
        <v>403</v>
      </c>
      <c r="B161" s="12" t="s">
        <v>404</v>
      </c>
      <c r="C161" s="12" t="s">
        <v>37</v>
      </c>
      <c r="D161" s="12" t="s">
        <v>173</v>
      </c>
      <c r="E161" s="12" t="s">
        <v>174</v>
      </c>
      <c r="F161" s="12" t="s">
        <v>405</v>
      </c>
      <c r="G161" s="9" t="s">
        <v>4804</v>
      </c>
      <c r="H161" s="8" t="s">
        <v>6596</v>
      </c>
      <c r="I161" s="9"/>
      <c r="J161" s="9"/>
      <c r="K161" s="10"/>
      <c r="L161" s="11"/>
      <c r="M161" s="22"/>
      <c r="N161" s="33"/>
      <c r="O161" s="22"/>
      <c r="P161" s="12" t="s">
        <v>7307</v>
      </c>
      <c r="Q161" s="12" t="s">
        <v>7308</v>
      </c>
      <c r="R161" s="12" t="s">
        <v>7309</v>
      </c>
      <c r="S161" s="12" t="s">
        <v>7135</v>
      </c>
      <c r="T161" s="12" t="s">
        <v>7310</v>
      </c>
      <c r="U161" s="14" t="s">
        <v>56</v>
      </c>
      <c r="V161" s="14" t="s">
        <v>56</v>
      </c>
      <c r="W161" s="14" t="s">
        <v>56</v>
      </c>
      <c r="X161" s="16" t="s">
        <v>56</v>
      </c>
      <c r="Y161" s="13"/>
      <c r="Z161" s="13"/>
      <c r="AA161" s="13"/>
      <c r="AB161" s="13"/>
    </row>
    <row r="162" spans="1:28" ht="17.100000000000001" customHeight="1">
      <c r="A162" t="s">
        <v>407</v>
      </c>
      <c r="B162" s="12" t="s">
        <v>408</v>
      </c>
      <c r="C162" s="12" t="s">
        <v>37</v>
      </c>
      <c r="D162" s="12" t="s">
        <v>173</v>
      </c>
      <c r="E162" s="12" t="s">
        <v>174</v>
      </c>
      <c r="F162" s="12" t="s">
        <v>405</v>
      </c>
      <c r="G162" s="9" t="s">
        <v>4805</v>
      </c>
      <c r="H162" s="8" t="s">
        <v>6597</v>
      </c>
      <c r="I162" s="9"/>
      <c r="J162" s="9"/>
      <c r="K162" s="10"/>
      <c r="L162" s="11"/>
      <c r="M162" s="22"/>
      <c r="N162" s="33"/>
      <c r="O162" s="22"/>
      <c r="P162" s="12" t="s">
        <v>7311</v>
      </c>
      <c r="Q162" s="12" t="s">
        <v>7312</v>
      </c>
      <c r="R162" s="12" t="s">
        <v>7313</v>
      </c>
      <c r="S162" s="12" t="s">
        <v>7224</v>
      </c>
      <c r="T162" s="12" t="s">
        <v>7314</v>
      </c>
      <c r="U162" s="14" t="s">
        <v>56</v>
      </c>
      <c r="V162" s="14" t="s">
        <v>56</v>
      </c>
      <c r="W162" s="14" t="s">
        <v>56</v>
      </c>
      <c r="X162" s="16" t="s">
        <v>56</v>
      </c>
      <c r="Y162" s="13"/>
      <c r="Z162" s="13"/>
      <c r="AA162" s="13"/>
      <c r="AB162" s="13"/>
    </row>
    <row r="163" spans="1:28" ht="17.100000000000001" customHeight="1">
      <c r="A163" t="s">
        <v>410</v>
      </c>
      <c r="B163" s="12" t="s">
        <v>411</v>
      </c>
      <c r="C163" s="12" t="s">
        <v>37</v>
      </c>
      <c r="D163" s="12" t="s">
        <v>173</v>
      </c>
      <c r="E163" s="12" t="s">
        <v>174</v>
      </c>
      <c r="F163" s="12" t="s">
        <v>405</v>
      </c>
      <c r="G163" s="9" t="s">
        <v>4806</v>
      </c>
      <c r="H163" s="8" t="s">
        <v>6597</v>
      </c>
      <c r="I163" s="9"/>
      <c r="J163" s="9"/>
      <c r="K163" s="10"/>
      <c r="L163" s="11"/>
      <c r="M163" s="22"/>
      <c r="N163" s="33"/>
      <c r="O163" s="22"/>
      <c r="P163" s="12" t="s">
        <v>7315</v>
      </c>
      <c r="Q163" s="12" t="s">
        <v>7316</v>
      </c>
      <c r="R163" s="12" t="s">
        <v>7313</v>
      </c>
      <c r="S163" s="12" t="s">
        <v>7053</v>
      </c>
      <c r="T163" s="12" t="s">
        <v>7317</v>
      </c>
      <c r="U163" s="14" t="s">
        <v>56</v>
      </c>
      <c r="V163" s="14" t="s">
        <v>56</v>
      </c>
      <c r="W163" s="14" t="s">
        <v>56</v>
      </c>
      <c r="X163" s="16" t="s">
        <v>56</v>
      </c>
      <c r="Y163" s="13"/>
      <c r="Z163" s="13"/>
      <c r="AA163" s="13"/>
      <c r="AB163" s="13"/>
    </row>
    <row r="164" spans="1:28" ht="17.100000000000001" customHeight="1">
      <c r="A164" t="s">
        <v>412</v>
      </c>
      <c r="B164" s="12" t="s">
        <v>413</v>
      </c>
      <c r="C164" s="12" t="s">
        <v>37</v>
      </c>
      <c r="D164" s="12" t="s">
        <v>173</v>
      </c>
      <c r="E164" s="12" t="s">
        <v>174</v>
      </c>
      <c r="F164" s="12" t="s">
        <v>405</v>
      </c>
      <c r="G164" s="9" t="s">
        <v>4807</v>
      </c>
      <c r="H164" s="8" t="s">
        <v>6598</v>
      </c>
      <c r="I164" s="9"/>
      <c r="J164" s="9"/>
      <c r="K164" s="10"/>
      <c r="L164" s="11"/>
      <c r="M164" s="22"/>
      <c r="N164" s="33"/>
      <c r="O164" s="22"/>
      <c r="P164" s="12" t="s">
        <v>7318</v>
      </c>
      <c r="Q164" s="12" t="s">
        <v>7319</v>
      </c>
      <c r="R164" s="12" t="s">
        <v>7286</v>
      </c>
      <c r="S164" s="12" t="s">
        <v>7320</v>
      </c>
      <c r="T164" s="12" t="s">
        <v>7321</v>
      </c>
      <c r="U164" s="14" t="s">
        <v>56</v>
      </c>
      <c r="V164" s="14" t="s">
        <v>56</v>
      </c>
      <c r="W164" s="14" t="s">
        <v>56</v>
      </c>
      <c r="X164" s="16" t="s">
        <v>56</v>
      </c>
      <c r="Y164" s="13"/>
      <c r="Z164" s="13"/>
      <c r="AA164" s="13"/>
      <c r="AB164" s="13"/>
    </row>
    <row r="165" spans="1:28" ht="17.100000000000001" customHeight="1">
      <c r="A165" t="s">
        <v>415</v>
      </c>
      <c r="B165" s="12" t="s">
        <v>416</v>
      </c>
      <c r="C165" s="12" t="s">
        <v>37</v>
      </c>
      <c r="D165" s="12" t="s">
        <v>173</v>
      </c>
      <c r="E165" s="12" t="s">
        <v>174</v>
      </c>
      <c r="F165" s="12" t="s">
        <v>405</v>
      </c>
      <c r="G165" s="9" t="s">
        <v>4808</v>
      </c>
      <c r="H165" s="8" t="s">
        <v>6598</v>
      </c>
      <c r="I165" s="9"/>
      <c r="J165" s="9"/>
      <c r="K165" s="10"/>
      <c r="L165" s="11"/>
      <c r="M165" s="22"/>
      <c r="N165" s="33"/>
      <c r="O165" s="22"/>
      <c r="P165" s="12" t="s">
        <v>7318</v>
      </c>
      <c r="Q165" s="12" t="s">
        <v>7322</v>
      </c>
      <c r="R165" s="12" t="s">
        <v>7286</v>
      </c>
      <c r="S165" s="12" t="s">
        <v>7320</v>
      </c>
      <c r="T165" s="12" t="s">
        <v>7321</v>
      </c>
      <c r="U165" s="14" t="s">
        <v>56</v>
      </c>
      <c r="V165" s="14" t="s">
        <v>56</v>
      </c>
      <c r="W165" s="14" t="s">
        <v>56</v>
      </c>
      <c r="X165" s="16" t="s">
        <v>56</v>
      </c>
      <c r="Y165" s="13"/>
      <c r="Z165" s="13"/>
      <c r="AA165" s="13"/>
      <c r="AB165" s="13"/>
    </row>
    <row r="166" spans="1:28" ht="17.100000000000001" customHeight="1">
      <c r="A166" t="s">
        <v>419</v>
      </c>
      <c r="B166" s="12" t="s">
        <v>420</v>
      </c>
      <c r="C166" s="12" t="s">
        <v>37</v>
      </c>
      <c r="D166" s="12" t="s">
        <v>173</v>
      </c>
      <c r="E166" s="12" t="s">
        <v>174</v>
      </c>
      <c r="F166" s="12" t="s">
        <v>381</v>
      </c>
      <c r="G166" s="9" t="s">
        <v>4810</v>
      </c>
      <c r="H166" s="8" t="s">
        <v>6599</v>
      </c>
      <c r="I166" s="9"/>
      <c r="J166" s="9"/>
      <c r="K166" s="10"/>
      <c r="L166" s="11"/>
      <c r="M166" s="22"/>
      <c r="N166" s="33"/>
      <c r="O166" s="22"/>
      <c r="P166" s="12" t="s">
        <v>7288</v>
      </c>
      <c r="Q166" s="12" t="s">
        <v>7289</v>
      </c>
      <c r="R166" s="12" t="s">
        <v>7290</v>
      </c>
      <c r="S166" s="12" t="s">
        <v>7291</v>
      </c>
      <c r="T166" s="12" t="s">
        <v>7292</v>
      </c>
      <c r="U166" s="14" t="s">
        <v>56</v>
      </c>
      <c r="V166" s="14" t="s">
        <v>56</v>
      </c>
      <c r="W166" s="14" t="s">
        <v>56</v>
      </c>
      <c r="X166" s="16" t="s">
        <v>56</v>
      </c>
      <c r="Y166" s="13"/>
      <c r="Z166" s="13"/>
      <c r="AA166" s="13"/>
      <c r="AB166" s="13"/>
    </row>
    <row r="167" spans="1:28" ht="17.100000000000001" customHeight="1">
      <c r="A167" t="s">
        <v>422</v>
      </c>
      <c r="B167" s="12" t="s">
        <v>423</v>
      </c>
      <c r="C167" s="12" t="s">
        <v>37</v>
      </c>
      <c r="D167" s="12" t="s">
        <v>173</v>
      </c>
      <c r="E167" s="12" t="s">
        <v>174</v>
      </c>
      <c r="F167" s="12" t="s">
        <v>381</v>
      </c>
      <c r="G167" s="9" t="s">
        <v>4811</v>
      </c>
      <c r="H167" s="8" t="s">
        <v>6599</v>
      </c>
      <c r="I167" s="9"/>
      <c r="J167" s="9"/>
      <c r="K167" s="10"/>
      <c r="L167" s="11"/>
      <c r="M167" s="22"/>
      <c r="N167" s="33"/>
      <c r="O167" s="22"/>
      <c r="P167" s="12" t="s">
        <v>7288</v>
      </c>
      <c r="Q167" s="12" t="s">
        <v>7289</v>
      </c>
      <c r="R167" s="12" t="s">
        <v>7290</v>
      </c>
      <c r="S167" s="12" t="s">
        <v>7291</v>
      </c>
      <c r="T167" s="12" t="s">
        <v>7292</v>
      </c>
      <c r="U167" s="14" t="s">
        <v>56</v>
      </c>
      <c r="V167" s="14" t="s">
        <v>56</v>
      </c>
      <c r="W167" s="14" t="s">
        <v>56</v>
      </c>
      <c r="X167" s="16" t="s">
        <v>56</v>
      </c>
      <c r="Y167" s="13"/>
      <c r="Z167" s="13"/>
      <c r="AA167" s="13"/>
      <c r="AB167" s="13"/>
    </row>
    <row r="168" spans="1:28" ht="17.100000000000001" customHeight="1">
      <c r="A168" t="s">
        <v>424</v>
      </c>
      <c r="B168" s="12" t="s">
        <v>425</v>
      </c>
      <c r="C168" s="12" t="s">
        <v>37</v>
      </c>
      <c r="D168" s="12" t="s">
        <v>173</v>
      </c>
      <c r="E168" s="12" t="s">
        <v>174</v>
      </c>
      <c r="F168" s="12" t="s">
        <v>381</v>
      </c>
      <c r="G168" s="9" t="s">
        <v>4812</v>
      </c>
      <c r="H168" s="8" t="s">
        <v>6599</v>
      </c>
      <c r="I168" s="9"/>
      <c r="J168" s="9"/>
      <c r="K168" s="10" t="s">
        <v>2017</v>
      </c>
      <c r="L168" s="11">
        <v>45627</v>
      </c>
      <c r="M168" s="22"/>
      <c r="N168" s="33"/>
      <c r="O168" s="22"/>
      <c r="P168" s="12" t="s">
        <v>7288</v>
      </c>
      <c r="Q168" s="12" t="s">
        <v>7289</v>
      </c>
      <c r="R168" s="12" t="s">
        <v>7290</v>
      </c>
      <c r="S168" s="12" t="s">
        <v>7291</v>
      </c>
      <c r="T168" s="12" t="s">
        <v>7292</v>
      </c>
      <c r="U168" s="14" t="s">
        <v>56</v>
      </c>
      <c r="V168" s="14" t="s">
        <v>56</v>
      </c>
      <c r="W168" s="14" t="s">
        <v>56</v>
      </c>
      <c r="X168" s="16" t="s">
        <v>56</v>
      </c>
      <c r="Y168" s="13"/>
      <c r="Z168" s="13"/>
      <c r="AA168" s="13"/>
      <c r="AB168" s="13"/>
    </row>
    <row r="169" spans="1:28" ht="17.100000000000001" customHeight="1">
      <c r="A169" t="s">
        <v>433</v>
      </c>
      <c r="B169" s="12" t="s">
        <v>434</v>
      </c>
      <c r="C169" s="12" t="s">
        <v>37</v>
      </c>
      <c r="D169" s="12" t="s">
        <v>173</v>
      </c>
      <c r="E169" s="12" t="s">
        <v>174</v>
      </c>
      <c r="F169" s="12" t="s">
        <v>381</v>
      </c>
      <c r="G169" s="9" t="s">
        <v>4816</v>
      </c>
      <c r="H169" s="8" t="s">
        <v>6599</v>
      </c>
      <c r="I169" s="9"/>
      <c r="J169" s="9"/>
      <c r="K169" s="10"/>
      <c r="L169" s="11"/>
      <c r="M169" s="22"/>
      <c r="N169" s="33"/>
      <c r="O169" s="22"/>
      <c r="P169" s="12" t="s">
        <v>7323</v>
      </c>
      <c r="Q169" s="12" t="s">
        <v>7324</v>
      </c>
      <c r="R169" s="12" t="s">
        <v>7325</v>
      </c>
      <c r="S169" s="12" t="s">
        <v>7326</v>
      </c>
      <c r="T169" s="12" t="s">
        <v>7326</v>
      </c>
      <c r="U169" s="14" t="s">
        <v>56</v>
      </c>
      <c r="V169" s="14" t="s">
        <v>56</v>
      </c>
      <c r="W169" s="14" t="s">
        <v>56</v>
      </c>
      <c r="X169" s="16" t="s">
        <v>56</v>
      </c>
      <c r="Y169" s="13"/>
      <c r="Z169" s="13"/>
      <c r="AA169" s="13"/>
      <c r="AB169" s="13"/>
    </row>
    <row r="170" spans="1:28" ht="17.100000000000001" customHeight="1">
      <c r="A170" t="s">
        <v>438</v>
      </c>
      <c r="B170" s="12" t="s">
        <v>7327</v>
      </c>
      <c r="C170" s="12" t="s">
        <v>37</v>
      </c>
      <c r="D170" s="12" t="s">
        <v>173</v>
      </c>
      <c r="E170" s="12" t="s">
        <v>174</v>
      </c>
      <c r="F170" s="12" t="s">
        <v>381</v>
      </c>
      <c r="G170" s="9" t="s">
        <v>7328</v>
      </c>
      <c r="H170" s="8" t="s">
        <v>6601</v>
      </c>
      <c r="I170" s="9" t="s">
        <v>435</v>
      </c>
      <c r="J170" s="9"/>
      <c r="K170" s="10"/>
      <c r="L170" s="11"/>
      <c r="M170" s="22"/>
      <c r="N170" s="33"/>
      <c r="O170" s="22"/>
      <c r="P170" s="12" t="s">
        <v>7329</v>
      </c>
      <c r="Q170" s="12" t="s">
        <v>7330</v>
      </c>
      <c r="R170" s="12" t="s">
        <v>7331</v>
      </c>
      <c r="S170" s="12" t="s">
        <v>7332</v>
      </c>
      <c r="T170" s="12" t="s">
        <v>7333</v>
      </c>
      <c r="U170" s="14" t="s">
        <v>56</v>
      </c>
      <c r="V170" s="14" t="s">
        <v>56</v>
      </c>
      <c r="W170" s="14" t="s">
        <v>56</v>
      </c>
      <c r="X170" s="16" t="s">
        <v>56</v>
      </c>
      <c r="Y170" s="13"/>
      <c r="Z170" s="13"/>
      <c r="AA170" s="13"/>
      <c r="AB170" s="13"/>
    </row>
    <row r="171" spans="1:28" ht="17.100000000000001" customHeight="1">
      <c r="A171" t="s">
        <v>435</v>
      </c>
      <c r="B171" s="12" t="s">
        <v>436</v>
      </c>
      <c r="C171" s="12" t="s">
        <v>37</v>
      </c>
      <c r="D171" s="12" t="s">
        <v>173</v>
      </c>
      <c r="E171" s="12" t="s">
        <v>174</v>
      </c>
      <c r="F171" s="12" t="s">
        <v>381</v>
      </c>
      <c r="G171" s="9" t="s">
        <v>4817</v>
      </c>
      <c r="H171" s="8" t="s">
        <v>6601</v>
      </c>
      <c r="I171" s="9"/>
      <c r="J171" s="9" t="s">
        <v>438</v>
      </c>
      <c r="K171" s="10" t="s">
        <v>2017</v>
      </c>
      <c r="L171" s="11">
        <v>45597</v>
      </c>
      <c r="M171" s="22"/>
      <c r="N171" s="33"/>
      <c r="O171" s="22"/>
      <c r="P171" s="12" t="s">
        <v>7329</v>
      </c>
      <c r="Q171" s="12" t="s">
        <v>7304</v>
      </c>
      <c r="R171" s="12" t="s">
        <v>7331</v>
      </c>
      <c r="S171" s="12" t="s">
        <v>7332</v>
      </c>
      <c r="T171" s="12" t="s">
        <v>7333</v>
      </c>
      <c r="U171" s="14" t="s">
        <v>56</v>
      </c>
      <c r="V171" s="14" t="s">
        <v>56</v>
      </c>
      <c r="W171" s="14" t="s">
        <v>56</v>
      </c>
      <c r="X171" s="16" t="s">
        <v>56</v>
      </c>
      <c r="Y171" s="13"/>
      <c r="Z171" s="13"/>
      <c r="AA171" s="13"/>
      <c r="AB171" s="13"/>
    </row>
    <row r="172" spans="1:28" ht="17.100000000000001" customHeight="1">
      <c r="A172" t="s">
        <v>439</v>
      </c>
      <c r="B172" s="78" t="s">
        <v>56</v>
      </c>
      <c r="C172" s="12" t="s">
        <v>37</v>
      </c>
      <c r="D172" s="12" t="s">
        <v>173</v>
      </c>
      <c r="E172" s="12" t="s">
        <v>174</v>
      </c>
      <c r="F172" s="12" t="s">
        <v>381</v>
      </c>
      <c r="G172" s="9" t="s">
        <v>4818</v>
      </c>
      <c r="H172" s="8" t="s">
        <v>6601</v>
      </c>
      <c r="I172" s="9"/>
      <c r="J172" s="9"/>
      <c r="K172" s="10" t="s">
        <v>2017</v>
      </c>
      <c r="L172" s="11">
        <v>45748</v>
      </c>
      <c r="M172" s="22"/>
      <c r="N172" s="33"/>
      <c r="O172" s="22"/>
      <c r="P172" s="78" t="s">
        <v>56</v>
      </c>
      <c r="Q172" s="78" t="s">
        <v>56</v>
      </c>
      <c r="R172" s="78" t="s">
        <v>56</v>
      </c>
      <c r="S172" s="78" t="s">
        <v>56</v>
      </c>
      <c r="T172" s="78" t="s">
        <v>56</v>
      </c>
      <c r="U172" s="14" t="s">
        <v>56</v>
      </c>
      <c r="V172" s="14" t="s">
        <v>56</v>
      </c>
      <c r="W172" s="14" t="s">
        <v>56</v>
      </c>
      <c r="X172" s="16" t="s">
        <v>56</v>
      </c>
      <c r="Y172" s="13"/>
      <c r="Z172" s="13"/>
      <c r="AA172" s="13"/>
      <c r="AB172" s="13"/>
    </row>
    <row r="173" spans="1:28" ht="17.100000000000001" customHeight="1">
      <c r="A173" t="s">
        <v>441</v>
      </c>
      <c r="B173" s="12" t="s">
        <v>442</v>
      </c>
      <c r="C173" s="12" t="s">
        <v>37</v>
      </c>
      <c r="D173" s="12" t="s">
        <v>173</v>
      </c>
      <c r="E173" s="12" t="s">
        <v>174</v>
      </c>
      <c r="F173" s="12" t="s">
        <v>443</v>
      </c>
      <c r="G173" s="9" t="s">
        <v>4819</v>
      </c>
      <c r="H173" s="8" t="s">
        <v>7334</v>
      </c>
      <c r="I173" s="9" t="s">
        <v>7335</v>
      </c>
      <c r="J173" s="9"/>
      <c r="K173" s="10"/>
      <c r="L173" s="11"/>
      <c r="M173" s="22"/>
      <c r="N173" s="33"/>
      <c r="O173" s="22"/>
      <c r="P173" s="12" t="s">
        <v>7336</v>
      </c>
      <c r="Q173" s="12" t="s">
        <v>7337</v>
      </c>
      <c r="R173" s="12" t="s">
        <v>7338</v>
      </c>
      <c r="S173" s="12" t="s">
        <v>7339</v>
      </c>
      <c r="T173" s="12" t="s">
        <v>7340</v>
      </c>
      <c r="U173" s="14" t="s">
        <v>56</v>
      </c>
      <c r="V173" s="14" t="s">
        <v>56</v>
      </c>
      <c r="W173" s="14" t="s">
        <v>56</v>
      </c>
      <c r="X173" s="16" t="s">
        <v>56</v>
      </c>
      <c r="Y173" s="13"/>
      <c r="Z173" s="13"/>
      <c r="AA173" s="13"/>
      <c r="AB173" s="13"/>
    </row>
    <row r="174" spans="1:28" ht="17.100000000000001" customHeight="1">
      <c r="A174" t="s">
        <v>7335</v>
      </c>
      <c r="B174" s="12" t="s">
        <v>7341</v>
      </c>
      <c r="C174" s="12" t="s">
        <v>37</v>
      </c>
      <c r="D174" s="12" t="s">
        <v>173</v>
      </c>
      <c r="E174" s="12" t="s">
        <v>174</v>
      </c>
      <c r="F174" s="12" t="s">
        <v>443</v>
      </c>
      <c r="G174" s="9" t="s">
        <v>7342</v>
      </c>
      <c r="H174" s="8" t="s">
        <v>7334</v>
      </c>
      <c r="I174" s="9"/>
      <c r="J174" s="9" t="s">
        <v>441</v>
      </c>
      <c r="K174" s="10" t="s">
        <v>2017</v>
      </c>
      <c r="L174" s="11">
        <v>45748</v>
      </c>
      <c r="M174" s="22"/>
      <c r="N174" s="33"/>
      <c r="O174" s="22"/>
      <c r="P174" s="12" t="s">
        <v>7336</v>
      </c>
      <c r="Q174" s="12" t="s">
        <v>7343</v>
      </c>
      <c r="R174" s="12" t="s">
        <v>7338</v>
      </c>
      <c r="S174" s="12" t="s">
        <v>7339</v>
      </c>
      <c r="T174" s="12" t="s">
        <v>7340</v>
      </c>
      <c r="U174" s="14" t="s">
        <v>56</v>
      </c>
      <c r="V174" s="14" t="s">
        <v>56</v>
      </c>
      <c r="W174" s="14" t="s">
        <v>56</v>
      </c>
      <c r="X174" s="16" t="s">
        <v>56</v>
      </c>
      <c r="Y174" s="13"/>
      <c r="Z174" s="13"/>
      <c r="AA174" s="13"/>
      <c r="AB174" s="13"/>
    </row>
    <row r="175" spans="1:28" ht="17.100000000000001" customHeight="1">
      <c r="A175" t="s">
        <v>446</v>
      </c>
      <c r="B175" s="12" t="s">
        <v>447</v>
      </c>
      <c r="C175" s="12" t="s">
        <v>37</v>
      </c>
      <c r="D175" s="12" t="s">
        <v>173</v>
      </c>
      <c r="E175" s="12" t="s">
        <v>174</v>
      </c>
      <c r="F175" s="12" t="s">
        <v>443</v>
      </c>
      <c r="G175" s="9" t="s">
        <v>4820</v>
      </c>
      <c r="H175" s="8" t="s">
        <v>6602</v>
      </c>
      <c r="I175" s="9"/>
      <c r="J175" s="9"/>
      <c r="K175" s="10"/>
      <c r="L175" s="11"/>
      <c r="M175" s="22"/>
      <c r="N175" s="33"/>
      <c r="O175" s="22"/>
      <c r="P175" s="12" t="s">
        <v>7344</v>
      </c>
      <c r="Q175" s="12" t="s">
        <v>7345</v>
      </c>
      <c r="R175" s="12" t="s">
        <v>7346</v>
      </c>
      <c r="S175" s="12" t="s">
        <v>7296</v>
      </c>
      <c r="T175" s="12" t="s">
        <v>7347</v>
      </c>
      <c r="U175" s="14" t="s">
        <v>56</v>
      </c>
      <c r="V175" s="14" t="s">
        <v>56</v>
      </c>
      <c r="W175" s="14" t="s">
        <v>56</v>
      </c>
      <c r="X175" s="16" t="s">
        <v>56</v>
      </c>
      <c r="Y175" s="13"/>
      <c r="Z175" s="13"/>
      <c r="AA175" s="13"/>
      <c r="AB175" s="13"/>
    </row>
    <row r="176" spans="1:28" ht="17.100000000000001" customHeight="1">
      <c r="A176" t="s">
        <v>449</v>
      </c>
      <c r="B176" s="12" t="s">
        <v>450</v>
      </c>
      <c r="C176" s="12" t="s">
        <v>37</v>
      </c>
      <c r="D176" s="12" t="s">
        <v>173</v>
      </c>
      <c r="E176" s="12" t="s">
        <v>174</v>
      </c>
      <c r="F176" s="12" t="s">
        <v>185</v>
      </c>
      <c r="G176" s="9" t="s">
        <v>4821</v>
      </c>
      <c r="H176" s="8" t="s">
        <v>6603</v>
      </c>
      <c r="I176" s="9"/>
      <c r="J176" s="9"/>
      <c r="K176" s="10"/>
      <c r="L176" s="11"/>
      <c r="M176" s="22"/>
      <c r="N176" s="33"/>
      <c r="O176" s="22"/>
      <c r="P176" s="12" t="s">
        <v>7348</v>
      </c>
      <c r="Q176" s="12" t="s">
        <v>7349</v>
      </c>
      <c r="R176" s="12" t="s">
        <v>7350</v>
      </c>
      <c r="S176" s="12" t="s">
        <v>7351</v>
      </c>
      <c r="T176" s="12" t="s">
        <v>7352</v>
      </c>
      <c r="U176" s="14" t="s">
        <v>56</v>
      </c>
      <c r="V176" s="14" t="s">
        <v>56</v>
      </c>
      <c r="W176" s="14" t="s">
        <v>56</v>
      </c>
      <c r="X176" s="16" t="s">
        <v>56</v>
      </c>
      <c r="Y176" s="13"/>
      <c r="Z176" s="13"/>
      <c r="AA176" s="13"/>
      <c r="AB176" s="13"/>
    </row>
    <row r="177" spans="1:28" ht="17.100000000000001" customHeight="1">
      <c r="A177" t="s">
        <v>455</v>
      </c>
      <c r="B177" s="12" t="s">
        <v>456</v>
      </c>
      <c r="C177" s="12" t="s">
        <v>37</v>
      </c>
      <c r="D177" s="12" t="s">
        <v>173</v>
      </c>
      <c r="E177" s="12" t="s">
        <v>174</v>
      </c>
      <c r="F177" s="12" t="s">
        <v>385</v>
      </c>
      <c r="G177" s="9" t="s">
        <v>4823</v>
      </c>
      <c r="H177" s="8" t="s">
        <v>1529</v>
      </c>
      <c r="I177" s="9"/>
      <c r="J177" s="9"/>
      <c r="K177" s="10" t="s">
        <v>2017</v>
      </c>
      <c r="L177" s="11">
        <v>45658</v>
      </c>
      <c r="M177" s="22"/>
      <c r="N177" s="33"/>
      <c r="O177" s="22"/>
      <c r="P177" s="12" t="s">
        <v>7353</v>
      </c>
      <c r="Q177" s="12" t="s">
        <v>7354</v>
      </c>
      <c r="R177" s="12" t="s">
        <v>7305</v>
      </c>
      <c r="S177" s="12" t="s">
        <v>7339</v>
      </c>
      <c r="T177" s="12" t="s">
        <v>7355</v>
      </c>
      <c r="U177" s="14" t="s">
        <v>56</v>
      </c>
      <c r="V177" s="14" t="s">
        <v>56</v>
      </c>
      <c r="W177" s="14" t="s">
        <v>56</v>
      </c>
      <c r="X177" s="16" t="s">
        <v>56</v>
      </c>
      <c r="Y177" s="13"/>
      <c r="Z177" s="13"/>
      <c r="AA177" s="13"/>
      <c r="AB177" s="13"/>
    </row>
    <row r="178" spans="1:28" ht="17.100000000000001" customHeight="1">
      <c r="A178" t="s">
        <v>462</v>
      </c>
      <c r="B178" s="12" t="s">
        <v>7356</v>
      </c>
      <c r="C178" s="12" t="s">
        <v>37</v>
      </c>
      <c r="D178" s="12" t="s">
        <v>173</v>
      </c>
      <c r="E178" s="12" t="s">
        <v>174</v>
      </c>
      <c r="F178" s="12" t="s">
        <v>185</v>
      </c>
      <c r="G178" s="9" t="s">
        <v>7357</v>
      </c>
      <c r="H178" s="8" t="s">
        <v>1529</v>
      </c>
      <c r="I178" s="9" t="s">
        <v>460</v>
      </c>
      <c r="J178" s="9"/>
      <c r="K178" s="10"/>
      <c r="L178" s="11"/>
      <c r="M178" s="22"/>
      <c r="N178" s="33"/>
      <c r="O178" s="22"/>
      <c r="P178" s="12" t="s">
        <v>7358</v>
      </c>
      <c r="Q178" s="12" t="s">
        <v>7359</v>
      </c>
      <c r="R178" s="12" t="s">
        <v>7360</v>
      </c>
      <c r="S178" s="12" t="s">
        <v>7290</v>
      </c>
      <c r="T178" s="12" t="s">
        <v>7286</v>
      </c>
      <c r="U178" s="14" t="s">
        <v>56</v>
      </c>
      <c r="V178" s="14" t="s">
        <v>56</v>
      </c>
      <c r="W178" s="14" t="s">
        <v>56</v>
      </c>
      <c r="X178" s="16" t="s">
        <v>56</v>
      </c>
      <c r="Y178" s="13"/>
      <c r="Z178" s="13"/>
      <c r="AA178" s="13"/>
      <c r="AB178" s="13"/>
    </row>
    <row r="179" spans="1:28" ht="17.100000000000001" customHeight="1">
      <c r="A179" t="s">
        <v>460</v>
      </c>
      <c r="B179" s="12" t="s">
        <v>7361</v>
      </c>
      <c r="C179" s="12" t="s">
        <v>37</v>
      </c>
      <c r="D179" s="12" t="s">
        <v>173</v>
      </c>
      <c r="E179" s="12" t="s">
        <v>174</v>
      </c>
      <c r="F179" s="12" t="s">
        <v>185</v>
      </c>
      <c r="G179" s="9" t="s">
        <v>7357</v>
      </c>
      <c r="H179" s="8" t="s">
        <v>1529</v>
      </c>
      <c r="I179" s="9"/>
      <c r="J179" s="9" t="s">
        <v>462</v>
      </c>
      <c r="K179" s="10" t="s">
        <v>2017</v>
      </c>
      <c r="L179" s="11">
        <v>45597</v>
      </c>
      <c r="M179" s="22"/>
      <c r="N179" s="33"/>
      <c r="O179" s="22"/>
      <c r="P179" s="12" t="s">
        <v>7358</v>
      </c>
      <c r="Q179" s="12" t="s">
        <v>7359</v>
      </c>
      <c r="R179" s="12" t="s">
        <v>7360</v>
      </c>
      <c r="S179" s="12" t="s">
        <v>7290</v>
      </c>
      <c r="T179" s="12" t="s">
        <v>7286</v>
      </c>
      <c r="U179" s="14" t="s">
        <v>56</v>
      </c>
      <c r="V179" s="14" t="s">
        <v>56</v>
      </c>
      <c r="W179" s="14" t="s">
        <v>56</v>
      </c>
      <c r="X179" s="16" t="s">
        <v>56</v>
      </c>
      <c r="Y179" s="13"/>
      <c r="Z179" s="13"/>
      <c r="AA179" s="13"/>
      <c r="AB179" s="13"/>
    </row>
    <row r="180" spans="1:28" ht="17.100000000000001" customHeight="1">
      <c r="A180" t="s">
        <v>465</v>
      </c>
      <c r="B180" s="12" t="s">
        <v>7362</v>
      </c>
      <c r="C180" s="12" t="s">
        <v>37</v>
      </c>
      <c r="D180" s="12" t="s">
        <v>173</v>
      </c>
      <c r="E180" s="12" t="s">
        <v>174</v>
      </c>
      <c r="F180" s="12" t="s">
        <v>185</v>
      </c>
      <c r="G180" s="9" t="s">
        <v>7363</v>
      </c>
      <c r="H180" s="8" t="s">
        <v>1529</v>
      </c>
      <c r="I180" s="9"/>
      <c r="J180" s="9"/>
      <c r="K180" s="10"/>
      <c r="L180" s="11"/>
      <c r="M180" s="22"/>
      <c r="N180" s="33"/>
      <c r="O180" s="22"/>
      <c r="P180" s="12" t="s">
        <v>7364</v>
      </c>
      <c r="Q180" s="12" t="s">
        <v>1553</v>
      </c>
      <c r="R180" s="12" t="s">
        <v>7365</v>
      </c>
      <c r="S180" s="12" t="s">
        <v>7313</v>
      </c>
      <c r="T180" s="12" t="s">
        <v>7366</v>
      </c>
      <c r="U180" s="14" t="s">
        <v>56</v>
      </c>
      <c r="V180" s="14" t="s">
        <v>56</v>
      </c>
      <c r="W180" s="14" t="s">
        <v>56</v>
      </c>
      <c r="X180" s="16" t="s">
        <v>56</v>
      </c>
      <c r="Y180" s="13"/>
      <c r="Z180" s="13"/>
      <c r="AA180" s="13"/>
      <c r="AB180" s="13"/>
    </row>
    <row r="181" spans="1:28" ht="17.100000000000001" customHeight="1">
      <c r="A181" t="s">
        <v>466</v>
      </c>
      <c r="B181" s="12" t="s">
        <v>467</v>
      </c>
      <c r="C181" s="12" t="s">
        <v>37</v>
      </c>
      <c r="D181" s="12" t="s">
        <v>173</v>
      </c>
      <c r="E181" s="12" t="s">
        <v>174</v>
      </c>
      <c r="F181" s="12" t="s">
        <v>185</v>
      </c>
      <c r="G181" s="9" t="s">
        <v>7367</v>
      </c>
      <c r="H181" s="8" t="s">
        <v>1523</v>
      </c>
      <c r="I181" s="9"/>
      <c r="J181" s="9"/>
      <c r="K181" s="10" t="s">
        <v>2017</v>
      </c>
      <c r="L181" s="11">
        <v>45748</v>
      </c>
      <c r="M181" s="22"/>
      <c r="N181" s="33"/>
      <c r="O181" s="22"/>
      <c r="P181" s="12" t="s">
        <v>7368</v>
      </c>
      <c r="Q181" s="12" t="s">
        <v>7359</v>
      </c>
      <c r="R181" s="12" t="s">
        <v>7360</v>
      </c>
      <c r="S181" s="12" t="s">
        <v>7369</v>
      </c>
      <c r="T181" s="12" t="s">
        <v>7370</v>
      </c>
      <c r="U181" s="14" t="s">
        <v>56</v>
      </c>
      <c r="V181" s="14" t="s">
        <v>56</v>
      </c>
      <c r="W181" s="14" t="s">
        <v>56</v>
      </c>
      <c r="X181" s="16" t="s">
        <v>56</v>
      </c>
      <c r="Y181" s="13"/>
      <c r="Z181" s="13"/>
      <c r="AA181" s="13"/>
      <c r="AB181" s="13"/>
    </row>
    <row r="182" spans="1:28" ht="17.100000000000001" customHeight="1">
      <c r="A182" t="s">
        <v>469</v>
      </c>
      <c r="B182" s="12" t="s">
        <v>470</v>
      </c>
      <c r="C182" s="12" t="s">
        <v>37</v>
      </c>
      <c r="D182" s="12" t="s">
        <v>173</v>
      </c>
      <c r="E182" s="12" t="s">
        <v>174</v>
      </c>
      <c r="F182" s="12" t="s">
        <v>185</v>
      </c>
      <c r="G182" s="9" t="s">
        <v>7371</v>
      </c>
      <c r="H182" s="8" t="s">
        <v>1523</v>
      </c>
      <c r="I182" s="9"/>
      <c r="J182" s="9"/>
      <c r="K182" s="10"/>
      <c r="L182" s="11"/>
      <c r="M182" s="22"/>
      <c r="N182" s="33"/>
      <c r="O182" s="22"/>
      <c r="P182" s="12" t="s">
        <v>7364</v>
      </c>
      <c r="Q182" s="12" t="s">
        <v>7372</v>
      </c>
      <c r="R182" s="12" t="s">
        <v>7365</v>
      </c>
      <c r="S182" s="12" t="s">
        <v>7313</v>
      </c>
      <c r="T182" s="12" t="s">
        <v>7366</v>
      </c>
      <c r="U182" s="14" t="s">
        <v>56</v>
      </c>
      <c r="V182" s="14" t="s">
        <v>56</v>
      </c>
      <c r="W182" s="14" t="s">
        <v>56</v>
      </c>
      <c r="X182" s="16" t="s">
        <v>56</v>
      </c>
      <c r="Y182" s="13"/>
      <c r="Z182" s="13"/>
      <c r="AA182" s="13"/>
      <c r="AB182" s="13"/>
    </row>
    <row r="183" spans="1:28" ht="17.100000000000001" customHeight="1">
      <c r="A183" t="s">
        <v>478</v>
      </c>
      <c r="B183" s="12" t="s">
        <v>7373</v>
      </c>
      <c r="C183" s="12" t="s">
        <v>37</v>
      </c>
      <c r="D183" s="12" t="s">
        <v>173</v>
      </c>
      <c r="E183" s="12" t="s">
        <v>174</v>
      </c>
      <c r="F183" s="12" t="s">
        <v>476</v>
      </c>
      <c r="G183" s="9" t="s">
        <v>4830</v>
      </c>
      <c r="H183" s="8" t="s">
        <v>6606</v>
      </c>
      <c r="I183" s="9" t="s">
        <v>474</v>
      </c>
      <c r="J183" s="9"/>
      <c r="K183" s="10"/>
      <c r="L183" s="11"/>
      <c r="M183" s="22"/>
      <c r="N183" s="33"/>
      <c r="O183" s="22"/>
      <c r="P183" s="12" t="s">
        <v>7374</v>
      </c>
      <c r="Q183" s="12" t="s">
        <v>7375</v>
      </c>
      <c r="R183" s="12" t="s">
        <v>7286</v>
      </c>
      <c r="S183" s="12" t="s">
        <v>7376</v>
      </c>
      <c r="T183" s="12" t="s">
        <v>7296</v>
      </c>
      <c r="U183" s="14" t="s">
        <v>56</v>
      </c>
      <c r="V183" s="14" t="s">
        <v>56</v>
      </c>
      <c r="W183" s="14" t="s">
        <v>56</v>
      </c>
      <c r="X183" s="16" t="s">
        <v>56</v>
      </c>
      <c r="Y183" s="13"/>
      <c r="Z183" s="13"/>
      <c r="AA183" s="13"/>
      <c r="AB183" s="13"/>
    </row>
    <row r="184" spans="1:28" ht="17.100000000000001" customHeight="1">
      <c r="A184" t="s">
        <v>474</v>
      </c>
      <c r="B184" s="12" t="s">
        <v>475</v>
      </c>
      <c r="C184" s="12" t="s">
        <v>37</v>
      </c>
      <c r="D184" s="12" t="s">
        <v>173</v>
      </c>
      <c r="E184" s="12" t="s">
        <v>174</v>
      </c>
      <c r="F184" s="12" t="s">
        <v>476</v>
      </c>
      <c r="G184" s="9" t="s">
        <v>4830</v>
      </c>
      <c r="H184" s="8" t="s">
        <v>6606</v>
      </c>
      <c r="I184" s="9"/>
      <c r="J184" s="9" t="s">
        <v>478</v>
      </c>
      <c r="K184" s="10" t="s">
        <v>2017</v>
      </c>
      <c r="L184" s="11">
        <v>45597</v>
      </c>
      <c r="M184" s="22"/>
      <c r="N184" s="33"/>
      <c r="O184" s="22"/>
      <c r="P184" s="12" t="s">
        <v>7377</v>
      </c>
      <c r="Q184" s="12" t="s">
        <v>7378</v>
      </c>
      <c r="R184" s="12" t="s">
        <v>7379</v>
      </c>
      <c r="S184" s="12" t="s">
        <v>7380</v>
      </c>
      <c r="T184" s="12" t="s">
        <v>7381</v>
      </c>
      <c r="U184" s="14" t="s">
        <v>56</v>
      </c>
      <c r="V184" s="14" t="s">
        <v>56</v>
      </c>
      <c r="W184" s="14" t="s">
        <v>56</v>
      </c>
      <c r="X184" s="16" t="s">
        <v>56</v>
      </c>
      <c r="Y184" s="13"/>
      <c r="Z184" s="13"/>
      <c r="AA184" s="13"/>
      <c r="AB184" s="13"/>
    </row>
    <row r="185" spans="1:28" ht="17.100000000000001" customHeight="1">
      <c r="A185" t="s">
        <v>479</v>
      </c>
      <c r="B185" s="12" t="s">
        <v>480</v>
      </c>
      <c r="C185" s="12" t="s">
        <v>37</v>
      </c>
      <c r="D185" s="12" t="s">
        <v>173</v>
      </c>
      <c r="E185" s="12" t="s">
        <v>174</v>
      </c>
      <c r="F185" s="12" t="s">
        <v>476</v>
      </c>
      <c r="G185" s="9" t="s">
        <v>4831</v>
      </c>
      <c r="H185" s="8" t="s">
        <v>481</v>
      </c>
      <c r="I185" s="9"/>
      <c r="J185" s="9"/>
      <c r="K185" s="10" t="s">
        <v>2017</v>
      </c>
      <c r="L185" s="11">
        <v>45597</v>
      </c>
      <c r="M185" s="22"/>
      <c r="N185" s="33"/>
      <c r="O185" s="22"/>
      <c r="P185" s="12" t="s">
        <v>7382</v>
      </c>
      <c r="Q185" s="12" t="s">
        <v>7383</v>
      </c>
      <c r="R185" s="12" t="s">
        <v>7133</v>
      </c>
      <c r="S185" s="12" t="s">
        <v>7142</v>
      </c>
      <c r="T185" s="12" t="s">
        <v>7347</v>
      </c>
      <c r="U185" s="14" t="s">
        <v>56</v>
      </c>
      <c r="V185" s="14" t="s">
        <v>56</v>
      </c>
      <c r="W185" s="14" t="s">
        <v>56</v>
      </c>
      <c r="X185" s="16" t="s">
        <v>56</v>
      </c>
      <c r="Y185" s="13"/>
      <c r="Z185" s="13"/>
      <c r="AA185" s="13"/>
      <c r="AB185" s="13"/>
    </row>
    <row r="186" spans="1:28" ht="17.100000000000001" customHeight="1">
      <c r="A186" t="s">
        <v>482</v>
      </c>
      <c r="B186" s="12" t="s">
        <v>483</v>
      </c>
      <c r="C186" s="12" t="s">
        <v>37</v>
      </c>
      <c r="D186" s="12" t="s">
        <v>173</v>
      </c>
      <c r="E186" s="12" t="s">
        <v>174</v>
      </c>
      <c r="F186" s="12" t="s">
        <v>476</v>
      </c>
      <c r="G186" s="9" t="s">
        <v>4832</v>
      </c>
      <c r="H186" s="8" t="s">
        <v>484</v>
      </c>
      <c r="I186" s="9"/>
      <c r="J186" s="9"/>
      <c r="K186" s="10" t="s">
        <v>2017</v>
      </c>
      <c r="L186" s="11">
        <v>45597</v>
      </c>
      <c r="M186" s="22"/>
      <c r="N186" s="33"/>
      <c r="O186" s="22"/>
      <c r="P186" s="12" t="s">
        <v>7382</v>
      </c>
      <c r="Q186" s="12" t="s">
        <v>7383</v>
      </c>
      <c r="R186" s="12" t="s">
        <v>7133</v>
      </c>
      <c r="S186" s="12" t="s">
        <v>7142</v>
      </c>
      <c r="T186" s="12" t="s">
        <v>7347</v>
      </c>
      <c r="U186" s="14" t="s">
        <v>56</v>
      </c>
      <c r="V186" s="14" t="s">
        <v>56</v>
      </c>
      <c r="W186" s="14" t="s">
        <v>56</v>
      </c>
      <c r="X186" s="16" t="s">
        <v>56</v>
      </c>
      <c r="Y186" s="13"/>
      <c r="Z186" s="13"/>
      <c r="AA186" s="13"/>
      <c r="AB186" s="13"/>
    </row>
    <row r="187" spans="1:28" ht="17.100000000000001" customHeight="1">
      <c r="A187" t="s">
        <v>485</v>
      </c>
      <c r="B187" s="78" t="s">
        <v>56</v>
      </c>
      <c r="C187" s="12" t="s">
        <v>37</v>
      </c>
      <c r="D187" s="12" t="s">
        <v>173</v>
      </c>
      <c r="E187" s="12" t="s">
        <v>174</v>
      </c>
      <c r="F187" s="12" t="s">
        <v>487</v>
      </c>
      <c r="G187" s="9" t="s">
        <v>4833</v>
      </c>
      <c r="H187" s="8" t="s">
        <v>488</v>
      </c>
      <c r="I187" s="9"/>
      <c r="J187" s="9"/>
      <c r="K187" s="10" t="s">
        <v>2017</v>
      </c>
      <c r="L187" s="11">
        <v>45597</v>
      </c>
      <c r="M187" s="22"/>
      <c r="N187" s="33"/>
      <c r="O187" s="22"/>
      <c r="P187" s="78" t="s">
        <v>56</v>
      </c>
      <c r="Q187" s="78" t="s">
        <v>56</v>
      </c>
      <c r="R187" s="78" t="s">
        <v>56</v>
      </c>
      <c r="S187" s="78" t="s">
        <v>56</v>
      </c>
      <c r="T187" s="78" t="s">
        <v>56</v>
      </c>
      <c r="U187" s="14" t="s">
        <v>56</v>
      </c>
      <c r="V187" s="14" t="s">
        <v>56</v>
      </c>
      <c r="W187" s="14" t="s">
        <v>56</v>
      </c>
      <c r="X187" s="16" t="s">
        <v>56</v>
      </c>
      <c r="Y187" s="13"/>
      <c r="Z187" s="13"/>
      <c r="AA187" s="13"/>
      <c r="AB187" s="13"/>
    </row>
    <row r="188" spans="1:28" ht="17.100000000000001" customHeight="1">
      <c r="A188" t="s">
        <v>489</v>
      </c>
      <c r="B188" s="78" t="s">
        <v>56</v>
      </c>
      <c r="C188" s="12" t="s">
        <v>37</v>
      </c>
      <c r="D188" s="12" t="s">
        <v>173</v>
      </c>
      <c r="E188" s="12" t="s">
        <v>174</v>
      </c>
      <c r="F188" s="12" t="s">
        <v>487</v>
      </c>
      <c r="G188" s="9" t="s">
        <v>4834</v>
      </c>
      <c r="H188" s="8" t="s">
        <v>491</v>
      </c>
      <c r="I188" s="9"/>
      <c r="J188" s="9"/>
      <c r="K188" s="10" t="s">
        <v>2017</v>
      </c>
      <c r="L188" s="11">
        <v>45597</v>
      </c>
      <c r="M188" s="22"/>
      <c r="N188" s="33"/>
      <c r="O188" s="22"/>
      <c r="P188" s="78" t="s">
        <v>56</v>
      </c>
      <c r="Q188" s="78" t="s">
        <v>56</v>
      </c>
      <c r="R188" s="78" t="s">
        <v>56</v>
      </c>
      <c r="S188" s="78" t="s">
        <v>56</v>
      </c>
      <c r="T188" s="78" t="s">
        <v>56</v>
      </c>
      <c r="U188" s="14" t="s">
        <v>56</v>
      </c>
      <c r="V188" s="14" t="s">
        <v>56</v>
      </c>
      <c r="W188" s="14" t="s">
        <v>56</v>
      </c>
      <c r="X188" s="16" t="s">
        <v>56</v>
      </c>
      <c r="Y188" s="13"/>
      <c r="Z188" s="13"/>
      <c r="AA188" s="13"/>
      <c r="AB188" s="13"/>
    </row>
    <row r="189" spans="1:28" ht="17.100000000000001" customHeight="1">
      <c r="A189" t="s">
        <v>492</v>
      </c>
      <c r="B189" s="78" t="s">
        <v>56</v>
      </c>
      <c r="C189" s="12" t="s">
        <v>37</v>
      </c>
      <c r="D189" s="12" t="s">
        <v>173</v>
      </c>
      <c r="E189" s="12" t="s">
        <v>174</v>
      </c>
      <c r="F189" s="12" t="s">
        <v>487</v>
      </c>
      <c r="G189" s="9" t="s">
        <v>4835</v>
      </c>
      <c r="H189" s="8" t="s">
        <v>494</v>
      </c>
      <c r="I189" s="9"/>
      <c r="J189" s="9"/>
      <c r="K189" s="10" t="s">
        <v>2017</v>
      </c>
      <c r="L189" s="11">
        <v>45597</v>
      </c>
      <c r="M189" s="22"/>
      <c r="N189" s="33"/>
      <c r="O189" s="22"/>
      <c r="P189" s="78" t="s">
        <v>56</v>
      </c>
      <c r="Q189" s="78" t="s">
        <v>56</v>
      </c>
      <c r="R189" s="78" t="s">
        <v>56</v>
      </c>
      <c r="S189" s="78" t="s">
        <v>56</v>
      </c>
      <c r="T189" s="78" t="s">
        <v>56</v>
      </c>
      <c r="U189" s="14" t="s">
        <v>56</v>
      </c>
      <c r="V189" s="14" t="s">
        <v>56</v>
      </c>
      <c r="W189" s="14" t="s">
        <v>56</v>
      </c>
      <c r="X189" s="16" t="s">
        <v>56</v>
      </c>
      <c r="Y189" s="13"/>
      <c r="Z189" s="13"/>
      <c r="AA189" s="13"/>
      <c r="AB189" s="13"/>
    </row>
    <row r="190" spans="1:28" ht="17.100000000000001" customHeight="1">
      <c r="A190" t="s">
        <v>495</v>
      </c>
      <c r="B190" s="78" t="s">
        <v>56</v>
      </c>
      <c r="C190" s="12" t="s">
        <v>37</v>
      </c>
      <c r="D190" s="12" t="s">
        <v>173</v>
      </c>
      <c r="E190" s="12" t="s">
        <v>174</v>
      </c>
      <c r="F190" s="12" t="s">
        <v>487</v>
      </c>
      <c r="G190" s="9" t="s">
        <v>4836</v>
      </c>
      <c r="H190" s="8" t="s">
        <v>497</v>
      </c>
      <c r="I190" s="9"/>
      <c r="J190" s="9"/>
      <c r="K190" s="10" t="s">
        <v>2017</v>
      </c>
      <c r="L190" s="11">
        <v>45597</v>
      </c>
      <c r="M190" s="22"/>
      <c r="N190" s="33"/>
      <c r="O190" s="22"/>
      <c r="P190" s="78" t="s">
        <v>56</v>
      </c>
      <c r="Q190" s="78" t="s">
        <v>56</v>
      </c>
      <c r="R190" s="78" t="s">
        <v>56</v>
      </c>
      <c r="S190" s="78" t="s">
        <v>56</v>
      </c>
      <c r="T190" s="78" t="s">
        <v>56</v>
      </c>
      <c r="U190" s="14" t="s">
        <v>56</v>
      </c>
      <c r="V190" s="14" t="s">
        <v>56</v>
      </c>
      <c r="W190" s="14" t="s">
        <v>56</v>
      </c>
      <c r="X190" s="16" t="s">
        <v>56</v>
      </c>
      <c r="Y190" s="13"/>
      <c r="Z190" s="13"/>
      <c r="AA190" s="13"/>
      <c r="AB190" s="13"/>
    </row>
    <row r="191" spans="1:28" ht="17.100000000000001" customHeight="1">
      <c r="A191" t="s">
        <v>498</v>
      </c>
      <c r="B191" s="78" t="s">
        <v>56</v>
      </c>
      <c r="C191" s="12" t="s">
        <v>37</v>
      </c>
      <c r="D191" s="12" t="s">
        <v>173</v>
      </c>
      <c r="E191" s="12" t="s">
        <v>174</v>
      </c>
      <c r="F191" s="12" t="s">
        <v>487</v>
      </c>
      <c r="G191" s="9" t="s">
        <v>4836</v>
      </c>
      <c r="H191" s="8" t="s">
        <v>497</v>
      </c>
      <c r="I191" s="9"/>
      <c r="J191" s="9"/>
      <c r="K191" s="10" t="s">
        <v>2017</v>
      </c>
      <c r="L191" s="11">
        <v>45597</v>
      </c>
      <c r="M191" s="22"/>
      <c r="N191" s="33"/>
      <c r="O191" s="22"/>
      <c r="P191" s="78" t="s">
        <v>56</v>
      </c>
      <c r="Q191" s="78" t="s">
        <v>56</v>
      </c>
      <c r="R191" s="78" t="s">
        <v>56</v>
      </c>
      <c r="S191" s="78" t="s">
        <v>56</v>
      </c>
      <c r="T191" s="78" t="s">
        <v>56</v>
      </c>
      <c r="U191" s="14" t="s">
        <v>56</v>
      </c>
      <c r="V191" s="14" t="s">
        <v>56</v>
      </c>
      <c r="W191" s="14" t="s">
        <v>56</v>
      </c>
      <c r="X191" s="16" t="s">
        <v>56</v>
      </c>
      <c r="Y191" s="13"/>
      <c r="Z191" s="13"/>
      <c r="AA191" s="13"/>
      <c r="AB191" s="13"/>
    </row>
    <row r="192" spans="1:28" ht="17.100000000000001" customHeight="1">
      <c r="A192" t="s">
        <v>500</v>
      </c>
      <c r="B192" s="12" t="s">
        <v>501</v>
      </c>
      <c r="C192" s="12" t="s">
        <v>37</v>
      </c>
      <c r="D192" s="12" t="s">
        <v>173</v>
      </c>
      <c r="E192" s="12" t="s">
        <v>174</v>
      </c>
      <c r="F192" s="12" t="s">
        <v>487</v>
      </c>
      <c r="G192" s="9" t="s">
        <v>4837</v>
      </c>
      <c r="H192" s="8" t="s">
        <v>7384</v>
      </c>
      <c r="I192" s="9"/>
      <c r="J192" s="9"/>
      <c r="K192" s="10" t="s">
        <v>2017</v>
      </c>
      <c r="L192" s="11">
        <v>45597</v>
      </c>
      <c r="M192" s="22"/>
      <c r="N192" s="33"/>
      <c r="O192" s="22"/>
      <c r="P192" s="12" t="s">
        <v>7385</v>
      </c>
      <c r="Q192" s="12" t="s">
        <v>7386</v>
      </c>
      <c r="R192" s="12" t="s">
        <v>7387</v>
      </c>
      <c r="S192" s="12" t="s">
        <v>7388</v>
      </c>
      <c r="T192" s="12" t="s">
        <v>7389</v>
      </c>
      <c r="U192" s="14" t="s">
        <v>56</v>
      </c>
      <c r="V192" s="14" t="s">
        <v>56</v>
      </c>
      <c r="W192" s="14" t="s">
        <v>56</v>
      </c>
      <c r="X192" s="16" t="s">
        <v>56</v>
      </c>
      <c r="Y192" s="13"/>
      <c r="Z192" s="13"/>
      <c r="AA192" s="13"/>
      <c r="AB192" s="13"/>
    </row>
    <row r="193" spans="1:28" ht="17.100000000000001" customHeight="1">
      <c r="A193" t="s">
        <v>6608</v>
      </c>
      <c r="B193" s="12" t="s">
        <v>6609</v>
      </c>
      <c r="C193" s="12" t="s">
        <v>37</v>
      </c>
      <c r="D193" s="12" t="s">
        <v>173</v>
      </c>
      <c r="E193" s="12" t="s">
        <v>174</v>
      </c>
      <c r="F193" s="12" t="s">
        <v>487</v>
      </c>
      <c r="G193" s="9" t="s">
        <v>6610</v>
      </c>
      <c r="H193" s="8" t="s">
        <v>7390</v>
      </c>
      <c r="I193" s="9"/>
      <c r="J193" s="9"/>
      <c r="K193" s="10" t="s">
        <v>2017</v>
      </c>
      <c r="L193" s="11">
        <v>45597</v>
      </c>
      <c r="M193" s="22"/>
      <c r="N193" s="33"/>
      <c r="O193" s="22"/>
      <c r="P193" s="12" t="s">
        <v>7385</v>
      </c>
      <c r="Q193" s="12" t="s">
        <v>7391</v>
      </c>
      <c r="R193" s="12" t="s">
        <v>7387</v>
      </c>
      <c r="S193" s="12" t="s">
        <v>7388</v>
      </c>
      <c r="T193" s="12" t="s">
        <v>7389</v>
      </c>
      <c r="U193" s="14" t="s">
        <v>56</v>
      </c>
      <c r="V193" s="14" t="s">
        <v>56</v>
      </c>
      <c r="W193" s="14" t="s">
        <v>56</v>
      </c>
      <c r="X193" s="16" t="s">
        <v>56</v>
      </c>
      <c r="Y193" s="13"/>
      <c r="Z193" s="13"/>
      <c r="AA193" s="13"/>
      <c r="AB193" s="13"/>
    </row>
    <row r="194" spans="1:28" ht="17.100000000000001" customHeight="1">
      <c r="A194" t="s">
        <v>506</v>
      </c>
      <c r="B194" s="12" t="s">
        <v>507</v>
      </c>
      <c r="C194" s="12" t="s">
        <v>37</v>
      </c>
      <c r="D194" s="12" t="s">
        <v>173</v>
      </c>
      <c r="E194" s="12" t="s">
        <v>174</v>
      </c>
      <c r="F194" s="12" t="s">
        <v>487</v>
      </c>
      <c r="G194" s="9" t="s">
        <v>4839</v>
      </c>
      <c r="H194" s="8" t="s">
        <v>6613</v>
      </c>
      <c r="I194" s="9"/>
      <c r="J194" s="9"/>
      <c r="K194" s="10" t="s">
        <v>2017</v>
      </c>
      <c r="L194" s="11">
        <v>45597</v>
      </c>
      <c r="M194" s="22"/>
      <c r="N194" s="33"/>
      <c r="O194" s="22"/>
      <c r="P194" s="12" t="s">
        <v>7392</v>
      </c>
      <c r="Q194" s="12" t="s">
        <v>7393</v>
      </c>
      <c r="R194" s="12" t="s">
        <v>7394</v>
      </c>
      <c r="S194" s="12" t="s">
        <v>7395</v>
      </c>
      <c r="T194" s="12" t="s">
        <v>7396</v>
      </c>
      <c r="U194" s="14" t="s">
        <v>56</v>
      </c>
      <c r="V194" s="14" t="s">
        <v>56</v>
      </c>
      <c r="W194" s="14" t="s">
        <v>56</v>
      </c>
      <c r="X194" s="16" t="s">
        <v>56</v>
      </c>
      <c r="Y194" s="13"/>
      <c r="Z194" s="13"/>
      <c r="AA194" s="13"/>
      <c r="AB194" s="13"/>
    </row>
    <row r="195" spans="1:28" ht="17.100000000000001" customHeight="1">
      <c r="A195" t="s">
        <v>509</v>
      </c>
      <c r="B195" s="12" t="s">
        <v>510</v>
      </c>
      <c r="C195" s="12" t="s">
        <v>37</v>
      </c>
      <c r="D195" s="12" t="s">
        <v>173</v>
      </c>
      <c r="E195" s="12" t="s">
        <v>174</v>
      </c>
      <c r="F195" s="12" t="s">
        <v>487</v>
      </c>
      <c r="G195" s="9" t="s">
        <v>4840</v>
      </c>
      <c r="H195" s="8" t="s">
        <v>6614</v>
      </c>
      <c r="I195" s="9"/>
      <c r="J195" s="9"/>
      <c r="K195" s="10" t="s">
        <v>2017</v>
      </c>
      <c r="L195" s="11">
        <v>45597</v>
      </c>
      <c r="M195" s="22"/>
      <c r="N195" s="33"/>
      <c r="O195" s="22"/>
      <c r="P195" s="12" t="s">
        <v>7397</v>
      </c>
      <c r="Q195" s="12" t="s">
        <v>7398</v>
      </c>
      <c r="R195" s="12" t="s">
        <v>7399</v>
      </c>
      <c r="S195" s="12" t="s">
        <v>7395</v>
      </c>
      <c r="T195" s="12" t="s">
        <v>7400</v>
      </c>
      <c r="U195" s="14" t="s">
        <v>56</v>
      </c>
      <c r="V195" s="14" t="s">
        <v>56</v>
      </c>
      <c r="W195" s="14" t="s">
        <v>56</v>
      </c>
      <c r="X195" s="16" t="s">
        <v>56</v>
      </c>
      <c r="Y195" s="13"/>
      <c r="Z195" s="13"/>
      <c r="AA195" s="13"/>
      <c r="AB195" s="13"/>
    </row>
    <row r="196" spans="1:28" ht="17.100000000000001" customHeight="1">
      <c r="A196" t="s">
        <v>512</v>
      </c>
      <c r="B196" s="12" t="s">
        <v>513</v>
      </c>
      <c r="C196" s="12" t="s">
        <v>37</v>
      </c>
      <c r="D196" s="12" t="s">
        <v>173</v>
      </c>
      <c r="E196" s="12" t="s">
        <v>174</v>
      </c>
      <c r="F196" s="12" t="s">
        <v>487</v>
      </c>
      <c r="G196" s="9" t="s">
        <v>4841</v>
      </c>
      <c r="H196" s="8" t="s">
        <v>6615</v>
      </c>
      <c r="I196" s="9"/>
      <c r="J196" s="9"/>
      <c r="K196" s="10" t="s">
        <v>2017</v>
      </c>
      <c r="L196" s="11">
        <v>45597</v>
      </c>
      <c r="M196" s="22"/>
      <c r="N196" s="33"/>
      <c r="O196" s="22"/>
      <c r="P196" s="12" t="s">
        <v>7401</v>
      </c>
      <c r="Q196" s="12" t="s">
        <v>7402</v>
      </c>
      <c r="R196" s="12" t="s">
        <v>7399</v>
      </c>
      <c r="S196" s="12" t="s">
        <v>7403</v>
      </c>
      <c r="T196" s="12" t="s">
        <v>7400</v>
      </c>
      <c r="U196" s="14" t="s">
        <v>56</v>
      </c>
      <c r="V196" s="14" t="s">
        <v>56</v>
      </c>
      <c r="W196" s="14" t="s">
        <v>56</v>
      </c>
      <c r="X196" s="16" t="s">
        <v>56</v>
      </c>
      <c r="Y196" s="13"/>
      <c r="Z196" s="13"/>
      <c r="AA196" s="13"/>
      <c r="AB196" s="13"/>
    </row>
    <row r="197" spans="1:28" ht="17.100000000000001" customHeight="1">
      <c r="A197" t="s">
        <v>515</v>
      </c>
      <c r="B197" s="12" t="s">
        <v>516</v>
      </c>
      <c r="C197" s="12" t="s">
        <v>37</v>
      </c>
      <c r="D197" s="12" t="s">
        <v>173</v>
      </c>
      <c r="E197" s="12" t="s">
        <v>174</v>
      </c>
      <c r="F197" s="12" t="s">
        <v>487</v>
      </c>
      <c r="G197" s="9" t="s">
        <v>4842</v>
      </c>
      <c r="H197" s="8" t="s">
        <v>6616</v>
      </c>
      <c r="I197" s="9"/>
      <c r="J197" s="9"/>
      <c r="K197" s="10" t="s">
        <v>2017</v>
      </c>
      <c r="L197" s="11">
        <v>45597</v>
      </c>
      <c r="M197" s="22"/>
      <c r="N197" s="33"/>
      <c r="O197" s="22"/>
      <c r="P197" s="12" t="s">
        <v>7404</v>
      </c>
      <c r="Q197" s="12" t="s">
        <v>7405</v>
      </c>
      <c r="R197" s="12" t="s">
        <v>7399</v>
      </c>
      <c r="S197" s="12" t="s">
        <v>7406</v>
      </c>
      <c r="T197" s="12" t="s">
        <v>7407</v>
      </c>
      <c r="U197" s="14" t="s">
        <v>56</v>
      </c>
      <c r="V197" s="14" t="s">
        <v>56</v>
      </c>
      <c r="W197" s="14" t="s">
        <v>56</v>
      </c>
      <c r="X197" s="16" t="s">
        <v>56</v>
      </c>
      <c r="Y197" s="13"/>
      <c r="Z197" s="13"/>
      <c r="AA197" s="13"/>
      <c r="AB197" s="13"/>
    </row>
    <row r="198" spans="1:28" ht="17.100000000000001" customHeight="1">
      <c r="A198" t="s">
        <v>522</v>
      </c>
      <c r="B198" s="12" t="s">
        <v>523</v>
      </c>
      <c r="C198" s="12" t="s">
        <v>37</v>
      </c>
      <c r="D198" s="12" t="s">
        <v>173</v>
      </c>
      <c r="E198" s="12" t="s">
        <v>174</v>
      </c>
      <c r="F198" s="12" t="s">
        <v>487</v>
      </c>
      <c r="G198" s="9" t="s">
        <v>4844</v>
      </c>
      <c r="H198" s="8" t="s">
        <v>6617</v>
      </c>
      <c r="I198" s="9"/>
      <c r="J198" s="9"/>
      <c r="K198" s="10" t="s">
        <v>2017</v>
      </c>
      <c r="L198" s="11">
        <v>45597</v>
      </c>
      <c r="M198" s="22"/>
      <c r="N198" s="33"/>
      <c r="O198" s="22"/>
      <c r="P198" s="12" t="s">
        <v>7408</v>
      </c>
      <c r="Q198" s="12" t="s">
        <v>7409</v>
      </c>
      <c r="R198" s="12" t="s">
        <v>7399</v>
      </c>
      <c r="S198" s="12" t="s">
        <v>7406</v>
      </c>
      <c r="T198" s="12" t="s">
        <v>7410</v>
      </c>
      <c r="U198" s="14" t="s">
        <v>56</v>
      </c>
      <c r="V198" s="14" t="s">
        <v>56</v>
      </c>
      <c r="W198" s="14" t="s">
        <v>56</v>
      </c>
      <c r="X198" s="16" t="s">
        <v>56</v>
      </c>
      <c r="Y198" s="13"/>
      <c r="Z198" s="13"/>
      <c r="AA198" s="13"/>
      <c r="AB198" s="13"/>
    </row>
    <row r="199" spans="1:28" ht="17.100000000000001" customHeight="1">
      <c r="A199" t="s">
        <v>525</v>
      </c>
      <c r="B199" s="12" t="s">
        <v>526</v>
      </c>
      <c r="C199" s="12" t="s">
        <v>37</v>
      </c>
      <c r="D199" s="12" t="s">
        <v>173</v>
      </c>
      <c r="E199" s="12" t="s">
        <v>174</v>
      </c>
      <c r="F199" s="12" t="s">
        <v>487</v>
      </c>
      <c r="G199" s="9" t="s">
        <v>4845</v>
      </c>
      <c r="H199" s="8" t="s">
        <v>6618</v>
      </c>
      <c r="I199" s="9"/>
      <c r="J199" s="9"/>
      <c r="K199" s="10" t="s">
        <v>2017</v>
      </c>
      <c r="L199" s="11">
        <v>45597</v>
      </c>
      <c r="M199" s="22"/>
      <c r="N199" s="33"/>
      <c r="O199" s="22"/>
      <c r="P199" s="12" t="s">
        <v>7404</v>
      </c>
      <c r="Q199" s="12" t="s">
        <v>7393</v>
      </c>
      <c r="R199" s="12" t="s">
        <v>7399</v>
      </c>
      <c r="S199" s="12" t="s">
        <v>7406</v>
      </c>
      <c r="T199" s="12" t="s">
        <v>7407</v>
      </c>
      <c r="U199" s="14" t="s">
        <v>56</v>
      </c>
      <c r="V199" s="14" t="s">
        <v>56</v>
      </c>
      <c r="W199" s="14" t="s">
        <v>56</v>
      </c>
      <c r="X199" s="16" t="s">
        <v>56</v>
      </c>
      <c r="Y199" s="13"/>
      <c r="Z199" s="13"/>
      <c r="AA199" s="13"/>
      <c r="AB199" s="13"/>
    </row>
    <row r="200" spans="1:28" ht="17.100000000000001" customHeight="1">
      <c r="A200" t="s">
        <v>528</v>
      </c>
      <c r="B200" s="12" t="s">
        <v>529</v>
      </c>
      <c r="C200" s="12" t="s">
        <v>37</v>
      </c>
      <c r="D200" s="12" t="s">
        <v>173</v>
      </c>
      <c r="E200" s="12" t="s">
        <v>174</v>
      </c>
      <c r="F200" s="12" t="s">
        <v>487</v>
      </c>
      <c r="G200" s="56" t="s">
        <v>4846</v>
      </c>
      <c r="H200" s="8" t="s">
        <v>6619</v>
      </c>
      <c r="I200" s="9"/>
      <c r="J200" s="9"/>
      <c r="K200" s="10" t="s">
        <v>2017</v>
      </c>
      <c r="L200" s="11">
        <v>45597</v>
      </c>
      <c r="M200" s="22"/>
      <c r="N200" s="33"/>
      <c r="O200" s="22"/>
      <c r="P200" s="12" t="s">
        <v>7411</v>
      </c>
      <c r="Q200" s="12" t="s">
        <v>7412</v>
      </c>
      <c r="R200" s="12" t="s">
        <v>7399</v>
      </c>
      <c r="S200" s="12" t="s">
        <v>7413</v>
      </c>
      <c r="T200" s="12" t="s">
        <v>7399</v>
      </c>
      <c r="U200" s="14" t="s">
        <v>56</v>
      </c>
      <c r="V200" s="14" t="s">
        <v>56</v>
      </c>
      <c r="W200" s="14" t="s">
        <v>56</v>
      </c>
      <c r="X200" s="16" t="s">
        <v>56</v>
      </c>
      <c r="Y200" s="13"/>
      <c r="Z200" s="13"/>
      <c r="AA200" s="13"/>
      <c r="AB200" s="13"/>
    </row>
    <row r="201" spans="1:28" ht="17.100000000000001" customHeight="1">
      <c r="A201" t="s">
        <v>531</v>
      </c>
      <c r="B201" s="12" t="s">
        <v>532</v>
      </c>
      <c r="C201" s="12" t="s">
        <v>37</v>
      </c>
      <c r="D201" s="12" t="s">
        <v>173</v>
      </c>
      <c r="E201" s="12" t="s">
        <v>174</v>
      </c>
      <c r="F201" s="12" t="s">
        <v>487</v>
      </c>
      <c r="G201" s="9" t="s">
        <v>4847</v>
      </c>
      <c r="H201" s="8" t="s">
        <v>6620</v>
      </c>
      <c r="I201" s="9"/>
      <c r="J201" s="9"/>
      <c r="K201" s="10" t="s">
        <v>2017</v>
      </c>
      <c r="L201" s="11">
        <v>45597</v>
      </c>
      <c r="M201" s="22"/>
      <c r="N201" s="33"/>
      <c r="O201" s="22"/>
      <c r="P201" s="12" t="s">
        <v>7392</v>
      </c>
      <c r="Q201" s="12" t="s">
        <v>7414</v>
      </c>
      <c r="R201" s="12" t="s">
        <v>7394</v>
      </c>
      <c r="S201" s="12" t="s">
        <v>7395</v>
      </c>
      <c r="T201" s="12" t="s">
        <v>7396</v>
      </c>
      <c r="U201" s="14" t="s">
        <v>56</v>
      </c>
      <c r="V201" s="14" t="s">
        <v>56</v>
      </c>
      <c r="W201" s="14" t="s">
        <v>56</v>
      </c>
      <c r="X201" s="16" t="s">
        <v>56</v>
      </c>
      <c r="Y201" s="13"/>
      <c r="Z201" s="13"/>
      <c r="AA201" s="13"/>
      <c r="AB201" s="13"/>
    </row>
    <row r="202" spans="1:28" ht="17.100000000000001" customHeight="1">
      <c r="A202" t="s">
        <v>534</v>
      </c>
      <c r="B202" s="12" t="s">
        <v>535</v>
      </c>
      <c r="C202" s="12" t="s">
        <v>37</v>
      </c>
      <c r="D202" s="12" t="s">
        <v>173</v>
      </c>
      <c r="E202" s="12" t="s">
        <v>174</v>
      </c>
      <c r="F202" s="12" t="s">
        <v>185</v>
      </c>
      <c r="G202" s="9" t="s">
        <v>4848</v>
      </c>
      <c r="H202" s="8" t="s">
        <v>6621</v>
      </c>
      <c r="I202" s="9"/>
      <c r="J202" s="9"/>
      <c r="K202" s="10"/>
      <c r="L202" s="11"/>
      <c r="M202" s="22"/>
      <c r="N202" s="33"/>
      <c r="O202" s="22"/>
      <c r="P202" s="12" t="s">
        <v>7415</v>
      </c>
      <c r="Q202" s="12" t="s">
        <v>7416</v>
      </c>
      <c r="R202" s="12" t="s">
        <v>7417</v>
      </c>
      <c r="S202" s="12" t="s">
        <v>7418</v>
      </c>
      <c r="T202" s="12" t="s">
        <v>7338</v>
      </c>
      <c r="U202" s="14" t="s">
        <v>56</v>
      </c>
      <c r="V202" s="14" t="s">
        <v>56</v>
      </c>
      <c r="W202" s="14" t="s">
        <v>56</v>
      </c>
      <c r="X202" s="16" t="s">
        <v>56</v>
      </c>
      <c r="Y202" s="13"/>
      <c r="Z202" s="13"/>
      <c r="AA202" s="13"/>
      <c r="AB202" s="13"/>
    </row>
    <row r="203" spans="1:28" ht="17.100000000000001" customHeight="1">
      <c r="A203" t="s">
        <v>537</v>
      </c>
      <c r="B203" s="12" t="s">
        <v>538</v>
      </c>
      <c r="C203" s="12" t="s">
        <v>37</v>
      </c>
      <c r="D203" s="12" t="s">
        <v>173</v>
      </c>
      <c r="E203" s="12" t="s">
        <v>174</v>
      </c>
      <c r="F203" s="12" t="s">
        <v>185</v>
      </c>
      <c r="G203" s="9" t="s">
        <v>4849</v>
      </c>
      <c r="H203" s="8" t="s">
        <v>6622</v>
      </c>
      <c r="I203" s="9"/>
      <c r="J203" s="9"/>
      <c r="K203" s="10"/>
      <c r="L203" s="11"/>
      <c r="M203" s="22"/>
      <c r="N203" s="33"/>
      <c r="O203" s="22"/>
      <c r="P203" s="12" t="s">
        <v>7419</v>
      </c>
      <c r="Q203" s="12" t="s">
        <v>7282</v>
      </c>
      <c r="R203" s="12" t="s">
        <v>7370</v>
      </c>
      <c r="S203" s="12" t="s">
        <v>7420</v>
      </c>
      <c r="T203" s="12" t="s">
        <v>7389</v>
      </c>
      <c r="U203" s="14" t="s">
        <v>56</v>
      </c>
      <c r="V203" s="14" t="s">
        <v>56</v>
      </c>
      <c r="W203" s="14" t="s">
        <v>56</v>
      </c>
      <c r="X203" s="16" t="s">
        <v>56</v>
      </c>
      <c r="Y203" s="13"/>
      <c r="Z203" s="13"/>
      <c r="AA203" s="13"/>
      <c r="AB203" s="13"/>
    </row>
    <row r="204" spans="1:28" ht="17.100000000000001" customHeight="1">
      <c r="A204" t="s">
        <v>540</v>
      </c>
      <c r="B204" s="12" t="s">
        <v>541</v>
      </c>
      <c r="C204" s="12" t="s">
        <v>37</v>
      </c>
      <c r="D204" s="12" t="s">
        <v>173</v>
      </c>
      <c r="E204" s="12" t="s">
        <v>174</v>
      </c>
      <c r="F204" s="12" t="s">
        <v>542</v>
      </c>
      <c r="G204" s="9" t="s">
        <v>4850</v>
      </c>
      <c r="H204" s="8" t="s">
        <v>6623</v>
      </c>
      <c r="I204" s="9"/>
      <c r="J204" s="9"/>
      <c r="K204" s="10" t="s">
        <v>2017</v>
      </c>
      <c r="L204" s="11">
        <v>45658</v>
      </c>
      <c r="M204" s="22"/>
      <c r="N204" s="33"/>
      <c r="O204" s="22"/>
      <c r="P204" s="12" t="s">
        <v>7421</v>
      </c>
      <c r="Q204" s="12" t="s">
        <v>7422</v>
      </c>
      <c r="R204" s="12" t="s">
        <v>7423</v>
      </c>
      <c r="S204" s="12" t="s">
        <v>7286</v>
      </c>
      <c r="T204" s="12" t="s">
        <v>7424</v>
      </c>
      <c r="U204" s="14" t="s">
        <v>56</v>
      </c>
      <c r="V204" s="14" t="s">
        <v>56</v>
      </c>
      <c r="W204" s="14" t="s">
        <v>56</v>
      </c>
      <c r="X204" s="16" t="s">
        <v>56</v>
      </c>
      <c r="Y204" s="13"/>
      <c r="Z204" s="13"/>
      <c r="AA204" s="13"/>
      <c r="AB204" s="13"/>
    </row>
    <row r="205" spans="1:28" ht="17.100000000000001" customHeight="1">
      <c r="A205" t="s">
        <v>544</v>
      </c>
      <c r="B205" s="12" t="s">
        <v>545</v>
      </c>
      <c r="C205" s="12" t="s">
        <v>37</v>
      </c>
      <c r="D205" s="12" t="s">
        <v>173</v>
      </c>
      <c r="E205" s="12" t="s">
        <v>174</v>
      </c>
      <c r="F205" s="12" t="s">
        <v>542</v>
      </c>
      <c r="G205" s="9" t="s">
        <v>4851</v>
      </c>
      <c r="H205" s="8" t="s">
        <v>6624</v>
      </c>
      <c r="I205" s="9"/>
      <c r="J205" s="9"/>
      <c r="K205" s="10"/>
      <c r="L205" s="11"/>
      <c r="M205" s="22"/>
      <c r="N205" s="33"/>
      <c r="O205" s="22"/>
      <c r="P205" s="12" t="s">
        <v>7425</v>
      </c>
      <c r="Q205" s="12" t="s">
        <v>7426</v>
      </c>
      <c r="R205" s="12" t="s">
        <v>7427</v>
      </c>
      <c r="S205" s="12" t="s">
        <v>7428</v>
      </c>
      <c r="T205" s="12" t="s">
        <v>7429</v>
      </c>
      <c r="U205" s="14" t="s">
        <v>56</v>
      </c>
      <c r="V205" s="14" t="s">
        <v>56</v>
      </c>
      <c r="W205" s="14" t="s">
        <v>56</v>
      </c>
      <c r="X205" s="16" t="s">
        <v>56</v>
      </c>
      <c r="Y205" s="13"/>
      <c r="Z205" s="13"/>
      <c r="AA205" s="13"/>
      <c r="AB205" s="13"/>
    </row>
    <row r="206" spans="1:28" ht="17.100000000000001" customHeight="1">
      <c r="A206" t="s">
        <v>547</v>
      </c>
      <c r="B206" s="12" t="s">
        <v>548</v>
      </c>
      <c r="C206" s="12" t="s">
        <v>37</v>
      </c>
      <c r="D206" s="12" t="s">
        <v>173</v>
      </c>
      <c r="E206" s="12" t="s">
        <v>174</v>
      </c>
      <c r="F206" s="12" t="s">
        <v>542</v>
      </c>
      <c r="G206" s="9" t="s">
        <v>4852</v>
      </c>
      <c r="H206" s="8" t="s">
        <v>4852</v>
      </c>
      <c r="I206" s="9"/>
      <c r="J206" s="9"/>
      <c r="K206" s="10"/>
      <c r="L206" s="11"/>
      <c r="M206" s="22"/>
      <c r="N206" s="33"/>
      <c r="O206" s="22"/>
      <c r="P206" s="12" t="s">
        <v>7425</v>
      </c>
      <c r="Q206" s="12" t="s">
        <v>7430</v>
      </c>
      <c r="R206" s="12" t="s">
        <v>7427</v>
      </c>
      <c r="S206" s="12" t="s">
        <v>7428</v>
      </c>
      <c r="T206" s="12" t="s">
        <v>7429</v>
      </c>
      <c r="U206" s="14" t="s">
        <v>56</v>
      </c>
      <c r="V206" s="14" t="s">
        <v>56</v>
      </c>
      <c r="W206" s="14" t="s">
        <v>56</v>
      </c>
      <c r="X206" s="16" t="s">
        <v>56</v>
      </c>
      <c r="Y206" s="13"/>
      <c r="Z206" s="13"/>
      <c r="AA206" s="13"/>
      <c r="AB206" s="13"/>
    </row>
    <row r="207" spans="1:28" ht="17.100000000000001" customHeight="1">
      <c r="A207" t="s">
        <v>550</v>
      </c>
      <c r="B207" s="12" t="s">
        <v>551</v>
      </c>
      <c r="C207" s="12" t="s">
        <v>37</v>
      </c>
      <c r="D207" s="12" t="s">
        <v>173</v>
      </c>
      <c r="E207" s="12" t="s">
        <v>174</v>
      </c>
      <c r="F207" s="12" t="s">
        <v>542</v>
      </c>
      <c r="G207" s="9" t="s">
        <v>4853</v>
      </c>
      <c r="H207" s="8" t="s">
        <v>4853</v>
      </c>
      <c r="I207" s="9"/>
      <c r="J207" s="9"/>
      <c r="K207" s="10"/>
      <c r="L207" s="11"/>
      <c r="M207" s="22"/>
      <c r="N207" s="33"/>
      <c r="O207" s="22"/>
      <c r="P207" s="12" t="s">
        <v>7431</v>
      </c>
      <c r="Q207" s="12" t="s">
        <v>7432</v>
      </c>
      <c r="R207" s="12" t="s">
        <v>7428</v>
      </c>
      <c r="S207" s="12" t="s">
        <v>7433</v>
      </c>
      <c r="T207" s="12" t="s">
        <v>7434</v>
      </c>
      <c r="U207" s="14" t="s">
        <v>56</v>
      </c>
      <c r="V207" s="14" t="s">
        <v>56</v>
      </c>
      <c r="W207" s="14" t="s">
        <v>56</v>
      </c>
      <c r="X207" s="16" t="s">
        <v>56</v>
      </c>
      <c r="Y207" s="13"/>
      <c r="Z207" s="13"/>
      <c r="AA207" s="13"/>
      <c r="AB207" s="13"/>
    </row>
    <row r="208" spans="1:28" ht="17.100000000000001" customHeight="1">
      <c r="A208" t="s">
        <v>553</v>
      </c>
      <c r="B208" s="12" t="s">
        <v>554</v>
      </c>
      <c r="C208" s="12" t="s">
        <v>37</v>
      </c>
      <c r="D208" s="12" t="s">
        <v>173</v>
      </c>
      <c r="E208" s="12" t="s">
        <v>174</v>
      </c>
      <c r="F208" s="12" t="s">
        <v>542</v>
      </c>
      <c r="G208" s="9" t="s">
        <v>4854</v>
      </c>
      <c r="H208" s="8" t="s">
        <v>4854</v>
      </c>
      <c r="I208" s="9"/>
      <c r="J208" s="9"/>
      <c r="K208" s="10"/>
      <c r="L208" s="11"/>
      <c r="M208" s="22"/>
      <c r="N208" s="33"/>
      <c r="O208" s="22"/>
      <c r="P208" s="12" t="s">
        <v>7435</v>
      </c>
      <c r="Q208" s="12" t="s">
        <v>7436</v>
      </c>
      <c r="R208" s="12" t="s">
        <v>7424</v>
      </c>
      <c r="S208" s="12" t="s">
        <v>7437</v>
      </c>
      <c r="T208" s="12" t="s">
        <v>7438</v>
      </c>
      <c r="U208" s="14" t="s">
        <v>56</v>
      </c>
      <c r="V208" s="14" t="s">
        <v>56</v>
      </c>
      <c r="W208" s="14" t="s">
        <v>56</v>
      </c>
      <c r="X208" s="16" t="s">
        <v>56</v>
      </c>
      <c r="Y208" s="13"/>
      <c r="Z208" s="13"/>
      <c r="AA208" s="13"/>
      <c r="AB208" s="13"/>
    </row>
    <row r="209" spans="1:28" ht="17.100000000000001" customHeight="1">
      <c r="A209" t="s">
        <v>556</v>
      </c>
      <c r="B209" s="12" t="s">
        <v>557</v>
      </c>
      <c r="C209" s="12" t="s">
        <v>37</v>
      </c>
      <c r="D209" s="12" t="s">
        <v>173</v>
      </c>
      <c r="E209" s="12" t="s">
        <v>174</v>
      </c>
      <c r="F209" s="12" t="s">
        <v>542</v>
      </c>
      <c r="G209" s="9" t="s">
        <v>4855</v>
      </c>
      <c r="H209" s="8" t="s">
        <v>4855</v>
      </c>
      <c r="I209" s="9"/>
      <c r="J209" s="9"/>
      <c r="K209" s="10"/>
      <c r="L209" s="11"/>
      <c r="M209" s="22"/>
      <c r="N209" s="33"/>
      <c r="O209" s="22"/>
      <c r="P209" s="12" t="s">
        <v>7439</v>
      </c>
      <c r="Q209" s="12" t="s">
        <v>7440</v>
      </c>
      <c r="R209" s="12" t="s">
        <v>7420</v>
      </c>
      <c r="S209" s="12" t="s">
        <v>7433</v>
      </c>
      <c r="T209" s="12" t="s">
        <v>7434</v>
      </c>
      <c r="U209" s="14" t="s">
        <v>56</v>
      </c>
      <c r="V209" s="14" t="s">
        <v>56</v>
      </c>
      <c r="W209" s="14" t="s">
        <v>56</v>
      </c>
      <c r="X209" s="16" t="s">
        <v>56</v>
      </c>
      <c r="Y209" s="13"/>
      <c r="Z209" s="13"/>
      <c r="AA209" s="13"/>
      <c r="AB209" s="13"/>
    </row>
    <row r="210" spans="1:28" ht="17.100000000000001" customHeight="1">
      <c r="A210" t="s">
        <v>559</v>
      </c>
      <c r="B210" s="12" t="s">
        <v>560</v>
      </c>
      <c r="C210" s="12" t="s">
        <v>37</v>
      </c>
      <c r="D210" s="12" t="s">
        <v>173</v>
      </c>
      <c r="E210" s="12" t="s">
        <v>174</v>
      </c>
      <c r="F210" s="12" t="s">
        <v>381</v>
      </c>
      <c r="G210" s="9" t="s">
        <v>4856</v>
      </c>
      <c r="H210" s="8" t="s">
        <v>6625</v>
      </c>
      <c r="I210" s="9"/>
      <c r="J210" s="9"/>
      <c r="K210" s="10"/>
      <c r="L210" s="11"/>
      <c r="M210" s="22"/>
      <c r="N210" s="33"/>
      <c r="O210" s="22"/>
      <c r="P210" s="12" t="s">
        <v>7441</v>
      </c>
      <c r="Q210" s="12" t="s">
        <v>7442</v>
      </c>
      <c r="R210" s="12" t="s">
        <v>7295</v>
      </c>
      <c r="S210" s="12" t="s">
        <v>7338</v>
      </c>
      <c r="T210" s="12" t="s">
        <v>7338</v>
      </c>
      <c r="U210" s="14" t="s">
        <v>56</v>
      </c>
      <c r="V210" s="14" t="s">
        <v>56</v>
      </c>
      <c r="W210" s="14" t="s">
        <v>56</v>
      </c>
      <c r="X210" s="16" t="s">
        <v>56</v>
      </c>
      <c r="Y210" s="13"/>
      <c r="Z210" s="13"/>
      <c r="AA210" s="13"/>
      <c r="AB210" s="13"/>
    </row>
    <row r="211" spans="1:28" ht="17.100000000000001" customHeight="1">
      <c r="A211" t="s">
        <v>562</v>
      </c>
      <c r="B211" s="12" t="s">
        <v>563</v>
      </c>
      <c r="C211" s="12" t="s">
        <v>37</v>
      </c>
      <c r="D211" s="12" t="s">
        <v>173</v>
      </c>
      <c r="E211" s="12" t="s">
        <v>564</v>
      </c>
      <c r="F211" s="12" t="s">
        <v>565</v>
      </c>
      <c r="G211" s="56" t="s">
        <v>4857</v>
      </c>
      <c r="H211" s="8" t="s">
        <v>6626</v>
      </c>
      <c r="I211" s="9"/>
      <c r="J211" s="9"/>
      <c r="K211" s="10" t="s">
        <v>2017</v>
      </c>
      <c r="L211" s="11">
        <v>45597</v>
      </c>
      <c r="M211" s="22"/>
      <c r="N211" s="33"/>
      <c r="O211" s="22"/>
      <c r="P211" s="12" t="s">
        <v>7443</v>
      </c>
      <c r="Q211" s="12" t="s">
        <v>7444</v>
      </c>
      <c r="R211" s="12" t="s">
        <v>7057</v>
      </c>
      <c r="S211" s="12" t="s">
        <v>7445</v>
      </c>
      <c r="T211" s="12" t="s">
        <v>7446</v>
      </c>
      <c r="U211" s="14" t="s">
        <v>56</v>
      </c>
      <c r="V211" s="14" t="s">
        <v>56</v>
      </c>
      <c r="W211" s="14" t="s">
        <v>56</v>
      </c>
      <c r="X211" s="16" t="s">
        <v>56</v>
      </c>
      <c r="Y211" s="13"/>
      <c r="Z211" s="13"/>
      <c r="AA211" s="13"/>
      <c r="AB211" s="13"/>
    </row>
    <row r="212" spans="1:28" ht="17.100000000000001" customHeight="1">
      <c r="A212" t="s">
        <v>567</v>
      </c>
      <c r="B212" s="12" t="s">
        <v>568</v>
      </c>
      <c r="C212" s="12" t="s">
        <v>37</v>
      </c>
      <c r="D212" s="12" t="s">
        <v>173</v>
      </c>
      <c r="E212" s="12" t="s">
        <v>564</v>
      </c>
      <c r="F212" s="12" t="s">
        <v>565</v>
      </c>
      <c r="G212" s="56" t="s">
        <v>4858</v>
      </c>
      <c r="H212" s="8" t="s">
        <v>6626</v>
      </c>
      <c r="I212" s="9"/>
      <c r="J212" s="9"/>
      <c r="K212" s="10" t="s">
        <v>2017</v>
      </c>
      <c r="L212" s="11">
        <v>45597</v>
      </c>
      <c r="M212" s="22"/>
      <c r="N212" s="33"/>
      <c r="O212" s="22"/>
      <c r="P212" s="12" t="s">
        <v>7447</v>
      </c>
      <c r="Q212" s="12" t="s">
        <v>7444</v>
      </c>
      <c r="R212" s="12" t="s">
        <v>7193</v>
      </c>
      <c r="S212" s="12" t="s">
        <v>7448</v>
      </c>
      <c r="T212" s="12" t="s">
        <v>7446</v>
      </c>
      <c r="U212" s="14" t="s">
        <v>56</v>
      </c>
      <c r="V212" s="14" t="s">
        <v>56</v>
      </c>
      <c r="W212" s="14" t="s">
        <v>56</v>
      </c>
      <c r="X212" s="16" t="s">
        <v>56</v>
      </c>
      <c r="Y212" s="13"/>
      <c r="Z212" s="13"/>
      <c r="AA212" s="13"/>
      <c r="AB212" s="13"/>
    </row>
    <row r="213" spans="1:28" ht="17.100000000000001" customHeight="1">
      <c r="A213" t="s">
        <v>569</v>
      </c>
      <c r="B213" s="12" t="s">
        <v>570</v>
      </c>
      <c r="C213" s="12" t="s">
        <v>37</v>
      </c>
      <c r="D213" s="12" t="s">
        <v>173</v>
      </c>
      <c r="E213" s="12" t="s">
        <v>564</v>
      </c>
      <c r="F213" s="12" t="s">
        <v>565</v>
      </c>
      <c r="G213" s="56" t="s">
        <v>4857</v>
      </c>
      <c r="H213" s="8" t="s">
        <v>6626</v>
      </c>
      <c r="I213" s="9"/>
      <c r="J213" s="9"/>
      <c r="K213" s="10" t="s">
        <v>2017</v>
      </c>
      <c r="L213" s="11">
        <v>45597</v>
      </c>
      <c r="M213" s="22"/>
      <c r="N213" s="33"/>
      <c r="O213" s="22"/>
      <c r="P213" s="12" t="s">
        <v>7449</v>
      </c>
      <c r="Q213" s="12" t="s">
        <v>7450</v>
      </c>
      <c r="R213" s="12" t="s">
        <v>7057</v>
      </c>
      <c r="S213" s="12" t="s">
        <v>7451</v>
      </c>
      <c r="T213" s="12" t="s">
        <v>7446</v>
      </c>
      <c r="U213" s="14" t="s">
        <v>56</v>
      </c>
      <c r="V213" s="14" t="s">
        <v>56</v>
      </c>
      <c r="W213" s="14" t="s">
        <v>56</v>
      </c>
      <c r="X213" s="16" t="s">
        <v>56</v>
      </c>
      <c r="Y213" s="13"/>
      <c r="Z213" s="13"/>
      <c r="AA213" s="13"/>
      <c r="AB213" s="13"/>
    </row>
    <row r="214" spans="1:28" ht="17.100000000000001" customHeight="1">
      <c r="A214" t="s">
        <v>571</v>
      </c>
      <c r="B214" s="12" t="s">
        <v>572</v>
      </c>
      <c r="C214" s="12" t="s">
        <v>37</v>
      </c>
      <c r="D214" s="12" t="s">
        <v>173</v>
      </c>
      <c r="E214" s="12" t="s">
        <v>564</v>
      </c>
      <c r="F214" s="12" t="s">
        <v>565</v>
      </c>
      <c r="G214" s="56" t="s">
        <v>4858</v>
      </c>
      <c r="H214" s="8" t="s">
        <v>6626</v>
      </c>
      <c r="I214" s="9"/>
      <c r="J214" s="9"/>
      <c r="K214" s="10" t="s">
        <v>2017</v>
      </c>
      <c r="L214" s="11">
        <v>45597</v>
      </c>
      <c r="M214" s="22"/>
      <c r="N214" s="33"/>
      <c r="O214" s="22"/>
      <c r="P214" s="12" t="s">
        <v>7452</v>
      </c>
      <c r="Q214" s="12" t="s">
        <v>7450</v>
      </c>
      <c r="R214" s="12" t="s">
        <v>7057</v>
      </c>
      <c r="S214" s="12" t="s">
        <v>7453</v>
      </c>
      <c r="T214" s="12" t="s">
        <v>7446</v>
      </c>
      <c r="U214" s="14" t="s">
        <v>56</v>
      </c>
      <c r="V214" s="14" t="s">
        <v>56</v>
      </c>
      <c r="W214" s="14" t="s">
        <v>56</v>
      </c>
      <c r="X214" s="16" t="s">
        <v>56</v>
      </c>
      <c r="Y214" s="13"/>
      <c r="Z214" s="13"/>
      <c r="AA214" s="13"/>
      <c r="AB214" s="13"/>
    </row>
    <row r="215" spans="1:28" ht="17.100000000000001" customHeight="1">
      <c r="A215" t="s">
        <v>573</v>
      </c>
      <c r="B215" s="12" t="s">
        <v>574</v>
      </c>
      <c r="C215" s="12" t="s">
        <v>37</v>
      </c>
      <c r="D215" s="12" t="s">
        <v>173</v>
      </c>
      <c r="E215" s="12" t="s">
        <v>564</v>
      </c>
      <c r="F215" s="12" t="s">
        <v>565</v>
      </c>
      <c r="G215" s="56" t="s">
        <v>4857</v>
      </c>
      <c r="H215" s="8" t="s">
        <v>6626</v>
      </c>
      <c r="I215" s="9"/>
      <c r="J215" s="9"/>
      <c r="K215" s="10" t="s">
        <v>2017</v>
      </c>
      <c r="L215" s="11">
        <v>45597</v>
      </c>
      <c r="M215" s="22"/>
      <c r="N215" s="33"/>
      <c r="O215" s="22"/>
      <c r="P215" s="12" t="s">
        <v>7454</v>
      </c>
      <c r="Q215" s="12" t="s">
        <v>7455</v>
      </c>
      <c r="R215" s="12" t="s">
        <v>7057</v>
      </c>
      <c r="S215" s="12" t="s">
        <v>7456</v>
      </c>
      <c r="T215" s="12" t="s">
        <v>7446</v>
      </c>
      <c r="U215" s="14" t="s">
        <v>56</v>
      </c>
      <c r="V215" s="14" t="s">
        <v>56</v>
      </c>
      <c r="W215" s="14" t="s">
        <v>56</v>
      </c>
      <c r="X215" s="16" t="s">
        <v>56</v>
      </c>
      <c r="Y215" s="13"/>
      <c r="Z215" s="13"/>
      <c r="AA215" s="13"/>
      <c r="AB215" s="13"/>
    </row>
    <row r="216" spans="1:28" ht="17.100000000000001" customHeight="1">
      <c r="A216" t="s">
        <v>575</v>
      </c>
      <c r="B216" s="12" t="s">
        <v>576</v>
      </c>
      <c r="C216" s="12" t="s">
        <v>37</v>
      </c>
      <c r="D216" s="12" t="s">
        <v>173</v>
      </c>
      <c r="E216" s="12" t="s">
        <v>564</v>
      </c>
      <c r="F216" s="12" t="s">
        <v>565</v>
      </c>
      <c r="G216" s="56" t="s">
        <v>4858</v>
      </c>
      <c r="H216" s="8" t="s">
        <v>6626</v>
      </c>
      <c r="I216" s="9"/>
      <c r="J216" s="9"/>
      <c r="K216" s="10" t="s">
        <v>2017</v>
      </c>
      <c r="L216" s="11">
        <v>45597</v>
      </c>
      <c r="M216" s="22"/>
      <c r="N216" s="33"/>
      <c r="O216" s="22"/>
      <c r="P216" s="12" t="s">
        <v>7454</v>
      </c>
      <c r="Q216" s="12" t="s">
        <v>7455</v>
      </c>
      <c r="R216" s="12" t="s">
        <v>7057</v>
      </c>
      <c r="S216" s="12" t="s">
        <v>7456</v>
      </c>
      <c r="T216" s="12" t="s">
        <v>7446</v>
      </c>
      <c r="U216" s="14" t="s">
        <v>56</v>
      </c>
      <c r="V216" s="14" t="s">
        <v>56</v>
      </c>
      <c r="W216" s="14" t="s">
        <v>56</v>
      </c>
      <c r="X216" s="16" t="s">
        <v>56</v>
      </c>
      <c r="Y216" s="13"/>
      <c r="Z216" s="13"/>
      <c r="AA216" s="13"/>
      <c r="AB216" s="13"/>
    </row>
    <row r="217" spans="1:28" ht="17.100000000000001" customHeight="1">
      <c r="A217" t="s">
        <v>577</v>
      </c>
      <c r="B217" s="12" t="s">
        <v>578</v>
      </c>
      <c r="C217" s="12" t="s">
        <v>37</v>
      </c>
      <c r="D217" s="12" t="s">
        <v>173</v>
      </c>
      <c r="E217" s="12" t="s">
        <v>564</v>
      </c>
      <c r="F217" s="12" t="s">
        <v>565</v>
      </c>
      <c r="G217" s="56" t="s">
        <v>4857</v>
      </c>
      <c r="H217" s="8" t="s">
        <v>6626</v>
      </c>
      <c r="I217" s="9"/>
      <c r="J217" s="9"/>
      <c r="K217" s="10" t="s">
        <v>2017</v>
      </c>
      <c r="L217" s="11">
        <v>45597</v>
      </c>
      <c r="M217" s="22"/>
      <c r="N217" s="33"/>
      <c r="O217" s="22"/>
      <c r="P217" s="12" t="s">
        <v>7457</v>
      </c>
      <c r="Q217" s="12" t="s">
        <v>7458</v>
      </c>
      <c r="R217" s="12" t="s">
        <v>7459</v>
      </c>
      <c r="S217" s="12" t="s">
        <v>7460</v>
      </c>
      <c r="T217" s="12" t="s">
        <v>7461</v>
      </c>
      <c r="U217" s="14" t="s">
        <v>56</v>
      </c>
      <c r="V217" s="14" t="s">
        <v>56</v>
      </c>
      <c r="W217" s="14" t="s">
        <v>56</v>
      </c>
      <c r="X217" s="16" t="s">
        <v>56</v>
      </c>
      <c r="Y217" s="13"/>
      <c r="Z217" s="13"/>
      <c r="AA217" s="13"/>
      <c r="AB217" s="13"/>
    </row>
    <row r="218" spans="1:28" ht="17.100000000000001" customHeight="1">
      <c r="A218" t="s">
        <v>579</v>
      </c>
      <c r="B218" s="12" t="s">
        <v>580</v>
      </c>
      <c r="C218" s="12" t="s">
        <v>37</v>
      </c>
      <c r="D218" s="12" t="s">
        <v>173</v>
      </c>
      <c r="E218" s="12" t="s">
        <v>564</v>
      </c>
      <c r="F218" s="12" t="s">
        <v>565</v>
      </c>
      <c r="G218" s="56" t="s">
        <v>4858</v>
      </c>
      <c r="H218" s="8" t="s">
        <v>6626</v>
      </c>
      <c r="I218" s="9"/>
      <c r="J218" s="9"/>
      <c r="K218" s="10" t="s">
        <v>2017</v>
      </c>
      <c r="L218" s="11">
        <v>45597</v>
      </c>
      <c r="M218" s="22"/>
      <c r="N218" s="33"/>
      <c r="O218" s="22"/>
      <c r="P218" s="12" t="s">
        <v>7462</v>
      </c>
      <c r="Q218" s="12" t="s">
        <v>7458</v>
      </c>
      <c r="R218" s="12" t="s">
        <v>7057</v>
      </c>
      <c r="S218" s="12" t="s">
        <v>7460</v>
      </c>
      <c r="T218" s="12" t="s">
        <v>7446</v>
      </c>
      <c r="U218" s="14" t="s">
        <v>56</v>
      </c>
      <c r="V218" s="14" t="s">
        <v>56</v>
      </c>
      <c r="W218" s="14" t="s">
        <v>56</v>
      </c>
      <c r="X218" s="16" t="s">
        <v>56</v>
      </c>
      <c r="Y218" s="13"/>
      <c r="Z218" s="13"/>
      <c r="AA218" s="13"/>
      <c r="AB218" s="13"/>
    </row>
    <row r="219" spans="1:28" ht="17.100000000000001" customHeight="1">
      <c r="A219" t="s">
        <v>581</v>
      </c>
      <c r="B219" s="12" t="s">
        <v>582</v>
      </c>
      <c r="C219" s="12" t="s">
        <v>37</v>
      </c>
      <c r="D219" s="12" t="s">
        <v>173</v>
      </c>
      <c r="E219" s="12" t="s">
        <v>564</v>
      </c>
      <c r="F219" s="12" t="s">
        <v>565</v>
      </c>
      <c r="G219" s="56" t="s">
        <v>4857</v>
      </c>
      <c r="H219" s="8" t="s">
        <v>6626</v>
      </c>
      <c r="I219" s="9"/>
      <c r="J219" s="9"/>
      <c r="K219" s="10" t="s">
        <v>2017</v>
      </c>
      <c r="L219" s="11">
        <v>45597</v>
      </c>
      <c r="M219" s="22"/>
      <c r="N219" s="33"/>
      <c r="O219" s="22"/>
      <c r="P219" s="12" t="s">
        <v>7463</v>
      </c>
      <c r="Q219" s="12" t="s">
        <v>7308</v>
      </c>
      <c r="R219" s="12" t="s">
        <v>7464</v>
      </c>
      <c r="S219" s="12" t="s">
        <v>7465</v>
      </c>
      <c r="T219" s="12" t="s">
        <v>7446</v>
      </c>
      <c r="U219" s="14" t="s">
        <v>56</v>
      </c>
      <c r="V219" s="14" t="s">
        <v>56</v>
      </c>
      <c r="W219" s="14" t="s">
        <v>56</v>
      </c>
      <c r="X219" s="16" t="s">
        <v>56</v>
      </c>
      <c r="Y219" s="13"/>
      <c r="Z219" s="13"/>
      <c r="AA219" s="13"/>
      <c r="AB219" s="13"/>
    </row>
    <row r="220" spans="1:28" ht="17.100000000000001" customHeight="1">
      <c r="A220" t="s">
        <v>583</v>
      </c>
      <c r="B220" s="12" t="s">
        <v>584</v>
      </c>
      <c r="C220" s="12" t="s">
        <v>37</v>
      </c>
      <c r="D220" s="12" t="s">
        <v>173</v>
      </c>
      <c r="E220" s="12" t="s">
        <v>564</v>
      </c>
      <c r="F220" s="12" t="s">
        <v>565</v>
      </c>
      <c r="G220" s="56" t="s">
        <v>4858</v>
      </c>
      <c r="H220" s="8" t="s">
        <v>6626</v>
      </c>
      <c r="I220" s="9"/>
      <c r="J220" s="9"/>
      <c r="K220" s="10" t="s">
        <v>2017</v>
      </c>
      <c r="L220" s="11">
        <v>45597</v>
      </c>
      <c r="M220" s="22"/>
      <c r="N220" s="33"/>
      <c r="O220" s="22"/>
      <c r="P220" s="12" t="s">
        <v>7466</v>
      </c>
      <c r="Q220" s="12" t="s">
        <v>7308</v>
      </c>
      <c r="R220" s="12" t="s">
        <v>7057</v>
      </c>
      <c r="S220" s="12" t="s">
        <v>7465</v>
      </c>
      <c r="T220" s="12" t="s">
        <v>7446</v>
      </c>
      <c r="U220" s="14" t="s">
        <v>56</v>
      </c>
      <c r="V220" s="14" t="s">
        <v>56</v>
      </c>
      <c r="W220" s="14" t="s">
        <v>56</v>
      </c>
      <c r="X220" s="16" t="s">
        <v>56</v>
      </c>
      <c r="Y220" s="13"/>
      <c r="Z220" s="13"/>
      <c r="AA220" s="13"/>
      <c r="AB220" s="13"/>
    </row>
    <row r="221" spans="1:28" ht="17.100000000000001" customHeight="1">
      <c r="A221" t="s">
        <v>585</v>
      </c>
      <c r="B221" s="12" t="s">
        <v>586</v>
      </c>
      <c r="C221" s="12" t="s">
        <v>37</v>
      </c>
      <c r="D221" s="12" t="s">
        <v>173</v>
      </c>
      <c r="E221" s="12" t="s">
        <v>564</v>
      </c>
      <c r="F221" s="12" t="s">
        <v>565</v>
      </c>
      <c r="G221" s="56" t="s">
        <v>4859</v>
      </c>
      <c r="H221" s="8" t="s">
        <v>6626</v>
      </c>
      <c r="I221" s="9"/>
      <c r="J221" s="9"/>
      <c r="K221" s="10" t="s">
        <v>2017</v>
      </c>
      <c r="L221" s="11">
        <v>45597</v>
      </c>
      <c r="M221" s="22"/>
      <c r="N221" s="33"/>
      <c r="O221" s="22"/>
      <c r="P221" s="12" t="s">
        <v>7467</v>
      </c>
      <c r="Q221" s="12" t="s">
        <v>7444</v>
      </c>
      <c r="R221" s="12" t="s">
        <v>7057</v>
      </c>
      <c r="S221" s="12" t="s">
        <v>7468</v>
      </c>
      <c r="T221" s="12" t="s">
        <v>7446</v>
      </c>
      <c r="U221" s="14" t="s">
        <v>56</v>
      </c>
      <c r="V221" s="14" t="s">
        <v>56</v>
      </c>
      <c r="W221" s="14" t="s">
        <v>56</v>
      </c>
      <c r="X221" s="16" t="s">
        <v>56</v>
      </c>
      <c r="Y221" s="13"/>
      <c r="Z221" s="13"/>
      <c r="AA221" s="13"/>
      <c r="AB221" s="13"/>
    </row>
    <row r="222" spans="1:28" ht="17.100000000000001" customHeight="1">
      <c r="A222" t="s">
        <v>587</v>
      </c>
      <c r="B222" s="12" t="s">
        <v>588</v>
      </c>
      <c r="C222" s="12" t="s">
        <v>37</v>
      </c>
      <c r="D222" s="12" t="s">
        <v>173</v>
      </c>
      <c r="E222" s="12" t="s">
        <v>564</v>
      </c>
      <c r="F222" s="12" t="s">
        <v>565</v>
      </c>
      <c r="G222" s="56" t="s">
        <v>4860</v>
      </c>
      <c r="H222" s="8" t="s">
        <v>6626</v>
      </c>
      <c r="I222" s="9"/>
      <c r="J222" s="9"/>
      <c r="K222" s="10" t="s">
        <v>2017</v>
      </c>
      <c r="L222" s="11">
        <v>45597</v>
      </c>
      <c r="M222" s="22"/>
      <c r="N222" s="33"/>
      <c r="O222" s="22"/>
      <c r="P222" s="12" t="s">
        <v>7469</v>
      </c>
      <c r="Q222" s="12" t="s">
        <v>7444</v>
      </c>
      <c r="R222" s="12" t="s">
        <v>7464</v>
      </c>
      <c r="S222" s="12" t="s">
        <v>7448</v>
      </c>
      <c r="T222" s="12" t="s">
        <v>7446</v>
      </c>
      <c r="U222" s="14" t="s">
        <v>56</v>
      </c>
      <c r="V222" s="14" t="s">
        <v>56</v>
      </c>
      <c r="W222" s="14" t="s">
        <v>56</v>
      </c>
      <c r="X222" s="16" t="s">
        <v>56</v>
      </c>
      <c r="Y222" s="13"/>
      <c r="Z222" s="13"/>
      <c r="AA222" s="13"/>
      <c r="AB222" s="13"/>
    </row>
    <row r="223" spans="1:28" ht="17.100000000000001" customHeight="1">
      <c r="A223" t="s">
        <v>589</v>
      </c>
      <c r="B223" s="12" t="s">
        <v>590</v>
      </c>
      <c r="C223" s="12" t="s">
        <v>37</v>
      </c>
      <c r="D223" s="12" t="s">
        <v>173</v>
      </c>
      <c r="E223" s="12" t="s">
        <v>564</v>
      </c>
      <c r="F223" s="12" t="s">
        <v>565</v>
      </c>
      <c r="G223" s="56" t="s">
        <v>4859</v>
      </c>
      <c r="H223" s="8" t="s">
        <v>6626</v>
      </c>
      <c r="I223" s="9"/>
      <c r="J223" s="9"/>
      <c r="K223" s="10" t="s">
        <v>2017</v>
      </c>
      <c r="L223" s="11">
        <v>45597</v>
      </c>
      <c r="M223" s="22"/>
      <c r="N223" s="33"/>
      <c r="O223" s="22"/>
      <c r="P223" s="12" t="s">
        <v>7470</v>
      </c>
      <c r="Q223" s="12" t="s">
        <v>7450</v>
      </c>
      <c r="R223" s="12" t="s">
        <v>7057</v>
      </c>
      <c r="S223" s="12" t="s">
        <v>7471</v>
      </c>
      <c r="T223" s="12" t="s">
        <v>7446</v>
      </c>
      <c r="U223" s="14" t="s">
        <v>56</v>
      </c>
      <c r="V223" s="14" t="s">
        <v>56</v>
      </c>
      <c r="W223" s="14" t="s">
        <v>56</v>
      </c>
      <c r="X223" s="16" t="s">
        <v>56</v>
      </c>
      <c r="Y223" s="13"/>
      <c r="Z223" s="13"/>
      <c r="AA223" s="13"/>
      <c r="AB223" s="13"/>
    </row>
    <row r="224" spans="1:28" ht="17.100000000000001" customHeight="1">
      <c r="A224" t="s">
        <v>591</v>
      </c>
      <c r="B224" s="12" t="s">
        <v>592</v>
      </c>
      <c r="C224" s="12" t="s">
        <v>37</v>
      </c>
      <c r="D224" s="12" t="s">
        <v>173</v>
      </c>
      <c r="E224" s="12" t="s">
        <v>564</v>
      </c>
      <c r="F224" s="12" t="s">
        <v>565</v>
      </c>
      <c r="G224" s="56" t="s">
        <v>4860</v>
      </c>
      <c r="H224" s="8" t="s">
        <v>6626</v>
      </c>
      <c r="I224" s="9"/>
      <c r="J224" s="9"/>
      <c r="K224" s="10" t="s">
        <v>2017</v>
      </c>
      <c r="L224" s="11">
        <v>45597</v>
      </c>
      <c r="M224" s="22"/>
      <c r="N224" s="33"/>
      <c r="O224" s="22"/>
      <c r="P224" s="12" t="s">
        <v>7472</v>
      </c>
      <c r="Q224" s="12" t="s">
        <v>7450</v>
      </c>
      <c r="R224" s="12" t="s">
        <v>7464</v>
      </c>
      <c r="S224" s="12" t="s">
        <v>7451</v>
      </c>
      <c r="T224" s="12" t="s">
        <v>7446</v>
      </c>
      <c r="U224" s="14" t="s">
        <v>56</v>
      </c>
      <c r="V224" s="14" t="s">
        <v>56</v>
      </c>
      <c r="W224" s="14" t="s">
        <v>56</v>
      </c>
      <c r="X224" s="16" t="s">
        <v>56</v>
      </c>
      <c r="Y224" s="13"/>
      <c r="Z224" s="13"/>
      <c r="AA224" s="13"/>
      <c r="AB224" s="13"/>
    </row>
    <row r="225" spans="1:28" ht="17.100000000000001" customHeight="1">
      <c r="A225" t="s">
        <v>593</v>
      </c>
      <c r="B225" s="12" t="s">
        <v>594</v>
      </c>
      <c r="C225" s="12" t="s">
        <v>37</v>
      </c>
      <c r="D225" s="12" t="s">
        <v>173</v>
      </c>
      <c r="E225" s="12" t="s">
        <v>564</v>
      </c>
      <c r="F225" s="12" t="s">
        <v>565</v>
      </c>
      <c r="G225" s="56" t="s">
        <v>4859</v>
      </c>
      <c r="H225" s="8" t="s">
        <v>6626</v>
      </c>
      <c r="I225" s="9"/>
      <c r="J225" s="9"/>
      <c r="K225" s="10" t="s">
        <v>2017</v>
      </c>
      <c r="L225" s="11">
        <v>45597</v>
      </c>
      <c r="M225" s="22"/>
      <c r="N225" s="33"/>
      <c r="O225" s="22"/>
      <c r="P225" s="12" t="s">
        <v>7454</v>
      </c>
      <c r="Q225" s="12" t="s">
        <v>7455</v>
      </c>
      <c r="R225" s="12" t="s">
        <v>7057</v>
      </c>
      <c r="S225" s="12" t="s">
        <v>7456</v>
      </c>
      <c r="T225" s="12" t="s">
        <v>7446</v>
      </c>
      <c r="U225" s="14" t="s">
        <v>56</v>
      </c>
      <c r="V225" s="14" t="s">
        <v>56</v>
      </c>
      <c r="W225" s="14" t="s">
        <v>56</v>
      </c>
      <c r="X225" s="16" t="s">
        <v>56</v>
      </c>
      <c r="Y225" s="13"/>
      <c r="Z225" s="13"/>
      <c r="AA225" s="13"/>
      <c r="AB225" s="13"/>
    </row>
    <row r="226" spans="1:28" ht="17.100000000000001" customHeight="1">
      <c r="A226" t="s">
        <v>595</v>
      </c>
      <c r="B226" s="12" t="s">
        <v>596</v>
      </c>
      <c r="C226" s="12" t="s">
        <v>37</v>
      </c>
      <c r="D226" s="12" t="s">
        <v>173</v>
      </c>
      <c r="E226" s="12" t="s">
        <v>564</v>
      </c>
      <c r="F226" s="12" t="s">
        <v>565</v>
      </c>
      <c r="G226" s="56" t="s">
        <v>4860</v>
      </c>
      <c r="H226" s="8" t="s">
        <v>6626</v>
      </c>
      <c r="I226" s="9"/>
      <c r="J226" s="9"/>
      <c r="K226" s="10" t="s">
        <v>2017</v>
      </c>
      <c r="L226" s="11">
        <v>45597</v>
      </c>
      <c r="M226" s="22"/>
      <c r="N226" s="33"/>
      <c r="O226" s="22"/>
      <c r="P226" s="12" t="s">
        <v>7473</v>
      </c>
      <c r="Q226" s="12" t="s">
        <v>7455</v>
      </c>
      <c r="R226" s="12" t="s">
        <v>7057</v>
      </c>
      <c r="S226" s="12" t="s">
        <v>7456</v>
      </c>
      <c r="T226" s="12" t="s">
        <v>7133</v>
      </c>
      <c r="U226" s="14" t="s">
        <v>56</v>
      </c>
      <c r="V226" s="14" t="s">
        <v>56</v>
      </c>
      <c r="W226" s="14" t="s">
        <v>56</v>
      </c>
      <c r="X226" s="16" t="s">
        <v>56</v>
      </c>
      <c r="Y226" s="13"/>
      <c r="Z226" s="13"/>
      <c r="AA226" s="13"/>
      <c r="AB226" s="13"/>
    </row>
    <row r="227" spans="1:28" ht="17.100000000000001" customHeight="1">
      <c r="A227" t="s">
        <v>597</v>
      </c>
      <c r="B227" s="12" t="s">
        <v>598</v>
      </c>
      <c r="C227" s="12" t="s">
        <v>37</v>
      </c>
      <c r="D227" s="12" t="s">
        <v>173</v>
      </c>
      <c r="E227" s="12" t="s">
        <v>564</v>
      </c>
      <c r="F227" s="12" t="s">
        <v>565</v>
      </c>
      <c r="G227" s="56" t="s">
        <v>4859</v>
      </c>
      <c r="H227" s="8" t="s">
        <v>6626</v>
      </c>
      <c r="I227" s="9"/>
      <c r="J227" s="9"/>
      <c r="K227" s="10" t="s">
        <v>2017</v>
      </c>
      <c r="L227" s="11">
        <v>45597</v>
      </c>
      <c r="M227" s="22"/>
      <c r="N227" s="33"/>
      <c r="O227" s="22"/>
      <c r="P227" s="12" t="s">
        <v>7474</v>
      </c>
      <c r="Q227" s="12" t="s">
        <v>7458</v>
      </c>
      <c r="R227" s="12" t="s">
        <v>7464</v>
      </c>
      <c r="S227" s="12" t="s">
        <v>7460</v>
      </c>
      <c r="T227" s="12" t="s">
        <v>7446</v>
      </c>
      <c r="U227" s="14" t="s">
        <v>56</v>
      </c>
      <c r="V227" s="14" t="s">
        <v>56</v>
      </c>
      <c r="W227" s="14" t="s">
        <v>56</v>
      </c>
      <c r="X227" s="16" t="s">
        <v>56</v>
      </c>
      <c r="Y227" s="13"/>
      <c r="Z227" s="13"/>
      <c r="AA227" s="13"/>
      <c r="AB227" s="13"/>
    </row>
    <row r="228" spans="1:28" ht="17.100000000000001" customHeight="1">
      <c r="A228" t="s">
        <v>599</v>
      </c>
      <c r="B228" s="12" t="s">
        <v>600</v>
      </c>
      <c r="C228" s="12" t="s">
        <v>37</v>
      </c>
      <c r="D228" s="12" t="s">
        <v>173</v>
      </c>
      <c r="E228" s="12" t="s">
        <v>564</v>
      </c>
      <c r="F228" s="12" t="s">
        <v>565</v>
      </c>
      <c r="G228" s="56" t="s">
        <v>4860</v>
      </c>
      <c r="H228" s="8" t="s">
        <v>6626</v>
      </c>
      <c r="I228" s="9"/>
      <c r="J228" s="9"/>
      <c r="K228" s="10" t="s">
        <v>2017</v>
      </c>
      <c r="L228" s="11">
        <v>45597</v>
      </c>
      <c r="M228" s="22"/>
      <c r="N228" s="33"/>
      <c r="O228" s="22"/>
      <c r="P228" s="12" t="s">
        <v>7475</v>
      </c>
      <c r="Q228" s="12" t="s">
        <v>7458</v>
      </c>
      <c r="R228" s="12" t="s">
        <v>7464</v>
      </c>
      <c r="S228" s="12" t="s">
        <v>7223</v>
      </c>
      <c r="T228" s="12" t="s">
        <v>7133</v>
      </c>
      <c r="U228" s="14" t="s">
        <v>56</v>
      </c>
      <c r="V228" s="14" t="s">
        <v>56</v>
      </c>
      <c r="W228" s="14" t="s">
        <v>56</v>
      </c>
      <c r="X228" s="16" t="s">
        <v>56</v>
      </c>
      <c r="Y228" s="13"/>
      <c r="Z228" s="13"/>
      <c r="AA228" s="13"/>
      <c r="AB228" s="13"/>
    </row>
    <row r="229" spans="1:28" ht="17.100000000000001" customHeight="1">
      <c r="A229" t="s">
        <v>601</v>
      </c>
      <c r="B229" s="12" t="s">
        <v>602</v>
      </c>
      <c r="C229" s="12" t="s">
        <v>37</v>
      </c>
      <c r="D229" s="12" t="s">
        <v>173</v>
      </c>
      <c r="E229" s="12" t="s">
        <v>564</v>
      </c>
      <c r="F229" s="12" t="s">
        <v>565</v>
      </c>
      <c r="G229" s="56" t="s">
        <v>4859</v>
      </c>
      <c r="H229" s="8" t="s">
        <v>6626</v>
      </c>
      <c r="I229" s="9"/>
      <c r="J229" s="9"/>
      <c r="K229" s="10" t="s">
        <v>2017</v>
      </c>
      <c r="L229" s="11">
        <v>45597</v>
      </c>
      <c r="M229" s="22"/>
      <c r="N229" s="33"/>
      <c r="O229" s="22"/>
      <c r="P229" s="12" t="s">
        <v>7466</v>
      </c>
      <c r="Q229" s="12" t="s">
        <v>7308</v>
      </c>
      <c r="R229" s="12" t="s">
        <v>7057</v>
      </c>
      <c r="S229" s="12" t="s">
        <v>7465</v>
      </c>
      <c r="T229" s="12" t="s">
        <v>7446</v>
      </c>
      <c r="U229" s="14" t="s">
        <v>56</v>
      </c>
      <c r="V229" s="14" t="s">
        <v>56</v>
      </c>
      <c r="W229" s="14" t="s">
        <v>56</v>
      </c>
      <c r="X229" s="16" t="s">
        <v>56</v>
      </c>
      <c r="Y229" s="13"/>
      <c r="Z229" s="13"/>
      <c r="AA229" s="13"/>
      <c r="AB229" s="13"/>
    </row>
    <row r="230" spans="1:28" ht="17.100000000000001" customHeight="1">
      <c r="A230" t="s">
        <v>603</v>
      </c>
      <c r="B230" s="12" t="s">
        <v>604</v>
      </c>
      <c r="C230" s="12" t="s">
        <v>37</v>
      </c>
      <c r="D230" s="12" t="s">
        <v>173</v>
      </c>
      <c r="E230" s="12" t="s">
        <v>564</v>
      </c>
      <c r="F230" s="12" t="s">
        <v>565</v>
      </c>
      <c r="G230" s="56" t="s">
        <v>4860</v>
      </c>
      <c r="H230" s="8" t="s">
        <v>6626</v>
      </c>
      <c r="I230" s="9"/>
      <c r="J230" s="9"/>
      <c r="K230" s="10" t="s">
        <v>2017</v>
      </c>
      <c r="L230" s="11">
        <v>45597</v>
      </c>
      <c r="M230" s="22"/>
      <c r="N230" s="33"/>
      <c r="O230" s="22"/>
      <c r="P230" s="12" t="s">
        <v>7476</v>
      </c>
      <c r="Q230" s="12" t="s">
        <v>7308</v>
      </c>
      <c r="R230" s="12" t="s">
        <v>7057</v>
      </c>
      <c r="S230" s="12" t="s">
        <v>7477</v>
      </c>
      <c r="T230" s="12" t="s">
        <v>7446</v>
      </c>
      <c r="U230" s="14" t="s">
        <v>56</v>
      </c>
      <c r="V230" s="14" t="s">
        <v>56</v>
      </c>
      <c r="W230" s="14" t="s">
        <v>56</v>
      </c>
      <c r="X230" s="16" t="s">
        <v>56</v>
      </c>
      <c r="Y230" s="13"/>
      <c r="Z230" s="13"/>
      <c r="AA230" s="13"/>
      <c r="AB230" s="13"/>
    </row>
    <row r="231" spans="1:28" ht="17.100000000000001" customHeight="1">
      <c r="A231" t="s">
        <v>605</v>
      </c>
      <c r="B231" s="12" t="s">
        <v>606</v>
      </c>
      <c r="C231" s="12" t="s">
        <v>37</v>
      </c>
      <c r="D231" s="12" t="s">
        <v>173</v>
      </c>
      <c r="E231" s="12" t="s">
        <v>564</v>
      </c>
      <c r="F231" s="12" t="s">
        <v>607</v>
      </c>
      <c r="G231" s="56" t="s">
        <v>4861</v>
      </c>
      <c r="H231" s="8" t="s">
        <v>6627</v>
      </c>
      <c r="I231" s="9"/>
      <c r="J231" s="9"/>
      <c r="K231" s="10" t="s">
        <v>2017</v>
      </c>
      <c r="L231" s="11">
        <v>45597</v>
      </c>
      <c r="M231" s="22"/>
      <c r="N231" s="33"/>
      <c r="O231" s="22"/>
      <c r="P231" s="12" t="s">
        <v>7478</v>
      </c>
      <c r="Q231" s="12" t="s">
        <v>7479</v>
      </c>
      <c r="R231" s="12" t="s">
        <v>7480</v>
      </c>
      <c r="S231" s="12" t="s">
        <v>7481</v>
      </c>
      <c r="T231" s="12" t="s">
        <v>7482</v>
      </c>
      <c r="U231" s="14" t="s">
        <v>56</v>
      </c>
      <c r="V231" s="14" t="s">
        <v>56</v>
      </c>
      <c r="W231" s="14" t="s">
        <v>56</v>
      </c>
      <c r="X231" s="16" t="s">
        <v>56</v>
      </c>
      <c r="Y231" s="13"/>
      <c r="Z231" s="13"/>
      <c r="AA231" s="13"/>
      <c r="AB231" s="13"/>
    </row>
    <row r="232" spans="1:28" ht="17.100000000000001" customHeight="1">
      <c r="A232" t="s">
        <v>609</v>
      </c>
      <c r="B232" s="12" t="s">
        <v>610</v>
      </c>
      <c r="C232" s="12" t="s">
        <v>37</v>
      </c>
      <c r="D232" s="12" t="s">
        <v>173</v>
      </c>
      <c r="E232" s="12" t="s">
        <v>564</v>
      </c>
      <c r="F232" s="12" t="s">
        <v>607</v>
      </c>
      <c r="G232" s="56" t="s">
        <v>4861</v>
      </c>
      <c r="H232" s="8" t="s">
        <v>6627</v>
      </c>
      <c r="I232" s="9"/>
      <c r="J232" s="9"/>
      <c r="K232" s="10" t="s">
        <v>2017</v>
      </c>
      <c r="L232" s="11">
        <v>45597</v>
      </c>
      <c r="M232" s="22"/>
      <c r="N232" s="33"/>
      <c r="O232" s="22"/>
      <c r="P232" s="12" t="s">
        <v>7483</v>
      </c>
      <c r="Q232" s="12" t="s">
        <v>7484</v>
      </c>
      <c r="R232" s="12" t="s">
        <v>7480</v>
      </c>
      <c r="S232" s="12" t="s">
        <v>7485</v>
      </c>
      <c r="T232" s="12" t="s">
        <v>7482</v>
      </c>
      <c r="U232" s="14" t="s">
        <v>56</v>
      </c>
      <c r="V232" s="14" t="s">
        <v>56</v>
      </c>
      <c r="W232" s="14" t="s">
        <v>56</v>
      </c>
      <c r="X232" s="16" t="s">
        <v>56</v>
      </c>
      <c r="Y232" s="13"/>
      <c r="Z232" s="13"/>
      <c r="AA232" s="13"/>
      <c r="AB232" s="13"/>
    </row>
    <row r="233" spans="1:28" ht="17.100000000000001" customHeight="1">
      <c r="A233" t="s">
        <v>611</v>
      </c>
      <c r="B233" s="12" t="s">
        <v>612</v>
      </c>
      <c r="C233" s="12" t="s">
        <v>37</v>
      </c>
      <c r="D233" s="12" t="s">
        <v>173</v>
      </c>
      <c r="E233" s="12" t="s">
        <v>564</v>
      </c>
      <c r="F233" s="12" t="s">
        <v>607</v>
      </c>
      <c r="G233" s="56" t="s">
        <v>4861</v>
      </c>
      <c r="H233" s="8" t="s">
        <v>6627</v>
      </c>
      <c r="I233" s="9"/>
      <c r="J233" s="9"/>
      <c r="K233" s="10" t="s">
        <v>2017</v>
      </c>
      <c r="L233" s="11">
        <v>45597</v>
      </c>
      <c r="M233" s="22"/>
      <c r="N233" s="33"/>
      <c r="O233" s="22"/>
      <c r="P233" s="12" t="s">
        <v>7486</v>
      </c>
      <c r="Q233" s="12" t="s">
        <v>7487</v>
      </c>
      <c r="R233" s="12" t="s">
        <v>7488</v>
      </c>
      <c r="S233" s="12" t="s">
        <v>7489</v>
      </c>
      <c r="T233" s="12" t="s">
        <v>7446</v>
      </c>
      <c r="U233" s="14" t="s">
        <v>56</v>
      </c>
      <c r="V233" s="14" t="s">
        <v>56</v>
      </c>
      <c r="W233" s="14" t="s">
        <v>56</v>
      </c>
      <c r="X233" s="16" t="s">
        <v>56</v>
      </c>
      <c r="Y233" s="13"/>
      <c r="Z233" s="13"/>
      <c r="AA233" s="13"/>
      <c r="AB233" s="13"/>
    </row>
    <row r="234" spans="1:28" ht="17.100000000000001" customHeight="1">
      <c r="A234" t="s">
        <v>613</v>
      </c>
      <c r="B234" s="12" t="s">
        <v>614</v>
      </c>
      <c r="C234" s="12" t="s">
        <v>37</v>
      </c>
      <c r="D234" s="12" t="s">
        <v>173</v>
      </c>
      <c r="E234" s="12" t="s">
        <v>564</v>
      </c>
      <c r="F234" s="12" t="s">
        <v>607</v>
      </c>
      <c r="G234" s="56" t="s">
        <v>4862</v>
      </c>
      <c r="H234" s="8" t="s">
        <v>6627</v>
      </c>
      <c r="I234" s="9"/>
      <c r="J234" s="9"/>
      <c r="K234" s="10" t="s">
        <v>2017</v>
      </c>
      <c r="L234" s="11">
        <v>45597</v>
      </c>
      <c r="M234" s="22"/>
      <c r="N234" s="33"/>
      <c r="O234" s="22"/>
      <c r="P234" s="12" t="s">
        <v>7478</v>
      </c>
      <c r="Q234" s="12" t="s">
        <v>7479</v>
      </c>
      <c r="R234" s="12" t="s">
        <v>7480</v>
      </c>
      <c r="S234" s="12" t="s">
        <v>7481</v>
      </c>
      <c r="T234" s="12" t="s">
        <v>7482</v>
      </c>
      <c r="U234" s="14" t="s">
        <v>56</v>
      </c>
      <c r="V234" s="14" t="s">
        <v>56</v>
      </c>
      <c r="W234" s="14" t="s">
        <v>56</v>
      </c>
      <c r="X234" s="16" t="s">
        <v>56</v>
      </c>
      <c r="Y234" s="13"/>
      <c r="Z234" s="13"/>
      <c r="AA234" s="13"/>
      <c r="AB234" s="13"/>
    </row>
    <row r="235" spans="1:28" ht="17.100000000000001" customHeight="1">
      <c r="A235" t="s">
        <v>615</v>
      </c>
      <c r="B235" s="12" t="s">
        <v>616</v>
      </c>
      <c r="C235" s="12" t="s">
        <v>37</v>
      </c>
      <c r="D235" s="12" t="s">
        <v>173</v>
      </c>
      <c r="E235" s="12" t="s">
        <v>564</v>
      </c>
      <c r="F235" s="12" t="s">
        <v>607</v>
      </c>
      <c r="G235" s="56" t="s">
        <v>4862</v>
      </c>
      <c r="H235" s="8" t="s">
        <v>6627</v>
      </c>
      <c r="I235" s="9"/>
      <c r="J235" s="9"/>
      <c r="K235" s="10" t="s">
        <v>2017</v>
      </c>
      <c r="L235" s="11">
        <v>45597</v>
      </c>
      <c r="M235" s="22"/>
      <c r="N235" s="33"/>
      <c r="O235" s="22"/>
      <c r="P235" s="12" t="s">
        <v>7483</v>
      </c>
      <c r="Q235" s="12" t="s">
        <v>7484</v>
      </c>
      <c r="R235" s="12" t="s">
        <v>7480</v>
      </c>
      <c r="S235" s="12" t="s">
        <v>7485</v>
      </c>
      <c r="T235" s="12" t="s">
        <v>7482</v>
      </c>
      <c r="U235" s="14" t="s">
        <v>56</v>
      </c>
      <c r="V235" s="14" t="s">
        <v>56</v>
      </c>
      <c r="W235" s="14" t="s">
        <v>56</v>
      </c>
      <c r="X235" s="16" t="s">
        <v>56</v>
      </c>
      <c r="Y235" s="13"/>
      <c r="Z235" s="13"/>
      <c r="AA235" s="13"/>
      <c r="AB235" s="13"/>
    </row>
    <row r="236" spans="1:28" ht="17.100000000000001" customHeight="1">
      <c r="A236" t="s">
        <v>617</v>
      </c>
      <c r="B236" s="12" t="s">
        <v>618</v>
      </c>
      <c r="C236" s="12" t="s">
        <v>37</v>
      </c>
      <c r="D236" s="12" t="s">
        <v>173</v>
      </c>
      <c r="E236" s="12" t="s">
        <v>564</v>
      </c>
      <c r="F236" s="12" t="s">
        <v>607</v>
      </c>
      <c r="G236" s="56" t="s">
        <v>4862</v>
      </c>
      <c r="H236" s="8" t="s">
        <v>6627</v>
      </c>
      <c r="I236" s="9"/>
      <c r="J236" s="9"/>
      <c r="K236" s="10" t="s">
        <v>2017</v>
      </c>
      <c r="L236" s="11">
        <v>45597</v>
      </c>
      <c r="M236" s="22"/>
      <c r="N236" s="33"/>
      <c r="O236" s="22"/>
      <c r="P236" s="12" t="s">
        <v>7490</v>
      </c>
      <c r="Q236" s="12" t="s">
        <v>7491</v>
      </c>
      <c r="R236" s="12" t="s">
        <v>7143</v>
      </c>
      <c r="S236" s="12" t="s">
        <v>7489</v>
      </c>
      <c r="T236" s="12" t="s">
        <v>7446</v>
      </c>
      <c r="U236" s="14" t="s">
        <v>56</v>
      </c>
      <c r="V236" s="14" t="s">
        <v>56</v>
      </c>
      <c r="W236" s="14" t="s">
        <v>56</v>
      </c>
      <c r="X236" s="16" t="s">
        <v>56</v>
      </c>
      <c r="Y236" s="13"/>
      <c r="Z236" s="13"/>
      <c r="AA236" s="13"/>
      <c r="AB236" s="13"/>
    </row>
    <row r="237" spans="1:28" ht="17.100000000000001" customHeight="1">
      <c r="A237" t="s">
        <v>619</v>
      </c>
      <c r="B237" s="12" t="s">
        <v>620</v>
      </c>
      <c r="C237" s="12" t="s">
        <v>37</v>
      </c>
      <c r="D237" s="12" t="s">
        <v>173</v>
      </c>
      <c r="E237" s="12" t="s">
        <v>564</v>
      </c>
      <c r="F237" s="12" t="s">
        <v>607</v>
      </c>
      <c r="G237" s="56" t="s">
        <v>4863</v>
      </c>
      <c r="H237" s="8" t="s">
        <v>6627</v>
      </c>
      <c r="I237" s="9"/>
      <c r="J237" s="9"/>
      <c r="K237" s="10" t="s">
        <v>2017</v>
      </c>
      <c r="L237" s="11">
        <v>45597</v>
      </c>
      <c r="M237" s="22"/>
      <c r="N237" s="33"/>
      <c r="O237" s="22"/>
      <c r="P237" s="12" t="s">
        <v>7478</v>
      </c>
      <c r="Q237" s="12" t="s">
        <v>7479</v>
      </c>
      <c r="R237" s="12" t="s">
        <v>7480</v>
      </c>
      <c r="S237" s="12" t="s">
        <v>7481</v>
      </c>
      <c r="T237" s="12" t="s">
        <v>7482</v>
      </c>
      <c r="U237" s="14" t="s">
        <v>56</v>
      </c>
      <c r="V237" s="14" t="s">
        <v>56</v>
      </c>
      <c r="W237" s="14" t="s">
        <v>56</v>
      </c>
      <c r="X237" s="16" t="s">
        <v>56</v>
      </c>
      <c r="Y237" s="13"/>
      <c r="Z237" s="13"/>
      <c r="AA237" s="13"/>
      <c r="AB237" s="13"/>
    </row>
    <row r="238" spans="1:28" ht="17.100000000000001" customHeight="1">
      <c r="A238" t="s">
        <v>621</v>
      </c>
      <c r="B238" s="12" t="s">
        <v>622</v>
      </c>
      <c r="C238" s="12" t="s">
        <v>37</v>
      </c>
      <c r="D238" s="12" t="s">
        <v>173</v>
      </c>
      <c r="E238" s="12" t="s">
        <v>564</v>
      </c>
      <c r="F238" s="12" t="s">
        <v>607</v>
      </c>
      <c r="G238" s="56" t="s">
        <v>4863</v>
      </c>
      <c r="H238" s="8" t="s">
        <v>6627</v>
      </c>
      <c r="I238" s="9"/>
      <c r="J238" s="9"/>
      <c r="K238" s="10" t="s">
        <v>2017</v>
      </c>
      <c r="L238" s="11">
        <v>45597</v>
      </c>
      <c r="M238" s="22"/>
      <c r="N238" s="33"/>
      <c r="O238" s="22"/>
      <c r="P238" s="12" t="s">
        <v>7492</v>
      </c>
      <c r="Q238" s="12" t="s">
        <v>7484</v>
      </c>
      <c r="R238" s="12" t="s">
        <v>7143</v>
      </c>
      <c r="S238" s="12" t="s">
        <v>7168</v>
      </c>
      <c r="T238" s="12" t="s">
        <v>7446</v>
      </c>
      <c r="U238" s="14" t="s">
        <v>56</v>
      </c>
      <c r="V238" s="14" t="s">
        <v>56</v>
      </c>
      <c r="W238" s="14" t="s">
        <v>56</v>
      </c>
      <c r="X238" s="16" t="s">
        <v>56</v>
      </c>
      <c r="Y238" s="13"/>
      <c r="Z238" s="13"/>
      <c r="AA238" s="13"/>
      <c r="AB238" s="13"/>
    </row>
    <row r="239" spans="1:28" ht="17.100000000000001" customHeight="1">
      <c r="A239" t="s">
        <v>623</v>
      </c>
      <c r="B239" s="12" t="s">
        <v>624</v>
      </c>
      <c r="C239" s="12" t="s">
        <v>37</v>
      </c>
      <c r="D239" s="12" t="s">
        <v>173</v>
      </c>
      <c r="E239" s="12" t="s">
        <v>564</v>
      </c>
      <c r="F239" s="12" t="s">
        <v>607</v>
      </c>
      <c r="G239" s="56" t="s">
        <v>4863</v>
      </c>
      <c r="H239" s="8" t="s">
        <v>6627</v>
      </c>
      <c r="I239" s="9"/>
      <c r="J239" s="9"/>
      <c r="K239" s="10" t="s">
        <v>2017</v>
      </c>
      <c r="L239" s="11">
        <v>45597</v>
      </c>
      <c r="M239" s="22"/>
      <c r="N239" s="33"/>
      <c r="O239" s="22"/>
      <c r="P239" s="12" t="s">
        <v>7493</v>
      </c>
      <c r="Q239" s="12" t="s">
        <v>7487</v>
      </c>
      <c r="R239" s="12" t="s">
        <v>7480</v>
      </c>
      <c r="S239" s="12" t="s">
        <v>7494</v>
      </c>
      <c r="T239" s="12" t="s">
        <v>7482</v>
      </c>
      <c r="U239" s="14" t="s">
        <v>56</v>
      </c>
      <c r="V239" s="14" t="s">
        <v>56</v>
      </c>
      <c r="W239" s="14" t="s">
        <v>56</v>
      </c>
      <c r="X239" s="16" t="s">
        <v>56</v>
      </c>
      <c r="Y239" s="13"/>
      <c r="Z239" s="13"/>
      <c r="AA239" s="13"/>
      <c r="AB239" s="13"/>
    </row>
    <row r="240" spans="1:28" ht="17.100000000000001" customHeight="1">
      <c r="A240" t="s">
        <v>625</v>
      </c>
      <c r="B240" s="12" t="s">
        <v>626</v>
      </c>
      <c r="C240" s="12" t="s">
        <v>37</v>
      </c>
      <c r="D240" s="12" t="s">
        <v>173</v>
      </c>
      <c r="E240" s="12" t="s">
        <v>564</v>
      </c>
      <c r="F240" s="12" t="s">
        <v>607</v>
      </c>
      <c r="G240" s="56" t="s">
        <v>4864</v>
      </c>
      <c r="H240" s="8" t="s">
        <v>6627</v>
      </c>
      <c r="I240" s="9"/>
      <c r="J240" s="9"/>
      <c r="K240" s="10" t="s">
        <v>2017</v>
      </c>
      <c r="L240" s="11">
        <v>45597</v>
      </c>
      <c r="M240" s="22"/>
      <c r="N240" s="33"/>
      <c r="O240" s="22"/>
      <c r="P240" s="12" t="s">
        <v>7478</v>
      </c>
      <c r="Q240" s="12" t="s">
        <v>7479</v>
      </c>
      <c r="R240" s="12" t="s">
        <v>7480</v>
      </c>
      <c r="S240" s="12" t="s">
        <v>7481</v>
      </c>
      <c r="T240" s="12" t="s">
        <v>7482</v>
      </c>
      <c r="U240" s="14" t="s">
        <v>56</v>
      </c>
      <c r="V240" s="14" t="s">
        <v>56</v>
      </c>
      <c r="W240" s="14" t="s">
        <v>56</v>
      </c>
      <c r="X240" s="16" t="s">
        <v>56</v>
      </c>
      <c r="Y240" s="13"/>
      <c r="Z240" s="13"/>
      <c r="AA240" s="13"/>
      <c r="AB240" s="13"/>
    </row>
    <row r="241" spans="1:28" ht="17.100000000000001" customHeight="1">
      <c r="A241" t="s">
        <v>627</v>
      </c>
      <c r="B241" s="12" t="s">
        <v>628</v>
      </c>
      <c r="C241" s="12" t="s">
        <v>37</v>
      </c>
      <c r="D241" s="12" t="s">
        <v>173</v>
      </c>
      <c r="E241" s="12" t="s">
        <v>564</v>
      </c>
      <c r="F241" s="12" t="s">
        <v>607</v>
      </c>
      <c r="G241" s="56" t="s">
        <v>4864</v>
      </c>
      <c r="H241" s="8" t="s">
        <v>6627</v>
      </c>
      <c r="I241" s="9"/>
      <c r="J241" s="9"/>
      <c r="K241" s="10" t="s">
        <v>2017</v>
      </c>
      <c r="L241" s="11">
        <v>45597</v>
      </c>
      <c r="M241" s="22"/>
      <c r="N241" s="33"/>
      <c r="O241" s="22"/>
      <c r="P241" s="12" t="s">
        <v>7483</v>
      </c>
      <c r="Q241" s="12" t="s">
        <v>7484</v>
      </c>
      <c r="R241" s="12" t="s">
        <v>7480</v>
      </c>
      <c r="S241" s="12" t="s">
        <v>7485</v>
      </c>
      <c r="T241" s="12" t="s">
        <v>7482</v>
      </c>
      <c r="U241" s="14" t="s">
        <v>56</v>
      </c>
      <c r="V241" s="14" t="s">
        <v>56</v>
      </c>
      <c r="W241" s="14" t="s">
        <v>56</v>
      </c>
      <c r="X241" s="16" t="s">
        <v>56</v>
      </c>
      <c r="Y241" s="13"/>
      <c r="Z241" s="13"/>
      <c r="AA241" s="13"/>
      <c r="AB241" s="13"/>
    </row>
    <row r="242" spans="1:28" ht="17.100000000000001" customHeight="1">
      <c r="A242" t="s">
        <v>629</v>
      </c>
      <c r="B242" s="12" t="s">
        <v>630</v>
      </c>
      <c r="C242" s="12" t="s">
        <v>37</v>
      </c>
      <c r="D242" s="12" t="s">
        <v>173</v>
      </c>
      <c r="E242" s="12" t="s">
        <v>564</v>
      </c>
      <c r="F242" s="12" t="s">
        <v>607</v>
      </c>
      <c r="G242" s="56" t="s">
        <v>4864</v>
      </c>
      <c r="H242" s="8" t="s">
        <v>6627</v>
      </c>
      <c r="I242" s="9"/>
      <c r="J242" s="9"/>
      <c r="K242" s="10" t="s">
        <v>2017</v>
      </c>
      <c r="L242" s="11">
        <v>45597</v>
      </c>
      <c r="M242" s="22"/>
      <c r="N242" s="33"/>
      <c r="O242" s="22"/>
      <c r="P242" s="12" t="s">
        <v>7495</v>
      </c>
      <c r="Q242" s="12" t="s">
        <v>7316</v>
      </c>
      <c r="R242" s="12" t="s">
        <v>7143</v>
      </c>
      <c r="S242" s="12" t="s">
        <v>7109</v>
      </c>
      <c r="T242" s="12" t="s">
        <v>7496</v>
      </c>
      <c r="U242" s="14" t="s">
        <v>56</v>
      </c>
      <c r="V242" s="14" t="s">
        <v>56</v>
      </c>
      <c r="W242" s="14" t="s">
        <v>56</v>
      </c>
      <c r="X242" s="16" t="s">
        <v>56</v>
      </c>
      <c r="Y242" s="13"/>
      <c r="Z242" s="13"/>
      <c r="AA242" s="13"/>
      <c r="AB242" s="13"/>
    </row>
    <row r="243" spans="1:28" ht="17.100000000000001" customHeight="1">
      <c r="A243" t="s">
        <v>631</v>
      </c>
      <c r="B243" s="12" t="s">
        <v>632</v>
      </c>
      <c r="C243" s="12" t="s">
        <v>37</v>
      </c>
      <c r="D243" s="12" t="s">
        <v>173</v>
      </c>
      <c r="E243" s="12" t="s">
        <v>564</v>
      </c>
      <c r="F243" s="12" t="s">
        <v>607</v>
      </c>
      <c r="G243" s="56" t="s">
        <v>4865</v>
      </c>
      <c r="H243" s="8" t="s">
        <v>6627</v>
      </c>
      <c r="I243" s="9"/>
      <c r="J243" s="9"/>
      <c r="K243" s="10" t="s">
        <v>2017</v>
      </c>
      <c r="L243" s="11">
        <v>45597</v>
      </c>
      <c r="M243" s="22"/>
      <c r="N243" s="33"/>
      <c r="O243" s="22"/>
      <c r="P243" s="12" t="s">
        <v>7478</v>
      </c>
      <c r="Q243" s="12" t="s">
        <v>7479</v>
      </c>
      <c r="R243" s="12" t="s">
        <v>7480</v>
      </c>
      <c r="S243" s="12" t="s">
        <v>7481</v>
      </c>
      <c r="T243" s="12" t="s">
        <v>7482</v>
      </c>
      <c r="U243" s="14" t="s">
        <v>56</v>
      </c>
      <c r="V243" s="14" t="s">
        <v>56</v>
      </c>
      <c r="W243" s="14" t="s">
        <v>56</v>
      </c>
      <c r="X243" s="16" t="s">
        <v>56</v>
      </c>
      <c r="Y243" s="13"/>
      <c r="Z243" s="13"/>
      <c r="AA243" s="13"/>
      <c r="AB243" s="13"/>
    </row>
    <row r="244" spans="1:28" ht="17.100000000000001" customHeight="1">
      <c r="A244" t="s">
        <v>633</v>
      </c>
      <c r="B244" s="12" t="s">
        <v>634</v>
      </c>
      <c r="C244" s="12" t="s">
        <v>37</v>
      </c>
      <c r="D244" s="12" t="s">
        <v>173</v>
      </c>
      <c r="E244" s="12" t="s">
        <v>564</v>
      </c>
      <c r="F244" s="12" t="s">
        <v>607</v>
      </c>
      <c r="G244" s="56" t="s">
        <v>4865</v>
      </c>
      <c r="H244" s="8" t="s">
        <v>6627</v>
      </c>
      <c r="I244" s="9"/>
      <c r="J244" s="9"/>
      <c r="K244" s="10" t="s">
        <v>2017</v>
      </c>
      <c r="L244" s="11">
        <v>45597</v>
      </c>
      <c r="M244" s="22"/>
      <c r="N244" s="33"/>
      <c r="O244" s="22"/>
      <c r="P244" s="12" t="s">
        <v>7483</v>
      </c>
      <c r="Q244" s="12" t="s">
        <v>7484</v>
      </c>
      <c r="R244" s="12" t="s">
        <v>7480</v>
      </c>
      <c r="S244" s="12" t="s">
        <v>7485</v>
      </c>
      <c r="T244" s="12" t="s">
        <v>7482</v>
      </c>
      <c r="U244" s="14" t="s">
        <v>56</v>
      </c>
      <c r="V244" s="14" t="s">
        <v>56</v>
      </c>
      <c r="W244" s="14" t="s">
        <v>56</v>
      </c>
      <c r="X244" s="16" t="s">
        <v>56</v>
      </c>
      <c r="Y244" s="13"/>
      <c r="Z244" s="13"/>
      <c r="AA244" s="13"/>
      <c r="AB244" s="13"/>
    </row>
    <row r="245" spans="1:28" ht="17.100000000000001" customHeight="1">
      <c r="A245" t="s">
        <v>635</v>
      </c>
      <c r="B245" s="12" t="s">
        <v>636</v>
      </c>
      <c r="C245" s="12" t="s">
        <v>37</v>
      </c>
      <c r="D245" s="12" t="s">
        <v>173</v>
      </c>
      <c r="E245" s="12" t="s">
        <v>564</v>
      </c>
      <c r="F245" s="12" t="s">
        <v>607</v>
      </c>
      <c r="G245" s="56" t="s">
        <v>4865</v>
      </c>
      <c r="H245" s="8" t="s">
        <v>6627</v>
      </c>
      <c r="I245" s="9"/>
      <c r="J245" s="9"/>
      <c r="K245" s="10" t="s">
        <v>2017</v>
      </c>
      <c r="L245" s="11">
        <v>45597</v>
      </c>
      <c r="M245" s="22"/>
      <c r="N245" s="33"/>
      <c r="O245" s="22"/>
      <c r="P245" s="12" t="s">
        <v>7493</v>
      </c>
      <c r="Q245" s="12" t="s">
        <v>7487</v>
      </c>
      <c r="R245" s="12" t="s">
        <v>7480</v>
      </c>
      <c r="S245" s="12" t="s">
        <v>7494</v>
      </c>
      <c r="T245" s="12" t="s">
        <v>7482</v>
      </c>
      <c r="U245" s="14" t="s">
        <v>56</v>
      </c>
      <c r="V245" s="14" t="s">
        <v>56</v>
      </c>
      <c r="W245" s="14" t="s">
        <v>56</v>
      </c>
      <c r="X245" s="16" t="s">
        <v>56</v>
      </c>
      <c r="Y245" s="13"/>
      <c r="Z245" s="13"/>
      <c r="AA245" s="13"/>
      <c r="AB245" s="13"/>
    </row>
    <row r="246" spans="1:28" ht="17.100000000000001" customHeight="1">
      <c r="A246" t="s">
        <v>637</v>
      </c>
      <c r="B246" s="12" t="s">
        <v>638</v>
      </c>
      <c r="C246" s="12" t="s">
        <v>37</v>
      </c>
      <c r="D246" s="12" t="s">
        <v>173</v>
      </c>
      <c r="E246" s="12" t="s">
        <v>564</v>
      </c>
      <c r="F246" s="12" t="s">
        <v>607</v>
      </c>
      <c r="G246" s="56" t="s">
        <v>4866</v>
      </c>
      <c r="H246" s="8" t="s">
        <v>6627</v>
      </c>
      <c r="I246" s="9"/>
      <c r="J246" s="9"/>
      <c r="K246" s="10" t="s">
        <v>2017</v>
      </c>
      <c r="L246" s="11">
        <v>45597</v>
      </c>
      <c r="M246" s="22"/>
      <c r="N246" s="33"/>
      <c r="O246" s="22"/>
      <c r="P246" s="12" t="s">
        <v>7478</v>
      </c>
      <c r="Q246" s="12" t="s">
        <v>7479</v>
      </c>
      <c r="R246" s="12" t="s">
        <v>7480</v>
      </c>
      <c r="S246" s="12" t="s">
        <v>7481</v>
      </c>
      <c r="T246" s="12" t="s">
        <v>7482</v>
      </c>
      <c r="U246" s="14" t="s">
        <v>56</v>
      </c>
      <c r="V246" s="14" t="s">
        <v>56</v>
      </c>
      <c r="W246" s="14" t="s">
        <v>56</v>
      </c>
      <c r="X246" s="16" t="s">
        <v>56</v>
      </c>
      <c r="Y246" s="13"/>
      <c r="Z246" s="13"/>
      <c r="AA246" s="13"/>
      <c r="AB246" s="13"/>
    </row>
    <row r="247" spans="1:28" ht="17.100000000000001" customHeight="1">
      <c r="A247" t="s">
        <v>639</v>
      </c>
      <c r="B247" s="12" t="s">
        <v>640</v>
      </c>
      <c r="C247" s="12" t="s">
        <v>37</v>
      </c>
      <c r="D247" s="12" t="s">
        <v>173</v>
      </c>
      <c r="E247" s="12" t="s">
        <v>564</v>
      </c>
      <c r="F247" s="12" t="s">
        <v>607</v>
      </c>
      <c r="G247" s="56" t="s">
        <v>4866</v>
      </c>
      <c r="H247" s="8" t="s">
        <v>6627</v>
      </c>
      <c r="I247" s="9"/>
      <c r="J247" s="9"/>
      <c r="K247" s="10" t="s">
        <v>2017</v>
      </c>
      <c r="L247" s="11">
        <v>45597</v>
      </c>
      <c r="M247" s="22"/>
      <c r="N247" s="33"/>
      <c r="O247" s="22"/>
      <c r="P247" s="12" t="s">
        <v>7483</v>
      </c>
      <c r="Q247" s="12" t="s">
        <v>7484</v>
      </c>
      <c r="R247" s="12" t="s">
        <v>7480</v>
      </c>
      <c r="S247" s="12" t="s">
        <v>7485</v>
      </c>
      <c r="T247" s="12" t="s">
        <v>7482</v>
      </c>
      <c r="U247" s="14" t="s">
        <v>56</v>
      </c>
      <c r="V247" s="14" t="s">
        <v>56</v>
      </c>
      <c r="W247" s="14" t="s">
        <v>56</v>
      </c>
      <c r="X247" s="16" t="s">
        <v>56</v>
      </c>
      <c r="Y247" s="13"/>
      <c r="Z247" s="13"/>
      <c r="AA247" s="13"/>
      <c r="AB247" s="13"/>
    </row>
    <row r="248" spans="1:28" ht="17.100000000000001" customHeight="1">
      <c r="A248" t="s">
        <v>641</v>
      </c>
      <c r="B248" s="12" t="s">
        <v>642</v>
      </c>
      <c r="C248" s="12" t="s">
        <v>37</v>
      </c>
      <c r="D248" s="12" t="s">
        <v>173</v>
      </c>
      <c r="E248" s="12" t="s">
        <v>564</v>
      </c>
      <c r="F248" s="12" t="s">
        <v>607</v>
      </c>
      <c r="G248" s="56" t="s">
        <v>4866</v>
      </c>
      <c r="H248" s="8" t="s">
        <v>6627</v>
      </c>
      <c r="I248" s="9"/>
      <c r="J248" s="9"/>
      <c r="K248" s="10" t="s">
        <v>2017</v>
      </c>
      <c r="L248" s="11">
        <v>45597</v>
      </c>
      <c r="M248" s="22"/>
      <c r="N248" s="33"/>
      <c r="O248" s="22"/>
      <c r="P248" s="12" t="s">
        <v>7486</v>
      </c>
      <c r="Q248" s="12" t="s">
        <v>7487</v>
      </c>
      <c r="R248" s="12" t="s">
        <v>7488</v>
      </c>
      <c r="S248" s="12" t="s">
        <v>7489</v>
      </c>
      <c r="T248" s="12" t="s">
        <v>7446</v>
      </c>
      <c r="U248" s="14" t="s">
        <v>56</v>
      </c>
      <c r="V248" s="14" t="s">
        <v>56</v>
      </c>
      <c r="W248" s="14" t="s">
        <v>56</v>
      </c>
      <c r="X248" s="16" t="s">
        <v>56</v>
      </c>
      <c r="Y248" s="13"/>
      <c r="Z248" s="13"/>
      <c r="AA248" s="13"/>
      <c r="AB248" s="13"/>
    </row>
    <row r="249" spans="1:28" ht="17.100000000000001" customHeight="1">
      <c r="A249" t="s">
        <v>643</v>
      </c>
      <c r="B249" s="12" t="s">
        <v>644</v>
      </c>
      <c r="C249" s="12" t="s">
        <v>37</v>
      </c>
      <c r="D249" s="12" t="s">
        <v>173</v>
      </c>
      <c r="E249" s="12" t="s">
        <v>564</v>
      </c>
      <c r="F249" s="12" t="s">
        <v>607</v>
      </c>
      <c r="G249" s="56" t="s">
        <v>4867</v>
      </c>
      <c r="H249" s="8" t="s">
        <v>6627</v>
      </c>
      <c r="I249" s="9"/>
      <c r="J249" s="9"/>
      <c r="K249" s="10" t="s">
        <v>2017</v>
      </c>
      <c r="L249" s="11">
        <v>45597</v>
      </c>
      <c r="M249" s="22"/>
      <c r="N249" s="33"/>
      <c r="O249" s="22"/>
      <c r="P249" s="12" t="s">
        <v>7478</v>
      </c>
      <c r="Q249" s="12" t="s">
        <v>7479</v>
      </c>
      <c r="R249" s="12" t="s">
        <v>7480</v>
      </c>
      <c r="S249" s="12" t="s">
        <v>7481</v>
      </c>
      <c r="T249" s="12" t="s">
        <v>7482</v>
      </c>
      <c r="U249" s="14" t="s">
        <v>56</v>
      </c>
      <c r="V249" s="14" t="s">
        <v>56</v>
      </c>
      <c r="W249" s="14" t="s">
        <v>56</v>
      </c>
      <c r="X249" s="16" t="s">
        <v>56</v>
      </c>
      <c r="Y249" s="13"/>
      <c r="Z249" s="13"/>
      <c r="AA249" s="13"/>
      <c r="AB249" s="13"/>
    </row>
    <row r="250" spans="1:28" ht="17.100000000000001" customHeight="1">
      <c r="A250" t="s">
        <v>645</v>
      </c>
      <c r="B250" s="12" t="s">
        <v>646</v>
      </c>
      <c r="C250" s="12" t="s">
        <v>37</v>
      </c>
      <c r="D250" s="12" t="s">
        <v>173</v>
      </c>
      <c r="E250" s="12" t="s">
        <v>564</v>
      </c>
      <c r="F250" s="12" t="s">
        <v>607</v>
      </c>
      <c r="G250" s="56" t="s">
        <v>4867</v>
      </c>
      <c r="H250" s="8" t="s">
        <v>6627</v>
      </c>
      <c r="I250" s="9"/>
      <c r="J250" s="9"/>
      <c r="K250" s="10" t="s">
        <v>2017</v>
      </c>
      <c r="L250" s="11">
        <v>45597</v>
      </c>
      <c r="M250" s="22"/>
      <c r="N250" s="33"/>
      <c r="O250" s="22"/>
      <c r="P250" s="12" t="s">
        <v>7483</v>
      </c>
      <c r="Q250" s="12" t="s">
        <v>7484</v>
      </c>
      <c r="R250" s="12" t="s">
        <v>7480</v>
      </c>
      <c r="S250" s="12" t="s">
        <v>7485</v>
      </c>
      <c r="T250" s="12" t="s">
        <v>7482</v>
      </c>
      <c r="U250" s="14" t="s">
        <v>56</v>
      </c>
      <c r="V250" s="14" t="s">
        <v>56</v>
      </c>
      <c r="W250" s="14" t="s">
        <v>56</v>
      </c>
      <c r="X250" s="16" t="s">
        <v>56</v>
      </c>
      <c r="Y250" s="13"/>
      <c r="Z250" s="13"/>
      <c r="AA250" s="13"/>
      <c r="AB250" s="13"/>
    </row>
    <row r="251" spans="1:28" ht="17.100000000000001" customHeight="1">
      <c r="A251" t="s">
        <v>647</v>
      </c>
      <c r="B251" s="12" t="s">
        <v>648</v>
      </c>
      <c r="C251" s="12" t="s">
        <v>37</v>
      </c>
      <c r="D251" s="12" t="s">
        <v>173</v>
      </c>
      <c r="E251" s="12" t="s">
        <v>564</v>
      </c>
      <c r="F251" s="12" t="s">
        <v>607</v>
      </c>
      <c r="G251" s="56" t="s">
        <v>4867</v>
      </c>
      <c r="H251" s="8" t="s">
        <v>6627</v>
      </c>
      <c r="I251" s="9"/>
      <c r="J251" s="9"/>
      <c r="K251" s="10" t="s">
        <v>2017</v>
      </c>
      <c r="L251" s="11">
        <v>45597</v>
      </c>
      <c r="M251" s="22"/>
      <c r="N251" s="33"/>
      <c r="O251" s="22"/>
      <c r="P251" s="12" t="s">
        <v>7486</v>
      </c>
      <c r="Q251" s="12" t="s">
        <v>7487</v>
      </c>
      <c r="R251" s="12" t="s">
        <v>7488</v>
      </c>
      <c r="S251" s="12" t="s">
        <v>7489</v>
      </c>
      <c r="T251" s="12" t="s">
        <v>7446</v>
      </c>
      <c r="U251" s="14" t="s">
        <v>56</v>
      </c>
      <c r="V251" s="14" t="s">
        <v>56</v>
      </c>
      <c r="W251" s="14" t="s">
        <v>56</v>
      </c>
      <c r="X251" s="16" t="s">
        <v>56</v>
      </c>
      <c r="Y251" s="13"/>
      <c r="Z251" s="13"/>
      <c r="AA251" s="13"/>
      <c r="AB251" s="13"/>
    </row>
    <row r="252" spans="1:28" ht="17.100000000000001" customHeight="1">
      <c r="A252" t="s">
        <v>649</v>
      </c>
      <c r="B252" s="12" t="s">
        <v>650</v>
      </c>
      <c r="C252" s="12" t="s">
        <v>37</v>
      </c>
      <c r="D252" s="12" t="s">
        <v>173</v>
      </c>
      <c r="E252" s="12" t="s">
        <v>564</v>
      </c>
      <c r="F252" s="12" t="s">
        <v>607</v>
      </c>
      <c r="G252" s="56" t="s">
        <v>4868</v>
      </c>
      <c r="H252" s="8" t="s">
        <v>6627</v>
      </c>
      <c r="I252" s="9"/>
      <c r="J252" s="9"/>
      <c r="K252" s="10" t="s">
        <v>2017</v>
      </c>
      <c r="L252" s="11">
        <v>45597</v>
      </c>
      <c r="M252" s="22"/>
      <c r="N252" s="33"/>
      <c r="O252" s="22"/>
      <c r="P252" s="12" t="s">
        <v>7478</v>
      </c>
      <c r="Q252" s="12" t="s">
        <v>7479</v>
      </c>
      <c r="R252" s="12" t="s">
        <v>7480</v>
      </c>
      <c r="S252" s="12" t="s">
        <v>7481</v>
      </c>
      <c r="T252" s="12" t="s">
        <v>7482</v>
      </c>
      <c r="U252" s="14" t="s">
        <v>56</v>
      </c>
      <c r="V252" s="14" t="s">
        <v>56</v>
      </c>
      <c r="W252" s="14" t="s">
        <v>56</v>
      </c>
      <c r="X252" s="16" t="s">
        <v>56</v>
      </c>
      <c r="Y252" s="13"/>
      <c r="Z252" s="13"/>
      <c r="AA252" s="13"/>
      <c r="AB252" s="13"/>
    </row>
    <row r="253" spans="1:28" ht="17.100000000000001" customHeight="1">
      <c r="A253" t="s">
        <v>651</v>
      </c>
      <c r="B253" s="12" t="s">
        <v>652</v>
      </c>
      <c r="C253" s="12" t="s">
        <v>37</v>
      </c>
      <c r="D253" s="12" t="s">
        <v>173</v>
      </c>
      <c r="E253" s="12" t="s">
        <v>564</v>
      </c>
      <c r="F253" s="12" t="s">
        <v>607</v>
      </c>
      <c r="G253" s="56" t="s">
        <v>4868</v>
      </c>
      <c r="H253" s="8" t="s">
        <v>6627</v>
      </c>
      <c r="I253" s="9"/>
      <c r="J253" s="9"/>
      <c r="K253" s="10" t="s">
        <v>2017</v>
      </c>
      <c r="L253" s="11">
        <v>45597</v>
      </c>
      <c r="M253" s="22"/>
      <c r="N253" s="33"/>
      <c r="O253" s="22"/>
      <c r="P253" s="12" t="s">
        <v>7483</v>
      </c>
      <c r="Q253" s="12" t="s">
        <v>7484</v>
      </c>
      <c r="R253" s="12" t="s">
        <v>7480</v>
      </c>
      <c r="S253" s="12" t="s">
        <v>7485</v>
      </c>
      <c r="T253" s="12" t="s">
        <v>7482</v>
      </c>
      <c r="U253" s="14" t="s">
        <v>56</v>
      </c>
      <c r="V253" s="14" t="s">
        <v>56</v>
      </c>
      <c r="W253" s="14" t="s">
        <v>56</v>
      </c>
      <c r="X253" s="16" t="s">
        <v>56</v>
      </c>
      <c r="Y253" s="13"/>
      <c r="Z253" s="13"/>
      <c r="AA253" s="13"/>
      <c r="AB253" s="13"/>
    </row>
    <row r="254" spans="1:28" ht="17.100000000000001" customHeight="1">
      <c r="A254" t="s">
        <v>653</v>
      </c>
      <c r="B254" s="12" t="s">
        <v>654</v>
      </c>
      <c r="C254" s="12" t="s">
        <v>37</v>
      </c>
      <c r="D254" s="12" t="s">
        <v>173</v>
      </c>
      <c r="E254" s="12" t="s">
        <v>564</v>
      </c>
      <c r="F254" s="12" t="s">
        <v>607</v>
      </c>
      <c r="G254" s="56" t="s">
        <v>4868</v>
      </c>
      <c r="H254" s="8" t="s">
        <v>6627</v>
      </c>
      <c r="I254" s="9"/>
      <c r="J254" s="9"/>
      <c r="K254" s="10" t="s">
        <v>2017</v>
      </c>
      <c r="L254" s="11">
        <v>45597</v>
      </c>
      <c r="M254" s="22"/>
      <c r="N254" s="33"/>
      <c r="O254" s="22"/>
      <c r="P254" s="12" t="s">
        <v>7493</v>
      </c>
      <c r="Q254" s="12" t="s">
        <v>7487</v>
      </c>
      <c r="R254" s="12" t="s">
        <v>7480</v>
      </c>
      <c r="S254" s="12" t="s">
        <v>7494</v>
      </c>
      <c r="T254" s="12" t="s">
        <v>7482</v>
      </c>
      <c r="U254" s="14" t="s">
        <v>56</v>
      </c>
      <c r="V254" s="14" t="s">
        <v>56</v>
      </c>
      <c r="W254" s="14" t="s">
        <v>56</v>
      </c>
      <c r="X254" s="16" t="s">
        <v>56</v>
      </c>
      <c r="Y254" s="13"/>
      <c r="Z254" s="13"/>
      <c r="AA254" s="13"/>
      <c r="AB254" s="13"/>
    </row>
    <row r="255" spans="1:28" ht="17.100000000000001" customHeight="1">
      <c r="A255" t="s">
        <v>655</v>
      </c>
      <c r="B255" s="12" t="s">
        <v>656</v>
      </c>
      <c r="C255" s="12" t="s">
        <v>37</v>
      </c>
      <c r="D255" s="12" t="s">
        <v>173</v>
      </c>
      <c r="E255" s="12" t="s">
        <v>564</v>
      </c>
      <c r="F255" s="12" t="s">
        <v>607</v>
      </c>
      <c r="G255" s="56" t="s">
        <v>4861</v>
      </c>
      <c r="H255" s="8" t="s">
        <v>6627</v>
      </c>
      <c r="I255" s="9"/>
      <c r="J255" s="9"/>
      <c r="K255" s="10" t="s">
        <v>2017</v>
      </c>
      <c r="L255" s="11">
        <v>45597</v>
      </c>
      <c r="M255" s="22"/>
      <c r="N255" s="33"/>
      <c r="O255" s="22"/>
      <c r="P255" s="12" t="s">
        <v>7497</v>
      </c>
      <c r="Q255" s="12" t="s">
        <v>7487</v>
      </c>
      <c r="R255" s="12" t="s">
        <v>7488</v>
      </c>
      <c r="S255" s="12" t="s">
        <v>7151</v>
      </c>
      <c r="T255" s="12" t="s">
        <v>7498</v>
      </c>
      <c r="U255" s="14" t="s">
        <v>56</v>
      </c>
      <c r="V255" s="14" t="s">
        <v>56</v>
      </c>
      <c r="W255" s="14" t="s">
        <v>56</v>
      </c>
      <c r="X255" s="16" t="s">
        <v>56</v>
      </c>
      <c r="Y255" s="13"/>
      <c r="Z255" s="13"/>
      <c r="AA255" s="13"/>
      <c r="AB255" s="13"/>
    </row>
    <row r="256" spans="1:28" ht="17.100000000000001" customHeight="1">
      <c r="A256" t="s">
        <v>657</v>
      </c>
      <c r="B256" s="12" t="s">
        <v>658</v>
      </c>
      <c r="C256" s="12" t="s">
        <v>37</v>
      </c>
      <c r="D256" s="12" t="s">
        <v>173</v>
      </c>
      <c r="E256" s="12" t="s">
        <v>564</v>
      </c>
      <c r="F256" s="12" t="s">
        <v>607</v>
      </c>
      <c r="G256" s="56" t="s">
        <v>4862</v>
      </c>
      <c r="H256" s="8" t="s">
        <v>6627</v>
      </c>
      <c r="I256" s="9"/>
      <c r="J256" s="9"/>
      <c r="K256" s="10" t="s">
        <v>2017</v>
      </c>
      <c r="L256" s="11">
        <v>45597</v>
      </c>
      <c r="M256" s="22"/>
      <c r="N256" s="33"/>
      <c r="O256" s="22"/>
      <c r="P256" s="12" t="s">
        <v>7499</v>
      </c>
      <c r="Q256" s="12" t="s">
        <v>7487</v>
      </c>
      <c r="R256" s="12" t="s">
        <v>7500</v>
      </c>
      <c r="S256" s="12" t="s">
        <v>7151</v>
      </c>
      <c r="T256" s="12" t="s">
        <v>7498</v>
      </c>
      <c r="U256" s="14" t="s">
        <v>56</v>
      </c>
      <c r="V256" s="14" t="s">
        <v>56</v>
      </c>
      <c r="W256" s="14" t="s">
        <v>56</v>
      </c>
      <c r="X256" s="16" t="s">
        <v>56</v>
      </c>
      <c r="Y256" s="13"/>
      <c r="Z256" s="13"/>
      <c r="AA256" s="13"/>
      <c r="AB256" s="13"/>
    </row>
    <row r="257" spans="1:28" ht="17.100000000000001" customHeight="1">
      <c r="A257" t="s">
        <v>659</v>
      </c>
      <c r="B257" s="12" t="s">
        <v>660</v>
      </c>
      <c r="C257" s="12" t="s">
        <v>37</v>
      </c>
      <c r="D257" s="12" t="s">
        <v>173</v>
      </c>
      <c r="E257" s="12" t="s">
        <v>564</v>
      </c>
      <c r="F257" s="12" t="s">
        <v>607</v>
      </c>
      <c r="G257" s="56" t="s">
        <v>4863</v>
      </c>
      <c r="H257" s="8" t="s">
        <v>6627</v>
      </c>
      <c r="I257" s="9"/>
      <c r="J257" s="9"/>
      <c r="K257" s="10" t="s">
        <v>2017</v>
      </c>
      <c r="L257" s="11">
        <v>45597</v>
      </c>
      <c r="M257" s="22"/>
      <c r="N257" s="33"/>
      <c r="O257" s="22"/>
      <c r="P257" s="12" t="s">
        <v>7501</v>
      </c>
      <c r="Q257" s="12" t="s">
        <v>7487</v>
      </c>
      <c r="R257" s="12" t="s">
        <v>7143</v>
      </c>
      <c r="S257" s="12" t="s">
        <v>7151</v>
      </c>
      <c r="T257" s="12" t="s">
        <v>7498</v>
      </c>
      <c r="U257" s="14" t="s">
        <v>56</v>
      </c>
      <c r="V257" s="14" t="s">
        <v>56</v>
      </c>
      <c r="W257" s="14" t="s">
        <v>56</v>
      </c>
      <c r="X257" s="16" t="s">
        <v>56</v>
      </c>
      <c r="Y257" s="13"/>
      <c r="Z257" s="13"/>
      <c r="AA257" s="13"/>
      <c r="AB257" s="13"/>
    </row>
    <row r="258" spans="1:28" ht="17.100000000000001" customHeight="1">
      <c r="A258" t="s">
        <v>661</v>
      </c>
      <c r="B258" s="12" t="s">
        <v>662</v>
      </c>
      <c r="C258" s="12" t="s">
        <v>37</v>
      </c>
      <c r="D258" s="12" t="s">
        <v>173</v>
      </c>
      <c r="E258" s="12" t="s">
        <v>564</v>
      </c>
      <c r="F258" s="12" t="s">
        <v>607</v>
      </c>
      <c r="G258" s="56" t="s">
        <v>4864</v>
      </c>
      <c r="H258" s="8" t="s">
        <v>6627</v>
      </c>
      <c r="I258" s="9"/>
      <c r="J258" s="9"/>
      <c r="K258" s="10" t="s">
        <v>2017</v>
      </c>
      <c r="L258" s="11">
        <v>45597</v>
      </c>
      <c r="M258" s="22"/>
      <c r="N258" s="33"/>
      <c r="O258" s="22"/>
      <c r="P258" s="12" t="s">
        <v>7502</v>
      </c>
      <c r="Q258" s="12" t="s">
        <v>7487</v>
      </c>
      <c r="R258" s="12" t="s">
        <v>7503</v>
      </c>
      <c r="S258" s="12" t="s">
        <v>7504</v>
      </c>
      <c r="T258" s="12" t="s">
        <v>7505</v>
      </c>
      <c r="U258" s="14" t="s">
        <v>56</v>
      </c>
      <c r="V258" s="14" t="s">
        <v>56</v>
      </c>
      <c r="W258" s="14" t="s">
        <v>56</v>
      </c>
      <c r="X258" s="16" t="s">
        <v>56</v>
      </c>
      <c r="Y258" s="13"/>
      <c r="Z258" s="13"/>
      <c r="AA258" s="13"/>
      <c r="AB258" s="13"/>
    </row>
    <row r="259" spans="1:28" ht="17.100000000000001" customHeight="1">
      <c r="A259" t="s">
        <v>663</v>
      </c>
      <c r="B259" s="12" t="s">
        <v>664</v>
      </c>
      <c r="C259" s="12" t="s">
        <v>37</v>
      </c>
      <c r="D259" s="12" t="s">
        <v>173</v>
      </c>
      <c r="E259" s="12" t="s">
        <v>564</v>
      </c>
      <c r="F259" s="12" t="s">
        <v>607</v>
      </c>
      <c r="G259" s="56" t="s">
        <v>4865</v>
      </c>
      <c r="H259" s="8" t="s">
        <v>6627</v>
      </c>
      <c r="I259" s="9"/>
      <c r="J259" s="9"/>
      <c r="K259" s="10" t="s">
        <v>2017</v>
      </c>
      <c r="L259" s="11">
        <v>45597</v>
      </c>
      <c r="M259" s="22"/>
      <c r="N259" s="33"/>
      <c r="O259" s="22"/>
      <c r="P259" s="12" t="s">
        <v>7506</v>
      </c>
      <c r="Q259" s="12" t="s">
        <v>7507</v>
      </c>
      <c r="R259" s="12" t="s">
        <v>7480</v>
      </c>
      <c r="S259" s="12" t="s">
        <v>7508</v>
      </c>
      <c r="T259" s="12" t="s">
        <v>7148</v>
      </c>
      <c r="U259" s="14" t="s">
        <v>56</v>
      </c>
      <c r="V259" s="14" t="s">
        <v>56</v>
      </c>
      <c r="W259" s="14" t="s">
        <v>56</v>
      </c>
      <c r="X259" s="16" t="s">
        <v>56</v>
      </c>
      <c r="Y259" s="13"/>
      <c r="Z259" s="13"/>
      <c r="AA259" s="13"/>
      <c r="AB259" s="13"/>
    </row>
    <row r="260" spans="1:28" ht="17.100000000000001" customHeight="1">
      <c r="A260" t="s">
        <v>665</v>
      </c>
      <c r="B260" s="12" t="s">
        <v>666</v>
      </c>
      <c r="C260" s="12" t="s">
        <v>37</v>
      </c>
      <c r="D260" s="12" t="s">
        <v>173</v>
      </c>
      <c r="E260" s="12" t="s">
        <v>564</v>
      </c>
      <c r="F260" s="12" t="s">
        <v>667</v>
      </c>
      <c r="G260" s="56" t="s">
        <v>4869</v>
      </c>
      <c r="H260" s="8" t="s">
        <v>6628</v>
      </c>
      <c r="I260" s="9"/>
      <c r="J260" s="9"/>
      <c r="K260" s="10" t="s">
        <v>2017</v>
      </c>
      <c r="L260" s="11">
        <v>45597</v>
      </c>
      <c r="M260" s="22"/>
      <c r="N260" s="33"/>
      <c r="O260" s="22"/>
      <c r="P260" s="12" t="s">
        <v>7509</v>
      </c>
      <c r="Q260" s="12" t="s">
        <v>7510</v>
      </c>
      <c r="R260" s="12" t="s">
        <v>7511</v>
      </c>
      <c r="S260" s="12" t="s">
        <v>7512</v>
      </c>
      <c r="T260" s="12" t="s">
        <v>7513</v>
      </c>
      <c r="U260" s="14" t="s">
        <v>56</v>
      </c>
      <c r="V260" s="14" t="s">
        <v>56</v>
      </c>
      <c r="W260" s="14" t="s">
        <v>56</v>
      </c>
      <c r="X260" s="16" t="s">
        <v>56</v>
      </c>
      <c r="Y260" s="13"/>
      <c r="Z260" s="13"/>
      <c r="AA260" s="13"/>
      <c r="AB260" s="13"/>
    </row>
    <row r="261" spans="1:28" ht="17.100000000000001" customHeight="1">
      <c r="A261" t="s">
        <v>669</v>
      </c>
      <c r="B261" s="12" t="s">
        <v>670</v>
      </c>
      <c r="C261" s="12" t="s">
        <v>37</v>
      </c>
      <c r="D261" s="12" t="s">
        <v>173</v>
      </c>
      <c r="E261" s="12" t="s">
        <v>564</v>
      </c>
      <c r="F261" s="12" t="s">
        <v>667</v>
      </c>
      <c r="G261" s="56" t="s">
        <v>4869</v>
      </c>
      <c r="H261" s="8" t="s">
        <v>6628</v>
      </c>
      <c r="I261" s="9"/>
      <c r="J261" s="9"/>
      <c r="K261" s="10" t="s">
        <v>2017</v>
      </c>
      <c r="L261" s="11">
        <v>45597</v>
      </c>
      <c r="M261" s="22"/>
      <c r="N261" s="33"/>
      <c r="O261" s="22"/>
      <c r="P261" s="12" t="s">
        <v>7514</v>
      </c>
      <c r="Q261" s="12" t="s">
        <v>7515</v>
      </c>
      <c r="R261" s="12" t="s">
        <v>7516</v>
      </c>
      <c r="S261" s="12" t="s">
        <v>7517</v>
      </c>
      <c r="T261" s="12" t="s">
        <v>7518</v>
      </c>
      <c r="U261" s="14" t="s">
        <v>56</v>
      </c>
      <c r="V261" s="14" t="s">
        <v>56</v>
      </c>
      <c r="W261" s="14" t="s">
        <v>56</v>
      </c>
      <c r="X261" s="16" t="s">
        <v>56</v>
      </c>
      <c r="Y261" s="13"/>
      <c r="Z261" s="13"/>
      <c r="AA261" s="13"/>
      <c r="AB261" s="13"/>
    </row>
    <row r="262" spans="1:28" ht="17.100000000000001" customHeight="1">
      <c r="A262" t="s">
        <v>671</v>
      </c>
      <c r="B262" s="12" t="s">
        <v>672</v>
      </c>
      <c r="C262" s="12" t="s">
        <v>37</v>
      </c>
      <c r="D262" s="12" t="s">
        <v>173</v>
      </c>
      <c r="E262" s="12" t="s">
        <v>564</v>
      </c>
      <c r="F262" s="12" t="s">
        <v>667</v>
      </c>
      <c r="G262" s="56" t="s">
        <v>4869</v>
      </c>
      <c r="H262" s="8" t="s">
        <v>6628</v>
      </c>
      <c r="I262" s="9"/>
      <c r="J262" s="9"/>
      <c r="K262" s="10" t="s">
        <v>2017</v>
      </c>
      <c r="L262" s="11">
        <v>45597</v>
      </c>
      <c r="M262" s="22"/>
      <c r="N262" s="33"/>
      <c r="O262" s="22"/>
      <c r="P262" s="12" t="s">
        <v>7519</v>
      </c>
      <c r="Q262" s="12" t="s">
        <v>7520</v>
      </c>
      <c r="R262" s="12" t="s">
        <v>7521</v>
      </c>
      <c r="S262" s="12" t="s">
        <v>7522</v>
      </c>
      <c r="T262" s="12" t="s">
        <v>7512</v>
      </c>
      <c r="U262" s="14" t="s">
        <v>56</v>
      </c>
      <c r="V262" s="14" t="s">
        <v>56</v>
      </c>
      <c r="W262" s="14" t="s">
        <v>56</v>
      </c>
      <c r="X262" s="16" t="s">
        <v>56</v>
      </c>
      <c r="Y262" s="13"/>
      <c r="Z262" s="13"/>
      <c r="AA262" s="13"/>
      <c r="AB262" s="13"/>
    </row>
    <row r="263" spans="1:28" ht="17.100000000000001" customHeight="1">
      <c r="A263" t="s">
        <v>673</v>
      </c>
      <c r="B263" s="12" t="s">
        <v>674</v>
      </c>
      <c r="C263" s="12" t="s">
        <v>37</v>
      </c>
      <c r="D263" s="12" t="s">
        <v>173</v>
      </c>
      <c r="E263" s="12" t="s">
        <v>564</v>
      </c>
      <c r="F263" s="12" t="s">
        <v>667</v>
      </c>
      <c r="G263" s="56" t="s">
        <v>4869</v>
      </c>
      <c r="H263" s="8" t="s">
        <v>6628</v>
      </c>
      <c r="I263" s="9"/>
      <c r="J263" s="9"/>
      <c r="K263" s="10" t="s">
        <v>2017</v>
      </c>
      <c r="L263" s="11">
        <v>45597</v>
      </c>
      <c r="M263" s="22"/>
      <c r="N263" s="33"/>
      <c r="O263" s="22"/>
      <c r="P263" s="12" t="s">
        <v>7523</v>
      </c>
      <c r="Q263" s="12" t="s">
        <v>7520</v>
      </c>
      <c r="R263" s="12" t="s">
        <v>7524</v>
      </c>
      <c r="S263" s="12" t="s">
        <v>7525</v>
      </c>
      <c r="T263" s="12" t="s">
        <v>7512</v>
      </c>
      <c r="U263" s="14" t="s">
        <v>56</v>
      </c>
      <c r="V263" s="14" t="s">
        <v>56</v>
      </c>
      <c r="W263" s="14" t="s">
        <v>56</v>
      </c>
      <c r="X263" s="16" t="s">
        <v>56</v>
      </c>
      <c r="Y263" s="13"/>
      <c r="Z263" s="13"/>
      <c r="AA263" s="13"/>
      <c r="AB263" s="13"/>
    </row>
    <row r="264" spans="1:28" ht="17.100000000000001" customHeight="1">
      <c r="A264" t="s">
        <v>675</v>
      </c>
      <c r="B264" s="12" t="s">
        <v>676</v>
      </c>
      <c r="C264" s="12" t="s">
        <v>37</v>
      </c>
      <c r="D264" s="12" t="s">
        <v>173</v>
      </c>
      <c r="E264" s="12" t="s">
        <v>564</v>
      </c>
      <c r="F264" s="12" t="s">
        <v>667</v>
      </c>
      <c r="G264" s="56" t="s">
        <v>4869</v>
      </c>
      <c r="H264" s="8" t="s">
        <v>6628</v>
      </c>
      <c r="I264" s="9"/>
      <c r="J264" s="9"/>
      <c r="K264" s="10" t="s">
        <v>2017</v>
      </c>
      <c r="L264" s="11">
        <v>45597</v>
      </c>
      <c r="M264" s="22"/>
      <c r="N264" s="33"/>
      <c r="O264" s="22"/>
      <c r="P264" s="12" t="s">
        <v>7526</v>
      </c>
      <c r="Q264" s="12" t="s">
        <v>7199</v>
      </c>
      <c r="R264" s="12" t="s">
        <v>7332</v>
      </c>
      <c r="S264" s="12" t="s">
        <v>7122</v>
      </c>
      <c r="T264" s="12" t="s">
        <v>7527</v>
      </c>
      <c r="U264" s="14" t="s">
        <v>56</v>
      </c>
      <c r="V264" s="14" t="s">
        <v>56</v>
      </c>
      <c r="W264" s="14" t="s">
        <v>56</v>
      </c>
      <c r="X264" s="16" t="s">
        <v>56</v>
      </c>
      <c r="Y264" s="13"/>
      <c r="Z264" s="13"/>
      <c r="AA264" s="13"/>
      <c r="AB264" s="13"/>
    </row>
    <row r="265" spans="1:28" ht="17.100000000000001" customHeight="1">
      <c r="A265" t="s">
        <v>677</v>
      </c>
      <c r="B265" s="12" t="s">
        <v>678</v>
      </c>
      <c r="C265" s="12" t="s">
        <v>37</v>
      </c>
      <c r="D265" s="12" t="s">
        <v>173</v>
      </c>
      <c r="E265" s="12" t="s">
        <v>564</v>
      </c>
      <c r="F265" s="12" t="s">
        <v>667</v>
      </c>
      <c r="G265" s="56" t="s">
        <v>4870</v>
      </c>
      <c r="H265" s="8" t="s">
        <v>6628</v>
      </c>
      <c r="I265" s="9"/>
      <c r="J265" s="9"/>
      <c r="K265" s="10" t="s">
        <v>2017</v>
      </c>
      <c r="L265" s="11">
        <v>45597</v>
      </c>
      <c r="M265" s="22"/>
      <c r="N265" s="33"/>
      <c r="O265" s="22"/>
      <c r="P265" s="12" t="s">
        <v>7528</v>
      </c>
      <c r="Q265" s="12" t="s">
        <v>7308</v>
      </c>
      <c r="R265" s="12" t="s">
        <v>7529</v>
      </c>
      <c r="S265" s="12" t="s">
        <v>7114</v>
      </c>
      <c r="T265" s="12" t="s">
        <v>7418</v>
      </c>
      <c r="U265" s="14" t="s">
        <v>56</v>
      </c>
      <c r="V265" s="14" t="s">
        <v>56</v>
      </c>
      <c r="W265" s="14" t="s">
        <v>56</v>
      </c>
      <c r="X265" s="16" t="s">
        <v>56</v>
      </c>
      <c r="Y265" s="13"/>
      <c r="Z265" s="13"/>
      <c r="AA265" s="13"/>
      <c r="AB265" s="13"/>
    </row>
    <row r="266" spans="1:28" ht="17.100000000000001" customHeight="1">
      <c r="A266" t="s">
        <v>679</v>
      </c>
      <c r="B266" s="12" t="s">
        <v>680</v>
      </c>
      <c r="C266" s="12" t="s">
        <v>37</v>
      </c>
      <c r="D266" s="12" t="s">
        <v>173</v>
      </c>
      <c r="E266" s="12" t="s">
        <v>564</v>
      </c>
      <c r="F266" s="12" t="s">
        <v>667</v>
      </c>
      <c r="G266" s="56" t="s">
        <v>4870</v>
      </c>
      <c r="H266" s="8" t="s">
        <v>6628</v>
      </c>
      <c r="I266" s="9"/>
      <c r="J266" s="9"/>
      <c r="K266" s="10" t="s">
        <v>2017</v>
      </c>
      <c r="L266" s="11">
        <v>45597</v>
      </c>
      <c r="M266" s="22"/>
      <c r="N266" s="33"/>
      <c r="O266" s="22"/>
      <c r="P266" s="12" t="s">
        <v>7530</v>
      </c>
      <c r="Q266" s="12" t="s">
        <v>7531</v>
      </c>
      <c r="R266" s="12" t="s">
        <v>7529</v>
      </c>
      <c r="S266" s="12" t="s">
        <v>7527</v>
      </c>
      <c r="T266" s="12" t="s">
        <v>7418</v>
      </c>
      <c r="U266" s="14" t="s">
        <v>56</v>
      </c>
      <c r="V266" s="14" t="s">
        <v>56</v>
      </c>
      <c r="W266" s="14" t="s">
        <v>56</v>
      </c>
      <c r="X266" s="16" t="s">
        <v>56</v>
      </c>
      <c r="Y266" s="13"/>
      <c r="Z266" s="13"/>
      <c r="AA266" s="13"/>
      <c r="AB266" s="13"/>
    </row>
    <row r="267" spans="1:28" ht="17.100000000000001" customHeight="1">
      <c r="A267" t="s">
        <v>681</v>
      </c>
      <c r="B267" s="12" t="s">
        <v>682</v>
      </c>
      <c r="C267" s="12" t="s">
        <v>37</v>
      </c>
      <c r="D267" s="12" t="s">
        <v>173</v>
      </c>
      <c r="E267" s="12" t="s">
        <v>564</v>
      </c>
      <c r="F267" s="12" t="s">
        <v>667</v>
      </c>
      <c r="G267" s="56" t="s">
        <v>4870</v>
      </c>
      <c r="H267" s="8" t="s">
        <v>6628</v>
      </c>
      <c r="I267" s="9"/>
      <c r="J267" s="9"/>
      <c r="K267" s="10" t="s">
        <v>2017</v>
      </c>
      <c r="L267" s="11">
        <v>45597</v>
      </c>
      <c r="M267" s="22"/>
      <c r="N267" s="33"/>
      <c r="O267" s="22"/>
      <c r="P267" s="12" t="s">
        <v>7532</v>
      </c>
      <c r="Q267" s="12" t="s">
        <v>1572</v>
      </c>
      <c r="R267" s="12" t="s">
        <v>7529</v>
      </c>
      <c r="S267" s="12" t="s">
        <v>7533</v>
      </c>
      <c r="T267" s="12" t="s">
        <v>7418</v>
      </c>
      <c r="U267" s="14" t="s">
        <v>56</v>
      </c>
      <c r="V267" s="14" t="s">
        <v>56</v>
      </c>
      <c r="W267" s="14" t="s">
        <v>56</v>
      </c>
      <c r="X267" s="16" t="s">
        <v>56</v>
      </c>
      <c r="Y267" s="13"/>
      <c r="Z267" s="13"/>
      <c r="AA267" s="13"/>
      <c r="AB267" s="13"/>
    </row>
    <row r="268" spans="1:28" ht="17.100000000000001" customHeight="1">
      <c r="A268" t="s">
        <v>683</v>
      </c>
      <c r="B268" s="12" t="s">
        <v>684</v>
      </c>
      <c r="C268" s="12" t="s">
        <v>37</v>
      </c>
      <c r="D268" s="12" t="s">
        <v>173</v>
      </c>
      <c r="E268" s="12" t="s">
        <v>564</v>
      </c>
      <c r="F268" s="12" t="s">
        <v>667</v>
      </c>
      <c r="G268" s="56" t="s">
        <v>4870</v>
      </c>
      <c r="H268" s="8" t="s">
        <v>6628</v>
      </c>
      <c r="I268" s="9"/>
      <c r="J268" s="9"/>
      <c r="K268" s="10" t="s">
        <v>2017</v>
      </c>
      <c r="L268" s="11">
        <v>45597</v>
      </c>
      <c r="M268" s="22"/>
      <c r="N268" s="33"/>
      <c r="O268" s="22"/>
      <c r="P268" s="12" t="s">
        <v>7534</v>
      </c>
      <c r="Q268" s="12" t="s">
        <v>7535</v>
      </c>
      <c r="R268" s="12" t="s">
        <v>7529</v>
      </c>
      <c r="S268" s="12" t="s">
        <v>7536</v>
      </c>
      <c r="T268" s="12" t="s">
        <v>7418</v>
      </c>
      <c r="U268" s="14" t="s">
        <v>56</v>
      </c>
      <c r="V268" s="14" t="s">
        <v>56</v>
      </c>
      <c r="W268" s="14" t="s">
        <v>56</v>
      </c>
      <c r="X268" s="16" t="s">
        <v>56</v>
      </c>
      <c r="Y268" s="13"/>
      <c r="Z268" s="13"/>
      <c r="AA268" s="13"/>
      <c r="AB268" s="13"/>
    </row>
    <row r="269" spans="1:28" ht="17.100000000000001" customHeight="1">
      <c r="A269" t="s">
        <v>685</v>
      </c>
      <c r="B269" s="12" t="s">
        <v>686</v>
      </c>
      <c r="C269" s="12" t="s">
        <v>37</v>
      </c>
      <c r="D269" s="12" t="s">
        <v>173</v>
      </c>
      <c r="E269" s="12" t="s">
        <v>564</v>
      </c>
      <c r="F269" s="12" t="s">
        <v>667</v>
      </c>
      <c r="G269" s="56" t="s">
        <v>4870</v>
      </c>
      <c r="H269" s="8" t="s">
        <v>6628</v>
      </c>
      <c r="I269" s="9"/>
      <c r="J269" s="9"/>
      <c r="K269" s="10" t="s">
        <v>2017</v>
      </c>
      <c r="L269" s="11">
        <v>45597</v>
      </c>
      <c r="M269" s="22"/>
      <c r="N269" s="33"/>
      <c r="O269" s="22"/>
      <c r="P269" s="12" t="s">
        <v>7537</v>
      </c>
      <c r="Q269" s="12" t="s">
        <v>7538</v>
      </c>
      <c r="R269" s="12" t="s">
        <v>7529</v>
      </c>
      <c r="S269" s="12" t="s">
        <v>7223</v>
      </c>
      <c r="T269" s="12" t="s">
        <v>7418</v>
      </c>
      <c r="U269" s="14" t="s">
        <v>56</v>
      </c>
      <c r="V269" s="14" t="s">
        <v>56</v>
      </c>
      <c r="W269" s="14" t="s">
        <v>56</v>
      </c>
      <c r="X269" s="16" t="s">
        <v>56</v>
      </c>
      <c r="Y269" s="13"/>
      <c r="Z269" s="13"/>
      <c r="AA269" s="13"/>
      <c r="AB269" s="13"/>
    </row>
    <row r="270" spans="1:28" ht="17.100000000000001" customHeight="1">
      <c r="A270" t="s">
        <v>687</v>
      </c>
      <c r="B270" s="12" t="s">
        <v>688</v>
      </c>
      <c r="C270" s="12" t="s">
        <v>37</v>
      </c>
      <c r="D270" s="12" t="s">
        <v>173</v>
      </c>
      <c r="E270" s="12" t="s">
        <v>564</v>
      </c>
      <c r="F270" s="12" t="s">
        <v>667</v>
      </c>
      <c r="G270" s="56" t="s">
        <v>4871</v>
      </c>
      <c r="H270" s="8" t="s">
        <v>6628</v>
      </c>
      <c r="I270" s="9"/>
      <c r="J270" s="9"/>
      <c r="K270" s="10" t="s">
        <v>2017</v>
      </c>
      <c r="L270" s="11">
        <v>45597</v>
      </c>
      <c r="M270" s="22"/>
      <c r="N270" s="33"/>
      <c r="O270" s="22"/>
      <c r="P270" s="12" t="s">
        <v>7539</v>
      </c>
      <c r="Q270" s="12" t="s">
        <v>7510</v>
      </c>
      <c r="R270" s="12" t="s">
        <v>7511</v>
      </c>
      <c r="S270" s="12" t="s">
        <v>7518</v>
      </c>
      <c r="T270" s="12" t="s">
        <v>7513</v>
      </c>
      <c r="U270" s="14" t="s">
        <v>56</v>
      </c>
      <c r="V270" s="14" t="s">
        <v>56</v>
      </c>
      <c r="W270" s="14" t="s">
        <v>56</v>
      </c>
      <c r="X270" s="16" t="s">
        <v>56</v>
      </c>
      <c r="Y270" s="13"/>
      <c r="Z270" s="13"/>
      <c r="AA270" s="13"/>
      <c r="AB270" s="13"/>
    </row>
    <row r="271" spans="1:28" ht="17.100000000000001" customHeight="1">
      <c r="A271" t="s">
        <v>689</v>
      </c>
      <c r="B271" s="12" t="s">
        <v>690</v>
      </c>
      <c r="C271" s="12" t="s">
        <v>37</v>
      </c>
      <c r="D271" s="12" t="s">
        <v>173</v>
      </c>
      <c r="E271" s="12" t="s">
        <v>564</v>
      </c>
      <c r="F271" s="12" t="s">
        <v>667</v>
      </c>
      <c r="G271" s="56" t="s">
        <v>4871</v>
      </c>
      <c r="H271" s="8" t="s">
        <v>6628</v>
      </c>
      <c r="I271" s="9"/>
      <c r="J271" s="9"/>
      <c r="K271" s="10" t="s">
        <v>2017</v>
      </c>
      <c r="L271" s="11">
        <v>45597</v>
      </c>
      <c r="M271" s="22"/>
      <c r="N271" s="33"/>
      <c r="O271" s="22"/>
      <c r="P271" s="12" t="s">
        <v>7540</v>
      </c>
      <c r="Q271" s="12" t="s">
        <v>7541</v>
      </c>
      <c r="R271" s="12" t="s">
        <v>7516</v>
      </c>
      <c r="S271" s="12" t="s">
        <v>7542</v>
      </c>
      <c r="T271" s="12" t="s">
        <v>7543</v>
      </c>
      <c r="U271" s="14" t="s">
        <v>56</v>
      </c>
      <c r="V271" s="14" t="s">
        <v>56</v>
      </c>
      <c r="W271" s="14" t="s">
        <v>56</v>
      </c>
      <c r="X271" s="16" t="s">
        <v>56</v>
      </c>
      <c r="Y271" s="13"/>
      <c r="Z271" s="13"/>
      <c r="AA271" s="13"/>
      <c r="AB271" s="13"/>
    </row>
    <row r="272" spans="1:28" ht="17.100000000000001" customHeight="1">
      <c r="A272" t="s">
        <v>691</v>
      </c>
      <c r="B272" s="12" t="s">
        <v>692</v>
      </c>
      <c r="C272" s="12" t="s">
        <v>37</v>
      </c>
      <c r="D272" s="12" t="s">
        <v>173</v>
      </c>
      <c r="E272" s="12" t="s">
        <v>564</v>
      </c>
      <c r="F272" s="12" t="s">
        <v>667</v>
      </c>
      <c r="G272" s="56" t="s">
        <v>4871</v>
      </c>
      <c r="H272" s="8" t="s">
        <v>6628</v>
      </c>
      <c r="I272" s="9"/>
      <c r="J272" s="9"/>
      <c r="K272" s="10" t="s">
        <v>2017</v>
      </c>
      <c r="L272" s="11">
        <v>45597</v>
      </c>
      <c r="M272" s="22"/>
      <c r="N272" s="33"/>
      <c r="O272" s="22"/>
      <c r="P272" s="12" t="s">
        <v>7544</v>
      </c>
      <c r="Q272" s="12" t="s">
        <v>7545</v>
      </c>
      <c r="R272" s="12" t="s">
        <v>7332</v>
      </c>
      <c r="S272" s="12" t="s">
        <v>7522</v>
      </c>
      <c r="T272" s="12" t="s">
        <v>7512</v>
      </c>
      <c r="U272" s="14" t="s">
        <v>56</v>
      </c>
      <c r="V272" s="14" t="s">
        <v>56</v>
      </c>
      <c r="W272" s="14" t="s">
        <v>56</v>
      </c>
      <c r="X272" s="16" t="s">
        <v>56</v>
      </c>
      <c r="Y272" s="13"/>
      <c r="Z272" s="13"/>
      <c r="AA272" s="13"/>
      <c r="AB272" s="13"/>
    </row>
    <row r="273" spans="1:28" ht="17.100000000000001" customHeight="1">
      <c r="A273" t="s">
        <v>693</v>
      </c>
      <c r="B273" s="12" t="s">
        <v>694</v>
      </c>
      <c r="C273" s="12" t="s">
        <v>37</v>
      </c>
      <c r="D273" s="12" t="s">
        <v>695</v>
      </c>
      <c r="E273" s="12" t="s">
        <v>564</v>
      </c>
      <c r="F273" s="12" t="s">
        <v>667</v>
      </c>
      <c r="G273" s="56" t="s">
        <v>4871</v>
      </c>
      <c r="H273" s="8" t="s">
        <v>6628</v>
      </c>
      <c r="I273" s="9"/>
      <c r="J273" s="9"/>
      <c r="K273" s="10" t="s">
        <v>2017</v>
      </c>
      <c r="L273" s="11">
        <v>45597</v>
      </c>
      <c r="M273" s="22"/>
      <c r="N273" s="33"/>
      <c r="O273" s="22"/>
      <c r="P273" s="12" t="s">
        <v>7546</v>
      </c>
      <c r="Q273" s="12" t="s">
        <v>7520</v>
      </c>
      <c r="R273" s="12" t="s">
        <v>7332</v>
      </c>
      <c r="S273" s="12" t="s">
        <v>7547</v>
      </c>
      <c r="T273" s="12" t="s">
        <v>7512</v>
      </c>
      <c r="U273" s="14" t="s">
        <v>56</v>
      </c>
      <c r="V273" s="14" t="s">
        <v>56</v>
      </c>
      <c r="W273" s="14" t="s">
        <v>56</v>
      </c>
      <c r="X273" s="16" t="s">
        <v>56</v>
      </c>
      <c r="Y273" s="13"/>
      <c r="Z273" s="13"/>
      <c r="AA273" s="13"/>
      <c r="AB273" s="13"/>
    </row>
    <row r="274" spans="1:28" ht="17.100000000000001" customHeight="1">
      <c r="A274" t="s">
        <v>696</v>
      </c>
      <c r="B274" s="12" t="s">
        <v>697</v>
      </c>
      <c r="C274" s="12" t="s">
        <v>37</v>
      </c>
      <c r="D274" s="12" t="s">
        <v>695</v>
      </c>
      <c r="E274" s="12" t="s">
        <v>564</v>
      </c>
      <c r="F274" s="12" t="s">
        <v>667</v>
      </c>
      <c r="G274" s="56" t="s">
        <v>4871</v>
      </c>
      <c r="H274" s="8" t="s">
        <v>6628</v>
      </c>
      <c r="I274" s="9"/>
      <c r="J274" s="9"/>
      <c r="K274" s="10" t="s">
        <v>2017</v>
      </c>
      <c r="L274" s="11">
        <v>45597</v>
      </c>
      <c r="M274" s="22"/>
      <c r="N274" s="33"/>
      <c r="O274" s="22"/>
      <c r="P274" s="12" t="s">
        <v>7548</v>
      </c>
      <c r="Q274" s="12" t="s">
        <v>1572</v>
      </c>
      <c r="R274" s="12" t="s">
        <v>7332</v>
      </c>
      <c r="S274" s="12" t="s">
        <v>7122</v>
      </c>
      <c r="T274" s="12" t="s">
        <v>7170</v>
      </c>
      <c r="U274" s="14" t="s">
        <v>56</v>
      </c>
      <c r="V274" s="14" t="s">
        <v>56</v>
      </c>
      <c r="W274" s="14" t="s">
        <v>56</v>
      </c>
      <c r="X274" s="16" t="s">
        <v>56</v>
      </c>
      <c r="Y274" s="13"/>
      <c r="Z274" s="13"/>
      <c r="AA274" s="13"/>
      <c r="AB274" s="13"/>
    </row>
    <row r="275" spans="1:28" ht="17.100000000000001" customHeight="1">
      <c r="A275" t="s">
        <v>698</v>
      </c>
      <c r="B275" s="12" t="s">
        <v>699</v>
      </c>
      <c r="C275" s="12" t="s">
        <v>37</v>
      </c>
      <c r="D275" s="12" t="s">
        <v>695</v>
      </c>
      <c r="E275" s="12" t="s">
        <v>564</v>
      </c>
      <c r="F275" s="12" t="s">
        <v>667</v>
      </c>
      <c r="G275" s="56" t="s">
        <v>4872</v>
      </c>
      <c r="H275" s="8" t="s">
        <v>6628</v>
      </c>
      <c r="I275" s="9"/>
      <c r="J275" s="9"/>
      <c r="K275" s="10" t="s">
        <v>2017</v>
      </c>
      <c r="L275" s="11">
        <v>45597</v>
      </c>
      <c r="M275" s="22"/>
      <c r="N275" s="33"/>
      <c r="O275" s="22"/>
      <c r="P275" s="12" t="s">
        <v>7528</v>
      </c>
      <c r="Q275" s="12" t="s">
        <v>7308</v>
      </c>
      <c r="R275" s="12" t="s">
        <v>7529</v>
      </c>
      <c r="S275" s="12" t="s">
        <v>7114</v>
      </c>
      <c r="T275" s="12" t="s">
        <v>7418</v>
      </c>
      <c r="U275" s="14" t="s">
        <v>56</v>
      </c>
      <c r="V275" s="14" t="s">
        <v>56</v>
      </c>
      <c r="W275" s="14" t="s">
        <v>56</v>
      </c>
      <c r="X275" s="16" t="s">
        <v>56</v>
      </c>
      <c r="Y275" s="13"/>
      <c r="Z275" s="13"/>
      <c r="AA275" s="13"/>
      <c r="AB275" s="13"/>
    </row>
    <row r="276" spans="1:28" ht="17.100000000000001" customHeight="1">
      <c r="A276" t="s">
        <v>700</v>
      </c>
      <c r="B276" s="12" t="s">
        <v>701</v>
      </c>
      <c r="C276" s="12" t="s">
        <v>37</v>
      </c>
      <c r="D276" s="12" t="s">
        <v>695</v>
      </c>
      <c r="E276" s="12" t="s">
        <v>564</v>
      </c>
      <c r="F276" s="12" t="s">
        <v>667</v>
      </c>
      <c r="G276" s="56" t="s">
        <v>4872</v>
      </c>
      <c r="H276" s="8" t="s">
        <v>6628</v>
      </c>
      <c r="I276" s="9"/>
      <c r="J276" s="9"/>
      <c r="K276" s="10" t="s">
        <v>2017</v>
      </c>
      <c r="L276" s="11">
        <v>45597</v>
      </c>
      <c r="M276" s="22"/>
      <c r="N276" s="33"/>
      <c r="O276" s="22"/>
      <c r="P276" s="12" t="s">
        <v>7530</v>
      </c>
      <c r="Q276" s="12" t="s">
        <v>7531</v>
      </c>
      <c r="R276" s="12" t="s">
        <v>7529</v>
      </c>
      <c r="S276" s="12" t="s">
        <v>7527</v>
      </c>
      <c r="T276" s="12" t="s">
        <v>7418</v>
      </c>
      <c r="U276" s="14" t="s">
        <v>56</v>
      </c>
      <c r="V276" s="14" t="s">
        <v>56</v>
      </c>
      <c r="W276" s="14" t="s">
        <v>56</v>
      </c>
      <c r="X276" s="16" t="s">
        <v>56</v>
      </c>
      <c r="Y276" s="13"/>
      <c r="Z276" s="13"/>
      <c r="AA276" s="13"/>
      <c r="AB276" s="13"/>
    </row>
    <row r="277" spans="1:28" ht="17.100000000000001" customHeight="1">
      <c r="A277" t="s">
        <v>702</v>
      </c>
      <c r="B277" s="12" t="s">
        <v>703</v>
      </c>
      <c r="C277" s="12" t="s">
        <v>37</v>
      </c>
      <c r="D277" s="12" t="s">
        <v>695</v>
      </c>
      <c r="E277" s="12" t="s">
        <v>564</v>
      </c>
      <c r="F277" s="12" t="s">
        <v>667</v>
      </c>
      <c r="G277" s="56" t="s">
        <v>4872</v>
      </c>
      <c r="H277" s="8" t="s">
        <v>6628</v>
      </c>
      <c r="I277" s="9"/>
      <c r="J277" s="9"/>
      <c r="K277" s="10" t="s">
        <v>2017</v>
      </c>
      <c r="L277" s="11">
        <v>45597</v>
      </c>
      <c r="M277" s="22"/>
      <c r="N277" s="33"/>
      <c r="O277" s="22"/>
      <c r="P277" s="12" t="s">
        <v>7532</v>
      </c>
      <c r="Q277" s="12" t="s">
        <v>1572</v>
      </c>
      <c r="R277" s="12" t="s">
        <v>7529</v>
      </c>
      <c r="S277" s="12" t="s">
        <v>7533</v>
      </c>
      <c r="T277" s="12" t="s">
        <v>7418</v>
      </c>
      <c r="U277" s="14" t="s">
        <v>56</v>
      </c>
      <c r="V277" s="14" t="s">
        <v>56</v>
      </c>
      <c r="W277" s="14" t="s">
        <v>56</v>
      </c>
      <c r="X277" s="16" t="s">
        <v>56</v>
      </c>
      <c r="Y277" s="13"/>
      <c r="Z277" s="13"/>
      <c r="AA277" s="13"/>
      <c r="AB277" s="13"/>
    </row>
    <row r="278" spans="1:28" ht="17.100000000000001" customHeight="1">
      <c r="A278" t="s">
        <v>704</v>
      </c>
      <c r="B278" s="12" t="s">
        <v>705</v>
      </c>
      <c r="C278" s="12" t="s">
        <v>37</v>
      </c>
      <c r="D278" s="12" t="s">
        <v>695</v>
      </c>
      <c r="E278" s="12" t="s">
        <v>564</v>
      </c>
      <c r="F278" s="12" t="s">
        <v>667</v>
      </c>
      <c r="G278" s="56" t="s">
        <v>4872</v>
      </c>
      <c r="H278" s="8" t="s">
        <v>6628</v>
      </c>
      <c r="I278" s="9"/>
      <c r="J278" s="9"/>
      <c r="K278" s="10" t="s">
        <v>2017</v>
      </c>
      <c r="L278" s="11">
        <v>45597</v>
      </c>
      <c r="M278" s="22"/>
      <c r="N278" s="33"/>
      <c r="O278" s="22"/>
      <c r="P278" s="12" t="s">
        <v>7534</v>
      </c>
      <c r="Q278" s="12" t="s">
        <v>7535</v>
      </c>
      <c r="R278" s="12" t="s">
        <v>7529</v>
      </c>
      <c r="S278" s="12" t="s">
        <v>7536</v>
      </c>
      <c r="T278" s="12" t="s">
        <v>7418</v>
      </c>
      <c r="U278" s="14" t="s">
        <v>56</v>
      </c>
      <c r="V278" s="14" t="s">
        <v>56</v>
      </c>
      <c r="W278" s="14" t="s">
        <v>56</v>
      </c>
      <c r="X278" s="16" t="s">
        <v>56</v>
      </c>
      <c r="Y278" s="13"/>
      <c r="Z278" s="13"/>
      <c r="AA278" s="13"/>
      <c r="AB278" s="13"/>
    </row>
    <row r="279" spans="1:28" ht="17.100000000000001" customHeight="1">
      <c r="A279" t="s">
        <v>706</v>
      </c>
      <c r="B279" s="12" t="s">
        <v>707</v>
      </c>
      <c r="C279" s="12" t="s">
        <v>37</v>
      </c>
      <c r="D279" s="12" t="s">
        <v>695</v>
      </c>
      <c r="E279" s="12" t="s">
        <v>564</v>
      </c>
      <c r="F279" s="12" t="s">
        <v>667</v>
      </c>
      <c r="G279" s="56" t="s">
        <v>4872</v>
      </c>
      <c r="H279" s="8" t="s">
        <v>6628</v>
      </c>
      <c r="I279" s="9"/>
      <c r="J279" s="9"/>
      <c r="K279" s="10" t="s">
        <v>2017</v>
      </c>
      <c r="L279" s="11">
        <v>45597</v>
      </c>
      <c r="M279" s="22"/>
      <c r="N279" s="33"/>
      <c r="O279" s="22"/>
      <c r="P279" s="12" t="s">
        <v>7537</v>
      </c>
      <c r="Q279" s="12" t="s">
        <v>7538</v>
      </c>
      <c r="R279" s="12" t="s">
        <v>7529</v>
      </c>
      <c r="S279" s="12" t="s">
        <v>7223</v>
      </c>
      <c r="T279" s="12" t="s">
        <v>7418</v>
      </c>
      <c r="U279" s="14" t="s">
        <v>56</v>
      </c>
      <c r="V279" s="14" t="s">
        <v>56</v>
      </c>
      <c r="W279" s="14" t="s">
        <v>56</v>
      </c>
      <c r="X279" s="16" t="s">
        <v>56</v>
      </c>
      <c r="Y279" s="13"/>
      <c r="Z279" s="13"/>
      <c r="AA279" s="13"/>
      <c r="AB279" s="13"/>
    </row>
    <row r="280" spans="1:28" ht="17.100000000000001" customHeight="1">
      <c r="A280" t="s">
        <v>708</v>
      </c>
      <c r="B280" s="78" t="s">
        <v>56</v>
      </c>
      <c r="C280" s="12" t="s">
        <v>37</v>
      </c>
      <c r="D280" s="12" t="s">
        <v>695</v>
      </c>
      <c r="E280" s="12" t="s">
        <v>564</v>
      </c>
      <c r="F280" s="12" t="s">
        <v>667</v>
      </c>
      <c r="G280" s="56" t="s">
        <v>4873</v>
      </c>
      <c r="H280" s="8" t="s">
        <v>6629</v>
      </c>
      <c r="I280" s="9"/>
      <c r="J280" s="9"/>
      <c r="K280" s="10" t="s">
        <v>2017</v>
      </c>
      <c r="L280" s="11">
        <v>45597</v>
      </c>
      <c r="M280" s="22"/>
      <c r="N280" s="33"/>
      <c r="O280" s="22"/>
      <c r="P280" s="78" t="s">
        <v>56</v>
      </c>
      <c r="Q280" s="78" t="s">
        <v>56</v>
      </c>
      <c r="R280" s="78" t="s">
        <v>56</v>
      </c>
      <c r="S280" s="78" t="s">
        <v>56</v>
      </c>
      <c r="T280" s="78" t="s">
        <v>56</v>
      </c>
      <c r="U280" s="14" t="s">
        <v>56</v>
      </c>
      <c r="V280" s="14" t="s">
        <v>56</v>
      </c>
      <c r="W280" s="14" t="s">
        <v>56</v>
      </c>
      <c r="X280" s="16" t="s">
        <v>56</v>
      </c>
      <c r="Y280" s="13"/>
      <c r="Z280" s="13"/>
      <c r="AA280" s="13"/>
      <c r="AB280" s="13"/>
    </row>
    <row r="281" spans="1:28" ht="17.100000000000001" customHeight="1">
      <c r="A281" t="s">
        <v>711</v>
      </c>
      <c r="B281" s="78" t="s">
        <v>56</v>
      </c>
      <c r="C281" s="12" t="s">
        <v>37</v>
      </c>
      <c r="D281" s="12" t="s">
        <v>695</v>
      </c>
      <c r="E281" s="12" t="s">
        <v>564</v>
      </c>
      <c r="F281" s="12" t="s">
        <v>667</v>
      </c>
      <c r="G281" s="56" t="s">
        <v>4873</v>
      </c>
      <c r="H281" s="8" t="s">
        <v>6629</v>
      </c>
      <c r="I281" s="9"/>
      <c r="J281" s="9"/>
      <c r="K281" s="10" t="s">
        <v>2017</v>
      </c>
      <c r="L281" s="11">
        <v>45597</v>
      </c>
      <c r="M281" s="22"/>
      <c r="N281" s="33"/>
      <c r="O281" s="22"/>
      <c r="P281" s="78" t="s">
        <v>56</v>
      </c>
      <c r="Q281" s="78" t="s">
        <v>56</v>
      </c>
      <c r="R281" s="78" t="s">
        <v>56</v>
      </c>
      <c r="S281" s="78" t="s">
        <v>56</v>
      </c>
      <c r="T281" s="78" t="s">
        <v>56</v>
      </c>
      <c r="U281" s="14" t="s">
        <v>56</v>
      </c>
      <c r="V281" s="14" t="s">
        <v>56</v>
      </c>
      <c r="W281" s="14" t="s">
        <v>56</v>
      </c>
      <c r="X281" s="16" t="s">
        <v>56</v>
      </c>
      <c r="Y281" s="13"/>
      <c r="Z281" s="13"/>
      <c r="AA281" s="13"/>
      <c r="AB281" s="13"/>
    </row>
    <row r="282" spans="1:28" ht="17.100000000000001" customHeight="1">
      <c r="A282" t="s">
        <v>713</v>
      </c>
      <c r="B282" s="78" t="s">
        <v>56</v>
      </c>
      <c r="C282" s="12" t="s">
        <v>37</v>
      </c>
      <c r="D282" s="12" t="s">
        <v>695</v>
      </c>
      <c r="E282" s="12" t="s">
        <v>564</v>
      </c>
      <c r="F282" s="12" t="s">
        <v>667</v>
      </c>
      <c r="G282" s="56" t="s">
        <v>4873</v>
      </c>
      <c r="H282" s="8" t="s">
        <v>6629</v>
      </c>
      <c r="I282" s="9"/>
      <c r="J282" s="9"/>
      <c r="K282" s="10" t="s">
        <v>2017</v>
      </c>
      <c r="L282" s="11">
        <v>45597</v>
      </c>
      <c r="M282" s="22"/>
      <c r="N282" s="33"/>
      <c r="O282" s="22"/>
      <c r="P282" s="78" t="s">
        <v>56</v>
      </c>
      <c r="Q282" s="78" t="s">
        <v>56</v>
      </c>
      <c r="R282" s="78" t="s">
        <v>56</v>
      </c>
      <c r="S282" s="78" t="s">
        <v>56</v>
      </c>
      <c r="T282" s="78" t="s">
        <v>56</v>
      </c>
      <c r="U282" s="14" t="s">
        <v>56</v>
      </c>
      <c r="V282" s="14" t="s">
        <v>56</v>
      </c>
      <c r="W282" s="14" t="s">
        <v>56</v>
      </c>
      <c r="X282" s="16" t="s">
        <v>56</v>
      </c>
      <c r="Y282" s="13"/>
      <c r="Z282" s="13"/>
      <c r="AA282" s="13"/>
      <c r="AB282" s="13"/>
    </row>
    <row r="283" spans="1:28" ht="17.100000000000001" customHeight="1">
      <c r="A283" t="s">
        <v>715</v>
      </c>
      <c r="B283" s="78" t="s">
        <v>56</v>
      </c>
      <c r="C283" s="12" t="s">
        <v>37</v>
      </c>
      <c r="D283" s="12" t="s">
        <v>695</v>
      </c>
      <c r="E283" s="12" t="s">
        <v>564</v>
      </c>
      <c r="F283" s="12" t="s">
        <v>667</v>
      </c>
      <c r="G283" s="56" t="s">
        <v>4873</v>
      </c>
      <c r="H283" s="8" t="s">
        <v>6629</v>
      </c>
      <c r="I283" s="9"/>
      <c r="J283" s="9"/>
      <c r="K283" s="10" t="s">
        <v>2017</v>
      </c>
      <c r="L283" s="11">
        <v>45597</v>
      </c>
      <c r="M283" s="22"/>
      <c r="N283" s="33"/>
      <c r="O283" s="22"/>
      <c r="P283" s="78" t="s">
        <v>56</v>
      </c>
      <c r="Q283" s="78" t="s">
        <v>56</v>
      </c>
      <c r="R283" s="78" t="s">
        <v>56</v>
      </c>
      <c r="S283" s="78" t="s">
        <v>56</v>
      </c>
      <c r="T283" s="78" t="s">
        <v>56</v>
      </c>
      <c r="U283" s="14" t="s">
        <v>56</v>
      </c>
      <c r="V283" s="14" t="s">
        <v>56</v>
      </c>
      <c r="W283" s="14" t="s">
        <v>56</v>
      </c>
      <c r="X283" s="16" t="s">
        <v>56</v>
      </c>
      <c r="Y283" s="13"/>
      <c r="Z283" s="13"/>
      <c r="AA283" s="13"/>
      <c r="AB283" s="13"/>
    </row>
    <row r="284" spans="1:28" ht="17.100000000000001" customHeight="1">
      <c r="A284" t="s">
        <v>717</v>
      </c>
      <c r="B284" s="12" t="s">
        <v>718</v>
      </c>
      <c r="C284" s="12" t="s">
        <v>37</v>
      </c>
      <c r="D284" s="12" t="s">
        <v>695</v>
      </c>
      <c r="E284" s="12" t="s">
        <v>564</v>
      </c>
      <c r="F284" s="12" t="s">
        <v>667</v>
      </c>
      <c r="G284" s="56" t="s">
        <v>4873</v>
      </c>
      <c r="H284" s="8" t="s">
        <v>6629</v>
      </c>
      <c r="I284" s="9"/>
      <c r="J284" s="9"/>
      <c r="K284" s="10" t="s">
        <v>2017</v>
      </c>
      <c r="L284" s="11">
        <v>45597</v>
      </c>
      <c r="M284" s="22"/>
      <c r="N284" s="33"/>
      <c r="O284" s="22"/>
      <c r="P284" s="12" t="s">
        <v>7549</v>
      </c>
      <c r="Q284" s="12" t="s">
        <v>7550</v>
      </c>
      <c r="R284" s="12" t="s">
        <v>7459</v>
      </c>
      <c r="S284" s="12" t="s">
        <v>7223</v>
      </c>
      <c r="T284" s="12" t="s">
        <v>7297</v>
      </c>
      <c r="U284" s="14" t="s">
        <v>56</v>
      </c>
      <c r="V284" s="14" t="s">
        <v>56</v>
      </c>
      <c r="W284" s="14" t="s">
        <v>56</v>
      </c>
      <c r="X284" s="16" t="s">
        <v>56</v>
      </c>
      <c r="Y284" s="13"/>
      <c r="Z284" s="13"/>
      <c r="AA284" s="13"/>
      <c r="AB284" s="13"/>
    </row>
    <row r="285" spans="1:28" ht="17.100000000000001" customHeight="1">
      <c r="A285" t="s">
        <v>719</v>
      </c>
      <c r="B285" s="78" t="s">
        <v>56</v>
      </c>
      <c r="C285" s="12" t="s">
        <v>37</v>
      </c>
      <c r="D285" s="12" t="s">
        <v>695</v>
      </c>
      <c r="E285" s="12" t="s">
        <v>564</v>
      </c>
      <c r="F285" s="12" t="s">
        <v>667</v>
      </c>
      <c r="G285" s="56" t="s">
        <v>4874</v>
      </c>
      <c r="H285" s="8" t="s">
        <v>6629</v>
      </c>
      <c r="I285" s="9"/>
      <c r="J285" s="9"/>
      <c r="K285" s="10" t="s">
        <v>2017</v>
      </c>
      <c r="L285" s="11">
        <v>45597</v>
      </c>
      <c r="M285" s="22"/>
      <c r="N285" s="33"/>
      <c r="O285" s="22"/>
      <c r="P285" s="78" t="s">
        <v>56</v>
      </c>
      <c r="Q285" s="78" t="s">
        <v>56</v>
      </c>
      <c r="R285" s="78" t="s">
        <v>56</v>
      </c>
      <c r="S285" s="78" t="s">
        <v>56</v>
      </c>
      <c r="T285" s="78" t="s">
        <v>56</v>
      </c>
      <c r="U285" s="14" t="s">
        <v>56</v>
      </c>
      <c r="V285" s="14" t="s">
        <v>56</v>
      </c>
      <c r="W285" s="14" t="s">
        <v>56</v>
      </c>
      <c r="X285" s="16" t="s">
        <v>56</v>
      </c>
      <c r="Y285" s="13"/>
      <c r="Z285" s="13"/>
      <c r="AA285" s="13"/>
      <c r="AB285" s="13"/>
    </row>
    <row r="286" spans="1:28" ht="17.100000000000001" customHeight="1">
      <c r="A286" t="s">
        <v>721</v>
      </c>
      <c r="B286" s="78" t="s">
        <v>56</v>
      </c>
      <c r="C286" s="12" t="s">
        <v>37</v>
      </c>
      <c r="D286" s="12" t="s">
        <v>695</v>
      </c>
      <c r="E286" s="12" t="s">
        <v>564</v>
      </c>
      <c r="F286" s="12" t="s">
        <v>667</v>
      </c>
      <c r="G286" s="56" t="s">
        <v>4874</v>
      </c>
      <c r="H286" s="8" t="s">
        <v>6629</v>
      </c>
      <c r="I286" s="9"/>
      <c r="J286" s="9"/>
      <c r="K286" s="10" t="s">
        <v>2017</v>
      </c>
      <c r="L286" s="11">
        <v>45597</v>
      </c>
      <c r="M286" s="22"/>
      <c r="N286" s="33"/>
      <c r="O286" s="22"/>
      <c r="P286" s="78" t="s">
        <v>56</v>
      </c>
      <c r="Q286" s="78" t="s">
        <v>56</v>
      </c>
      <c r="R286" s="78" t="s">
        <v>56</v>
      </c>
      <c r="S286" s="78" t="s">
        <v>56</v>
      </c>
      <c r="T286" s="78" t="s">
        <v>56</v>
      </c>
      <c r="U286" s="14" t="s">
        <v>56</v>
      </c>
      <c r="V286" s="14" t="s">
        <v>56</v>
      </c>
      <c r="W286" s="14" t="s">
        <v>56</v>
      </c>
      <c r="X286" s="16" t="s">
        <v>56</v>
      </c>
      <c r="Y286" s="13"/>
      <c r="Z286" s="13"/>
      <c r="AA286" s="13"/>
      <c r="AB286" s="13"/>
    </row>
    <row r="287" spans="1:28" ht="17.100000000000001" customHeight="1">
      <c r="A287" t="s">
        <v>723</v>
      </c>
      <c r="B287" s="78" t="s">
        <v>56</v>
      </c>
      <c r="C287" s="12" t="s">
        <v>37</v>
      </c>
      <c r="D287" s="12" t="s">
        <v>695</v>
      </c>
      <c r="E287" s="12" t="s">
        <v>564</v>
      </c>
      <c r="F287" s="12" t="s">
        <v>667</v>
      </c>
      <c r="G287" s="56" t="s">
        <v>4874</v>
      </c>
      <c r="H287" s="8" t="s">
        <v>6629</v>
      </c>
      <c r="I287" s="9"/>
      <c r="J287" s="9"/>
      <c r="K287" s="10" t="s">
        <v>2017</v>
      </c>
      <c r="L287" s="11">
        <v>45597</v>
      </c>
      <c r="M287" s="22"/>
      <c r="N287" s="33"/>
      <c r="O287" s="22"/>
      <c r="P287" s="78" t="s">
        <v>56</v>
      </c>
      <c r="Q287" s="78" t="s">
        <v>56</v>
      </c>
      <c r="R287" s="78" t="s">
        <v>56</v>
      </c>
      <c r="S287" s="78" t="s">
        <v>56</v>
      </c>
      <c r="T287" s="78" t="s">
        <v>56</v>
      </c>
      <c r="U287" s="14" t="s">
        <v>56</v>
      </c>
      <c r="V287" s="14" t="s">
        <v>56</v>
      </c>
      <c r="W287" s="14" t="s">
        <v>56</v>
      </c>
      <c r="X287" s="16" t="s">
        <v>56</v>
      </c>
      <c r="Y287" s="13"/>
      <c r="Z287" s="13"/>
      <c r="AA287" s="13"/>
      <c r="AB287" s="13"/>
    </row>
    <row r="288" spans="1:28" ht="17.100000000000001" customHeight="1">
      <c r="A288" t="s">
        <v>725</v>
      </c>
      <c r="B288" s="78" t="s">
        <v>56</v>
      </c>
      <c r="C288" s="12" t="s">
        <v>37</v>
      </c>
      <c r="D288" s="12" t="s">
        <v>695</v>
      </c>
      <c r="E288" s="12" t="s">
        <v>564</v>
      </c>
      <c r="F288" s="12" t="s">
        <v>667</v>
      </c>
      <c r="G288" s="56" t="s">
        <v>4874</v>
      </c>
      <c r="H288" s="8" t="s">
        <v>6629</v>
      </c>
      <c r="I288" s="9"/>
      <c r="J288" s="9"/>
      <c r="K288" s="10" t="s">
        <v>2017</v>
      </c>
      <c r="L288" s="11">
        <v>45597</v>
      </c>
      <c r="M288" s="22"/>
      <c r="N288" s="33"/>
      <c r="O288" s="22"/>
      <c r="P288" s="78" t="s">
        <v>56</v>
      </c>
      <c r="Q288" s="78" t="s">
        <v>56</v>
      </c>
      <c r="R288" s="78" t="s">
        <v>56</v>
      </c>
      <c r="S288" s="78" t="s">
        <v>56</v>
      </c>
      <c r="T288" s="78" t="s">
        <v>56</v>
      </c>
      <c r="U288" s="14" t="s">
        <v>56</v>
      </c>
      <c r="V288" s="14" t="s">
        <v>56</v>
      </c>
      <c r="W288" s="14" t="s">
        <v>56</v>
      </c>
      <c r="X288" s="16" t="s">
        <v>56</v>
      </c>
      <c r="Y288" s="13"/>
      <c r="Z288" s="13"/>
      <c r="AA288" s="13"/>
      <c r="AB288" s="13"/>
    </row>
    <row r="289" spans="1:28" ht="17.100000000000001" customHeight="1">
      <c r="A289" t="s">
        <v>727</v>
      </c>
      <c r="B289" s="12" t="s">
        <v>728</v>
      </c>
      <c r="C289" s="12" t="s">
        <v>37</v>
      </c>
      <c r="D289" s="12" t="s">
        <v>695</v>
      </c>
      <c r="E289" s="12" t="s">
        <v>564</v>
      </c>
      <c r="F289" s="12" t="s">
        <v>667</v>
      </c>
      <c r="G289" s="56" t="s">
        <v>4874</v>
      </c>
      <c r="H289" s="8" t="s">
        <v>6629</v>
      </c>
      <c r="I289" s="9"/>
      <c r="J289" s="9"/>
      <c r="K289" s="10" t="s">
        <v>2017</v>
      </c>
      <c r="L289" s="11">
        <v>45597</v>
      </c>
      <c r="M289" s="22"/>
      <c r="N289" s="33"/>
      <c r="O289" s="22"/>
      <c r="P289" s="12" t="s">
        <v>7549</v>
      </c>
      <c r="Q289" s="12" t="s">
        <v>7550</v>
      </c>
      <c r="R289" s="12" t="s">
        <v>7459</v>
      </c>
      <c r="S289" s="12" t="s">
        <v>7223</v>
      </c>
      <c r="T289" s="12" t="s">
        <v>7297</v>
      </c>
      <c r="U289" s="14" t="s">
        <v>56</v>
      </c>
      <c r="V289" s="14" t="s">
        <v>56</v>
      </c>
      <c r="W289" s="14" t="s">
        <v>56</v>
      </c>
      <c r="X289" s="16" t="s">
        <v>56</v>
      </c>
      <c r="Y289" s="13"/>
      <c r="Z289" s="13"/>
      <c r="AA289" s="13"/>
      <c r="AB289" s="13"/>
    </row>
    <row r="290" spans="1:28" ht="17.100000000000001" customHeight="1">
      <c r="A290" t="s">
        <v>729</v>
      </c>
      <c r="B290" s="78" t="s">
        <v>56</v>
      </c>
      <c r="C290" s="12" t="s">
        <v>37</v>
      </c>
      <c r="D290" s="12" t="s">
        <v>695</v>
      </c>
      <c r="E290" s="12" t="s">
        <v>564</v>
      </c>
      <c r="F290" s="12" t="s">
        <v>667</v>
      </c>
      <c r="G290" s="56" t="s">
        <v>4875</v>
      </c>
      <c r="H290" s="8" t="s">
        <v>6629</v>
      </c>
      <c r="I290" s="9"/>
      <c r="J290" s="9"/>
      <c r="K290" s="10" t="s">
        <v>2017</v>
      </c>
      <c r="L290" s="11">
        <v>45597</v>
      </c>
      <c r="M290" s="22"/>
      <c r="N290" s="33"/>
      <c r="O290" s="22"/>
      <c r="P290" s="78" t="s">
        <v>56</v>
      </c>
      <c r="Q290" s="78" t="s">
        <v>56</v>
      </c>
      <c r="R290" s="78" t="s">
        <v>56</v>
      </c>
      <c r="S290" s="78" t="s">
        <v>56</v>
      </c>
      <c r="T290" s="78" t="s">
        <v>56</v>
      </c>
      <c r="U290" s="14" t="s">
        <v>56</v>
      </c>
      <c r="V290" s="14" t="s">
        <v>56</v>
      </c>
      <c r="W290" s="14" t="s">
        <v>56</v>
      </c>
      <c r="X290" s="16" t="s">
        <v>56</v>
      </c>
      <c r="Y290" s="13"/>
      <c r="Z290" s="13"/>
      <c r="AA290" s="13"/>
      <c r="AB290" s="13"/>
    </row>
    <row r="291" spans="1:28" ht="17.100000000000001" customHeight="1">
      <c r="A291" t="s">
        <v>731</v>
      </c>
      <c r="B291" s="78" t="s">
        <v>56</v>
      </c>
      <c r="C291" s="12" t="s">
        <v>37</v>
      </c>
      <c r="D291" s="12" t="s">
        <v>695</v>
      </c>
      <c r="E291" s="12" t="s">
        <v>564</v>
      </c>
      <c r="F291" s="12" t="s">
        <v>667</v>
      </c>
      <c r="G291" s="56" t="s">
        <v>4875</v>
      </c>
      <c r="H291" s="8" t="s">
        <v>6629</v>
      </c>
      <c r="I291" s="9"/>
      <c r="J291" s="9"/>
      <c r="K291" s="10" t="s">
        <v>2017</v>
      </c>
      <c r="L291" s="11">
        <v>45597</v>
      </c>
      <c r="M291" s="22"/>
      <c r="N291" s="33"/>
      <c r="O291" s="22"/>
      <c r="P291" s="78" t="s">
        <v>56</v>
      </c>
      <c r="Q291" s="78" t="s">
        <v>56</v>
      </c>
      <c r="R291" s="78" t="s">
        <v>56</v>
      </c>
      <c r="S291" s="78" t="s">
        <v>56</v>
      </c>
      <c r="T291" s="78" t="s">
        <v>56</v>
      </c>
      <c r="U291" s="14" t="s">
        <v>56</v>
      </c>
      <c r="V291" s="14" t="s">
        <v>56</v>
      </c>
      <c r="W291" s="14" t="s">
        <v>56</v>
      </c>
      <c r="X291" s="16" t="s">
        <v>56</v>
      </c>
      <c r="Y291" s="13"/>
      <c r="Z291" s="13"/>
      <c r="AA291" s="13"/>
      <c r="AB291" s="13"/>
    </row>
    <row r="292" spans="1:28" ht="17.100000000000001" customHeight="1">
      <c r="A292" t="s">
        <v>733</v>
      </c>
      <c r="B292" s="78" t="s">
        <v>56</v>
      </c>
      <c r="C292" s="12" t="s">
        <v>37</v>
      </c>
      <c r="D292" s="12" t="s">
        <v>695</v>
      </c>
      <c r="E292" s="12" t="s">
        <v>564</v>
      </c>
      <c r="F292" s="12" t="s">
        <v>667</v>
      </c>
      <c r="G292" s="56" t="s">
        <v>4875</v>
      </c>
      <c r="H292" s="8" t="s">
        <v>6629</v>
      </c>
      <c r="I292" s="9"/>
      <c r="J292" s="9"/>
      <c r="K292" s="10" t="s">
        <v>2017</v>
      </c>
      <c r="L292" s="11">
        <v>45597</v>
      </c>
      <c r="M292" s="22"/>
      <c r="N292" s="33"/>
      <c r="O292" s="22"/>
      <c r="P292" s="78" t="s">
        <v>56</v>
      </c>
      <c r="Q292" s="78" t="s">
        <v>56</v>
      </c>
      <c r="R292" s="78" t="s">
        <v>56</v>
      </c>
      <c r="S292" s="78" t="s">
        <v>56</v>
      </c>
      <c r="T292" s="78" t="s">
        <v>56</v>
      </c>
      <c r="U292" s="14" t="s">
        <v>56</v>
      </c>
      <c r="V292" s="14" t="s">
        <v>56</v>
      </c>
      <c r="W292" s="14" t="s">
        <v>56</v>
      </c>
      <c r="X292" s="16" t="s">
        <v>56</v>
      </c>
      <c r="Y292" s="13"/>
      <c r="Z292" s="13"/>
      <c r="AA292" s="13"/>
      <c r="AB292" s="13"/>
    </row>
    <row r="293" spans="1:28" ht="17.100000000000001" customHeight="1">
      <c r="A293" t="s">
        <v>735</v>
      </c>
      <c r="B293" s="78" t="s">
        <v>56</v>
      </c>
      <c r="C293" s="12" t="s">
        <v>37</v>
      </c>
      <c r="D293" s="12" t="s">
        <v>695</v>
      </c>
      <c r="E293" s="12" t="s">
        <v>564</v>
      </c>
      <c r="F293" s="12" t="s">
        <v>667</v>
      </c>
      <c r="G293" s="56" t="s">
        <v>4875</v>
      </c>
      <c r="H293" s="8" t="s">
        <v>6629</v>
      </c>
      <c r="I293" s="9"/>
      <c r="J293" s="9"/>
      <c r="K293" s="10" t="s">
        <v>2017</v>
      </c>
      <c r="L293" s="11">
        <v>45597</v>
      </c>
      <c r="M293" s="22"/>
      <c r="N293" s="33"/>
      <c r="O293" s="22"/>
      <c r="P293" s="78" t="s">
        <v>56</v>
      </c>
      <c r="Q293" s="78" t="s">
        <v>56</v>
      </c>
      <c r="R293" s="78" t="s">
        <v>56</v>
      </c>
      <c r="S293" s="78" t="s">
        <v>56</v>
      </c>
      <c r="T293" s="78" t="s">
        <v>56</v>
      </c>
      <c r="U293" s="14" t="s">
        <v>56</v>
      </c>
      <c r="V293" s="14" t="s">
        <v>56</v>
      </c>
      <c r="W293" s="14" t="s">
        <v>56</v>
      </c>
      <c r="X293" s="16" t="s">
        <v>56</v>
      </c>
      <c r="Y293" s="13"/>
      <c r="Z293" s="13"/>
      <c r="AA293" s="13"/>
      <c r="AB293" s="13"/>
    </row>
    <row r="294" spans="1:28" ht="17.100000000000001" customHeight="1">
      <c r="A294" t="s">
        <v>737</v>
      </c>
      <c r="B294" s="12" t="s">
        <v>738</v>
      </c>
      <c r="C294" s="12" t="s">
        <v>37</v>
      </c>
      <c r="D294" s="12" t="s">
        <v>695</v>
      </c>
      <c r="E294" s="12" t="s">
        <v>564</v>
      </c>
      <c r="F294" s="12" t="s">
        <v>667</v>
      </c>
      <c r="G294" s="56" t="s">
        <v>4875</v>
      </c>
      <c r="H294" s="8" t="s">
        <v>6629</v>
      </c>
      <c r="I294" s="9"/>
      <c r="J294" s="9"/>
      <c r="K294" s="10" t="s">
        <v>2017</v>
      </c>
      <c r="L294" s="11">
        <v>45597</v>
      </c>
      <c r="M294" s="22"/>
      <c r="N294" s="33"/>
      <c r="O294" s="22"/>
      <c r="P294" s="12" t="s">
        <v>7549</v>
      </c>
      <c r="Q294" s="12" t="s">
        <v>7550</v>
      </c>
      <c r="R294" s="12" t="s">
        <v>7459</v>
      </c>
      <c r="S294" s="12" t="s">
        <v>7223</v>
      </c>
      <c r="T294" s="12" t="s">
        <v>7297</v>
      </c>
      <c r="U294" s="14" t="s">
        <v>56</v>
      </c>
      <c r="V294" s="14" t="s">
        <v>56</v>
      </c>
      <c r="W294" s="14" t="s">
        <v>56</v>
      </c>
      <c r="X294" s="16" t="s">
        <v>56</v>
      </c>
      <c r="Y294" s="13"/>
      <c r="Z294" s="13"/>
      <c r="AA294" s="13"/>
      <c r="AB294" s="13"/>
    </row>
    <row r="295" spans="1:28" ht="17.100000000000001" customHeight="1">
      <c r="A295" t="s">
        <v>739</v>
      </c>
      <c r="B295" s="78" t="s">
        <v>56</v>
      </c>
      <c r="C295" s="12" t="s">
        <v>37</v>
      </c>
      <c r="D295" s="12" t="s">
        <v>695</v>
      </c>
      <c r="E295" s="12" t="s">
        <v>564</v>
      </c>
      <c r="F295" s="12" t="s">
        <v>667</v>
      </c>
      <c r="G295" s="56" t="s">
        <v>4876</v>
      </c>
      <c r="H295" s="8" t="s">
        <v>6629</v>
      </c>
      <c r="I295" s="9"/>
      <c r="J295" s="9"/>
      <c r="K295" s="10" t="s">
        <v>2017</v>
      </c>
      <c r="L295" s="11">
        <v>45597</v>
      </c>
      <c r="M295" s="22"/>
      <c r="N295" s="33"/>
      <c r="O295" s="22"/>
      <c r="P295" s="78" t="s">
        <v>56</v>
      </c>
      <c r="Q295" s="78" t="s">
        <v>56</v>
      </c>
      <c r="R295" s="78" t="s">
        <v>56</v>
      </c>
      <c r="S295" s="78" t="s">
        <v>56</v>
      </c>
      <c r="T295" s="78" t="s">
        <v>56</v>
      </c>
      <c r="U295" s="14" t="s">
        <v>56</v>
      </c>
      <c r="V295" s="14" t="s">
        <v>56</v>
      </c>
      <c r="W295" s="14" t="s">
        <v>56</v>
      </c>
      <c r="X295" s="16" t="s">
        <v>56</v>
      </c>
      <c r="Y295" s="13"/>
      <c r="Z295" s="13"/>
      <c r="AA295" s="13"/>
      <c r="AB295" s="13"/>
    </row>
    <row r="296" spans="1:28" ht="17.100000000000001" customHeight="1">
      <c r="A296" t="s">
        <v>741</v>
      </c>
      <c r="B296" s="78" t="s">
        <v>56</v>
      </c>
      <c r="C296" s="12" t="s">
        <v>37</v>
      </c>
      <c r="D296" s="12" t="s">
        <v>695</v>
      </c>
      <c r="E296" s="12" t="s">
        <v>564</v>
      </c>
      <c r="F296" s="12" t="s">
        <v>667</v>
      </c>
      <c r="G296" s="56" t="s">
        <v>4876</v>
      </c>
      <c r="H296" s="8" t="s">
        <v>6629</v>
      </c>
      <c r="I296" s="9"/>
      <c r="J296" s="9"/>
      <c r="K296" s="10" t="s">
        <v>2017</v>
      </c>
      <c r="L296" s="11">
        <v>45597</v>
      </c>
      <c r="M296" s="22"/>
      <c r="N296" s="33"/>
      <c r="O296" s="22"/>
      <c r="P296" s="78" t="s">
        <v>56</v>
      </c>
      <c r="Q296" s="78" t="s">
        <v>56</v>
      </c>
      <c r="R296" s="78" t="s">
        <v>56</v>
      </c>
      <c r="S296" s="78" t="s">
        <v>56</v>
      </c>
      <c r="T296" s="78" t="s">
        <v>56</v>
      </c>
      <c r="U296" s="14" t="s">
        <v>56</v>
      </c>
      <c r="V296" s="14" t="s">
        <v>56</v>
      </c>
      <c r="W296" s="14" t="s">
        <v>56</v>
      </c>
      <c r="X296" s="16" t="s">
        <v>56</v>
      </c>
      <c r="Y296" s="13"/>
      <c r="Z296" s="13"/>
      <c r="AA296" s="13"/>
      <c r="AB296" s="13"/>
    </row>
    <row r="297" spans="1:28" ht="17.100000000000001" customHeight="1">
      <c r="A297" t="s">
        <v>743</v>
      </c>
      <c r="B297" s="78" t="s">
        <v>56</v>
      </c>
      <c r="C297" s="12" t="s">
        <v>37</v>
      </c>
      <c r="D297" s="12" t="s">
        <v>695</v>
      </c>
      <c r="E297" s="12" t="s">
        <v>564</v>
      </c>
      <c r="F297" s="12" t="s">
        <v>667</v>
      </c>
      <c r="G297" s="56" t="s">
        <v>4876</v>
      </c>
      <c r="H297" s="8" t="s">
        <v>6629</v>
      </c>
      <c r="I297" s="9"/>
      <c r="J297" s="9"/>
      <c r="K297" s="10" t="s">
        <v>2017</v>
      </c>
      <c r="L297" s="11">
        <v>45597</v>
      </c>
      <c r="M297" s="22"/>
      <c r="N297" s="33"/>
      <c r="O297" s="22"/>
      <c r="P297" s="78" t="s">
        <v>56</v>
      </c>
      <c r="Q297" s="78" t="s">
        <v>56</v>
      </c>
      <c r="R297" s="78" t="s">
        <v>56</v>
      </c>
      <c r="S297" s="78" t="s">
        <v>56</v>
      </c>
      <c r="T297" s="78" t="s">
        <v>56</v>
      </c>
      <c r="U297" s="14" t="s">
        <v>56</v>
      </c>
      <c r="V297" s="14" t="s">
        <v>56</v>
      </c>
      <c r="W297" s="14" t="s">
        <v>56</v>
      </c>
      <c r="X297" s="16" t="s">
        <v>56</v>
      </c>
      <c r="Y297" s="13"/>
      <c r="Z297" s="13"/>
      <c r="AA297" s="13"/>
      <c r="AB297" s="13"/>
    </row>
    <row r="298" spans="1:28" ht="17.100000000000001" customHeight="1">
      <c r="A298" t="s">
        <v>745</v>
      </c>
      <c r="B298" s="78" t="s">
        <v>56</v>
      </c>
      <c r="C298" s="12" t="s">
        <v>37</v>
      </c>
      <c r="D298" s="12" t="s">
        <v>695</v>
      </c>
      <c r="E298" s="12" t="s">
        <v>564</v>
      </c>
      <c r="F298" s="12" t="s">
        <v>667</v>
      </c>
      <c r="G298" s="56" t="s">
        <v>4876</v>
      </c>
      <c r="H298" s="8" t="s">
        <v>6629</v>
      </c>
      <c r="I298" s="9"/>
      <c r="J298" s="9"/>
      <c r="K298" s="10" t="s">
        <v>2017</v>
      </c>
      <c r="L298" s="11">
        <v>45597</v>
      </c>
      <c r="M298" s="22"/>
      <c r="N298" s="33"/>
      <c r="O298" s="22"/>
      <c r="P298" s="78" t="s">
        <v>56</v>
      </c>
      <c r="Q298" s="78" t="s">
        <v>56</v>
      </c>
      <c r="R298" s="78" t="s">
        <v>56</v>
      </c>
      <c r="S298" s="78" t="s">
        <v>56</v>
      </c>
      <c r="T298" s="78" t="s">
        <v>56</v>
      </c>
      <c r="U298" s="14" t="s">
        <v>56</v>
      </c>
      <c r="V298" s="14" t="s">
        <v>56</v>
      </c>
      <c r="W298" s="14" t="s">
        <v>56</v>
      </c>
      <c r="X298" s="16" t="s">
        <v>56</v>
      </c>
      <c r="Y298" s="13"/>
      <c r="Z298" s="13"/>
      <c r="AA298" s="13"/>
      <c r="AB298" s="13"/>
    </row>
    <row r="299" spans="1:28" ht="17.100000000000001" customHeight="1">
      <c r="A299" t="s">
        <v>747</v>
      </c>
      <c r="B299" s="12" t="s">
        <v>748</v>
      </c>
      <c r="C299" s="12" t="s">
        <v>37</v>
      </c>
      <c r="D299" s="12" t="s">
        <v>695</v>
      </c>
      <c r="E299" s="12" t="s">
        <v>564</v>
      </c>
      <c r="F299" s="12" t="s">
        <v>667</v>
      </c>
      <c r="G299" s="56" t="s">
        <v>4876</v>
      </c>
      <c r="H299" s="8" t="s">
        <v>6629</v>
      </c>
      <c r="I299" s="9"/>
      <c r="J299" s="9"/>
      <c r="K299" s="10" t="s">
        <v>2017</v>
      </c>
      <c r="L299" s="11">
        <v>45597</v>
      </c>
      <c r="M299" s="22"/>
      <c r="N299" s="33"/>
      <c r="O299" s="22"/>
      <c r="P299" s="12" t="s">
        <v>7549</v>
      </c>
      <c r="Q299" s="12" t="s">
        <v>7550</v>
      </c>
      <c r="R299" s="12" t="s">
        <v>7459</v>
      </c>
      <c r="S299" s="12" t="s">
        <v>7223</v>
      </c>
      <c r="T299" s="12" t="s">
        <v>7297</v>
      </c>
      <c r="U299" s="14" t="s">
        <v>56</v>
      </c>
      <c r="V299" s="14" t="s">
        <v>56</v>
      </c>
      <c r="W299" s="14" t="s">
        <v>56</v>
      </c>
      <c r="X299" s="16" t="s">
        <v>56</v>
      </c>
      <c r="Y299" s="13"/>
      <c r="Z299" s="13"/>
      <c r="AA299" s="13"/>
      <c r="AB299" s="13"/>
    </row>
    <row r="300" spans="1:28" ht="17.100000000000001" customHeight="1">
      <c r="A300" t="s">
        <v>749</v>
      </c>
      <c r="B300" s="12" t="s">
        <v>750</v>
      </c>
      <c r="C300" s="12" t="s">
        <v>37</v>
      </c>
      <c r="D300" s="12" t="s">
        <v>695</v>
      </c>
      <c r="E300" s="12" t="s">
        <v>564</v>
      </c>
      <c r="F300" s="12" t="s">
        <v>667</v>
      </c>
      <c r="G300" s="56" t="s">
        <v>4877</v>
      </c>
      <c r="H300" s="8" t="s">
        <v>6630</v>
      </c>
      <c r="I300" s="9"/>
      <c r="J300" s="9"/>
      <c r="K300" s="10" t="s">
        <v>2017</v>
      </c>
      <c r="L300" s="11">
        <v>45597</v>
      </c>
      <c r="M300" s="22"/>
      <c r="N300" s="33"/>
      <c r="O300" s="22"/>
      <c r="P300" s="12" t="s">
        <v>7551</v>
      </c>
      <c r="Q300" s="12" t="s">
        <v>7552</v>
      </c>
      <c r="R300" s="12" t="s">
        <v>7332</v>
      </c>
      <c r="S300" s="12" t="s">
        <v>7542</v>
      </c>
      <c r="T300" s="12" t="s">
        <v>7512</v>
      </c>
      <c r="U300" s="14" t="s">
        <v>56</v>
      </c>
      <c r="V300" s="14" t="s">
        <v>56</v>
      </c>
      <c r="W300" s="14" t="s">
        <v>56</v>
      </c>
      <c r="X300" s="16" t="s">
        <v>56</v>
      </c>
      <c r="Y300" s="13"/>
      <c r="Z300" s="13"/>
      <c r="AA300" s="13"/>
      <c r="AB300" s="13"/>
    </row>
    <row r="301" spans="1:28" ht="17.100000000000001" customHeight="1">
      <c r="A301" t="s">
        <v>752</v>
      </c>
      <c r="B301" s="12" t="s">
        <v>753</v>
      </c>
      <c r="C301" s="12" t="s">
        <v>37</v>
      </c>
      <c r="D301" s="12" t="s">
        <v>695</v>
      </c>
      <c r="E301" s="12" t="s">
        <v>564</v>
      </c>
      <c r="F301" s="12" t="s">
        <v>667</v>
      </c>
      <c r="G301" s="56" t="s">
        <v>4877</v>
      </c>
      <c r="H301" s="8" t="s">
        <v>6630</v>
      </c>
      <c r="I301" s="9"/>
      <c r="J301" s="9"/>
      <c r="K301" s="10" t="s">
        <v>2017</v>
      </c>
      <c r="L301" s="11">
        <v>45597</v>
      </c>
      <c r="M301" s="22"/>
      <c r="N301" s="33"/>
      <c r="O301" s="22"/>
      <c r="P301" s="12" t="s">
        <v>7544</v>
      </c>
      <c r="Q301" s="12" t="s">
        <v>1566</v>
      </c>
      <c r="R301" s="12" t="s">
        <v>7332</v>
      </c>
      <c r="S301" s="12" t="s">
        <v>7522</v>
      </c>
      <c r="T301" s="12" t="s">
        <v>7512</v>
      </c>
      <c r="U301" s="14" t="s">
        <v>56</v>
      </c>
      <c r="V301" s="14" t="s">
        <v>56</v>
      </c>
      <c r="W301" s="14" t="s">
        <v>56</v>
      </c>
      <c r="X301" s="16" t="s">
        <v>56</v>
      </c>
      <c r="Y301" s="13"/>
      <c r="Z301" s="13"/>
      <c r="AA301" s="13"/>
      <c r="AB301" s="13"/>
    </row>
    <row r="302" spans="1:28" ht="17.100000000000001" customHeight="1">
      <c r="A302" t="s">
        <v>754</v>
      </c>
      <c r="B302" s="12" t="s">
        <v>755</v>
      </c>
      <c r="C302" s="12" t="s">
        <v>37</v>
      </c>
      <c r="D302" s="12" t="s">
        <v>695</v>
      </c>
      <c r="E302" s="12" t="s">
        <v>564</v>
      </c>
      <c r="F302" s="12" t="s">
        <v>667</v>
      </c>
      <c r="G302" s="56" t="s">
        <v>4877</v>
      </c>
      <c r="H302" s="8" t="s">
        <v>6630</v>
      </c>
      <c r="I302" s="9"/>
      <c r="J302" s="9"/>
      <c r="K302" s="10" t="s">
        <v>2017</v>
      </c>
      <c r="L302" s="11">
        <v>45597</v>
      </c>
      <c r="M302" s="22"/>
      <c r="N302" s="33"/>
      <c r="O302" s="22"/>
      <c r="P302" s="12" t="s">
        <v>7553</v>
      </c>
      <c r="Q302" s="12" t="s">
        <v>7554</v>
      </c>
      <c r="R302" s="12" t="s">
        <v>7459</v>
      </c>
      <c r="S302" s="12" t="s">
        <v>7536</v>
      </c>
      <c r="T302" s="12" t="s">
        <v>7297</v>
      </c>
      <c r="U302" s="14" t="s">
        <v>56</v>
      </c>
      <c r="V302" s="14" t="s">
        <v>56</v>
      </c>
      <c r="W302" s="14" t="s">
        <v>56</v>
      </c>
      <c r="X302" s="16" t="s">
        <v>56</v>
      </c>
      <c r="Y302" s="13"/>
      <c r="Z302" s="13"/>
      <c r="AA302" s="13"/>
      <c r="AB302" s="13"/>
    </row>
    <row r="303" spans="1:28" ht="17.100000000000001" customHeight="1">
      <c r="A303" t="s">
        <v>756</v>
      </c>
      <c r="B303" s="12" t="s">
        <v>757</v>
      </c>
      <c r="C303" s="12" t="s">
        <v>37</v>
      </c>
      <c r="D303" s="12" t="s">
        <v>695</v>
      </c>
      <c r="E303" s="12" t="s">
        <v>564</v>
      </c>
      <c r="F303" s="12" t="s">
        <v>667</v>
      </c>
      <c r="G303" s="56" t="s">
        <v>4877</v>
      </c>
      <c r="H303" s="8" t="s">
        <v>6630</v>
      </c>
      <c r="I303" s="9"/>
      <c r="J303" s="9"/>
      <c r="K303" s="10" t="s">
        <v>2017</v>
      </c>
      <c r="L303" s="11">
        <v>45597</v>
      </c>
      <c r="M303" s="22"/>
      <c r="N303" s="33"/>
      <c r="O303" s="22"/>
      <c r="P303" s="12" t="s">
        <v>7555</v>
      </c>
      <c r="Q303" s="12" t="s">
        <v>7556</v>
      </c>
      <c r="R303" s="12" t="s">
        <v>7332</v>
      </c>
      <c r="S303" s="12" t="s">
        <v>7557</v>
      </c>
      <c r="T303" s="12" t="s">
        <v>7170</v>
      </c>
      <c r="U303" s="14" t="s">
        <v>56</v>
      </c>
      <c r="V303" s="14" t="s">
        <v>56</v>
      </c>
      <c r="W303" s="14" t="s">
        <v>56</v>
      </c>
      <c r="X303" s="16" t="s">
        <v>56</v>
      </c>
      <c r="Y303" s="13"/>
      <c r="Z303" s="13"/>
      <c r="AA303" s="13"/>
      <c r="AB303" s="13"/>
    </row>
    <row r="304" spans="1:28" ht="17.100000000000001" customHeight="1">
      <c r="A304" t="s">
        <v>758</v>
      </c>
      <c r="B304" s="12" t="s">
        <v>759</v>
      </c>
      <c r="C304" s="12" t="s">
        <v>37</v>
      </c>
      <c r="D304" s="12" t="s">
        <v>695</v>
      </c>
      <c r="E304" s="12" t="s">
        <v>564</v>
      </c>
      <c r="F304" s="12" t="s">
        <v>667</v>
      </c>
      <c r="G304" s="56" t="s">
        <v>4878</v>
      </c>
      <c r="H304" s="8" t="s">
        <v>6630</v>
      </c>
      <c r="I304" s="9"/>
      <c r="J304" s="9"/>
      <c r="K304" s="10" t="s">
        <v>2017</v>
      </c>
      <c r="L304" s="11">
        <v>45597</v>
      </c>
      <c r="M304" s="22"/>
      <c r="N304" s="33"/>
      <c r="O304" s="22"/>
      <c r="P304" s="12" t="s">
        <v>7558</v>
      </c>
      <c r="Q304" s="12" t="s">
        <v>7559</v>
      </c>
      <c r="R304" s="12" t="s">
        <v>7459</v>
      </c>
      <c r="S304" s="12" t="s">
        <v>7527</v>
      </c>
      <c r="T304" s="12" t="s">
        <v>7297</v>
      </c>
      <c r="U304" s="14" t="s">
        <v>56</v>
      </c>
      <c r="V304" s="14" t="s">
        <v>56</v>
      </c>
      <c r="W304" s="14" t="s">
        <v>56</v>
      </c>
      <c r="X304" s="16" t="s">
        <v>56</v>
      </c>
      <c r="Y304" s="13"/>
      <c r="Z304" s="13"/>
      <c r="AA304" s="13"/>
      <c r="AB304" s="13"/>
    </row>
    <row r="305" spans="1:28" ht="17.100000000000001" customHeight="1">
      <c r="A305" t="s">
        <v>760</v>
      </c>
      <c r="B305" s="12" t="s">
        <v>761</v>
      </c>
      <c r="C305" s="12" t="s">
        <v>37</v>
      </c>
      <c r="D305" s="12" t="s">
        <v>695</v>
      </c>
      <c r="E305" s="12" t="s">
        <v>564</v>
      </c>
      <c r="F305" s="12" t="s">
        <v>667</v>
      </c>
      <c r="G305" s="56" t="s">
        <v>4878</v>
      </c>
      <c r="H305" s="8" t="s">
        <v>6630</v>
      </c>
      <c r="I305" s="9"/>
      <c r="J305" s="9"/>
      <c r="K305" s="10" t="s">
        <v>2017</v>
      </c>
      <c r="L305" s="11">
        <v>45597</v>
      </c>
      <c r="M305" s="22"/>
      <c r="N305" s="33"/>
      <c r="O305" s="22"/>
      <c r="P305" s="12" t="s">
        <v>7560</v>
      </c>
      <c r="Q305" s="12" t="s">
        <v>7201</v>
      </c>
      <c r="R305" s="12" t="s">
        <v>7459</v>
      </c>
      <c r="S305" s="12" t="s">
        <v>7533</v>
      </c>
      <c r="T305" s="12" t="s">
        <v>7297</v>
      </c>
      <c r="U305" s="14" t="s">
        <v>56</v>
      </c>
      <c r="V305" s="14" t="s">
        <v>56</v>
      </c>
      <c r="W305" s="14" t="s">
        <v>56</v>
      </c>
      <c r="X305" s="16" t="s">
        <v>56</v>
      </c>
      <c r="Y305" s="13"/>
      <c r="Z305" s="13"/>
      <c r="AA305" s="13"/>
      <c r="AB305" s="13"/>
    </row>
    <row r="306" spans="1:28" ht="17.100000000000001" customHeight="1">
      <c r="A306" t="s">
        <v>762</v>
      </c>
      <c r="B306" s="12" t="s">
        <v>763</v>
      </c>
      <c r="C306" s="12" t="s">
        <v>37</v>
      </c>
      <c r="D306" s="12" t="s">
        <v>695</v>
      </c>
      <c r="E306" s="12" t="s">
        <v>564</v>
      </c>
      <c r="F306" s="12" t="s">
        <v>667</v>
      </c>
      <c r="G306" s="56" t="s">
        <v>4878</v>
      </c>
      <c r="H306" s="8" t="s">
        <v>6630</v>
      </c>
      <c r="I306" s="9"/>
      <c r="J306" s="9"/>
      <c r="K306" s="10" t="s">
        <v>2017</v>
      </c>
      <c r="L306" s="11">
        <v>45597</v>
      </c>
      <c r="M306" s="22"/>
      <c r="N306" s="33"/>
      <c r="O306" s="22"/>
      <c r="P306" s="12" t="s">
        <v>7553</v>
      </c>
      <c r="Q306" s="12" t="s">
        <v>7554</v>
      </c>
      <c r="R306" s="12" t="s">
        <v>7459</v>
      </c>
      <c r="S306" s="12" t="s">
        <v>7536</v>
      </c>
      <c r="T306" s="12" t="s">
        <v>7297</v>
      </c>
      <c r="U306" s="14" t="s">
        <v>56</v>
      </c>
      <c r="V306" s="14" t="s">
        <v>56</v>
      </c>
      <c r="W306" s="14" t="s">
        <v>56</v>
      </c>
      <c r="X306" s="16" t="s">
        <v>56</v>
      </c>
      <c r="Y306" s="13"/>
      <c r="Z306" s="13"/>
      <c r="AA306" s="13"/>
      <c r="AB306" s="13"/>
    </row>
    <row r="307" spans="1:28" ht="17.100000000000001" customHeight="1">
      <c r="A307" t="s">
        <v>764</v>
      </c>
      <c r="B307" s="12" t="s">
        <v>765</v>
      </c>
      <c r="C307" s="12" t="s">
        <v>37</v>
      </c>
      <c r="D307" s="12" t="s">
        <v>695</v>
      </c>
      <c r="E307" s="12" t="s">
        <v>564</v>
      </c>
      <c r="F307" s="12" t="s">
        <v>667</v>
      </c>
      <c r="G307" s="56" t="s">
        <v>4878</v>
      </c>
      <c r="H307" s="8" t="s">
        <v>6630</v>
      </c>
      <c r="I307" s="9"/>
      <c r="J307" s="9"/>
      <c r="K307" s="10" t="s">
        <v>2017</v>
      </c>
      <c r="L307" s="11">
        <v>45597</v>
      </c>
      <c r="M307" s="22"/>
      <c r="N307" s="33"/>
      <c r="O307" s="22"/>
      <c r="P307" s="12" t="s">
        <v>7549</v>
      </c>
      <c r="Q307" s="12" t="s">
        <v>7550</v>
      </c>
      <c r="R307" s="12" t="s">
        <v>7459</v>
      </c>
      <c r="S307" s="12" t="s">
        <v>7223</v>
      </c>
      <c r="T307" s="12" t="s">
        <v>7297</v>
      </c>
      <c r="U307" s="14" t="s">
        <v>56</v>
      </c>
      <c r="V307" s="14" t="s">
        <v>56</v>
      </c>
      <c r="W307" s="14" t="s">
        <v>56</v>
      </c>
      <c r="X307" s="16" t="s">
        <v>56</v>
      </c>
      <c r="Y307" s="13"/>
      <c r="Z307" s="13"/>
      <c r="AA307" s="13"/>
      <c r="AB307" s="13"/>
    </row>
    <row r="308" spans="1:28" ht="17.100000000000001" customHeight="1">
      <c r="A308" t="s">
        <v>766</v>
      </c>
      <c r="B308" s="12" t="s">
        <v>767</v>
      </c>
      <c r="C308" s="12" t="s">
        <v>37</v>
      </c>
      <c r="D308" s="12" t="s">
        <v>695</v>
      </c>
      <c r="E308" s="12" t="s">
        <v>564</v>
      </c>
      <c r="F308" s="12" t="s">
        <v>667</v>
      </c>
      <c r="G308" s="56" t="s">
        <v>4879</v>
      </c>
      <c r="H308" s="8" t="s">
        <v>6630</v>
      </c>
      <c r="I308" s="9"/>
      <c r="J308" s="9"/>
      <c r="K308" s="10" t="s">
        <v>2017</v>
      </c>
      <c r="L308" s="11">
        <v>45597</v>
      </c>
      <c r="M308" s="22"/>
      <c r="N308" s="33"/>
      <c r="O308" s="22"/>
      <c r="P308" s="12" t="s">
        <v>7530</v>
      </c>
      <c r="Q308" s="12" t="s">
        <v>7531</v>
      </c>
      <c r="R308" s="12" t="s">
        <v>7529</v>
      </c>
      <c r="S308" s="12" t="s">
        <v>7527</v>
      </c>
      <c r="T308" s="12" t="s">
        <v>7418</v>
      </c>
      <c r="U308" s="14" t="s">
        <v>56</v>
      </c>
      <c r="V308" s="14" t="s">
        <v>56</v>
      </c>
      <c r="W308" s="14" t="s">
        <v>56</v>
      </c>
      <c r="X308" s="16" t="s">
        <v>56</v>
      </c>
      <c r="Y308" s="13"/>
      <c r="Z308" s="13"/>
      <c r="AA308" s="13"/>
      <c r="AB308" s="13"/>
    </row>
    <row r="309" spans="1:28" ht="17.100000000000001" customHeight="1">
      <c r="A309" t="s">
        <v>768</v>
      </c>
      <c r="B309" s="12" t="s">
        <v>769</v>
      </c>
      <c r="C309" s="12" t="s">
        <v>37</v>
      </c>
      <c r="D309" s="12" t="s">
        <v>695</v>
      </c>
      <c r="E309" s="12" t="s">
        <v>564</v>
      </c>
      <c r="F309" s="12" t="s">
        <v>667</v>
      </c>
      <c r="G309" s="56" t="s">
        <v>4879</v>
      </c>
      <c r="H309" s="8" t="s">
        <v>6630</v>
      </c>
      <c r="I309" s="9"/>
      <c r="J309" s="9"/>
      <c r="K309" s="10" t="s">
        <v>2017</v>
      </c>
      <c r="L309" s="11">
        <v>45597</v>
      </c>
      <c r="M309" s="22"/>
      <c r="N309" s="33"/>
      <c r="O309" s="22"/>
      <c r="P309" s="12" t="s">
        <v>7544</v>
      </c>
      <c r="Q309" s="12" t="s">
        <v>6879</v>
      </c>
      <c r="R309" s="12" t="s">
        <v>7332</v>
      </c>
      <c r="S309" s="12" t="s">
        <v>7522</v>
      </c>
      <c r="T309" s="12" t="s">
        <v>7512</v>
      </c>
      <c r="U309" s="14" t="s">
        <v>56</v>
      </c>
      <c r="V309" s="14" t="s">
        <v>56</v>
      </c>
      <c r="W309" s="14" t="s">
        <v>56</v>
      </c>
      <c r="X309" s="16" t="s">
        <v>56</v>
      </c>
      <c r="Y309" s="13"/>
      <c r="Z309" s="13"/>
      <c r="AA309" s="13"/>
      <c r="AB309" s="13"/>
    </row>
    <row r="310" spans="1:28" ht="17.100000000000001" customHeight="1">
      <c r="A310" t="s">
        <v>770</v>
      </c>
      <c r="B310" s="12" t="s">
        <v>771</v>
      </c>
      <c r="C310" s="12" t="s">
        <v>37</v>
      </c>
      <c r="D310" s="12" t="s">
        <v>695</v>
      </c>
      <c r="E310" s="12" t="s">
        <v>564</v>
      </c>
      <c r="F310" s="12" t="s">
        <v>667</v>
      </c>
      <c r="G310" s="56" t="s">
        <v>4879</v>
      </c>
      <c r="H310" s="8" t="s">
        <v>6630</v>
      </c>
      <c r="I310" s="9"/>
      <c r="J310" s="9"/>
      <c r="K310" s="10" t="s">
        <v>2017</v>
      </c>
      <c r="L310" s="11">
        <v>45597</v>
      </c>
      <c r="M310" s="22"/>
      <c r="N310" s="33"/>
      <c r="O310" s="22"/>
      <c r="P310" s="12" t="s">
        <v>7561</v>
      </c>
      <c r="Q310" s="12" t="s">
        <v>7562</v>
      </c>
      <c r="R310" s="12" t="s">
        <v>7332</v>
      </c>
      <c r="S310" s="12" t="s">
        <v>7563</v>
      </c>
      <c r="T310" s="12" t="s">
        <v>7512</v>
      </c>
      <c r="U310" s="14" t="s">
        <v>56</v>
      </c>
      <c r="V310" s="14" t="s">
        <v>56</v>
      </c>
      <c r="W310" s="14" t="s">
        <v>56</v>
      </c>
      <c r="X310" s="16" t="s">
        <v>56</v>
      </c>
      <c r="Y310" s="13"/>
      <c r="Z310" s="13"/>
      <c r="AA310" s="13"/>
      <c r="AB310" s="13"/>
    </row>
    <row r="311" spans="1:28" ht="17.100000000000001" customHeight="1">
      <c r="A311" t="s">
        <v>772</v>
      </c>
      <c r="B311" s="12" t="s">
        <v>773</v>
      </c>
      <c r="C311" s="12" t="s">
        <v>37</v>
      </c>
      <c r="D311" s="12" t="s">
        <v>695</v>
      </c>
      <c r="E311" s="12" t="s">
        <v>564</v>
      </c>
      <c r="F311" s="12" t="s">
        <v>667</v>
      </c>
      <c r="G311" s="56" t="s">
        <v>4879</v>
      </c>
      <c r="H311" s="8" t="s">
        <v>6630</v>
      </c>
      <c r="I311" s="9"/>
      <c r="J311" s="9"/>
      <c r="K311" s="10" t="s">
        <v>2017</v>
      </c>
      <c r="L311" s="11">
        <v>45597</v>
      </c>
      <c r="M311" s="22"/>
      <c r="N311" s="33"/>
      <c r="O311" s="22"/>
      <c r="P311" s="12" t="s">
        <v>7537</v>
      </c>
      <c r="Q311" s="12" t="s">
        <v>7554</v>
      </c>
      <c r="R311" s="12" t="s">
        <v>7529</v>
      </c>
      <c r="S311" s="12" t="s">
        <v>7223</v>
      </c>
      <c r="T311" s="12" t="s">
        <v>7418</v>
      </c>
      <c r="U311" s="14" t="s">
        <v>56</v>
      </c>
      <c r="V311" s="14" t="s">
        <v>56</v>
      </c>
      <c r="W311" s="14" t="s">
        <v>56</v>
      </c>
      <c r="X311" s="16" t="s">
        <v>56</v>
      </c>
      <c r="Y311" s="13"/>
      <c r="Z311" s="13"/>
      <c r="AA311" s="13"/>
      <c r="AB311" s="13"/>
    </row>
    <row r="312" spans="1:28" ht="17.100000000000001" customHeight="1">
      <c r="A312" t="s">
        <v>774</v>
      </c>
      <c r="B312" s="12" t="s">
        <v>775</v>
      </c>
      <c r="C312" s="12" t="s">
        <v>37</v>
      </c>
      <c r="D312" s="12" t="s">
        <v>695</v>
      </c>
      <c r="E312" s="12" t="s">
        <v>564</v>
      </c>
      <c r="F312" s="12" t="s">
        <v>667</v>
      </c>
      <c r="G312" s="56" t="s">
        <v>4880</v>
      </c>
      <c r="H312" s="8" t="s">
        <v>6630</v>
      </c>
      <c r="I312" s="9"/>
      <c r="J312" s="9"/>
      <c r="K312" s="10" t="s">
        <v>2017</v>
      </c>
      <c r="L312" s="11">
        <v>45597</v>
      </c>
      <c r="M312" s="22"/>
      <c r="N312" s="33"/>
      <c r="O312" s="22"/>
      <c r="P312" s="12" t="s">
        <v>7530</v>
      </c>
      <c r="Q312" s="12" t="s">
        <v>7531</v>
      </c>
      <c r="R312" s="12" t="s">
        <v>7529</v>
      </c>
      <c r="S312" s="12" t="s">
        <v>7527</v>
      </c>
      <c r="T312" s="12" t="s">
        <v>7418</v>
      </c>
      <c r="U312" s="14" t="s">
        <v>56</v>
      </c>
      <c r="V312" s="14" t="s">
        <v>56</v>
      </c>
      <c r="W312" s="14" t="s">
        <v>56</v>
      </c>
      <c r="X312" s="16" t="s">
        <v>56</v>
      </c>
      <c r="Y312" s="13"/>
      <c r="Z312" s="13"/>
      <c r="AA312" s="13"/>
      <c r="AB312" s="13"/>
    </row>
    <row r="313" spans="1:28" ht="17.100000000000001" customHeight="1">
      <c r="A313" t="s">
        <v>776</v>
      </c>
      <c r="B313" s="12" t="s">
        <v>777</v>
      </c>
      <c r="C313" s="12" t="s">
        <v>37</v>
      </c>
      <c r="D313" s="12" t="s">
        <v>695</v>
      </c>
      <c r="E313" s="12" t="s">
        <v>564</v>
      </c>
      <c r="F313" s="12" t="s">
        <v>667</v>
      </c>
      <c r="G313" s="56" t="s">
        <v>4880</v>
      </c>
      <c r="H313" s="8" t="s">
        <v>6630</v>
      </c>
      <c r="I313" s="9"/>
      <c r="J313" s="9"/>
      <c r="K313" s="10" t="s">
        <v>2017</v>
      </c>
      <c r="L313" s="11">
        <v>45597</v>
      </c>
      <c r="M313" s="22"/>
      <c r="N313" s="33"/>
      <c r="O313" s="22"/>
      <c r="P313" s="12" t="s">
        <v>7532</v>
      </c>
      <c r="Q313" s="12" t="s">
        <v>1572</v>
      </c>
      <c r="R313" s="12" t="s">
        <v>7529</v>
      </c>
      <c r="S313" s="12" t="s">
        <v>7533</v>
      </c>
      <c r="T313" s="12" t="s">
        <v>7418</v>
      </c>
      <c r="U313" s="14" t="s">
        <v>56</v>
      </c>
      <c r="V313" s="14" t="s">
        <v>56</v>
      </c>
      <c r="W313" s="14" t="s">
        <v>56</v>
      </c>
      <c r="X313" s="16" t="s">
        <v>56</v>
      </c>
      <c r="Y313" s="13"/>
      <c r="Z313" s="13"/>
      <c r="AA313" s="13"/>
      <c r="AB313" s="13"/>
    </row>
    <row r="314" spans="1:28" ht="17.100000000000001" customHeight="1">
      <c r="A314" t="s">
        <v>778</v>
      </c>
      <c r="B314" s="12" t="s">
        <v>779</v>
      </c>
      <c r="C314" s="12" t="s">
        <v>37</v>
      </c>
      <c r="D314" s="12" t="s">
        <v>695</v>
      </c>
      <c r="E314" s="12" t="s">
        <v>564</v>
      </c>
      <c r="F314" s="12" t="s">
        <v>667</v>
      </c>
      <c r="G314" s="56" t="s">
        <v>4880</v>
      </c>
      <c r="H314" s="8" t="s">
        <v>6630</v>
      </c>
      <c r="I314" s="9"/>
      <c r="J314" s="9"/>
      <c r="K314" s="10" t="s">
        <v>2017</v>
      </c>
      <c r="L314" s="11">
        <v>45597</v>
      </c>
      <c r="M314" s="22"/>
      <c r="N314" s="33"/>
      <c r="O314" s="22"/>
      <c r="P314" s="12" t="s">
        <v>7534</v>
      </c>
      <c r="Q314" s="12" t="s">
        <v>7535</v>
      </c>
      <c r="R314" s="12" t="s">
        <v>7529</v>
      </c>
      <c r="S314" s="12" t="s">
        <v>7536</v>
      </c>
      <c r="T314" s="12" t="s">
        <v>7418</v>
      </c>
      <c r="U314" s="14" t="s">
        <v>56</v>
      </c>
      <c r="V314" s="14" t="s">
        <v>56</v>
      </c>
      <c r="W314" s="14" t="s">
        <v>56</v>
      </c>
      <c r="X314" s="16" t="s">
        <v>56</v>
      </c>
      <c r="Y314" s="13"/>
      <c r="Z314" s="13"/>
      <c r="AA314" s="13"/>
      <c r="AB314" s="13"/>
    </row>
    <row r="315" spans="1:28" ht="17.100000000000001" customHeight="1">
      <c r="A315" t="s">
        <v>780</v>
      </c>
      <c r="B315" s="12" t="s">
        <v>781</v>
      </c>
      <c r="C315" s="12" t="s">
        <v>37</v>
      </c>
      <c r="D315" s="12" t="s">
        <v>695</v>
      </c>
      <c r="E315" s="12" t="s">
        <v>564</v>
      </c>
      <c r="F315" s="12" t="s">
        <v>667</v>
      </c>
      <c r="G315" s="56" t="s">
        <v>4880</v>
      </c>
      <c r="H315" s="8" t="s">
        <v>6630</v>
      </c>
      <c r="I315" s="9"/>
      <c r="J315" s="9"/>
      <c r="K315" s="10" t="s">
        <v>2017</v>
      </c>
      <c r="L315" s="11">
        <v>45597</v>
      </c>
      <c r="M315" s="22"/>
      <c r="N315" s="33"/>
      <c r="O315" s="22"/>
      <c r="P315" s="12" t="s">
        <v>7537</v>
      </c>
      <c r="Q315" s="12" t="s">
        <v>7554</v>
      </c>
      <c r="R315" s="12" t="s">
        <v>7529</v>
      </c>
      <c r="S315" s="12" t="s">
        <v>7223</v>
      </c>
      <c r="T315" s="12" t="s">
        <v>7418</v>
      </c>
      <c r="U315" s="14" t="s">
        <v>56</v>
      </c>
      <c r="V315" s="14" t="s">
        <v>56</v>
      </c>
      <c r="W315" s="14" t="s">
        <v>56</v>
      </c>
      <c r="X315" s="16" t="s">
        <v>56</v>
      </c>
      <c r="Y315" s="13"/>
      <c r="Z315" s="13"/>
      <c r="AA315" s="13"/>
      <c r="AB315" s="13"/>
    </row>
    <row r="316" spans="1:28" ht="17.100000000000001" customHeight="1">
      <c r="A316" t="s">
        <v>782</v>
      </c>
      <c r="B316" s="12" t="s">
        <v>783</v>
      </c>
      <c r="C316" s="12" t="s">
        <v>37</v>
      </c>
      <c r="D316" s="12" t="s">
        <v>695</v>
      </c>
      <c r="E316" s="12" t="s">
        <v>564</v>
      </c>
      <c r="F316" s="12" t="s">
        <v>667</v>
      </c>
      <c r="G316" s="56" t="s">
        <v>4881</v>
      </c>
      <c r="H316" s="8" t="s">
        <v>6630</v>
      </c>
      <c r="I316" s="9"/>
      <c r="J316" s="9"/>
      <c r="K316" s="10" t="s">
        <v>2017</v>
      </c>
      <c r="L316" s="11">
        <v>45597</v>
      </c>
      <c r="M316" s="22"/>
      <c r="N316" s="33"/>
      <c r="O316" s="22"/>
      <c r="P316" s="12" t="s">
        <v>7564</v>
      </c>
      <c r="Q316" s="12" t="s">
        <v>7552</v>
      </c>
      <c r="R316" s="12" t="s">
        <v>7565</v>
      </c>
      <c r="S316" s="12" t="s">
        <v>7566</v>
      </c>
      <c r="T316" s="12" t="s">
        <v>7512</v>
      </c>
      <c r="U316" s="14" t="s">
        <v>56</v>
      </c>
      <c r="V316" s="14" t="s">
        <v>56</v>
      </c>
      <c r="W316" s="14" t="s">
        <v>56</v>
      </c>
      <c r="X316" s="16" t="s">
        <v>56</v>
      </c>
      <c r="Y316" s="13"/>
      <c r="Z316" s="13"/>
      <c r="AA316" s="13"/>
      <c r="AB316" s="13"/>
    </row>
    <row r="317" spans="1:28" ht="17.100000000000001" customHeight="1">
      <c r="A317" t="s">
        <v>784</v>
      </c>
      <c r="B317" s="12" t="s">
        <v>785</v>
      </c>
      <c r="C317" s="12" t="s">
        <v>37</v>
      </c>
      <c r="D317" s="12" t="s">
        <v>695</v>
      </c>
      <c r="E317" s="12" t="s">
        <v>564</v>
      </c>
      <c r="F317" s="12" t="s">
        <v>667</v>
      </c>
      <c r="G317" s="56" t="s">
        <v>4881</v>
      </c>
      <c r="H317" s="8" t="s">
        <v>6630</v>
      </c>
      <c r="I317" s="9"/>
      <c r="J317" s="9"/>
      <c r="K317" s="10" t="s">
        <v>2017</v>
      </c>
      <c r="L317" s="11">
        <v>45597</v>
      </c>
      <c r="M317" s="22"/>
      <c r="N317" s="33"/>
      <c r="O317" s="22"/>
      <c r="P317" s="12" t="s">
        <v>7544</v>
      </c>
      <c r="Q317" s="12" t="s">
        <v>1566</v>
      </c>
      <c r="R317" s="12" t="s">
        <v>7332</v>
      </c>
      <c r="S317" s="12" t="s">
        <v>7522</v>
      </c>
      <c r="T317" s="12" t="s">
        <v>7512</v>
      </c>
      <c r="U317" s="14" t="s">
        <v>56</v>
      </c>
      <c r="V317" s="14" t="s">
        <v>56</v>
      </c>
      <c r="W317" s="14" t="s">
        <v>56</v>
      </c>
      <c r="X317" s="16" t="s">
        <v>56</v>
      </c>
      <c r="Y317" s="13"/>
      <c r="Z317" s="13"/>
      <c r="AA317" s="13"/>
      <c r="AB317" s="13"/>
    </row>
    <row r="318" spans="1:28" ht="17.100000000000001" customHeight="1">
      <c r="A318" t="s">
        <v>786</v>
      </c>
      <c r="B318" s="12" t="s">
        <v>787</v>
      </c>
      <c r="C318" s="12" t="s">
        <v>37</v>
      </c>
      <c r="D318" s="12" t="s">
        <v>695</v>
      </c>
      <c r="E318" s="12" t="s">
        <v>564</v>
      </c>
      <c r="F318" s="12" t="s">
        <v>667</v>
      </c>
      <c r="G318" s="56" t="s">
        <v>4881</v>
      </c>
      <c r="H318" s="8" t="s">
        <v>6630</v>
      </c>
      <c r="I318" s="9"/>
      <c r="J318" s="9"/>
      <c r="K318" s="10" t="s">
        <v>2017</v>
      </c>
      <c r="L318" s="11">
        <v>45597</v>
      </c>
      <c r="M318" s="22"/>
      <c r="N318" s="33"/>
      <c r="O318" s="22"/>
      <c r="P318" s="12" t="s">
        <v>7567</v>
      </c>
      <c r="Q318" s="12" t="s">
        <v>7255</v>
      </c>
      <c r="R318" s="12" t="s">
        <v>7521</v>
      </c>
      <c r="S318" s="12" t="s">
        <v>7547</v>
      </c>
      <c r="T318" s="12" t="s">
        <v>7512</v>
      </c>
      <c r="U318" s="14" t="s">
        <v>56</v>
      </c>
      <c r="V318" s="14" t="s">
        <v>56</v>
      </c>
      <c r="W318" s="14" t="s">
        <v>56</v>
      </c>
      <c r="X318" s="16" t="s">
        <v>56</v>
      </c>
      <c r="Y318" s="13"/>
      <c r="Z318" s="13"/>
      <c r="AA318" s="13"/>
      <c r="AB318" s="13"/>
    </row>
    <row r="319" spans="1:28" ht="17.100000000000001" customHeight="1">
      <c r="A319" t="s">
        <v>788</v>
      </c>
      <c r="B319" s="12" t="s">
        <v>789</v>
      </c>
      <c r="C319" s="12" t="s">
        <v>37</v>
      </c>
      <c r="D319" s="12" t="s">
        <v>695</v>
      </c>
      <c r="E319" s="12" t="s">
        <v>564</v>
      </c>
      <c r="F319" s="12" t="s">
        <v>667</v>
      </c>
      <c r="G319" s="56" t="s">
        <v>4881</v>
      </c>
      <c r="H319" s="8" t="s">
        <v>6630</v>
      </c>
      <c r="I319" s="9"/>
      <c r="J319" s="9"/>
      <c r="K319" s="10" t="s">
        <v>2017</v>
      </c>
      <c r="L319" s="11">
        <v>45597</v>
      </c>
      <c r="M319" s="22"/>
      <c r="N319" s="33"/>
      <c r="O319" s="22"/>
      <c r="P319" s="12" t="s">
        <v>7555</v>
      </c>
      <c r="Q319" s="12" t="s">
        <v>7556</v>
      </c>
      <c r="R319" s="12" t="s">
        <v>7332</v>
      </c>
      <c r="S319" s="12" t="s">
        <v>7557</v>
      </c>
      <c r="T319" s="12" t="s">
        <v>7170</v>
      </c>
      <c r="U319" s="14" t="s">
        <v>56</v>
      </c>
      <c r="V319" s="14" t="s">
        <v>56</v>
      </c>
      <c r="W319" s="14" t="s">
        <v>56</v>
      </c>
      <c r="X319" s="16" t="s">
        <v>56</v>
      </c>
      <c r="Y319" s="13"/>
      <c r="Z319" s="13"/>
      <c r="AA319" s="13"/>
      <c r="AB319" s="13"/>
    </row>
    <row r="320" spans="1:28" ht="17.100000000000001" customHeight="1">
      <c r="A320" t="s">
        <v>790</v>
      </c>
      <c r="B320" s="12" t="s">
        <v>791</v>
      </c>
      <c r="C320" s="12" t="s">
        <v>37</v>
      </c>
      <c r="D320" s="12" t="s">
        <v>695</v>
      </c>
      <c r="E320" s="12" t="s">
        <v>564</v>
      </c>
      <c r="F320" s="12" t="s">
        <v>667</v>
      </c>
      <c r="G320" s="56" t="s">
        <v>4882</v>
      </c>
      <c r="H320" s="8" t="s">
        <v>6630</v>
      </c>
      <c r="I320" s="9"/>
      <c r="J320" s="9"/>
      <c r="K320" s="10" t="s">
        <v>2017</v>
      </c>
      <c r="L320" s="11">
        <v>45597</v>
      </c>
      <c r="M320" s="22"/>
      <c r="N320" s="33"/>
      <c r="O320" s="22"/>
      <c r="P320" s="12" t="s">
        <v>7558</v>
      </c>
      <c r="Q320" s="12" t="s">
        <v>7559</v>
      </c>
      <c r="R320" s="12" t="s">
        <v>7459</v>
      </c>
      <c r="S320" s="12" t="s">
        <v>7527</v>
      </c>
      <c r="T320" s="12" t="s">
        <v>7297</v>
      </c>
      <c r="U320" s="14" t="s">
        <v>56</v>
      </c>
      <c r="V320" s="14" t="s">
        <v>56</v>
      </c>
      <c r="W320" s="14" t="s">
        <v>56</v>
      </c>
      <c r="X320" s="16" t="s">
        <v>56</v>
      </c>
      <c r="Y320" s="13"/>
      <c r="Z320" s="13"/>
      <c r="AA320" s="13"/>
      <c r="AB320" s="13"/>
    </row>
    <row r="321" spans="1:28" ht="17.100000000000001" customHeight="1">
      <c r="A321" t="s">
        <v>792</v>
      </c>
      <c r="B321" s="12" t="s">
        <v>793</v>
      </c>
      <c r="C321" s="12" t="s">
        <v>37</v>
      </c>
      <c r="D321" s="12" t="s">
        <v>695</v>
      </c>
      <c r="E321" s="12" t="s">
        <v>564</v>
      </c>
      <c r="F321" s="12" t="s">
        <v>667</v>
      </c>
      <c r="G321" s="56" t="s">
        <v>4882</v>
      </c>
      <c r="H321" s="8" t="s">
        <v>6630</v>
      </c>
      <c r="I321" s="9"/>
      <c r="J321" s="9"/>
      <c r="K321" s="10" t="s">
        <v>2017</v>
      </c>
      <c r="L321" s="11">
        <v>45597</v>
      </c>
      <c r="M321" s="22"/>
      <c r="N321" s="33"/>
      <c r="O321" s="22"/>
      <c r="P321" s="12" t="s">
        <v>7560</v>
      </c>
      <c r="Q321" s="12" t="s">
        <v>7201</v>
      </c>
      <c r="R321" s="12" t="s">
        <v>7459</v>
      </c>
      <c r="S321" s="12" t="s">
        <v>7533</v>
      </c>
      <c r="T321" s="12" t="s">
        <v>7297</v>
      </c>
      <c r="U321" s="14" t="s">
        <v>56</v>
      </c>
      <c r="V321" s="14" t="s">
        <v>56</v>
      </c>
      <c r="W321" s="14" t="s">
        <v>56</v>
      </c>
      <c r="X321" s="16" t="s">
        <v>56</v>
      </c>
      <c r="Y321" s="13"/>
      <c r="Z321" s="13"/>
      <c r="AA321" s="13"/>
      <c r="AB321" s="13"/>
    </row>
    <row r="322" spans="1:28" ht="17.100000000000001" customHeight="1">
      <c r="A322" t="s">
        <v>794</v>
      </c>
      <c r="B322" s="12" t="s">
        <v>795</v>
      </c>
      <c r="C322" s="12" t="s">
        <v>37</v>
      </c>
      <c r="D322" s="12" t="s">
        <v>695</v>
      </c>
      <c r="E322" s="12" t="s">
        <v>564</v>
      </c>
      <c r="F322" s="12" t="s">
        <v>667</v>
      </c>
      <c r="G322" s="56" t="s">
        <v>4882</v>
      </c>
      <c r="H322" s="8" t="s">
        <v>6630</v>
      </c>
      <c r="I322" s="9"/>
      <c r="J322" s="9"/>
      <c r="K322" s="10" t="s">
        <v>2017</v>
      </c>
      <c r="L322" s="11">
        <v>45597</v>
      </c>
      <c r="M322" s="22"/>
      <c r="N322" s="33"/>
      <c r="O322" s="22"/>
      <c r="P322" s="12" t="s">
        <v>7553</v>
      </c>
      <c r="Q322" s="12" t="s">
        <v>7554</v>
      </c>
      <c r="R322" s="12" t="s">
        <v>7459</v>
      </c>
      <c r="S322" s="12" t="s">
        <v>7536</v>
      </c>
      <c r="T322" s="12" t="s">
        <v>7297</v>
      </c>
      <c r="U322" s="14" t="s">
        <v>56</v>
      </c>
      <c r="V322" s="14" t="s">
        <v>56</v>
      </c>
      <c r="W322" s="14" t="s">
        <v>56</v>
      </c>
      <c r="X322" s="16" t="s">
        <v>56</v>
      </c>
      <c r="Y322" s="13"/>
      <c r="Z322" s="13"/>
      <c r="AA322" s="13"/>
      <c r="AB322" s="13"/>
    </row>
    <row r="323" spans="1:28" ht="17.100000000000001" customHeight="1">
      <c r="A323" t="s">
        <v>796</v>
      </c>
      <c r="B323" s="12" t="s">
        <v>797</v>
      </c>
      <c r="C323" s="12" t="s">
        <v>37</v>
      </c>
      <c r="D323" s="12" t="s">
        <v>695</v>
      </c>
      <c r="E323" s="12" t="s">
        <v>564</v>
      </c>
      <c r="F323" s="12" t="s">
        <v>667</v>
      </c>
      <c r="G323" s="56" t="s">
        <v>4882</v>
      </c>
      <c r="H323" s="8" t="s">
        <v>6630</v>
      </c>
      <c r="I323" s="9"/>
      <c r="J323" s="9"/>
      <c r="K323" s="10" t="s">
        <v>2017</v>
      </c>
      <c r="L323" s="11">
        <v>45597</v>
      </c>
      <c r="M323" s="22"/>
      <c r="N323" s="33"/>
      <c r="O323" s="22"/>
      <c r="P323" s="12" t="s">
        <v>7549</v>
      </c>
      <c r="Q323" s="12" t="s">
        <v>7550</v>
      </c>
      <c r="R323" s="12" t="s">
        <v>7459</v>
      </c>
      <c r="S323" s="12" t="s">
        <v>7223</v>
      </c>
      <c r="T323" s="12" t="s">
        <v>7297</v>
      </c>
      <c r="U323" s="14" t="s">
        <v>56</v>
      </c>
      <c r="V323" s="14" t="s">
        <v>56</v>
      </c>
      <c r="W323" s="14" t="s">
        <v>56</v>
      </c>
      <c r="X323" s="16" t="s">
        <v>56</v>
      </c>
      <c r="Y323" s="13"/>
      <c r="Z323" s="13"/>
      <c r="AA323" s="13"/>
      <c r="AB323" s="13"/>
    </row>
    <row r="324" spans="1:28" ht="17.100000000000001" customHeight="1">
      <c r="A324" t="s">
        <v>798</v>
      </c>
      <c r="B324" s="12" t="s">
        <v>799</v>
      </c>
      <c r="C324" s="12" t="s">
        <v>37</v>
      </c>
      <c r="D324" s="12" t="s">
        <v>695</v>
      </c>
      <c r="E324" s="12" t="s">
        <v>564</v>
      </c>
      <c r="F324" s="12" t="s">
        <v>667</v>
      </c>
      <c r="G324" s="56" t="s">
        <v>4883</v>
      </c>
      <c r="H324" s="8" t="s">
        <v>6630</v>
      </c>
      <c r="I324" s="9"/>
      <c r="J324" s="9"/>
      <c r="K324" s="10" t="s">
        <v>2017</v>
      </c>
      <c r="L324" s="11">
        <v>45597</v>
      </c>
      <c r="M324" s="22"/>
      <c r="N324" s="33"/>
      <c r="O324" s="22"/>
      <c r="P324" s="12" t="s">
        <v>7530</v>
      </c>
      <c r="Q324" s="12" t="s">
        <v>7531</v>
      </c>
      <c r="R324" s="12" t="s">
        <v>7529</v>
      </c>
      <c r="S324" s="12" t="s">
        <v>7527</v>
      </c>
      <c r="T324" s="12" t="s">
        <v>7418</v>
      </c>
      <c r="U324" s="14" t="s">
        <v>56</v>
      </c>
      <c r="V324" s="14" t="s">
        <v>56</v>
      </c>
      <c r="W324" s="14" t="s">
        <v>56</v>
      </c>
      <c r="X324" s="16" t="s">
        <v>56</v>
      </c>
      <c r="Y324" s="13"/>
      <c r="Z324" s="13"/>
      <c r="AA324" s="13"/>
      <c r="AB324" s="13"/>
    </row>
    <row r="325" spans="1:28" ht="17.100000000000001" customHeight="1">
      <c r="A325" t="s">
        <v>800</v>
      </c>
      <c r="B325" s="12" t="s">
        <v>801</v>
      </c>
      <c r="C325" s="12" t="s">
        <v>37</v>
      </c>
      <c r="D325" s="12" t="s">
        <v>695</v>
      </c>
      <c r="E325" s="12" t="s">
        <v>564</v>
      </c>
      <c r="F325" s="12" t="s">
        <v>667</v>
      </c>
      <c r="G325" s="56" t="s">
        <v>4883</v>
      </c>
      <c r="H325" s="8" t="s">
        <v>6630</v>
      </c>
      <c r="I325" s="9"/>
      <c r="J325" s="9"/>
      <c r="K325" s="10" t="s">
        <v>2017</v>
      </c>
      <c r="L325" s="11">
        <v>45597</v>
      </c>
      <c r="M325" s="22"/>
      <c r="N325" s="33"/>
      <c r="O325" s="22"/>
      <c r="P325" s="12" t="s">
        <v>7544</v>
      </c>
      <c r="Q325" s="12" t="s">
        <v>6879</v>
      </c>
      <c r="R325" s="12" t="s">
        <v>7332</v>
      </c>
      <c r="S325" s="12" t="s">
        <v>7522</v>
      </c>
      <c r="T325" s="12" t="s">
        <v>7512</v>
      </c>
      <c r="U325" s="14" t="s">
        <v>56</v>
      </c>
      <c r="V325" s="14" t="s">
        <v>56</v>
      </c>
      <c r="W325" s="14" t="s">
        <v>56</v>
      </c>
      <c r="X325" s="16" t="s">
        <v>56</v>
      </c>
      <c r="Y325" s="13"/>
      <c r="Z325" s="13"/>
      <c r="AA325" s="13"/>
      <c r="AB325" s="13"/>
    </row>
    <row r="326" spans="1:28" ht="17.100000000000001" customHeight="1">
      <c r="A326" t="s">
        <v>802</v>
      </c>
      <c r="B326" s="12" t="s">
        <v>803</v>
      </c>
      <c r="C326" s="12" t="s">
        <v>37</v>
      </c>
      <c r="D326" s="12" t="s">
        <v>695</v>
      </c>
      <c r="E326" s="12" t="s">
        <v>564</v>
      </c>
      <c r="F326" s="12" t="s">
        <v>667</v>
      </c>
      <c r="G326" s="56" t="s">
        <v>4883</v>
      </c>
      <c r="H326" s="8" t="s">
        <v>6630</v>
      </c>
      <c r="I326" s="9"/>
      <c r="J326" s="9"/>
      <c r="K326" s="10" t="s">
        <v>2017</v>
      </c>
      <c r="L326" s="11">
        <v>45597</v>
      </c>
      <c r="M326" s="22"/>
      <c r="N326" s="33"/>
      <c r="O326" s="22"/>
      <c r="P326" s="12" t="s">
        <v>7546</v>
      </c>
      <c r="Q326" s="12" t="s">
        <v>7562</v>
      </c>
      <c r="R326" s="12" t="s">
        <v>7332</v>
      </c>
      <c r="S326" s="12" t="s">
        <v>7547</v>
      </c>
      <c r="T326" s="12" t="s">
        <v>7512</v>
      </c>
      <c r="U326" s="14" t="s">
        <v>56</v>
      </c>
      <c r="V326" s="14" t="s">
        <v>56</v>
      </c>
      <c r="W326" s="14" t="s">
        <v>56</v>
      </c>
      <c r="X326" s="16" t="s">
        <v>56</v>
      </c>
      <c r="Y326" s="13"/>
      <c r="Z326" s="13"/>
      <c r="AA326" s="13"/>
      <c r="AB326" s="13"/>
    </row>
    <row r="327" spans="1:28" ht="17.100000000000001" customHeight="1">
      <c r="A327" t="s">
        <v>804</v>
      </c>
      <c r="B327" s="12" t="s">
        <v>805</v>
      </c>
      <c r="C327" s="12" t="s">
        <v>37</v>
      </c>
      <c r="D327" s="12" t="s">
        <v>695</v>
      </c>
      <c r="E327" s="12" t="s">
        <v>564</v>
      </c>
      <c r="F327" s="12" t="s">
        <v>667</v>
      </c>
      <c r="G327" s="56" t="s">
        <v>4883</v>
      </c>
      <c r="H327" s="8" t="s">
        <v>6630</v>
      </c>
      <c r="I327" s="9"/>
      <c r="J327" s="9"/>
      <c r="K327" s="10" t="s">
        <v>2017</v>
      </c>
      <c r="L327" s="11">
        <v>45597</v>
      </c>
      <c r="M327" s="22"/>
      <c r="N327" s="33"/>
      <c r="O327" s="22"/>
      <c r="P327" s="12" t="s">
        <v>7537</v>
      </c>
      <c r="Q327" s="12" t="s">
        <v>7554</v>
      </c>
      <c r="R327" s="12" t="s">
        <v>7529</v>
      </c>
      <c r="S327" s="12" t="s">
        <v>7223</v>
      </c>
      <c r="T327" s="12" t="s">
        <v>7418</v>
      </c>
      <c r="U327" s="14" t="s">
        <v>56</v>
      </c>
      <c r="V327" s="14" t="s">
        <v>56</v>
      </c>
      <c r="W327" s="14" t="s">
        <v>56</v>
      </c>
      <c r="X327" s="16" t="s">
        <v>56</v>
      </c>
      <c r="Y327" s="13"/>
      <c r="Z327" s="13"/>
      <c r="AA327" s="13"/>
      <c r="AB327" s="13"/>
    </row>
    <row r="328" spans="1:28" ht="17.100000000000001" customHeight="1">
      <c r="A328" t="s">
        <v>806</v>
      </c>
      <c r="B328" s="12" t="s">
        <v>807</v>
      </c>
      <c r="C328" s="12" t="s">
        <v>37</v>
      </c>
      <c r="D328" s="12" t="s">
        <v>695</v>
      </c>
      <c r="E328" s="12" t="s">
        <v>564</v>
      </c>
      <c r="F328" s="12" t="s">
        <v>667</v>
      </c>
      <c r="G328" s="56" t="s">
        <v>4884</v>
      </c>
      <c r="H328" s="8" t="s">
        <v>6630</v>
      </c>
      <c r="I328" s="9"/>
      <c r="J328" s="9"/>
      <c r="K328" s="10" t="s">
        <v>2017</v>
      </c>
      <c r="L328" s="11">
        <v>45597</v>
      </c>
      <c r="M328" s="22"/>
      <c r="N328" s="33"/>
      <c r="O328" s="22"/>
      <c r="P328" s="12" t="s">
        <v>7530</v>
      </c>
      <c r="Q328" s="12" t="s">
        <v>7531</v>
      </c>
      <c r="R328" s="12" t="s">
        <v>7529</v>
      </c>
      <c r="S328" s="12" t="s">
        <v>7527</v>
      </c>
      <c r="T328" s="12" t="s">
        <v>7418</v>
      </c>
      <c r="U328" s="14" t="s">
        <v>56</v>
      </c>
      <c r="V328" s="14" t="s">
        <v>56</v>
      </c>
      <c r="W328" s="14" t="s">
        <v>56</v>
      </c>
      <c r="X328" s="16" t="s">
        <v>56</v>
      </c>
      <c r="Y328" s="13"/>
      <c r="Z328" s="13"/>
      <c r="AA328" s="13"/>
      <c r="AB328" s="13"/>
    </row>
    <row r="329" spans="1:28" ht="17.100000000000001" customHeight="1">
      <c r="A329" t="s">
        <v>808</v>
      </c>
      <c r="B329" s="12" t="s">
        <v>809</v>
      </c>
      <c r="C329" s="12" t="s">
        <v>37</v>
      </c>
      <c r="D329" s="12" t="s">
        <v>695</v>
      </c>
      <c r="E329" s="12" t="s">
        <v>564</v>
      </c>
      <c r="F329" s="12" t="s">
        <v>667</v>
      </c>
      <c r="G329" s="56" t="s">
        <v>4884</v>
      </c>
      <c r="H329" s="8" t="s">
        <v>6630</v>
      </c>
      <c r="I329" s="9"/>
      <c r="J329" s="9"/>
      <c r="K329" s="10" t="s">
        <v>2017</v>
      </c>
      <c r="L329" s="11">
        <v>45597</v>
      </c>
      <c r="M329" s="22"/>
      <c r="N329" s="33"/>
      <c r="O329" s="22"/>
      <c r="P329" s="12" t="s">
        <v>7532</v>
      </c>
      <c r="Q329" s="12" t="s">
        <v>1572</v>
      </c>
      <c r="R329" s="12" t="s">
        <v>7529</v>
      </c>
      <c r="S329" s="12" t="s">
        <v>7533</v>
      </c>
      <c r="T329" s="12" t="s">
        <v>7418</v>
      </c>
      <c r="U329" s="14" t="s">
        <v>56</v>
      </c>
      <c r="V329" s="14" t="s">
        <v>56</v>
      </c>
      <c r="W329" s="14" t="s">
        <v>56</v>
      </c>
      <c r="X329" s="16" t="s">
        <v>56</v>
      </c>
      <c r="Y329" s="13"/>
      <c r="Z329" s="13"/>
      <c r="AA329" s="13"/>
      <c r="AB329" s="13"/>
    </row>
    <row r="330" spans="1:28" ht="17.100000000000001" customHeight="1">
      <c r="A330" t="s">
        <v>810</v>
      </c>
      <c r="B330" s="12" t="s">
        <v>811</v>
      </c>
      <c r="C330" s="12" t="s">
        <v>37</v>
      </c>
      <c r="D330" s="12" t="s">
        <v>695</v>
      </c>
      <c r="E330" s="12" t="s">
        <v>564</v>
      </c>
      <c r="F330" s="12" t="s">
        <v>667</v>
      </c>
      <c r="G330" s="56" t="s">
        <v>4884</v>
      </c>
      <c r="H330" s="8" t="s">
        <v>6630</v>
      </c>
      <c r="I330" s="9"/>
      <c r="J330" s="9"/>
      <c r="K330" s="10" t="s">
        <v>2017</v>
      </c>
      <c r="L330" s="11">
        <v>45597</v>
      </c>
      <c r="M330" s="22"/>
      <c r="N330" s="33"/>
      <c r="O330" s="22"/>
      <c r="P330" s="12" t="s">
        <v>7534</v>
      </c>
      <c r="Q330" s="12" t="s">
        <v>7535</v>
      </c>
      <c r="R330" s="12" t="s">
        <v>7529</v>
      </c>
      <c r="S330" s="12" t="s">
        <v>7536</v>
      </c>
      <c r="T330" s="12" t="s">
        <v>7418</v>
      </c>
      <c r="U330" s="14" t="s">
        <v>56</v>
      </c>
      <c r="V330" s="14" t="s">
        <v>56</v>
      </c>
      <c r="W330" s="14" t="s">
        <v>56</v>
      </c>
      <c r="X330" s="16" t="s">
        <v>56</v>
      </c>
      <c r="Y330" s="13"/>
      <c r="Z330" s="13"/>
      <c r="AA330" s="13"/>
      <c r="AB330" s="13"/>
    </row>
    <row r="331" spans="1:28" ht="17.100000000000001" customHeight="1">
      <c r="A331" t="s">
        <v>812</v>
      </c>
      <c r="B331" s="12" t="s">
        <v>813</v>
      </c>
      <c r="C331" s="12" t="s">
        <v>37</v>
      </c>
      <c r="D331" s="12" t="s">
        <v>695</v>
      </c>
      <c r="E331" s="12" t="s">
        <v>564</v>
      </c>
      <c r="F331" s="12" t="s">
        <v>667</v>
      </c>
      <c r="G331" s="56" t="s">
        <v>4884</v>
      </c>
      <c r="H331" s="8" t="s">
        <v>6630</v>
      </c>
      <c r="I331" s="9"/>
      <c r="J331" s="9"/>
      <c r="K331" s="10" t="s">
        <v>2017</v>
      </c>
      <c r="L331" s="11">
        <v>45597</v>
      </c>
      <c r="M331" s="22"/>
      <c r="N331" s="33"/>
      <c r="O331" s="22"/>
      <c r="P331" s="12" t="s">
        <v>7537</v>
      </c>
      <c r="Q331" s="12" t="s">
        <v>7554</v>
      </c>
      <c r="R331" s="12" t="s">
        <v>7529</v>
      </c>
      <c r="S331" s="12" t="s">
        <v>7223</v>
      </c>
      <c r="T331" s="12" t="s">
        <v>7418</v>
      </c>
      <c r="U331" s="14" t="s">
        <v>56</v>
      </c>
      <c r="V331" s="14" t="s">
        <v>56</v>
      </c>
      <c r="W331" s="14" t="s">
        <v>56</v>
      </c>
      <c r="X331" s="16" t="s">
        <v>56</v>
      </c>
      <c r="Y331" s="13"/>
      <c r="Z331" s="13"/>
      <c r="AA331" s="13"/>
      <c r="AB331" s="13"/>
    </row>
    <row r="332" spans="1:28" ht="17.100000000000001" customHeight="1">
      <c r="A332" t="s">
        <v>814</v>
      </c>
      <c r="B332" s="12" t="s">
        <v>815</v>
      </c>
      <c r="C332" s="12" t="s">
        <v>37</v>
      </c>
      <c r="D332" s="12" t="s">
        <v>173</v>
      </c>
      <c r="E332" s="12" t="s">
        <v>174</v>
      </c>
      <c r="F332" s="12" t="s">
        <v>816</v>
      </c>
      <c r="G332" s="56" t="s">
        <v>4885</v>
      </c>
      <c r="H332" s="8" t="s">
        <v>6631</v>
      </c>
      <c r="I332" s="9"/>
      <c r="J332" s="9"/>
      <c r="K332" s="10" t="s">
        <v>2017</v>
      </c>
      <c r="L332" s="11">
        <v>45748</v>
      </c>
      <c r="M332" s="22"/>
      <c r="N332" s="33"/>
      <c r="O332" s="22"/>
      <c r="P332" s="12" t="s">
        <v>7568</v>
      </c>
      <c r="Q332" s="12" t="s">
        <v>7132</v>
      </c>
      <c r="R332" s="12" t="s">
        <v>7569</v>
      </c>
      <c r="S332" s="12" t="s">
        <v>7569</v>
      </c>
      <c r="T332" s="12" t="s">
        <v>7569</v>
      </c>
      <c r="U332" s="14" t="s">
        <v>56</v>
      </c>
      <c r="V332" s="14" t="s">
        <v>56</v>
      </c>
      <c r="W332" s="14" t="s">
        <v>56</v>
      </c>
      <c r="X332" s="16" t="s">
        <v>56</v>
      </c>
      <c r="Y332" s="13"/>
      <c r="Z332" s="13"/>
      <c r="AA332" s="13"/>
      <c r="AB332" s="13"/>
    </row>
    <row r="333" spans="1:28" ht="17.100000000000001" customHeight="1">
      <c r="A333" t="s">
        <v>818</v>
      </c>
      <c r="B333" s="12" t="s">
        <v>819</v>
      </c>
      <c r="C333" s="12" t="s">
        <v>37</v>
      </c>
      <c r="D333" s="12" t="s">
        <v>173</v>
      </c>
      <c r="E333" s="12" t="s">
        <v>564</v>
      </c>
      <c r="F333" s="12" t="s">
        <v>175</v>
      </c>
      <c r="G333" s="56" t="s">
        <v>7570</v>
      </c>
      <c r="H333" s="8" t="s">
        <v>6633</v>
      </c>
      <c r="I333" s="9"/>
      <c r="J333" s="9"/>
      <c r="K333" s="10" t="s">
        <v>2017</v>
      </c>
      <c r="L333" s="11">
        <v>45597</v>
      </c>
      <c r="M333" s="22"/>
      <c r="N333" s="33"/>
      <c r="O333" s="22"/>
      <c r="P333" s="12" t="s">
        <v>7571</v>
      </c>
      <c r="Q333" s="12" t="s">
        <v>7282</v>
      </c>
      <c r="R333" s="12" t="s">
        <v>7428</v>
      </c>
      <c r="S333" s="12" t="s">
        <v>7347</v>
      </c>
      <c r="T333" s="12" t="s">
        <v>7572</v>
      </c>
      <c r="U333" s="14" t="s">
        <v>56</v>
      </c>
      <c r="V333" s="14" t="s">
        <v>56</v>
      </c>
      <c r="W333" s="14" t="s">
        <v>56</v>
      </c>
      <c r="X333" s="16" t="s">
        <v>56</v>
      </c>
      <c r="Y333" s="13"/>
      <c r="Z333" s="13"/>
      <c r="AA333" s="13"/>
      <c r="AB333" s="13"/>
    </row>
    <row r="334" spans="1:28" ht="17.100000000000001" customHeight="1">
      <c r="A334" t="s">
        <v>821</v>
      </c>
      <c r="B334" s="12" t="s">
        <v>822</v>
      </c>
      <c r="C334" s="12" t="s">
        <v>37</v>
      </c>
      <c r="D334" s="12" t="s">
        <v>173</v>
      </c>
      <c r="E334" s="12" t="s">
        <v>564</v>
      </c>
      <c r="F334" s="12" t="s">
        <v>175</v>
      </c>
      <c r="G334" s="56" t="s">
        <v>7573</v>
      </c>
      <c r="H334" s="8" t="s">
        <v>6633</v>
      </c>
      <c r="I334" s="9"/>
      <c r="J334" s="9"/>
      <c r="K334" s="10" t="s">
        <v>2017</v>
      </c>
      <c r="L334" s="11">
        <v>45597</v>
      </c>
      <c r="M334" s="22"/>
      <c r="N334" s="33"/>
      <c r="O334" s="22"/>
      <c r="P334" s="12" t="s">
        <v>7571</v>
      </c>
      <c r="Q334" s="12" t="s">
        <v>7282</v>
      </c>
      <c r="R334" s="12" t="s">
        <v>7428</v>
      </c>
      <c r="S334" s="12" t="s">
        <v>7347</v>
      </c>
      <c r="T334" s="12" t="s">
        <v>7572</v>
      </c>
      <c r="U334" s="14" t="s">
        <v>56</v>
      </c>
      <c r="V334" s="14" t="s">
        <v>56</v>
      </c>
      <c r="W334" s="14" t="s">
        <v>56</v>
      </c>
      <c r="X334" s="16" t="s">
        <v>56</v>
      </c>
      <c r="Y334" s="13"/>
      <c r="Z334" s="13"/>
      <c r="AA334" s="13"/>
      <c r="AB334" s="13"/>
    </row>
    <row r="335" spans="1:28" ht="17.100000000000001" customHeight="1">
      <c r="A335" t="s">
        <v>826</v>
      </c>
      <c r="B335" s="12" t="s">
        <v>827</v>
      </c>
      <c r="C335" s="12" t="s">
        <v>37</v>
      </c>
      <c r="D335" s="12" t="s">
        <v>173</v>
      </c>
      <c r="E335" s="12" t="s">
        <v>564</v>
      </c>
      <c r="F335" s="12" t="s">
        <v>175</v>
      </c>
      <c r="G335" s="9" t="s">
        <v>4889</v>
      </c>
      <c r="H335" s="8" t="s">
        <v>6636</v>
      </c>
      <c r="I335" s="9"/>
      <c r="J335" s="9"/>
      <c r="K335" s="10" t="s">
        <v>2017</v>
      </c>
      <c r="L335" s="11">
        <v>45597</v>
      </c>
      <c r="M335" s="22"/>
      <c r="N335" s="33"/>
      <c r="O335" s="22"/>
      <c r="P335" s="12" t="s">
        <v>7574</v>
      </c>
      <c r="Q335" s="12" t="s">
        <v>7575</v>
      </c>
      <c r="R335" s="12" t="s">
        <v>7286</v>
      </c>
      <c r="S335" s="12" t="s">
        <v>7576</v>
      </c>
      <c r="T335" s="12" t="s">
        <v>7297</v>
      </c>
      <c r="U335" s="14" t="s">
        <v>56</v>
      </c>
      <c r="V335" s="14" t="s">
        <v>56</v>
      </c>
      <c r="W335" s="14" t="s">
        <v>56</v>
      </c>
      <c r="X335" s="16" t="s">
        <v>56</v>
      </c>
      <c r="Y335" s="13"/>
      <c r="Z335" s="13"/>
      <c r="AA335" s="13"/>
      <c r="AB335" s="13"/>
    </row>
    <row r="336" spans="1:28" ht="17.100000000000001" customHeight="1">
      <c r="A336" t="s">
        <v>829</v>
      </c>
      <c r="B336" s="12" t="s">
        <v>830</v>
      </c>
      <c r="C336" s="12" t="s">
        <v>37</v>
      </c>
      <c r="D336" s="12" t="s">
        <v>173</v>
      </c>
      <c r="E336" s="12" t="s">
        <v>564</v>
      </c>
      <c r="F336" s="12" t="s">
        <v>175</v>
      </c>
      <c r="G336" s="9" t="s">
        <v>4890</v>
      </c>
      <c r="H336" s="8" t="s">
        <v>6636</v>
      </c>
      <c r="I336" s="9"/>
      <c r="J336" s="9"/>
      <c r="K336" s="10" t="s">
        <v>2017</v>
      </c>
      <c r="L336" s="11">
        <v>45597</v>
      </c>
      <c r="M336" s="22"/>
      <c r="N336" s="33"/>
      <c r="O336" s="22"/>
      <c r="P336" s="12" t="s">
        <v>7568</v>
      </c>
      <c r="Q336" s="12" t="s">
        <v>7132</v>
      </c>
      <c r="R336" s="12" t="s">
        <v>7569</v>
      </c>
      <c r="S336" s="12" t="s">
        <v>7569</v>
      </c>
      <c r="T336" s="12" t="s">
        <v>7569</v>
      </c>
      <c r="U336" s="14" t="s">
        <v>56</v>
      </c>
      <c r="V336" s="14" t="s">
        <v>56</v>
      </c>
      <c r="W336" s="14" t="s">
        <v>56</v>
      </c>
      <c r="X336" s="16" t="s">
        <v>56</v>
      </c>
      <c r="Y336" s="13"/>
      <c r="Z336" s="13"/>
      <c r="AA336" s="13"/>
      <c r="AB336" s="13"/>
    </row>
    <row r="337" spans="1:28" ht="17.100000000000001" customHeight="1">
      <c r="A337" t="s">
        <v>831</v>
      </c>
      <c r="B337" s="12" t="s">
        <v>832</v>
      </c>
      <c r="C337" s="12" t="s">
        <v>37</v>
      </c>
      <c r="D337" s="12" t="s">
        <v>173</v>
      </c>
      <c r="E337" s="12" t="s">
        <v>564</v>
      </c>
      <c r="F337" s="12" t="s">
        <v>175</v>
      </c>
      <c r="G337" s="56" t="s">
        <v>4891</v>
      </c>
      <c r="H337" s="8" t="s">
        <v>6636</v>
      </c>
      <c r="I337" s="9"/>
      <c r="J337" s="9"/>
      <c r="K337" s="10" t="s">
        <v>2017</v>
      </c>
      <c r="L337" s="11">
        <v>45597</v>
      </c>
      <c r="M337" s="22"/>
      <c r="N337" s="33"/>
      <c r="O337" s="22"/>
      <c r="P337" s="12" t="s">
        <v>7577</v>
      </c>
      <c r="Q337" s="12" t="s">
        <v>7578</v>
      </c>
      <c r="R337" s="12" t="s">
        <v>7579</v>
      </c>
      <c r="S337" s="12" t="s">
        <v>7580</v>
      </c>
      <c r="T337" s="12" t="s">
        <v>7403</v>
      </c>
      <c r="U337" s="14" t="s">
        <v>56</v>
      </c>
      <c r="V337" s="14" t="s">
        <v>56</v>
      </c>
      <c r="W337" s="14" t="s">
        <v>56</v>
      </c>
      <c r="X337" s="16" t="s">
        <v>56</v>
      </c>
      <c r="Y337" s="13"/>
      <c r="Z337" s="13"/>
      <c r="AA337" s="13"/>
      <c r="AB337" s="13"/>
    </row>
    <row r="338" spans="1:28" ht="17.100000000000001" customHeight="1">
      <c r="A338" t="s">
        <v>833</v>
      </c>
      <c r="B338" s="12" t="s">
        <v>834</v>
      </c>
      <c r="C338" s="12" t="s">
        <v>37</v>
      </c>
      <c r="D338" s="12" t="s">
        <v>173</v>
      </c>
      <c r="E338" s="12" t="s">
        <v>564</v>
      </c>
      <c r="F338" s="12" t="s">
        <v>175</v>
      </c>
      <c r="G338" s="56" t="s">
        <v>4892</v>
      </c>
      <c r="H338" s="8" t="s">
        <v>6636</v>
      </c>
      <c r="I338" s="9"/>
      <c r="J338" s="9"/>
      <c r="K338" s="10" t="s">
        <v>2017</v>
      </c>
      <c r="L338" s="11">
        <v>45597</v>
      </c>
      <c r="M338" s="22"/>
      <c r="N338" s="33"/>
      <c r="O338" s="22"/>
      <c r="P338" s="12" t="s">
        <v>7568</v>
      </c>
      <c r="Q338" s="12" t="s">
        <v>7132</v>
      </c>
      <c r="R338" s="12" t="s">
        <v>7569</v>
      </c>
      <c r="S338" s="12" t="s">
        <v>7569</v>
      </c>
      <c r="T338" s="12" t="s">
        <v>7569</v>
      </c>
      <c r="U338" s="14" t="s">
        <v>56</v>
      </c>
      <c r="V338" s="14" t="s">
        <v>56</v>
      </c>
      <c r="W338" s="14" t="s">
        <v>56</v>
      </c>
      <c r="X338" s="16" t="s">
        <v>56</v>
      </c>
      <c r="Y338" s="13"/>
      <c r="Z338" s="13"/>
      <c r="AA338" s="13"/>
      <c r="AB338" s="13"/>
    </row>
    <row r="339" spans="1:28" ht="17.100000000000001" customHeight="1">
      <c r="A339" t="s">
        <v>835</v>
      </c>
      <c r="B339" s="12" t="s">
        <v>836</v>
      </c>
      <c r="C339" s="12" t="s">
        <v>37</v>
      </c>
      <c r="D339" s="12" t="s">
        <v>173</v>
      </c>
      <c r="E339" s="12" t="s">
        <v>564</v>
      </c>
      <c r="F339" s="12" t="s">
        <v>175</v>
      </c>
      <c r="G339" s="56" t="s">
        <v>4893</v>
      </c>
      <c r="H339" s="8" t="s">
        <v>6636</v>
      </c>
      <c r="I339" s="9"/>
      <c r="J339" s="9"/>
      <c r="K339" s="10" t="s">
        <v>2017</v>
      </c>
      <c r="L339" s="11">
        <v>45597</v>
      </c>
      <c r="M339" s="22"/>
      <c r="N339" s="33"/>
      <c r="O339" s="22"/>
      <c r="P339" s="12" t="s">
        <v>7581</v>
      </c>
      <c r="Q339" s="12" t="s">
        <v>7582</v>
      </c>
      <c r="R339" s="12" t="s">
        <v>7583</v>
      </c>
      <c r="S339" s="12" t="s">
        <v>7584</v>
      </c>
      <c r="T339" s="12" t="s">
        <v>7585</v>
      </c>
      <c r="U339" s="14" t="s">
        <v>56</v>
      </c>
      <c r="V339" s="14" t="s">
        <v>56</v>
      </c>
      <c r="W339" s="14" t="s">
        <v>56</v>
      </c>
      <c r="X339" s="16" t="s">
        <v>56</v>
      </c>
      <c r="Y339" s="13"/>
      <c r="Z339" s="13"/>
      <c r="AA339" s="13"/>
      <c r="AB339" s="13"/>
    </row>
    <row r="340" spans="1:28" ht="17.100000000000001" customHeight="1">
      <c r="A340" t="s">
        <v>837</v>
      </c>
      <c r="B340" s="12" t="s">
        <v>838</v>
      </c>
      <c r="C340" s="12" t="s">
        <v>37</v>
      </c>
      <c r="D340" s="12" t="s">
        <v>173</v>
      </c>
      <c r="E340" s="12" t="s">
        <v>564</v>
      </c>
      <c r="F340" s="12" t="s">
        <v>175</v>
      </c>
      <c r="G340" s="56" t="s">
        <v>4894</v>
      </c>
      <c r="H340" s="8" t="s">
        <v>6636</v>
      </c>
      <c r="I340" s="9"/>
      <c r="J340" s="9"/>
      <c r="K340" s="10" t="s">
        <v>2017</v>
      </c>
      <c r="L340" s="11">
        <v>45597</v>
      </c>
      <c r="M340" s="22"/>
      <c r="N340" s="33"/>
      <c r="O340" s="22"/>
      <c r="P340" s="12" t="s">
        <v>7586</v>
      </c>
      <c r="Q340" s="12" t="s">
        <v>7582</v>
      </c>
      <c r="R340" s="12" t="s">
        <v>7420</v>
      </c>
      <c r="S340" s="12" t="s">
        <v>7403</v>
      </c>
      <c r="T340" s="12" t="s">
        <v>7587</v>
      </c>
      <c r="U340" s="14" t="s">
        <v>56</v>
      </c>
      <c r="V340" s="14" t="s">
        <v>56</v>
      </c>
      <c r="W340" s="14" t="s">
        <v>56</v>
      </c>
      <c r="X340" s="16" t="s">
        <v>56</v>
      </c>
      <c r="Y340" s="13"/>
      <c r="Z340" s="13"/>
      <c r="AA340" s="13"/>
      <c r="AB340" s="13"/>
    </row>
    <row r="341" spans="1:28" ht="17.100000000000001" customHeight="1">
      <c r="A341" t="s">
        <v>839</v>
      </c>
      <c r="B341" s="12" t="s">
        <v>840</v>
      </c>
      <c r="C341" s="12" t="s">
        <v>37</v>
      </c>
      <c r="D341" s="12" t="s">
        <v>173</v>
      </c>
      <c r="E341" s="12" t="s">
        <v>564</v>
      </c>
      <c r="F341" s="12" t="s">
        <v>175</v>
      </c>
      <c r="G341" s="56" t="s">
        <v>4895</v>
      </c>
      <c r="H341" s="8" t="s">
        <v>6636</v>
      </c>
      <c r="I341" s="9"/>
      <c r="J341" s="9"/>
      <c r="K341" s="10" t="s">
        <v>2017</v>
      </c>
      <c r="L341" s="11">
        <v>45597</v>
      </c>
      <c r="M341" s="22"/>
      <c r="N341" s="33"/>
      <c r="O341" s="22"/>
      <c r="P341" s="12" t="s">
        <v>7588</v>
      </c>
      <c r="Q341" s="12" t="s">
        <v>7582</v>
      </c>
      <c r="R341" s="12" t="s">
        <v>7583</v>
      </c>
      <c r="S341" s="12" t="s">
        <v>7403</v>
      </c>
      <c r="T341" s="12" t="s">
        <v>7585</v>
      </c>
      <c r="U341" s="14" t="s">
        <v>56</v>
      </c>
      <c r="V341" s="14" t="s">
        <v>56</v>
      </c>
      <c r="W341" s="14" t="s">
        <v>56</v>
      </c>
      <c r="X341" s="16" t="s">
        <v>56</v>
      </c>
      <c r="Y341" s="13"/>
      <c r="Z341" s="13"/>
      <c r="AA341" s="13"/>
      <c r="AB341" s="13"/>
    </row>
    <row r="342" spans="1:28" ht="17.100000000000001" customHeight="1">
      <c r="A342" t="s">
        <v>841</v>
      </c>
      <c r="B342" s="12" t="s">
        <v>842</v>
      </c>
      <c r="C342" s="12" t="s">
        <v>37</v>
      </c>
      <c r="D342" s="12" t="s">
        <v>173</v>
      </c>
      <c r="E342" s="12" t="s">
        <v>564</v>
      </c>
      <c r="F342" s="12" t="s">
        <v>175</v>
      </c>
      <c r="G342" s="56" t="s">
        <v>4896</v>
      </c>
      <c r="H342" s="8" t="s">
        <v>6636</v>
      </c>
      <c r="I342" s="9"/>
      <c r="J342" s="9"/>
      <c r="K342" s="10" t="s">
        <v>2017</v>
      </c>
      <c r="L342" s="11">
        <v>45597</v>
      </c>
      <c r="M342" s="22"/>
      <c r="N342" s="33"/>
      <c r="O342" s="22"/>
      <c r="P342" s="12" t="s">
        <v>7589</v>
      </c>
      <c r="Q342" s="12" t="s">
        <v>7582</v>
      </c>
      <c r="R342" s="12" t="s">
        <v>7420</v>
      </c>
      <c r="S342" s="12" t="s">
        <v>7584</v>
      </c>
      <c r="T342" s="12" t="s">
        <v>7587</v>
      </c>
      <c r="U342" s="14" t="s">
        <v>56</v>
      </c>
      <c r="V342" s="14" t="s">
        <v>56</v>
      </c>
      <c r="W342" s="14" t="s">
        <v>56</v>
      </c>
      <c r="X342" s="16" t="s">
        <v>56</v>
      </c>
      <c r="Y342" s="13"/>
      <c r="Z342" s="13"/>
      <c r="AA342" s="13"/>
      <c r="AB342" s="13"/>
    </row>
    <row r="343" spans="1:28" ht="17.100000000000001" customHeight="1">
      <c r="A343" t="s">
        <v>843</v>
      </c>
      <c r="B343" s="12" t="s">
        <v>844</v>
      </c>
      <c r="C343" s="12" t="s">
        <v>37</v>
      </c>
      <c r="D343" s="12" t="s">
        <v>173</v>
      </c>
      <c r="E343" s="12" t="s">
        <v>564</v>
      </c>
      <c r="F343" s="12" t="s">
        <v>175</v>
      </c>
      <c r="G343" s="56" t="s">
        <v>4897</v>
      </c>
      <c r="H343" s="8" t="s">
        <v>6636</v>
      </c>
      <c r="I343" s="9"/>
      <c r="J343" s="9"/>
      <c r="K343" s="10" t="s">
        <v>2017</v>
      </c>
      <c r="L343" s="11">
        <v>45597</v>
      </c>
      <c r="M343" s="22"/>
      <c r="N343" s="33"/>
      <c r="O343" s="22"/>
      <c r="P343" s="12" t="s">
        <v>7586</v>
      </c>
      <c r="Q343" s="12" t="s">
        <v>7582</v>
      </c>
      <c r="R343" s="12" t="s">
        <v>7420</v>
      </c>
      <c r="S343" s="12" t="s">
        <v>7403</v>
      </c>
      <c r="T343" s="12" t="s">
        <v>7587</v>
      </c>
      <c r="U343" s="14" t="s">
        <v>56</v>
      </c>
      <c r="V343" s="14" t="s">
        <v>56</v>
      </c>
      <c r="W343" s="14" t="s">
        <v>56</v>
      </c>
      <c r="X343" s="16" t="s">
        <v>56</v>
      </c>
      <c r="Y343" s="13"/>
      <c r="Z343" s="13"/>
      <c r="AA343" s="13"/>
      <c r="AB343" s="13"/>
    </row>
    <row r="344" spans="1:28" ht="17.100000000000001" customHeight="1">
      <c r="A344" t="s">
        <v>845</v>
      </c>
      <c r="B344" s="12" t="s">
        <v>846</v>
      </c>
      <c r="C344" s="12" t="s">
        <v>37</v>
      </c>
      <c r="D344" s="12" t="s">
        <v>173</v>
      </c>
      <c r="E344" s="12" t="s">
        <v>564</v>
      </c>
      <c r="F344" s="12" t="s">
        <v>175</v>
      </c>
      <c r="G344" s="56" t="s">
        <v>4898</v>
      </c>
      <c r="H344" s="8" t="s">
        <v>6636</v>
      </c>
      <c r="I344" s="9"/>
      <c r="J344" s="9"/>
      <c r="K344" s="10" t="s">
        <v>2017</v>
      </c>
      <c r="L344" s="11">
        <v>45597</v>
      </c>
      <c r="M344" s="22"/>
      <c r="N344" s="33"/>
      <c r="O344" s="22"/>
      <c r="P344" s="12" t="s">
        <v>7590</v>
      </c>
      <c r="Q344" s="12" t="s">
        <v>7591</v>
      </c>
      <c r="R344" s="12" t="s">
        <v>7420</v>
      </c>
      <c r="S344" s="12" t="s">
        <v>7584</v>
      </c>
      <c r="T344" s="12" t="s">
        <v>7592</v>
      </c>
      <c r="U344" s="14" t="s">
        <v>56</v>
      </c>
      <c r="V344" s="14" t="s">
        <v>56</v>
      </c>
      <c r="W344" s="14" t="s">
        <v>56</v>
      </c>
      <c r="X344" s="16" t="s">
        <v>56</v>
      </c>
      <c r="Y344" s="13"/>
      <c r="Z344" s="13"/>
      <c r="AA344" s="13"/>
      <c r="AB344" s="13"/>
    </row>
    <row r="345" spans="1:28" ht="17.100000000000001" customHeight="1">
      <c r="A345" t="s">
        <v>847</v>
      </c>
      <c r="B345" s="12" t="s">
        <v>848</v>
      </c>
      <c r="C345" s="12" t="s">
        <v>37</v>
      </c>
      <c r="D345" s="12" t="s">
        <v>173</v>
      </c>
      <c r="E345" s="12" t="s">
        <v>564</v>
      </c>
      <c r="F345" s="12" t="s">
        <v>175</v>
      </c>
      <c r="G345" s="56" t="s">
        <v>4899</v>
      </c>
      <c r="H345" s="8" t="s">
        <v>6636</v>
      </c>
      <c r="I345" s="9"/>
      <c r="J345" s="9"/>
      <c r="K345" s="10" t="s">
        <v>2017</v>
      </c>
      <c r="L345" s="11">
        <v>45597</v>
      </c>
      <c r="M345" s="22"/>
      <c r="N345" s="33"/>
      <c r="O345" s="22"/>
      <c r="P345" s="12" t="s">
        <v>7593</v>
      </c>
      <c r="Q345" s="12" t="s">
        <v>7594</v>
      </c>
      <c r="R345" s="12" t="s">
        <v>7295</v>
      </c>
      <c r="S345" s="12" t="s">
        <v>7595</v>
      </c>
      <c r="T345" s="12" t="s">
        <v>7596</v>
      </c>
      <c r="U345" s="14" t="s">
        <v>56</v>
      </c>
      <c r="V345" s="14" t="s">
        <v>56</v>
      </c>
      <c r="W345" s="14" t="s">
        <v>56</v>
      </c>
      <c r="X345" s="16" t="s">
        <v>56</v>
      </c>
      <c r="Y345" s="13"/>
      <c r="Z345" s="13"/>
      <c r="AA345" s="13"/>
      <c r="AB345" s="13"/>
    </row>
    <row r="346" spans="1:28" ht="17.100000000000001" customHeight="1">
      <c r="A346" t="s">
        <v>849</v>
      </c>
      <c r="B346" s="12" t="s">
        <v>850</v>
      </c>
      <c r="C346" s="12" t="s">
        <v>37</v>
      </c>
      <c r="D346" s="12" t="s">
        <v>173</v>
      </c>
      <c r="E346" s="12" t="s">
        <v>564</v>
      </c>
      <c r="F346" s="12" t="s">
        <v>175</v>
      </c>
      <c r="G346" s="56" t="s">
        <v>4900</v>
      </c>
      <c r="H346" s="8" t="s">
        <v>6636</v>
      </c>
      <c r="I346" s="9"/>
      <c r="J346" s="9"/>
      <c r="K346" s="10" t="s">
        <v>2017</v>
      </c>
      <c r="L346" s="11">
        <v>45597</v>
      </c>
      <c r="M346" s="22"/>
      <c r="N346" s="33"/>
      <c r="O346" s="22"/>
      <c r="P346" s="12" t="s">
        <v>7597</v>
      </c>
      <c r="Q346" s="12" t="s">
        <v>7598</v>
      </c>
      <c r="R346" s="12" t="s">
        <v>7599</v>
      </c>
      <c r="S346" s="12" t="s">
        <v>7600</v>
      </c>
      <c r="T346" s="12" t="s">
        <v>7601</v>
      </c>
      <c r="U346" s="14" t="s">
        <v>56</v>
      </c>
      <c r="V346" s="14" t="s">
        <v>56</v>
      </c>
      <c r="W346" s="14" t="s">
        <v>56</v>
      </c>
      <c r="X346" s="16" t="s">
        <v>56</v>
      </c>
      <c r="Y346" s="13"/>
      <c r="Z346" s="13"/>
      <c r="AA346" s="13"/>
      <c r="AB346" s="13"/>
    </row>
    <row r="347" spans="1:28" ht="17.100000000000001" customHeight="1">
      <c r="A347" t="s">
        <v>851</v>
      </c>
      <c r="B347" s="12" t="s">
        <v>852</v>
      </c>
      <c r="C347" s="12" t="s">
        <v>37</v>
      </c>
      <c r="D347" s="12" t="s">
        <v>173</v>
      </c>
      <c r="E347" s="12" t="s">
        <v>564</v>
      </c>
      <c r="F347" s="12" t="s">
        <v>175</v>
      </c>
      <c r="G347" s="56" t="s">
        <v>4901</v>
      </c>
      <c r="H347" s="8" t="s">
        <v>6636</v>
      </c>
      <c r="I347" s="9"/>
      <c r="J347" s="9"/>
      <c r="K347" s="10" t="s">
        <v>2017</v>
      </c>
      <c r="L347" s="11">
        <v>45597</v>
      </c>
      <c r="M347" s="22"/>
      <c r="N347" s="33"/>
      <c r="O347" s="22"/>
      <c r="P347" s="12" t="s">
        <v>7602</v>
      </c>
      <c r="Q347" s="12" t="s">
        <v>7598</v>
      </c>
      <c r="R347" s="12" t="s">
        <v>7305</v>
      </c>
      <c r="S347" s="12" t="s">
        <v>7224</v>
      </c>
      <c r="T347" s="12" t="s">
        <v>7596</v>
      </c>
      <c r="U347" s="14" t="s">
        <v>56</v>
      </c>
      <c r="V347" s="14" t="s">
        <v>56</v>
      </c>
      <c r="W347" s="14" t="s">
        <v>56</v>
      </c>
      <c r="X347" s="16" t="s">
        <v>56</v>
      </c>
      <c r="Y347" s="13"/>
      <c r="Z347" s="13"/>
      <c r="AA347" s="13"/>
      <c r="AB347" s="13"/>
    </row>
    <row r="348" spans="1:28" ht="17.100000000000001" customHeight="1">
      <c r="A348" t="s">
        <v>853</v>
      </c>
      <c r="B348" s="12" t="s">
        <v>854</v>
      </c>
      <c r="C348" s="12" t="s">
        <v>37</v>
      </c>
      <c r="D348" s="12" t="s">
        <v>173</v>
      </c>
      <c r="E348" s="12" t="s">
        <v>564</v>
      </c>
      <c r="F348" s="12" t="s">
        <v>175</v>
      </c>
      <c r="G348" s="56" t="s">
        <v>4902</v>
      </c>
      <c r="H348" s="8" t="s">
        <v>6636</v>
      </c>
      <c r="I348" s="9"/>
      <c r="J348" s="9"/>
      <c r="K348" s="10" t="s">
        <v>2017</v>
      </c>
      <c r="L348" s="11">
        <v>45597</v>
      </c>
      <c r="M348" s="22"/>
      <c r="N348" s="33"/>
      <c r="O348" s="22"/>
      <c r="P348" s="12" t="s">
        <v>7603</v>
      </c>
      <c r="Q348" s="12" t="s">
        <v>7604</v>
      </c>
      <c r="R348" s="12" t="s">
        <v>7305</v>
      </c>
      <c r="S348" s="12" t="s">
        <v>7542</v>
      </c>
      <c r="T348" s="12" t="s">
        <v>7596</v>
      </c>
      <c r="U348" s="14" t="s">
        <v>56</v>
      </c>
      <c r="V348" s="14" t="s">
        <v>56</v>
      </c>
      <c r="W348" s="14" t="s">
        <v>56</v>
      </c>
      <c r="X348" s="16" t="s">
        <v>56</v>
      </c>
      <c r="Y348" s="13"/>
      <c r="Z348" s="13"/>
      <c r="AA348" s="13"/>
      <c r="AB348" s="13"/>
    </row>
    <row r="349" spans="1:28" ht="17.100000000000001" customHeight="1">
      <c r="A349" t="s">
        <v>855</v>
      </c>
      <c r="B349" s="12" t="s">
        <v>856</v>
      </c>
      <c r="C349" s="12" t="s">
        <v>37</v>
      </c>
      <c r="D349" s="12" t="s">
        <v>173</v>
      </c>
      <c r="E349" s="12" t="s">
        <v>564</v>
      </c>
      <c r="F349" s="12" t="s">
        <v>175</v>
      </c>
      <c r="G349" s="56" t="s">
        <v>4903</v>
      </c>
      <c r="H349" s="8" t="s">
        <v>6636</v>
      </c>
      <c r="I349" s="9"/>
      <c r="J349" s="9"/>
      <c r="K349" s="10" t="s">
        <v>2017</v>
      </c>
      <c r="L349" s="11">
        <v>45597</v>
      </c>
      <c r="M349" s="22"/>
      <c r="N349" s="33"/>
      <c r="O349" s="22"/>
      <c r="P349" s="12" t="s">
        <v>7605</v>
      </c>
      <c r="Q349" s="12" t="s">
        <v>7606</v>
      </c>
      <c r="R349" s="12" t="s">
        <v>7360</v>
      </c>
      <c r="S349" s="12" t="s">
        <v>7109</v>
      </c>
      <c r="T349" s="12" t="s">
        <v>7601</v>
      </c>
      <c r="U349" s="14" t="s">
        <v>56</v>
      </c>
      <c r="V349" s="14" t="s">
        <v>56</v>
      </c>
      <c r="W349" s="14" t="s">
        <v>56</v>
      </c>
      <c r="X349" s="16" t="s">
        <v>56</v>
      </c>
      <c r="Y349" s="13"/>
      <c r="Z349" s="13"/>
      <c r="AA349" s="13"/>
      <c r="AB349" s="13"/>
    </row>
    <row r="350" spans="1:28" ht="17.100000000000001" customHeight="1">
      <c r="A350" t="s">
        <v>857</v>
      </c>
      <c r="B350" s="12" t="s">
        <v>858</v>
      </c>
      <c r="C350" s="12" t="s">
        <v>37</v>
      </c>
      <c r="D350" s="12" t="s">
        <v>173</v>
      </c>
      <c r="E350" s="12" t="s">
        <v>564</v>
      </c>
      <c r="F350" s="12" t="s">
        <v>175</v>
      </c>
      <c r="G350" s="9" t="s">
        <v>4904</v>
      </c>
      <c r="H350" s="8" t="s">
        <v>6636</v>
      </c>
      <c r="I350" s="9"/>
      <c r="J350" s="9"/>
      <c r="K350" s="10" t="s">
        <v>2017</v>
      </c>
      <c r="L350" s="11">
        <v>45597</v>
      </c>
      <c r="M350" s="22"/>
      <c r="N350" s="33"/>
      <c r="O350" s="22"/>
      <c r="P350" s="12" t="s">
        <v>7607</v>
      </c>
      <c r="Q350" s="12" t="s">
        <v>7582</v>
      </c>
      <c r="R350" s="12" t="s">
        <v>7420</v>
      </c>
      <c r="S350" s="12" t="s">
        <v>7608</v>
      </c>
      <c r="T350" s="12" t="s">
        <v>7587</v>
      </c>
      <c r="U350" s="14" t="s">
        <v>56</v>
      </c>
      <c r="V350" s="14" t="s">
        <v>56</v>
      </c>
      <c r="W350" s="14" t="s">
        <v>56</v>
      </c>
      <c r="X350" s="16" t="s">
        <v>56</v>
      </c>
      <c r="Y350" s="13"/>
      <c r="Z350" s="13"/>
      <c r="AA350" s="13"/>
      <c r="AB350" s="13"/>
    </row>
    <row r="351" spans="1:28" ht="17.100000000000001" customHeight="1">
      <c r="A351" t="s">
        <v>859</v>
      </c>
      <c r="B351" s="12" t="s">
        <v>860</v>
      </c>
      <c r="C351" s="12" t="s">
        <v>37</v>
      </c>
      <c r="D351" s="12" t="s">
        <v>173</v>
      </c>
      <c r="E351" s="12" t="s">
        <v>564</v>
      </c>
      <c r="F351" s="12" t="s">
        <v>175</v>
      </c>
      <c r="G351" s="9" t="s">
        <v>4905</v>
      </c>
      <c r="H351" s="8" t="s">
        <v>6636</v>
      </c>
      <c r="I351" s="9"/>
      <c r="J351" s="9"/>
      <c r="K351" s="10" t="s">
        <v>2017</v>
      </c>
      <c r="L351" s="11">
        <v>45597</v>
      </c>
      <c r="M351" s="22"/>
      <c r="N351" s="33"/>
      <c r="O351" s="22"/>
      <c r="P351" s="12" t="s">
        <v>7609</v>
      </c>
      <c r="Q351" s="12" t="s">
        <v>7604</v>
      </c>
      <c r="R351" s="12" t="s">
        <v>7579</v>
      </c>
      <c r="S351" s="12" t="s">
        <v>7610</v>
      </c>
      <c r="T351" s="12" t="s">
        <v>7611</v>
      </c>
      <c r="U351" s="14" t="s">
        <v>56</v>
      </c>
      <c r="V351" s="14" t="s">
        <v>56</v>
      </c>
      <c r="W351" s="14" t="s">
        <v>56</v>
      </c>
      <c r="X351" s="16" t="s">
        <v>56</v>
      </c>
      <c r="Y351" s="13"/>
      <c r="Z351" s="13"/>
      <c r="AA351" s="13"/>
      <c r="AB351" s="13"/>
    </row>
    <row r="352" spans="1:28" ht="17.100000000000001" customHeight="1">
      <c r="A352" s="58" t="s">
        <v>861</v>
      </c>
      <c r="B352" s="12" t="s">
        <v>862</v>
      </c>
      <c r="C352" s="12" t="s">
        <v>37</v>
      </c>
      <c r="D352" s="12" t="s">
        <v>173</v>
      </c>
      <c r="E352" s="12" t="s">
        <v>564</v>
      </c>
      <c r="F352" s="12" t="s">
        <v>175</v>
      </c>
      <c r="G352" s="9" t="s">
        <v>4906</v>
      </c>
      <c r="H352" s="8" t="s">
        <v>6636</v>
      </c>
      <c r="I352" s="9"/>
      <c r="J352" s="9"/>
      <c r="K352" s="10" t="s">
        <v>2017</v>
      </c>
      <c r="L352" s="11">
        <v>45597</v>
      </c>
      <c r="M352" s="22"/>
      <c r="N352" s="33"/>
      <c r="O352" s="22"/>
      <c r="P352" s="12" t="s">
        <v>7612</v>
      </c>
      <c r="Q352" s="12" t="s">
        <v>7402</v>
      </c>
      <c r="R352" s="12" t="s">
        <v>7297</v>
      </c>
      <c r="S352" s="12" t="s">
        <v>7613</v>
      </c>
      <c r="T352" s="12" t="s">
        <v>7614</v>
      </c>
      <c r="U352" s="14" t="s">
        <v>56</v>
      </c>
      <c r="V352" s="14" t="s">
        <v>56</v>
      </c>
      <c r="W352" s="14" t="s">
        <v>56</v>
      </c>
      <c r="X352" s="16" t="s">
        <v>56</v>
      </c>
      <c r="Y352" s="13"/>
      <c r="Z352" s="13"/>
      <c r="AA352" s="13"/>
      <c r="AB352" s="13"/>
    </row>
    <row r="353" spans="1:28" ht="17.100000000000001" customHeight="1">
      <c r="A353" s="58" t="s">
        <v>863</v>
      </c>
      <c r="B353" s="12" t="s">
        <v>864</v>
      </c>
      <c r="C353" s="12" t="s">
        <v>37</v>
      </c>
      <c r="D353" s="12" t="s">
        <v>173</v>
      </c>
      <c r="E353" s="12" t="s">
        <v>564</v>
      </c>
      <c r="F353" s="12" t="s">
        <v>175</v>
      </c>
      <c r="G353" s="9" t="s">
        <v>4907</v>
      </c>
      <c r="H353" s="8" t="s">
        <v>6636</v>
      </c>
      <c r="I353" s="9"/>
      <c r="J353" s="9"/>
      <c r="K353" s="10" t="s">
        <v>2017</v>
      </c>
      <c r="L353" s="11">
        <v>45597</v>
      </c>
      <c r="M353" s="22"/>
      <c r="N353" s="33"/>
      <c r="O353" s="22"/>
      <c r="P353" s="12" t="s">
        <v>7612</v>
      </c>
      <c r="Q353" s="12" t="s">
        <v>7402</v>
      </c>
      <c r="R353" s="12" t="s">
        <v>7297</v>
      </c>
      <c r="S353" s="12" t="s">
        <v>7613</v>
      </c>
      <c r="T353" s="12" t="s">
        <v>7614</v>
      </c>
      <c r="U353" s="14" t="s">
        <v>56</v>
      </c>
      <c r="V353" s="14" t="s">
        <v>56</v>
      </c>
      <c r="W353" s="14" t="s">
        <v>56</v>
      </c>
      <c r="X353" s="16" t="s">
        <v>56</v>
      </c>
      <c r="Y353" s="13"/>
      <c r="Z353" s="13"/>
      <c r="AA353" s="13"/>
      <c r="AB353" s="13"/>
    </row>
    <row r="354" spans="1:28" ht="17.100000000000001" customHeight="1">
      <c r="A354" s="58" t="s">
        <v>865</v>
      </c>
      <c r="B354" s="12" t="s">
        <v>866</v>
      </c>
      <c r="C354" s="12" t="s">
        <v>37</v>
      </c>
      <c r="D354" s="12" t="s">
        <v>173</v>
      </c>
      <c r="E354" s="12" t="s">
        <v>564</v>
      </c>
      <c r="F354" s="12" t="s">
        <v>175</v>
      </c>
      <c r="G354" s="9" t="s">
        <v>4908</v>
      </c>
      <c r="H354" s="8" t="s">
        <v>6636</v>
      </c>
      <c r="I354" s="9"/>
      <c r="J354" s="9"/>
      <c r="K354" s="10" t="s">
        <v>2017</v>
      </c>
      <c r="L354" s="11">
        <v>45597</v>
      </c>
      <c r="M354" s="22"/>
      <c r="N354" s="33"/>
      <c r="O354" s="22"/>
      <c r="P354" s="12" t="s">
        <v>7615</v>
      </c>
      <c r="Q354" s="12" t="s">
        <v>7606</v>
      </c>
      <c r="R354" s="12" t="s">
        <v>7297</v>
      </c>
      <c r="S354" s="12" t="s">
        <v>7616</v>
      </c>
      <c r="T354" s="12" t="s">
        <v>7614</v>
      </c>
      <c r="U354" s="14" t="s">
        <v>56</v>
      </c>
      <c r="V354" s="14" t="s">
        <v>56</v>
      </c>
      <c r="W354" s="14" t="s">
        <v>56</v>
      </c>
      <c r="X354" s="16" t="s">
        <v>56</v>
      </c>
      <c r="Y354" s="13"/>
      <c r="Z354" s="13"/>
      <c r="AA354" s="13"/>
      <c r="AB354" s="13"/>
    </row>
    <row r="355" spans="1:28" ht="17.100000000000001" customHeight="1">
      <c r="A355" s="58" t="s">
        <v>867</v>
      </c>
      <c r="B355" s="12" t="s">
        <v>868</v>
      </c>
      <c r="C355" s="12" t="s">
        <v>37</v>
      </c>
      <c r="D355" s="12" t="s">
        <v>173</v>
      </c>
      <c r="E355" s="12" t="s">
        <v>564</v>
      </c>
      <c r="F355" s="12" t="s">
        <v>175</v>
      </c>
      <c r="G355" s="9" t="s">
        <v>4909</v>
      </c>
      <c r="H355" s="8" t="s">
        <v>6636</v>
      </c>
      <c r="I355" s="9"/>
      <c r="J355" s="9"/>
      <c r="K355" s="10" t="s">
        <v>2017</v>
      </c>
      <c r="L355" s="11">
        <v>45597</v>
      </c>
      <c r="M355" s="22"/>
      <c r="N355" s="33"/>
      <c r="O355" s="22"/>
      <c r="P355" s="12" t="s">
        <v>7615</v>
      </c>
      <c r="Q355" s="12" t="s">
        <v>7606</v>
      </c>
      <c r="R355" s="12" t="s">
        <v>7297</v>
      </c>
      <c r="S355" s="12" t="s">
        <v>7616</v>
      </c>
      <c r="T355" s="12" t="s">
        <v>7614</v>
      </c>
      <c r="U355" s="14" t="s">
        <v>56</v>
      </c>
      <c r="V355" s="14" t="s">
        <v>56</v>
      </c>
      <c r="W355" s="14" t="s">
        <v>56</v>
      </c>
      <c r="X355" s="16" t="s">
        <v>56</v>
      </c>
      <c r="Y355" s="13"/>
      <c r="Z355" s="13"/>
      <c r="AA355" s="13"/>
      <c r="AB355" s="13"/>
    </row>
    <row r="356" spans="1:28" ht="17.100000000000001" customHeight="1">
      <c r="A356" s="58" t="s">
        <v>869</v>
      </c>
      <c r="B356" s="12" t="s">
        <v>870</v>
      </c>
      <c r="C356" s="12" t="s">
        <v>37</v>
      </c>
      <c r="D356" s="12" t="s">
        <v>173</v>
      </c>
      <c r="E356" s="12" t="s">
        <v>564</v>
      </c>
      <c r="F356" s="12" t="s">
        <v>175</v>
      </c>
      <c r="G356" s="9" t="s">
        <v>4910</v>
      </c>
      <c r="H356" s="8" t="s">
        <v>6636</v>
      </c>
      <c r="I356" s="9"/>
      <c r="J356" s="9"/>
      <c r="K356" s="10" t="s">
        <v>2017</v>
      </c>
      <c r="L356" s="11">
        <v>45597</v>
      </c>
      <c r="M356" s="22"/>
      <c r="N356" s="33"/>
      <c r="O356" s="22"/>
      <c r="P356" s="12" t="s">
        <v>7615</v>
      </c>
      <c r="Q356" s="12" t="s">
        <v>7617</v>
      </c>
      <c r="R356" s="12" t="s">
        <v>7297</v>
      </c>
      <c r="S356" s="12" t="s">
        <v>7616</v>
      </c>
      <c r="T356" s="12" t="s">
        <v>7614</v>
      </c>
      <c r="U356" s="14" t="s">
        <v>56</v>
      </c>
      <c r="V356" s="14" t="s">
        <v>56</v>
      </c>
      <c r="W356" s="14" t="s">
        <v>56</v>
      </c>
      <c r="X356" s="16" t="s">
        <v>56</v>
      </c>
      <c r="Y356" s="13"/>
      <c r="Z356" s="13"/>
      <c r="AA356" s="13"/>
      <c r="AB356" s="13"/>
    </row>
    <row r="357" spans="1:28" ht="17.100000000000001" customHeight="1">
      <c r="A357" t="s">
        <v>871</v>
      </c>
      <c r="B357" s="12" t="s">
        <v>872</v>
      </c>
      <c r="C357" s="12" t="s">
        <v>37</v>
      </c>
      <c r="D357" s="12" t="s">
        <v>173</v>
      </c>
      <c r="E357" s="12" t="s">
        <v>564</v>
      </c>
      <c r="F357" s="12" t="s">
        <v>175</v>
      </c>
      <c r="G357" s="9" t="s">
        <v>4911</v>
      </c>
      <c r="H357" s="8" t="s">
        <v>6636</v>
      </c>
      <c r="I357" s="9"/>
      <c r="J357" s="9"/>
      <c r="K357" s="10" t="s">
        <v>2017</v>
      </c>
      <c r="L357" s="11">
        <v>45597</v>
      </c>
      <c r="M357" s="22"/>
      <c r="N357" s="33"/>
      <c r="O357" s="22"/>
      <c r="P357" s="12" t="s">
        <v>7568</v>
      </c>
      <c r="Q357" s="12" t="s">
        <v>7132</v>
      </c>
      <c r="R357" s="12" t="s">
        <v>7569</v>
      </c>
      <c r="S357" s="12" t="s">
        <v>7569</v>
      </c>
      <c r="T357" s="12" t="s">
        <v>7569</v>
      </c>
      <c r="U357" s="14" t="s">
        <v>56</v>
      </c>
      <c r="V357" s="14" t="s">
        <v>56</v>
      </c>
      <c r="W357" s="14" t="s">
        <v>56</v>
      </c>
      <c r="X357" s="16" t="s">
        <v>56</v>
      </c>
      <c r="Y357" s="13"/>
      <c r="Z357" s="13"/>
      <c r="AA357" s="13"/>
      <c r="AB357" s="13"/>
    </row>
    <row r="358" spans="1:28" ht="17.100000000000001" customHeight="1">
      <c r="A358" t="s">
        <v>873</v>
      </c>
      <c r="B358" s="12" t="s">
        <v>874</v>
      </c>
      <c r="C358" s="12" t="s">
        <v>37</v>
      </c>
      <c r="D358" s="12" t="s">
        <v>173</v>
      </c>
      <c r="E358" s="12" t="s">
        <v>564</v>
      </c>
      <c r="F358" s="12" t="s">
        <v>175</v>
      </c>
      <c r="G358" s="9" t="s">
        <v>4912</v>
      </c>
      <c r="H358" s="8" t="s">
        <v>6636</v>
      </c>
      <c r="I358" s="9"/>
      <c r="J358" s="9"/>
      <c r="K358" s="10" t="s">
        <v>2017</v>
      </c>
      <c r="L358" s="11">
        <v>45597</v>
      </c>
      <c r="M358" s="22"/>
      <c r="N358" s="33"/>
      <c r="O358" s="22"/>
      <c r="P358" s="12" t="s">
        <v>7568</v>
      </c>
      <c r="Q358" s="12" t="s">
        <v>7132</v>
      </c>
      <c r="R358" s="12" t="s">
        <v>7569</v>
      </c>
      <c r="S358" s="12" t="s">
        <v>7569</v>
      </c>
      <c r="T358" s="12" t="s">
        <v>7569</v>
      </c>
      <c r="U358" s="14" t="s">
        <v>56</v>
      </c>
      <c r="V358" s="14" t="s">
        <v>56</v>
      </c>
      <c r="W358" s="14" t="s">
        <v>56</v>
      </c>
      <c r="X358" s="16" t="s">
        <v>56</v>
      </c>
      <c r="Y358" s="13"/>
      <c r="Z358" s="13"/>
      <c r="AA358" s="13"/>
      <c r="AB358" s="13"/>
    </row>
    <row r="359" spans="1:28" ht="17.100000000000001" customHeight="1">
      <c r="A359" t="s">
        <v>875</v>
      </c>
      <c r="B359" s="12" t="s">
        <v>876</v>
      </c>
      <c r="C359" s="12" t="s">
        <v>37</v>
      </c>
      <c r="D359" s="12" t="s">
        <v>173</v>
      </c>
      <c r="E359" s="12" t="s">
        <v>564</v>
      </c>
      <c r="F359" s="12" t="s">
        <v>175</v>
      </c>
      <c r="G359" s="9" t="s">
        <v>4913</v>
      </c>
      <c r="H359" s="8" t="s">
        <v>6636</v>
      </c>
      <c r="I359" s="9"/>
      <c r="J359" s="9"/>
      <c r="K359" s="10" t="s">
        <v>2017</v>
      </c>
      <c r="L359" s="11">
        <v>45597</v>
      </c>
      <c r="M359" s="22"/>
      <c r="N359" s="33"/>
      <c r="O359" s="22"/>
      <c r="P359" s="12" t="s">
        <v>7568</v>
      </c>
      <c r="Q359" s="12" t="s">
        <v>7132</v>
      </c>
      <c r="R359" s="12" t="s">
        <v>7569</v>
      </c>
      <c r="S359" s="12" t="s">
        <v>7569</v>
      </c>
      <c r="T359" s="12" t="s">
        <v>7569</v>
      </c>
      <c r="U359" s="14" t="s">
        <v>56</v>
      </c>
      <c r="V359" s="14" t="s">
        <v>56</v>
      </c>
      <c r="W359" s="14" t="s">
        <v>56</v>
      </c>
      <c r="X359" s="16" t="s">
        <v>56</v>
      </c>
      <c r="Y359" s="13"/>
      <c r="Z359" s="13"/>
      <c r="AA359" s="13"/>
      <c r="AB359" s="13"/>
    </row>
    <row r="360" spans="1:28" ht="17.100000000000001" customHeight="1">
      <c r="A360" t="s">
        <v>877</v>
      </c>
      <c r="B360" s="12" t="s">
        <v>878</v>
      </c>
      <c r="C360" s="12" t="s">
        <v>37</v>
      </c>
      <c r="D360" s="12" t="s">
        <v>173</v>
      </c>
      <c r="E360" s="12" t="s">
        <v>564</v>
      </c>
      <c r="F360" s="12" t="s">
        <v>175</v>
      </c>
      <c r="G360" s="9" t="s">
        <v>4914</v>
      </c>
      <c r="H360" s="8" t="s">
        <v>6636</v>
      </c>
      <c r="I360" s="9"/>
      <c r="J360" s="9"/>
      <c r="K360" s="10" t="s">
        <v>2017</v>
      </c>
      <c r="L360" s="11">
        <v>45597</v>
      </c>
      <c r="M360" s="22"/>
      <c r="N360" s="33"/>
      <c r="O360" s="22"/>
      <c r="P360" s="12" t="s">
        <v>7568</v>
      </c>
      <c r="Q360" s="12" t="s">
        <v>7132</v>
      </c>
      <c r="R360" s="12" t="s">
        <v>7569</v>
      </c>
      <c r="S360" s="12" t="s">
        <v>7569</v>
      </c>
      <c r="T360" s="12" t="s">
        <v>7569</v>
      </c>
      <c r="U360" s="14" t="s">
        <v>56</v>
      </c>
      <c r="V360" s="14" t="s">
        <v>56</v>
      </c>
      <c r="W360" s="14" t="s">
        <v>56</v>
      </c>
      <c r="X360" s="16" t="s">
        <v>56</v>
      </c>
      <c r="Y360" s="13"/>
      <c r="Z360" s="13"/>
      <c r="AA360" s="13"/>
      <c r="AB360" s="13"/>
    </row>
    <row r="361" spans="1:28" ht="17.100000000000001" customHeight="1">
      <c r="A361" t="s">
        <v>879</v>
      </c>
      <c r="B361" s="12" t="s">
        <v>880</v>
      </c>
      <c r="C361" s="12" t="s">
        <v>37</v>
      </c>
      <c r="D361" s="12" t="s">
        <v>173</v>
      </c>
      <c r="E361" s="12" t="s">
        <v>564</v>
      </c>
      <c r="F361" s="12" t="s">
        <v>175</v>
      </c>
      <c r="G361" s="9" t="s">
        <v>4915</v>
      </c>
      <c r="H361" s="8" t="s">
        <v>6636</v>
      </c>
      <c r="I361" s="9"/>
      <c r="J361" s="9"/>
      <c r="K361" s="10" t="s">
        <v>2017</v>
      </c>
      <c r="L361" s="11">
        <v>45597</v>
      </c>
      <c r="M361" s="22"/>
      <c r="N361" s="33"/>
      <c r="O361" s="22"/>
      <c r="P361" s="12" t="s">
        <v>7568</v>
      </c>
      <c r="Q361" s="12" t="s">
        <v>7132</v>
      </c>
      <c r="R361" s="12" t="s">
        <v>7569</v>
      </c>
      <c r="S361" s="12" t="s">
        <v>7569</v>
      </c>
      <c r="T361" s="12" t="s">
        <v>7569</v>
      </c>
      <c r="U361" s="14" t="s">
        <v>56</v>
      </c>
      <c r="V361" s="14" t="s">
        <v>56</v>
      </c>
      <c r="W361" s="14" t="s">
        <v>56</v>
      </c>
      <c r="X361" s="16" t="s">
        <v>56</v>
      </c>
      <c r="Y361" s="13"/>
      <c r="Z361" s="13"/>
      <c r="AA361" s="13"/>
      <c r="AB361" s="13"/>
    </row>
    <row r="362" spans="1:28" ht="17.100000000000001" customHeight="1">
      <c r="A362" t="s">
        <v>881</v>
      </c>
      <c r="B362" s="12" t="s">
        <v>882</v>
      </c>
      <c r="C362" s="12" t="s">
        <v>37</v>
      </c>
      <c r="D362" s="12" t="s">
        <v>173</v>
      </c>
      <c r="E362" s="12" t="s">
        <v>564</v>
      </c>
      <c r="F362" s="12" t="s">
        <v>175</v>
      </c>
      <c r="G362" s="9" t="s">
        <v>4916</v>
      </c>
      <c r="H362" s="8" t="s">
        <v>6636</v>
      </c>
      <c r="I362" s="9"/>
      <c r="J362" s="9"/>
      <c r="K362" s="10" t="s">
        <v>2017</v>
      </c>
      <c r="L362" s="11">
        <v>45597</v>
      </c>
      <c r="M362" s="22"/>
      <c r="N362" s="33"/>
      <c r="O362" s="22"/>
      <c r="P362" s="12" t="s">
        <v>7612</v>
      </c>
      <c r="Q362" s="12" t="s">
        <v>7618</v>
      </c>
      <c r="R362" s="12" t="s">
        <v>7297</v>
      </c>
      <c r="S362" s="12" t="s">
        <v>7613</v>
      </c>
      <c r="T362" s="12" t="s">
        <v>7614</v>
      </c>
      <c r="U362" s="14" t="s">
        <v>56</v>
      </c>
      <c r="V362" s="14" t="s">
        <v>56</v>
      </c>
      <c r="W362" s="14" t="s">
        <v>56</v>
      </c>
      <c r="X362" s="16" t="s">
        <v>56</v>
      </c>
      <c r="Y362" s="13"/>
      <c r="Z362" s="13"/>
      <c r="AA362" s="13"/>
      <c r="AB362" s="13"/>
    </row>
    <row r="363" spans="1:28" ht="17.100000000000001" customHeight="1">
      <c r="A363" t="s">
        <v>883</v>
      </c>
      <c r="B363" s="12" t="s">
        <v>884</v>
      </c>
      <c r="C363" s="12" t="s">
        <v>37</v>
      </c>
      <c r="D363" s="12" t="s">
        <v>173</v>
      </c>
      <c r="E363" s="12" t="s">
        <v>564</v>
      </c>
      <c r="F363" s="12" t="s">
        <v>175</v>
      </c>
      <c r="G363" s="9" t="s">
        <v>4917</v>
      </c>
      <c r="H363" s="8" t="s">
        <v>6636</v>
      </c>
      <c r="I363" s="9"/>
      <c r="J363" s="9"/>
      <c r="K363" s="10" t="s">
        <v>2017</v>
      </c>
      <c r="L363" s="11">
        <v>45597</v>
      </c>
      <c r="M363" s="22"/>
      <c r="N363" s="33"/>
      <c r="O363" s="22"/>
      <c r="P363" s="12" t="s">
        <v>7612</v>
      </c>
      <c r="Q363" s="12" t="s">
        <v>7618</v>
      </c>
      <c r="R363" s="12" t="s">
        <v>7297</v>
      </c>
      <c r="S363" s="12" t="s">
        <v>7613</v>
      </c>
      <c r="T363" s="12" t="s">
        <v>7614</v>
      </c>
      <c r="U363" s="14" t="s">
        <v>56</v>
      </c>
      <c r="V363" s="14" t="s">
        <v>56</v>
      </c>
      <c r="W363" s="14" t="s">
        <v>56</v>
      </c>
      <c r="X363" s="16" t="s">
        <v>56</v>
      </c>
      <c r="Y363" s="13"/>
      <c r="Z363" s="13"/>
      <c r="AA363" s="13"/>
      <c r="AB363" s="13"/>
    </row>
    <row r="364" spans="1:28" ht="17.100000000000001" customHeight="1">
      <c r="A364" t="s">
        <v>885</v>
      </c>
      <c r="B364" s="12" t="s">
        <v>886</v>
      </c>
      <c r="C364" s="12" t="s">
        <v>37</v>
      </c>
      <c r="D364" s="12" t="s">
        <v>173</v>
      </c>
      <c r="E364" s="12" t="s">
        <v>564</v>
      </c>
      <c r="F364" s="12" t="s">
        <v>175</v>
      </c>
      <c r="G364" s="9" t="s">
        <v>4918</v>
      </c>
      <c r="H364" s="8" t="s">
        <v>6636</v>
      </c>
      <c r="I364" s="9"/>
      <c r="J364" s="9"/>
      <c r="K364" s="10" t="s">
        <v>2017</v>
      </c>
      <c r="L364" s="11">
        <v>45597</v>
      </c>
      <c r="M364" s="22"/>
      <c r="N364" s="33"/>
      <c r="O364" s="22"/>
      <c r="P364" s="12" t="s">
        <v>7615</v>
      </c>
      <c r="Q364" s="12" t="s">
        <v>7619</v>
      </c>
      <c r="R364" s="12" t="s">
        <v>7297</v>
      </c>
      <c r="S364" s="12" t="s">
        <v>7616</v>
      </c>
      <c r="T364" s="12" t="s">
        <v>7614</v>
      </c>
      <c r="U364" s="14" t="s">
        <v>56</v>
      </c>
      <c r="V364" s="14" t="s">
        <v>56</v>
      </c>
      <c r="W364" s="14" t="s">
        <v>56</v>
      </c>
      <c r="X364" s="16" t="s">
        <v>56</v>
      </c>
      <c r="Y364" s="13"/>
      <c r="Z364" s="13"/>
      <c r="AA364" s="13"/>
      <c r="AB364" s="13"/>
    </row>
    <row r="365" spans="1:28" ht="17.100000000000001" customHeight="1">
      <c r="A365" t="s">
        <v>887</v>
      </c>
      <c r="B365" s="12" t="s">
        <v>888</v>
      </c>
      <c r="C365" s="12" t="s">
        <v>37</v>
      </c>
      <c r="D365" s="12" t="s">
        <v>173</v>
      </c>
      <c r="E365" s="12" t="s">
        <v>564</v>
      </c>
      <c r="F365" s="12" t="s">
        <v>175</v>
      </c>
      <c r="G365" s="9" t="s">
        <v>4919</v>
      </c>
      <c r="H365" s="8" t="s">
        <v>6636</v>
      </c>
      <c r="I365" s="9"/>
      <c r="J365" s="9"/>
      <c r="K365" s="10" t="s">
        <v>2017</v>
      </c>
      <c r="L365" s="11">
        <v>45597</v>
      </c>
      <c r="M365" s="22"/>
      <c r="N365" s="33"/>
      <c r="O365" s="22"/>
      <c r="P365" s="12" t="s">
        <v>7615</v>
      </c>
      <c r="Q365" s="12" t="s">
        <v>7619</v>
      </c>
      <c r="R365" s="12" t="s">
        <v>7297</v>
      </c>
      <c r="S365" s="12" t="s">
        <v>7616</v>
      </c>
      <c r="T365" s="12" t="s">
        <v>7614</v>
      </c>
      <c r="U365" s="14" t="s">
        <v>56</v>
      </c>
      <c r="V365" s="14" t="s">
        <v>56</v>
      </c>
      <c r="W365" s="14" t="s">
        <v>56</v>
      </c>
      <c r="X365" s="16" t="s">
        <v>56</v>
      </c>
      <c r="Y365" s="13"/>
      <c r="Z365" s="13"/>
      <c r="AA365" s="13"/>
      <c r="AB365" s="13"/>
    </row>
    <row r="366" spans="1:28" ht="17.100000000000001" customHeight="1">
      <c r="A366" t="s">
        <v>889</v>
      </c>
      <c r="B366" s="12" t="s">
        <v>890</v>
      </c>
      <c r="C366" s="12" t="s">
        <v>37</v>
      </c>
      <c r="D366" s="12" t="s">
        <v>173</v>
      </c>
      <c r="E366" s="12" t="s">
        <v>564</v>
      </c>
      <c r="F366" s="12" t="s">
        <v>175</v>
      </c>
      <c r="G366" s="9" t="s">
        <v>4920</v>
      </c>
      <c r="H366" s="8" t="s">
        <v>6636</v>
      </c>
      <c r="I366" s="9"/>
      <c r="J366" s="9"/>
      <c r="K366" s="10" t="s">
        <v>2017</v>
      </c>
      <c r="L366" s="11">
        <v>45597</v>
      </c>
      <c r="M366" s="22"/>
      <c r="N366" s="33"/>
      <c r="O366" s="22"/>
      <c r="P366" s="12" t="s">
        <v>7615</v>
      </c>
      <c r="Q366" s="12" t="s">
        <v>7620</v>
      </c>
      <c r="R366" s="12" t="s">
        <v>7297</v>
      </c>
      <c r="S366" s="12" t="s">
        <v>7616</v>
      </c>
      <c r="T366" s="12" t="s">
        <v>7614</v>
      </c>
      <c r="U366" s="14" t="s">
        <v>56</v>
      </c>
      <c r="V366" s="14" t="s">
        <v>56</v>
      </c>
      <c r="W366" s="14" t="s">
        <v>56</v>
      </c>
      <c r="X366" s="16" t="s">
        <v>56</v>
      </c>
      <c r="Y366" s="13"/>
      <c r="Z366" s="13"/>
      <c r="AA366" s="13"/>
      <c r="AB366" s="13"/>
    </row>
    <row r="367" spans="1:28" ht="17.100000000000001" customHeight="1">
      <c r="A367" t="s">
        <v>891</v>
      </c>
      <c r="B367" s="12" t="s">
        <v>892</v>
      </c>
      <c r="C367" s="12" t="s">
        <v>37</v>
      </c>
      <c r="D367" s="12" t="s">
        <v>173</v>
      </c>
      <c r="E367" s="12" t="s">
        <v>564</v>
      </c>
      <c r="F367" s="12" t="s">
        <v>175</v>
      </c>
      <c r="G367" s="9" t="s">
        <v>4921</v>
      </c>
      <c r="H367" s="8" t="s">
        <v>6636</v>
      </c>
      <c r="I367" s="9"/>
      <c r="J367" s="9"/>
      <c r="K367" s="10" t="s">
        <v>2017</v>
      </c>
      <c r="L367" s="11">
        <v>45597</v>
      </c>
      <c r="M367" s="22"/>
      <c r="N367" s="33"/>
      <c r="O367" s="22"/>
      <c r="P367" s="12" t="s">
        <v>7568</v>
      </c>
      <c r="Q367" s="12" t="s">
        <v>7132</v>
      </c>
      <c r="R367" s="12" t="s">
        <v>7569</v>
      </c>
      <c r="S367" s="12" t="s">
        <v>7569</v>
      </c>
      <c r="T367" s="12" t="s">
        <v>7569</v>
      </c>
      <c r="U367" s="14" t="s">
        <v>56</v>
      </c>
      <c r="V367" s="14" t="s">
        <v>56</v>
      </c>
      <c r="W367" s="14" t="s">
        <v>56</v>
      </c>
      <c r="X367" s="16" t="s">
        <v>56</v>
      </c>
      <c r="Y367" s="13"/>
      <c r="Z367" s="13"/>
      <c r="AA367" s="13"/>
      <c r="AB367" s="13"/>
    </row>
    <row r="368" spans="1:28" ht="17.100000000000001" customHeight="1">
      <c r="A368" t="s">
        <v>893</v>
      </c>
      <c r="B368" s="12" t="s">
        <v>894</v>
      </c>
      <c r="C368" s="12" t="s">
        <v>37</v>
      </c>
      <c r="D368" s="12" t="s">
        <v>173</v>
      </c>
      <c r="E368" s="12" t="s">
        <v>564</v>
      </c>
      <c r="F368" s="12" t="s">
        <v>175</v>
      </c>
      <c r="G368" s="9" t="s">
        <v>4922</v>
      </c>
      <c r="H368" s="8" t="s">
        <v>6636</v>
      </c>
      <c r="I368" s="9"/>
      <c r="J368" s="9"/>
      <c r="K368" s="10" t="s">
        <v>2017</v>
      </c>
      <c r="L368" s="11">
        <v>45597</v>
      </c>
      <c r="M368" s="22"/>
      <c r="N368" s="33"/>
      <c r="O368" s="22"/>
      <c r="P368" s="12" t="s">
        <v>7568</v>
      </c>
      <c r="Q368" s="12" t="s">
        <v>7132</v>
      </c>
      <c r="R368" s="12" t="s">
        <v>7569</v>
      </c>
      <c r="S368" s="12" t="s">
        <v>7569</v>
      </c>
      <c r="T368" s="12" t="s">
        <v>7569</v>
      </c>
      <c r="U368" s="14" t="s">
        <v>56</v>
      </c>
      <c r="V368" s="14" t="s">
        <v>56</v>
      </c>
      <c r="W368" s="14" t="s">
        <v>56</v>
      </c>
      <c r="X368" s="16" t="s">
        <v>56</v>
      </c>
      <c r="Y368" s="13"/>
      <c r="Z368" s="13"/>
      <c r="AA368" s="13"/>
      <c r="AB368" s="13"/>
    </row>
    <row r="369" spans="1:28" ht="17.100000000000001" customHeight="1">
      <c r="A369" t="s">
        <v>895</v>
      </c>
      <c r="B369" s="12" t="s">
        <v>896</v>
      </c>
      <c r="C369" s="12" t="s">
        <v>37</v>
      </c>
      <c r="D369" s="12" t="s">
        <v>173</v>
      </c>
      <c r="E369" s="12" t="s">
        <v>564</v>
      </c>
      <c r="F369" s="12" t="s">
        <v>175</v>
      </c>
      <c r="G369" s="9" t="s">
        <v>4923</v>
      </c>
      <c r="H369" s="8" t="s">
        <v>6636</v>
      </c>
      <c r="I369" s="9"/>
      <c r="J369" s="9"/>
      <c r="K369" s="10" t="s">
        <v>2017</v>
      </c>
      <c r="L369" s="11">
        <v>45597</v>
      </c>
      <c r="M369" s="22"/>
      <c r="N369" s="33"/>
      <c r="O369" s="22"/>
      <c r="P369" s="12" t="s">
        <v>7568</v>
      </c>
      <c r="Q369" s="12" t="s">
        <v>7132</v>
      </c>
      <c r="R369" s="12" t="s">
        <v>7569</v>
      </c>
      <c r="S369" s="12" t="s">
        <v>7569</v>
      </c>
      <c r="T369" s="12" t="s">
        <v>7569</v>
      </c>
      <c r="U369" s="14" t="s">
        <v>56</v>
      </c>
      <c r="V369" s="14" t="s">
        <v>56</v>
      </c>
      <c r="W369" s="14" t="s">
        <v>56</v>
      </c>
      <c r="X369" s="16" t="s">
        <v>56</v>
      </c>
      <c r="Y369" s="13"/>
      <c r="Z369" s="13"/>
      <c r="AA369" s="13"/>
      <c r="AB369" s="13"/>
    </row>
    <row r="370" spans="1:28" ht="17.100000000000001" customHeight="1">
      <c r="A370" t="s">
        <v>897</v>
      </c>
      <c r="B370" s="12" t="s">
        <v>898</v>
      </c>
      <c r="C370" s="12" t="s">
        <v>37</v>
      </c>
      <c r="D370" s="12" t="s">
        <v>173</v>
      </c>
      <c r="E370" s="12" t="s">
        <v>564</v>
      </c>
      <c r="F370" s="12" t="s">
        <v>175</v>
      </c>
      <c r="G370" s="9" t="s">
        <v>4924</v>
      </c>
      <c r="H370" s="8" t="s">
        <v>6636</v>
      </c>
      <c r="I370" s="9"/>
      <c r="J370" s="9"/>
      <c r="K370" s="10" t="s">
        <v>2017</v>
      </c>
      <c r="L370" s="11">
        <v>45597</v>
      </c>
      <c r="M370" s="22"/>
      <c r="N370" s="33"/>
      <c r="O370" s="22"/>
      <c r="P370" s="12" t="s">
        <v>7568</v>
      </c>
      <c r="Q370" s="12" t="s">
        <v>7132</v>
      </c>
      <c r="R370" s="12" t="s">
        <v>7569</v>
      </c>
      <c r="S370" s="12" t="s">
        <v>7569</v>
      </c>
      <c r="T370" s="12" t="s">
        <v>7569</v>
      </c>
      <c r="U370" s="14" t="s">
        <v>56</v>
      </c>
      <c r="V370" s="14" t="s">
        <v>56</v>
      </c>
      <c r="W370" s="14" t="s">
        <v>56</v>
      </c>
      <c r="X370" s="16" t="s">
        <v>56</v>
      </c>
      <c r="Y370" s="13"/>
      <c r="Z370" s="13"/>
      <c r="AA370" s="13"/>
      <c r="AB370" s="13"/>
    </row>
    <row r="371" spans="1:28" ht="17.100000000000001" customHeight="1">
      <c r="A371" t="s">
        <v>899</v>
      </c>
      <c r="B371" s="12" t="s">
        <v>900</v>
      </c>
      <c r="C371" s="12" t="s">
        <v>37</v>
      </c>
      <c r="D371" s="12" t="s">
        <v>173</v>
      </c>
      <c r="E371" s="12" t="s">
        <v>564</v>
      </c>
      <c r="F371" s="12" t="s">
        <v>175</v>
      </c>
      <c r="G371" s="9" t="s">
        <v>4925</v>
      </c>
      <c r="H371" s="8" t="s">
        <v>6636</v>
      </c>
      <c r="I371" s="9"/>
      <c r="J371" s="9"/>
      <c r="K371" s="10" t="s">
        <v>2017</v>
      </c>
      <c r="L371" s="11">
        <v>45597</v>
      </c>
      <c r="M371" s="22"/>
      <c r="N371" s="33"/>
      <c r="O371" s="22"/>
      <c r="P371" s="12" t="s">
        <v>7568</v>
      </c>
      <c r="Q371" s="12" t="s">
        <v>7132</v>
      </c>
      <c r="R371" s="12" t="s">
        <v>7569</v>
      </c>
      <c r="S371" s="12" t="s">
        <v>7569</v>
      </c>
      <c r="T371" s="12" t="s">
        <v>7569</v>
      </c>
      <c r="U371" s="14" t="s">
        <v>56</v>
      </c>
      <c r="V371" s="14" t="s">
        <v>56</v>
      </c>
      <c r="W371" s="14" t="s">
        <v>56</v>
      </c>
      <c r="X371" s="16" t="s">
        <v>56</v>
      </c>
      <c r="Y371" s="13"/>
      <c r="Z371" s="13"/>
      <c r="AA371" s="13"/>
      <c r="AB371" s="13"/>
    </row>
    <row r="372" spans="1:28" ht="17.100000000000001" customHeight="1">
      <c r="A372" t="s">
        <v>901</v>
      </c>
      <c r="B372" s="12" t="s">
        <v>902</v>
      </c>
      <c r="C372" s="12" t="s">
        <v>37</v>
      </c>
      <c r="D372" s="12" t="s">
        <v>173</v>
      </c>
      <c r="E372" s="12" t="s">
        <v>564</v>
      </c>
      <c r="F372" s="12" t="s">
        <v>175</v>
      </c>
      <c r="G372" s="9" t="s">
        <v>4926</v>
      </c>
      <c r="H372" s="8" t="s">
        <v>6636</v>
      </c>
      <c r="I372" s="9"/>
      <c r="J372" s="9"/>
      <c r="K372" s="10" t="s">
        <v>2017</v>
      </c>
      <c r="L372" s="11">
        <v>45597</v>
      </c>
      <c r="M372" s="22"/>
      <c r="N372" s="33"/>
      <c r="O372" s="22"/>
      <c r="P372" s="12" t="s">
        <v>7612</v>
      </c>
      <c r="Q372" s="12" t="s">
        <v>7618</v>
      </c>
      <c r="R372" s="12" t="s">
        <v>7297</v>
      </c>
      <c r="S372" s="12" t="s">
        <v>7613</v>
      </c>
      <c r="T372" s="12" t="s">
        <v>7614</v>
      </c>
      <c r="U372" s="14" t="s">
        <v>56</v>
      </c>
      <c r="V372" s="14" t="s">
        <v>56</v>
      </c>
      <c r="W372" s="14" t="s">
        <v>56</v>
      </c>
      <c r="X372" s="16" t="s">
        <v>56</v>
      </c>
      <c r="Y372" s="13"/>
      <c r="Z372" s="13"/>
      <c r="AA372" s="13"/>
      <c r="AB372" s="13"/>
    </row>
    <row r="373" spans="1:28" ht="17.100000000000001" customHeight="1">
      <c r="A373" t="s">
        <v>903</v>
      </c>
      <c r="B373" s="12" t="s">
        <v>904</v>
      </c>
      <c r="C373" s="12" t="s">
        <v>37</v>
      </c>
      <c r="D373" s="12" t="s">
        <v>173</v>
      </c>
      <c r="E373" s="12" t="s">
        <v>564</v>
      </c>
      <c r="F373" s="12" t="s">
        <v>175</v>
      </c>
      <c r="G373" s="9" t="s">
        <v>4927</v>
      </c>
      <c r="H373" s="8" t="s">
        <v>6636</v>
      </c>
      <c r="I373" s="9"/>
      <c r="J373" s="9"/>
      <c r="K373" s="10" t="s">
        <v>2017</v>
      </c>
      <c r="L373" s="11">
        <v>45597</v>
      </c>
      <c r="M373" s="22"/>
      <c r="N373" s="33"/>
      <c r="O373" s="22"/>
      <c r="P373" s="12" t="s">
        <v>7615</v>
      </c>
      <c r="Q373" s="12" t="s">
        <v>7619</v>
      </c>
      <c r="R373" s="12" t="s">
        <v>7297</v>
      </c>
      <c r="S373" s="12" t="s">
        <v>7616</v>
      </c>
      <c r="T373" s="12" t="s">
        <v>7614</v>
      </c>
      <c r="U373" s="14" t="s">
        <v>56</v>
      </c>
      <c r="V373" s="14" t="s">
        <v>56</v>
      </c>
      <c r="W373" s="14" t="s">
        <v>56</v>
      </c>
      <c r="X373" s="16" t="s">
        <v>56</v>
      </c>
      <c r="Y373" s="13"/>
      <c r="Z373" s="13"/>
      <c r="AA373" s="13"/>
      <c r="AB373" s="13"/>
    </row>
    <row r="374" spans="1:28" ht="17.100000000000001" customHeight="1">
      <c r="A374" t="s">
        <v>905</v>
      </c>
      <c r="B374" s="12" t="s">
        <v>906</v>
      </c>
      <c r="C374" s="12" t="s">
        <v>37</v>
      </c>
      <c r="D374" s="12" t="s">
        <v>173</v>
      </c>
      <c r="E374" s="12" t="s">
        <v>564</v>
      </c>
      <c r="F374" s="12" t="s">
        <v>175</v>
      </c>
      <c r="G374" s="9" t="s">
        <v>4928</v>
      </c>
      <c r="H374" s="8" t="s">
        <v>6636</v>
      </c>
      <c r="I374" s="9"/>
      <c r="J374" s="9"/>
      <c r="K374" s="10" t="s">
        <v>2017</v>
      </c>
      <c r="L374" s="11">
        <v>45597</v>
      </c>
      <c r="M374" s="22"/>
      <c r="N374" s="33"/>
      <c r="O374" s="22"/>
      <c r="P374" s="12" t="s">
        <v>7615</v>
      </c>
      <c r="Q374" s="12" t="s">
        <v>7619</v>
      </c>
      <c r="R374" s="12" t="s">
        <v>7297</v>
      </c>
      <c r="S374" s="12" t="s">
        <v>7616</v>
      </c>
      <c r="T374" s="12" t="s">
        <v>7614</v>
      </c>
      <c r="U374" s="14" t="s">
        <v>56</v>
      </c>
      <c r="V374" s="14" t="s">
        <v>56</v>
      </c>
      <c r="W374" s="14" t="s">
        <v>56</v>
      </c>
      <c r="X374" s="16" t="s">
        <v>56</v>
      </c>
      <c r="Y374" s="13"/>
      <c r="Z374" s="13"/>
      <c r="AA374" s="13"/>
      <c r="AB374" s="13"/>
    </row>
    <row r="375" spans="1:28" ht="17.100000000000001" customHeight="1">
      <c r="A375" t="s">
        <v>907</v>
      </c>
      <c r="B375" s="12" t="s">
        <v>908</v>
      </c>
      <c r="C375" s="12" t="s">
        <v>37</v>
      </c>
      <c r="D375" s="12" t="s">
        <v>173</v>
      </c>
      <c r="E375" s="12" t="s">
        <v>564</v>
      </c>
      <c r="F375" s="12" t="s">
        <v>175</v>
      </c>
      <c r="G375" s="9" t="s">
        <v>4929</v>
      </c>
      <c r="H375" s="8" t="s">
        <v>6636</v>
      </c>
      <c r="I375" s="9"/>
      <c r="J375" s="9"/>
      <c r="K375" s="10" t="s">
        <v>2017</v>
      </c>
      <c r="L375" s="11">
        <v>45597</v>
      </c>
      <c r="M375" s="22"/>
      <c r="N375" s="33"/>
      <c r="O375" s="22"/>
      <c r="P375" s="12" t="s">
        <v>7615</v>
      </c>
      <c r="Q375" s="12" t="s">
        <v>7620</v>
      </c>
      <c r="R375" s="12" t="s">
        <v>7297</v>
      </c>
      <c r="S375" s="12" t="s">
        <v>7616</v>
      </c>
      <c r="T375" s="12" t="s">
        <v>7614</v>
      </c>
      <c r="U375" s="14" t="s">
        <v>56</v>
      </c>
      <c r="V375" s="14" t="s">
        <v>56</v>
      </c>
      <c r="W375" s="14" t="s">
        <v>56</v>
      </c>
      <c r="X375" s="16" t="s">
        <v>56</v>
      </c>
      <c r="Y375" s="13"/>
      <c r="Z375" s="13"/>
      <c r="AA375" s="13"/>
      <c r="AB375" s="13"/>
    </row>
    <row r="376" spans="1:28" ht="17.100000000000001" customHeight="1">
      <c r="A376" t="s">
        <v>909</v>
      </c>
      <c r="B376" s="12" t="s">
        <v>910</v>
      </c>
      <c r="C376" s="12" t="s">
        <v>37</v>
      </c>
      <c r="D376" s="12" t="s">
        <v>173</v>
      </c>
      <c r="E376" s="12" t="s">
        <v>564</v>
      </c>
      <c r="F376" s="12" t="s">
        <v>175</v>
      </c>
      <c r="G376" s="9" t="s">
        <v>4930</v>
      </c>
      <c r="H376" s="8" t="s">
        <v>6636</v>
      </c>
      <c r="I376" s="9"/>
      <c r="J376" s="9"/>
      <c r="K376" s="10" t="s">
        <v>2017</v>
      </c>
      <c r="L376" s="11">
        <v>45597</v>
      </c>
      <c r="M376" s="22"/>
      <c r="N376" s="33"/>
      <c r="O376" s="22"/>
      <c r="P376" s="12" t="s">
        <v>7568</v>
      </c>
      <c r="Q376" s="12" t="s">
        <v>7132</v>
      </c>
      <c r="R376" s="12" t="s">
        <v>7569</v>
      </c>
      <c r="S376" s="12" t="s">
        <v>7569</v>
      </c>
      <c r="T376" s="12" t="s">
        <v>7569</v>
      </c>
      <c r="U376" s="14" t="s">
        <v>56</v>
      </c>
      <c r="V376" s="14" t="s">
        <v>56</v>
      </c>
      <c r="W376" s="14" t="s">
        <v>56</v>
      </c>
      <c r="X376" s="16" t="s">
        <v>56</v>
      </c>
      <c r="Y376" s="13"/>
      <c r="Z376" s="13"/>
      <c r="AA376" s="13"/>
      <c r="AB376" s="13"/>
    </row>
    <row r="377" spans="1:28" ht="17.100000000000001" customHeight="1">
      <c r="A377" t="s">
        <v>911</v>
      </c>
      <c r="B377" s="12" t="s">
        <v>912</v>
      </c>
      <c r="C377" s="12" t="s">
        <v>37</v>
      </c>
      <c r="D377" s="12" t="s">
        <v>173</v>
      </c>
      <c r="E377" s="12" t="s">
        <v>564</v>
      </c>
      <c r="F377" s="12" t="s">
        <v>175</v>
      </c>
      <c r="G377" s="9" t="s">
        <v>4931</v>
      </c>
      <c r="H377" s="8" t="s">
        <v>6636</v>
      </c>
      <c r="I377" s="9"/>
      <c r="J377" s="9"/>
      <c r="K377" s="10" t="s">
        <v>2017</v>
      </c>
      <c r="L377" s="11">
        <v>45597</v>
      </c>
      <c r="M377" s="22"/>
      <c r="N377" s="33"/>
      <c r="O377" s="22"/>
      <c r="P377" s="12" t="s">
        <v>7568</v>
      </c>
      <c r="Q377" s="12" t="s">
        <v>7132</v>
      </c>
      <c r="R377" s="12" t="s">
        <v>7569</v>
      </c>
      <c r="S377" s="12" t="s">
        <v>7569</v>
      </c>
      <c r="T377" s="12" t="s">
        <v>7569</v>
      </c>
      <c r="U377" s="14" t="s">
        <v>56</v>
      </c>
      <c r="V377" s="14" t="s">
        <v>56</v>
      </c>
      <c r="W377" s="14" t="s">
        <v>56</v>
      </c>
      <c r="X377" s="16" t="s">
        <v>56</v>
      </c>
      <c r="Y377" s="13"/>
      <c r="Z377" s="13"/>
      <c r="AA377" s="13"/>
      <c r="AB377" s="13"/>
    </row>
    <row r="378" spans="1:28" ht="17.100000000000001" customHeight="1">
      <c r="A378" t="s">
        <v>913</v>
      </c>
      <c r="B378" s="12" t="s">
        <v>914</v>
      </c>
      <c r="C378" s="12" t="s">
        <v>37</v>
      </c>
      <c r="D378" s="12" t="s">
        <v>173</v>
      </c>
      <c r="E378" s="12" t="s">
        <v>564</v>
      </c>
      <c r="F378" s="12" t="s">
        <v>175</v>
      </c>
      <c r="G378" s="9" t="s">
        <v>4932</v>
      </c>
      <c r="H378" s="8" t="s">
        <v>6636</v>
      </c>
      <c r="I378" s="9"/>
      <c r="J378" s="9"/>
      <c r="K378" s="10" t="s">
        <v>2017</v>
      </c>
      <c r="L378" s="11">
        <v>45597</v>
      </c>
      <c r="M378" s="22"/>
      <c r="N378" s="33"/>
      <c r="O378" s="22"/>
      <c r="P378" s="12" t="s">
        <v>7568</v>
      </c>
      <c r="Q378" s="12" t="s">
        <v>7132</v>
      </c>
      <c r="R378" s="12" t="s">
        <v>7569</v>
      </c>
      <c r="S378" s="12" t="s">
        <v>7569</v>
      </c>
      <c r="T378" s="12" t="s">
        <v>7569</v>
      </c>
      <c r="U378" s="14" t="s">
        <v>56</v>
      </c>
      <c r="V378" s="14" t="s">
        <v>56</v>
      </c>
      <c r="W378" s="14" t="s">
        <v>56</v>
      </c>
      <c r="X378" s="16" t="s">
        <v>56</v>
      </c>
      <c r="Y378" s="13"/>
      <c r="Z378" s="13"/>
      <c r="AA378" s="13"/>
      <c r="AB378" s="13"/>
    </row>
    <row r="379" spans="1:28" ht="17.100000000000001" customHeight="1">
      <c r="A379" t="s">
        <v>915</v>
      </c>
      <c r="B379" s="12" t="s">
        <v>916</v>
      </c>
      <c r="C379" s="12" t="s">
        <v>37</v>
      </c>
      <c r="D379" s="12" t="s">
        <v>173</v>
      </c>
      <c r="E379" s="12" t="s">
        <v>564</v>
      </c>
      <c r="F379" s="12" t="s">
        <v>175</v>
      </c>
      <c r="G379" s="9" t="s">
        <v>4933</v>
      </c>
      <c r="H379" s="8" t="s">
        <v>6636</v>
      </c>
      <c r="I379" s="9"/>
      <c r="J379" s="9"/>
      <c r="K379" s="10" t="s">
        <v>2017</v>
      </c>
      <c r="L379" s="11">
        <v>45597</v>
      </c>
      <c r="M379" s="22"/>
      <c r="N379" s="33"/>
      <c r="O379" s="22"/>
      <c r="P379" s="12" t="s">
        <v>7568</v>
      </c>
      <c r="Q379" s="12" t="s">
        <v>7132</v>
      </c>
      <c r="R379" s="12" t="s">
        <v>7569</v>
      </c>
      <c r="S379" s="12" t="s">
        <v>7569</v>
      </c>
      <c r="T379" s="12" t="s">
        <v>7569</v>
      </c>
      <c r="U379" s="14" t="s">
        <v>56</v>
      </c>
      <c r="V379" s="14" t="s">
        <v>56</v>
      </c>
      <c r="W379" s="14" t="s">
        <v>56</v>
      </c>
      <c r="X379" s="16" t="s">
        <v>56</v>
      </c>
      <c r="Y379" s="13"/>
      <c r="Z379" s="13"/>
      <c r="AA379" s="13"/>
      <c r="AB379" s="13"/>
    </row>
    <row r="380" spans="1:28" ht="17.100000000000001" customHeight="1">
      <c r="A380" t="s">
        <v>917</v>
      </c>
      <c r="B380" s="12" t="s">
        <v>918</v>
      </c>
      <c r="C380" s="12" t="s">
        <v>37</v>
      </c>
      <c r="D380" s="12" t="s">
        <v>173</v>
      </c>
      <c r="E380" s="12" t="s">
        <v>564</v>
      </c>
      <c r="F380" s="12" t="s">
        <v>175</v>
      </c>
      <c r="G380" s="9" t="s">
        <v>4934</v>
      </c>
      <c r="H380" s="8" t="s">
        <v>6636</v>
      </c>
      <c r="I380" s="9"/>
      <c r="J380" s="9"/>
      <c r="K380" s="10" t="s">
        <v>2017</v>
      </c>
      <c r="L380" s="11">
        <v>45597</v>
      </c>
      <c r="M380" s="22"/>
      <c r="N380" s="33"/>
      <c r="O380" s="22"/>
      <c r="P380" s="12" t="s">
        <v>7621</v>
      </c>
      <c r="Q380" s="12" t="s">
        <v>1553</v>
      </c>
      <c r="R380" s="12" t="s">
        <v>7302</v>
      </c>
      <c r="S380" s="12" t="s">
        <v>7077</v>
      </c>
      <c r="T380" s="12" t="s">
        <v>7428</v>
      </c>
      <c r="U380" s="14" t="s">
        <v>56</v>
      </c>
      <c r="V380" s="14" t="s">
        <v>56</v>
      </c>
      <c r="W380" s="14" t="s">
        <v>56</v>
      </c>
      <c r="X380" s="16" t="s">
        <v>56</v>
      </c>
      <c r="Y380" s="13"/>
      <c r="Z380" s="13"/>
      <c r="AA380" s="13"/>
      <c r="AB380" s="13"/>
    </row>
    <row r="381" spans="1:28" ht="17.100000000000001" customHeight="1">
      <c r="A381" t="s">
        <v>919</v>
      </c>
      <c r="B381" s="12" t="s">
        <v>920</v>
      </c>
      <c r="C381" s="12" t="s">
        <v>37</v>
      </c>
      <c r="D381" s="12" t="s">
        <v>173</v>
      </c>
      <c r="E381" s="12" t="s">
        <v>564</v>
      </c>
      <c r="F381" s="12" t="s">
        <v>175</v>
      </c>
      <c r="G381" s="9" t="s">
        <v>4935</v>
      </c>
      <c r="H381" s="8" t="s">
        <v>6636</v>
      </c>
      <c r="I381" s="9"/>
      <c r="J381" s="9"/>
      <c r="K381" s="10" t="s">
        <v>2017</v>
      </c>
      <c r="L381" s="11">
        <v>45597</v>
      </c>
      <c r="M381" s="22"/>
      <c r="N381" s="33"/>
      <c r="O381" s="22"/>
      <c r="P381" s="12" t="s">
        <v>7622</v>
      </c>
      <c r="Q381" s="12" t="s">
        <v>7623</v>
      </c>
      <c r="R381" s="12" t="s">
        <v>7302</v>
      </c>
      <c r="S381" s="12" t="s">
        <v>7624</v>
      </c>
      <c r="T381" s="12" t="s">
        <v>7428</v>
      </c>
      <c r="U381" s="14" t="s">
        <v>56</v>
      </c>
      <c r="V381" s="14" t="s">
        <v>56</v>
      </c>
      <c r="W381" s="14" t="s">
        <v>56</v>
      </c>
      <c r="X381" s="16" t="s">
        <v>56</v>
      </c>
      <c r="Y381" s="13"/>
      <c r="Z381" s="13"/>
      <c r="AA381" s="13"/>
      <c r="AB381" s="13"/>
    </row>
    <row r="382" spans="1:28" ht="17.100000000000001" customHeight="1">
      <c r="A382" t="s">
        <v>921</v>
      </c>
      <c r="B382" s="12" t="s">
        <v>922</v>
      </c>
      <c r="C382" s="12" t="s">
        <v>37</v>
      </c>
      <c r="D382" s="12" t="s">
        <v>173</v>
      </c>
      <c r="E382" s="12" t="s">
        <v>564</v>
      </c>
      <c r="F382" s="12" t="s">
        <v>175</v>
      </c>
      <c r="G382" s="9" t="s">
        <v>4936</v>
      </c>
      <c r="H382" s="8" t="s">
        <v>6636</v>
      </c>
      <c r="I382" s="9"/>
      <c r="J382" s="9"/>
      <c r="K382" s="10" t="s">
        <v>2017</v>
      </c>
      <c r="L382" s="11">
        <v>45597</v>
      </c>
      <c r="M382" s="22"/>
      <c r="N382" s="33"/>
      <c r="O382" s="22"/>
      <c r="P382" s="12" t="s">
        <v>7625</v>
      </c>
      <c r="Q382" s="12" t="s">
        <v>7626</v>
      </c>
      <c r="R382" s="12" t="s">
        <v>7302</v>
      </c>
      <c r="S382" s="12" t="s">
        <v>7627</v>
      </c>
      <c r="T382" s="12" t="s">
        <v>7428</v>
      </c>
      <c r="U382" s="14" t="s">
        <v>56</v>
      </c>
      <c r="V382" s="14" t="s">
        <v>56</v>
      </c>
      <c r="W382" s="14" t="s">
        <v>56</v>
      </c>
      <c r="X382" s="16" t="s">
        <v>56</v>
      </c>
      <c r="Y382" s="13"/>
      <c r="Z382" s="13"/>
      <c r="AA382" s="13"/>
      <c r="AB382" s="13"/>
    </row>
    <row r="383" spans="1:28" ht="17.100000000000001" customHeight="1">
      <c r="A383" t="s">
        <v>923</v>
      </c>
      <c r="B383" s="12" t="s">
        <v>924</v>
      </c>
      <c r="C383" s="12" t="s">
        <v>37</v>
      </c>
      <c r="D383" s="12" t="s">
        <v>173</v>
      </c>
      <c r="E383" s="12" t="s">
        <v>564</v>
      </c>
      <c r="F383" s="12" t="s">
        <v>175</v>
      </c>
      <c r="G383" s="9" t="s">
        <v>4937</v>
      </c>
      <c r="H383" s="8" t="s">
        <v>6636</v>
      </c>
      <c r="I383" s="9"/>
      <c r="J383" s="9"/>
      <c r="K383" s="10" t="s">
        <v>2017</v>
      </c>
      <c r="L383" s="11">
        <v>45597</v>
      </c>
      <c r="M383" s="22"/>
      <c r="N383" s="33"/>
      <c r="O383" s="22"/>
      <c r="P383" s="12" t="s">
        <v>7628</v>
      </c>
      <c r="Q383" s="12" t="s">
        <v>7629</v>
      </c>
      <c r="R383" s="12" t="s">
        <v>7302</v>
      </c>
      <c r="S383" s="12" t="s">
        <v>7075</v>
      </c>
      <c r="T383" s="12" t="s">
        <v>7428</v>
      </c>
      <c r="U383" s="14" t="s">
        <v>56</v>
      </c>
      <c r="V383" s="14" t="s">
        <v>56</v>
      </c>
      <c r="W383" s="14" t="s">
        <v>56</v>
      </c>
      <c r="X383" s="16" t="s">
        <v>56</v>
      </c>
      <c r="Y383" s="13"/>
      <c r="Z383" s="13"/>
      <c r="AA383" s="13"/>
      <c r="AB383" s="13"/>
    </row>
    <row r="384" spans="1:28" ht="17.100000000000001" customHeight="1">
      <c r="A384" t="s">
        <v>925</v>
      </c>
      <c r="B384" s="12" t="s">
        <v>926</v>
      </c>
      <c r="C384" s="12" t="s">
        <v>37</v>
      </c>
      <c r="D384" s="12" t="s">
        <v>173</v>
      </c>
      <c r="E384" s="12" t="s">
        <v>564</v>
      </c>
      <c r="F384" s="12" t="s">
        <v>175</v>
      </c>
      <c r="G384" s="9" t="s">
        <v>4938</v>
      </c>
      <c r="H384" s="8" t="s">
        <v>6636</v>
      </c>
      <c r="I384" s="9"/>
      <c r="J384" s="9"/>
      <c r="K384" s="10" t="s">
        <v>2017</v>
      </c>
      <c r="L384" s="11">
        <v>45597</v>
      </c>
      <c r="M384" s="22"/>
      <c r="N384" s="33"/>
      <c r="O384" s="22"/>
      <c r="P384" s="12" t="s">
        <v>7630</v>
      </c>
      <c r="Q384" s="12" t="s">
        <v>7582</v>
      </c>
      <c r="R384" s="12" t="s">
        <v>7302</v>
      </c>
      <c r="S384" s="12" t="s">
        <v>7631</v>
      </c>
      <c r="T384" s="12" t="s">
        <v>7428</v>
      </c>
      <c r="U384" s="14" t="s">
        <v>56</v>
      </c>
      <c r="V384" s="14" t="s">
        <v>56</v>
      </c>
      <c r="W384" s="14" t="s">
        <v>56</v>
      </c>
      <c r="X384" s="16" t="s">
        <v>56</v>
      </c>
      <c r="Y384" s="13"/>
      <c r="Z384" s="13"/>
      <c r="AA384" s="13"/>
      <c r="AB384" s="13"/>
    </row>
    <row r="385" spans="1:28" ht="17.100000000000001" customHeight="1">
      <c r="A385" t="s">
        <v>927</v>
      </c>
      <c r="B385" s="12" t="s">
        <v>928</v>
      </c>
      <c r="C385" s="12" t="s">
        <v>37</v>
      </c>
      <c r="D385" s="12" t="s">
        <v>173</v>
      </c>
      <c r="E385" s="12" t="s">
        <v>564</v>
      </c>
      <c r="F385" s="12" t="s">
        <v>175</v>
      </c>
      <c r="G385" s="9" t="s">
        <v>4939</v>
      </c>
      <c r="H385" s="8" t="s">
        <v>6636</v>
      </c>
      <c r="I385" s="9"/>
      <c r="J385" s="9"/>
      <c r="K385" s="10" t="s">
        <v>2017</v>
      </c>
      <c r="L385" s="11">
        <v>45597</v>
      </c>
      <c r="M385" s="22"/>
      <c r="N385" s="33"/>
      <c r="O385" s="22"/>
      <c r="P385" s="12" t="s">
        <v>7632</v>
      </c>
      <c r="Q385" s="12" t="s">
        <v>7618</v>
      </c>
      <c r="R385" s="12" t="s">
        <v>7052</v>
      </c>
      <c r="S385" s="12" t="s">
        <v>7521</v>
      </c>
      <c r="T385" s="12" t="s">
        <v>7521</v>
      </c>
      <c r="U385" s="14" t="s">
        <v>56</v>
      </c>
      <c r="V385" s="14" t="s">
        <v>56</v>
      </c>
      <c r="W385" s="14" t="s">
        <v>56</v>
      </c>
      <c r="X385" s="16" t="s">
        <v>56</v>
      </c>
      <c r="Y385" s="13"/>
      <c r="Z385" s="13"/>
      <c r="AA385" s="13"/>
      <c r="AB385" s="13"/>
    </row>
    <row r="386" spans="1:28" ht="17.100000000000001" customHeight="1">
      <c r="A386" t="s">
        <v>929</v>
      </c>
      <c r="B386" s="12" t="s">
        <v>930</v>
      </c>
      <c r="C386" s="12" t="s">
        <v>37</v>
      </c>
      <c r="D386" s="12" t="s">
        <v>173</v>
      </c>
      <c r="E386" s="12" t="s">
        <v>564</v>
      </c>
      <c r="F386" s="12" t="s">
        <v>175</v>
      </c>
      <c r="G386" s="9" t="s">
        <v>4940</v>
      </c>
      <c r="H386" s="8" t="s">
        <v>6636</v>
      </c>
      <c r="I386" s="9"/>
      <c r="J386" s="9"/>
      <c r="K386" s="10" t="s">
        <v>2017</v>
      </c>
      <c r="L386" s="11">
        <v>45597</v>
      </c>
      <c r="M386" s="22"/>
      <c r="N386" s="33"/>
      <c r="O386" s="22"/>
      <c r="P386" s="12" t="s">
        <v>7633</v>
      </c>
      <c r="Q386" s="12" t="s">
        <v>7618</v>
      </c>
      <c r="R386" s="12" t="s">
        <v>7634</v>
      </c>
      <c r="S386" s="12" t="s">
        <v>7296</v>
      </c>
      <c r="T386" s="12" t="s">
        <v>7296</v>
      </c>
      <c r="U386" s="14" t="s">
        <v>56</v>
      </c>
      <c r="V386" s="14" t="s">
        <v>56</v>
      </c>
      <c r="W386" s="14" t="s">
        <v>56</v>
      </c>
      <c r="X386" s="16" t="s">
        <v>56</v>
      </c>
      <c r="Y386" s="13"/>
      <c r="Z386" s="13"/>
      <c r="AA386" s="13"/>
      <c r="AB386" s="13"/>
    </row>
    <row r="387" spans="1:28" ht="17.100000000000001" customHeight="1">
      <c r="A387" t="s">
        <v>931</v>
      </c>
      <c r="B387" s="12" t="s">
        <v>932</v>
      </c>
      <c r="C387" s="12" t="s">
        <v>37</v>
      </c>
      <c r="D387" s="12" t="s">
        <v>173</v>
      </c>
      <c r="E387" s="12" t="s">
        <v>564</v>
      </c>
      <c r="F387" s="12" t="s">
        <v>175</v>
      </c>
      <c r="G387" s="9" t="s">
        <v>4941</v>
      </c>
      <c r="H387" s="8" t="s">
        <v>6636</v>
      </c>
      <c r="I387" s="9"/>
      <c r="J387" s="9"/>
      <c r="K387" s="10" t="s">
        <v>2017</v>
      </c>
      <c r="L387" s="11">
        <v>45597</v>
      </c>
      <c r="M387" s="22"/>
      <c r="N387" s="33"/>
      <c r="O387" s="22"/>
      <c r="P387" s="12" t="s">
        <v>7633</v>
      </c>
      <c r="Q387" s="12" t="s">
        <v>7619</v>
      </c>
      <c r="R387" s="12" t="s">
        <v>7634</v>
      </c>
      <c r="S387" s="12" t="s">
        <v>7296</v>
      </c>
      <c r="T387" s="12" t="s">
        <v>7296</v>
      </c>
      <c r="U387" s="14" t="s">
        <v>56</v>
      </c>
      <c r="V387" s="14" t="s">
        <v>56</v>
      </c>
      <c r="W387" s="14" t="s">
        <v>56</v>
      </c>
      <c r="X387" s="16" t="s">
        <v>56</v>
      </c>
      <c r="Y387" s="13"/>
      <c r="Z387" s="13"/>
      <c r="AA387" s="13"/>
      <c r="AB387" s="13"/>
    </row>
    <row r="388" spans="1:28" ht="17.100000000000001" customHeight="1">
      <c r="A388" t="s">
        <v>933</v>
      </c>
      <c r="B388" s="12" t="s">
        <v>934</v>
      </c>
      <c r="C388" s="12" t="s">
        <v>37</v>
      </c>
      <c r="D388" s="12" t="s">
        <v>173</v>
      </c>
      <c r="E388" s="12" t="s">
        <v>564</v>
      </c>
      <c r="F388" s="12" t="s">
        <v>175</v>
      </c>
      <c r="G388" s="9" t="s">
        <v>4942</v>
      </c>
      <c r="H388" s="8" t="s">
        <v>6636</v>
      </c>
      <c r="I388" s="9"/>
      <c r="J388" s="9"/>
      <c r="K388" s="10" t="s">
        <v>2017</v>
      </c>
      <c r="L388" s="11">
        <v>45597</v>
      </c>
      <c r="M388" s="22"/>
      <c r="N388" s="33"/>
      <c r="O388" s="22"/>
      <c r="P388" s="12" t="s">
        <v>7633</v>
      </c>
      <c r="Q388" s="12" t="s">
        <v>7619</v>
      </c>
      <c r="R388" s="12" t="s">
        <v>7634</v>
      </c>
      <c r="S388" s="12" t="s">
        <v>7296</v>
      </c>
      <c r="T388" s="12" t="s">
        <v>7296</v>
      </c>
      <c r="U388" s="14" t="s">
        <v>56</v>
      </c>
      <c r="V388" s="14" t="s">
        <v>56</v>
      </c>
      <c r="W388" s="14" t="s">
        <v>56</v>
      </c>
      <c r="X388" s="16" t="s">
        <v>56</v>
      </c>
      <c r="Y388" s="13"/>
      <c r="Z388" s="13"/>
      <c r="AA388" s="13"/>
      <c r="AB388" s="13"/>
    </row>
    <row r="389" spans="1:28" ht="17.100000000000001" customHeight="1">
      <c r="A389" t="s">
        <v>935</v>
      </c>
      <c r="B389" s="12" t="s">
        <v>936</v>
      </c>
      <c r="C389" s="12" t="s">
        <v>37</v>
      </c>
      <c r="D389" s="12" t="s">
        <v>173</v>
      </c>
      <c r="E389" s="12" t="s">
        <v>564</v>
      </c>
      <c r="F389" s="12" t="s">
        <v>175</v>
      </c>
      <c r="G389" s="9" t="s">
        <v>4943</v>
      </c>
      <c r="H389" s="8" t="s">
        <v>6636</v>
      </c>
      <c r="I389" s="9"/>
      <c r="J389" s="9"/>
      <c r="K389" s="10" t="s">
        <v>2017</v>
      </c>
      <c r="L389" s="11">
        <v>45597</v>
      </c>
      <c r="M389" s="22"/>
      <c r="N389" s="33"/>
      <c r="O389" s="22"/>
      <c r="P389" s="12" t="s">
        <v>7633</v>
      </c>
      <c r="Q389" s="12" t="s">
        <v>7620</v>
      </c>
      <c r="R389" s="12" t="s">
        <v>7634</v>
      </c>
      <c r="S389" s="12" t="s">
        <v>7296</v>
      </c>
      <c r="T389" s="12" t="s">
        <v>7296</v>
      </c>
      <c r="U389" s="14" t="s">
        <v>56</v>
      </c>
      <c r="V389" s="14" t="s">
        <v>56</v>
      </c>
      <c r="W389" s="14" t="s">
        <v>56</v>
      </c>
      <c r="X389" s="16" t="s">
        <v>56</v>
      </c>
      <c r="Y389" s="13"/>
      <c r="Z389" s="13"/>
      <c r="AA389" s="13"/>
      <c r="AB389" s="13"/>
    </row>
    <row r="390" spans="1:28" ht="17.100000000000001" customHeight="1">
      <c r="A390" t="s">
        <v>937</v>
      </c>
      <c r="B390" s="12" t="s">
        <v>938</v>
      </c>
      <c r="C390" s="12" t="s">
        <v>37</v>
      </c>
      <c r="D390" s="12" t="s">
        <v>173</v>
      </c>
      <c r="E390" s="12" t="s">
        <v>564</v>
      </c>
      <c r="F390" s="12" t="s">
        <v>175</v>
      </c>
      <c r="G390" s="9" t="s">
        <v>4944</v>
      </c>
      <c r="H390" s="8" t="s">
        <v>6636</v>
      </c>
      <c r="I390" s="9"/>
      <c r="J390" s="9"/>
      <c r="K390" s="10" t="s">
        <v>2017</v>
      </c>
      <c r="L390" s="11">
        <v>45597</v>
      </c>
      <c r="M390" s="22"/>
      <c r="N390" s="33"/>
      <c r="O390" s="22"/>
      <c r="P390" s="12" t="s">
        <v>7568</v>
      </c>
      <c r="Q390" s="12" t="s">
        <v>7132</v>
      </c>
      <c r="R390" s="12" t="s">
        <v>7569</v>
      </c>
      <c r="S390" s="12" t="s">
        <v>7569</v>
      </c>
      <c r="T390" s="12" t="s">
        <v>7569</v>
      </c>
      <c r="U390" s="14" t="s">
        <v>56</v>
      </c>
      <c r="V390" s="14" t="s">
        <v>56</v>
      </c>
      <c r="W390" s="14" t="s">
        <v>56</v>
      </c>
      <c r="X390" s="16" t="s">
        <v>56</v>
      </c>
      <c r="Y390" s="13"/>
      <c r="Z390" s="13"/>
      <c r="AA390" s="13"/>
      <c r="AB390" s="13"/>
    </row>
    <row r="391" spans="1:28" ht="17.100000000000001" customHeight="1">
      <c r="A391" t="s">
        <v>939</v>
      </c>
      <c r="B391" s="12" t="s">
        <v>940</v>
      </c>
      <c r="C391" s="12" t="s">
        <v>37</v>
      </c>
      <c r="D391" s="12" t="s">
        <v>173</v>
      </c>
      <c r="E391" s="12" t="s">
        <v>564</v>
      </c>
      <c r="F391" s="12" t="s">
        <v>175</v>
      </c>
      <c r="G391" s="9" t="s">
        <v>4945</v>
      </c>
      <c r="H391" s="8" t="s">
        <v>6636</v>
      </c>
      <c r="I391" s="9"/>
      <c r="J391" s="9"/>
      <c r="K391" s="10" t="s">
        <v>2017</v>
      </c>
      <c r="L391" s="11">
        <v>45597</v>
      </c>
      <c r="M391" s="22"/>
      <c r="N391" s="33"/>
      <c r="O391" s="22"/>
      <c r="P391" s="12" t="s">
        <v>7568</v>
      </c>
      <c r="Q391" s="12" t="s">
        <v>7132</v>
      </c>
      <c r="R391" s="12" t="s">
        <v>7569</v>
      </c>
      <c r="S391" s="12" t="s">
        <v>7569</v>
      </c>
      <c r="T391" s="12" t="s">
        <v>7569</v>
      </c>
      <c r="U391" s="14" t="s">
        <v>56</v>
      </c>
      <c r="V391" s="14" t="s">
        <v>56</v>
      </c>
      <c r="W391" s="14" t="s">
        <v>56</v>
      </c>
      <c r="X391" s="16" t="s">
        <v>56</v>
      </c>
      <c r="Y391" s="13"/>
      <c r="Z391" s="13"/>
      <c r="AA391" s="13"/>
      <c r="AB391" s="13"/>
    </row>
    <row r="392" spans="1:28" ht="17.100000000000001" customHeight="1">
      <c r="A392" t="s">
        <v>941</v>
      </c>
      <c r="B392" s="12" t="s">
        <v>942</v>
      </c>
      <c r="C392" s="12" t="s">
        <v>37</v>
      </c>
      <c r="D392" s="12" t="s">
        <v>173</v>
      </c>
      <c r="E392" s="12" t="s">
        <v>564</v>
      </c>
      <c r="F392" s="12" t="s">
        <v>175</v>
      </c>
      <c r="G392" s="9" t="s">
        <v>4946</v>
      </c>
      <c r="H392" s="8" t="s">
        <v>6636</v>
      </c>
      <c r="I392" s="9"/>
      <c r="J392" s="9"/>
      <c r="K392" s="10" t="s">
        <v>2017</v>
      </c>
      <c r="L392" s="11">
        <v>45597</v>
      </c>
      <c r="M392" s="22"/>
      <c r="N392" s="33"/>
      <c r="O392" s="22"/>
      <c r="P392" s="12" t="s">
        <v>7568</v>
      </c>
      <c r="Q392" s="12" t="s">
        <v>7132</v>
      </c>
      <c r="R392" s="12" t="s">
        <v>7569</v>
      </c>
      <c r="S392" s="12" t="s">
        <v>7569</v>
      </c>
      <c r="T392" s="12" t="s">
        <v>7569</v>
      </c>
      <c r="U392" s="14" t="s">
        <v>56</v>
      </c>
      <c r="V392" s="14" t="s">
        <v>56</v>
      </c>
      <c r="W392" s="14" t="s">
        <v>56</v>
      </c>
      <c r="X392" s="16" t="s">
        <v>56</v>
      </c>
      <c r="Y392" s="13"/>
      <c r="Z392" s="13"/>
      <c r="AA392" s="13"/>
      <c r="AB392" s="13"/>
    </row>
    <row r="393" spans="1:28" ht="17.100000000000001" customHeight="1">
      <c r="A393" t="s">
        <v>943</v>
      </c>
      <c r="B393" s="12" t="s">
        <v>944</v>
      </c>
      <c r="C393" s="12" t="s">
        <v>37</v>
      </c>
      <c r="D393" s="12" t="s">
        <v>173</v>
      </c>
      <c r="E393" s="12" t="s">
        <v>564</v>
      </c>
      <c r="F393" s="12" t="s">
        <v>175</v>
      </c>
      <c r="G393" s="9" t="s">
        <v>4947</v>
      </c>
      <c r="H393" s="8" t="s">
        <v>6636</v>
      </c>
      <c r="I393" s="9"/>
      <c r="J393" s="9"/>
      <c r="K393" s="10" t="s">
        <v>2017</v>
      </c>
      <c r="L393" s="11">
        <v>45597</v>
      </c>
      <c r="M393" s="22"/>
      <c r="N393" s="33"/>
      <c r="O393" s="22"/>
      <c r="P393" s="12" t="s">
        <v>7568</v>
      </c>
      <c r="Q393" s="12" t="s">
        <v>7132</v>
      </c>
      <c r="R393" s="12" t="s">
        <v>7569</v>
      </c>
      <c r="S393" s="12" t="s">
        <v>7569</v>
      </c>
      <c r="T393" s="12" t="s">
        <v>7569</v>
      </c>
      <c r="U393" s="14" t="s">
        <v>56</v>
      </c>
      <c r="V393" s="14" t="s">
        <v>56</v>
      </c>
      <c r="W393" s="14" t="s">
        <v>56</v>
      </c>
      <c r="X393" s="16" t="s">
        <v>56</v>
      </c>
      <c r="Y393" s="13"/>
      <c r="Z393" s="13"/>
      <c r="AA393" s="13"/>
      <c r="AB393" s="13"/>
    </row>
    <row r="394" spans="1:28" ht="17.100000000000001" customHeight="1">
      <c r="A394" t="s">
        <v>945</v>
      </c>
      <c r="B394" s="12" t="s">
        <v>946</v>
      </c>
      <c r="C394" s="12" t="s">
        <v>37</v>
      </c>
      <c r="D394" s="12" t="s">
        <v>173</v>
      </c>
      <c r="E394" s="12" t="s">
        <v>564</v>
      </c>
      <c r="F394" s="12" t="s">
        <v>175</v>
      </c>
      <c r="G394" s="9" t="s">
        <v>4948</v>
      </c>
      <c r="H394" s="8" t="s">
        <v>6636</v>
      </c>
      <c r="I394" s="9"/>
      <c r="J394" s="9"/>
      <c r="K394" s="10" t="s">
        <v>2017</v>
      </c>
      <c r="L394" s="11">
        <v>45597</v>
      </c>
      <c r="M394" s="22"/>
      <c r="N394" s="33"/>
      <c r="O394" s="22"/>
      <c r="P394" s="12" t="s">
        <v>7568</v>
      </c>
      <c r="Q394" s="12" t="s">
        <v>7132</v>
      </c>
      <c r="R394" s="12" t="s">
        <v>7569</v>
      </c>
      <c r="S394" s="12" t="s">
        <v>7569</v>
      </c>
      <c r="T394" s="12" t="s">
        <v>7569</v>
      </c>
      <c r="U394" s="14" t="s">
        <v>56</v>
      </c>
      <c r="V394" s="14" t="s">
        <v>56</v>
      </c>
      <c r="W394" s="14" t="s">
        <v>56</v>
      </c>
      <c r="X394" s="16" t="s">
        <v>56</v>
      </c>
      <c r="Y394" s="13"/>
      <c r="Z394" s="13"/>
      <c r="AA394" s="13"/>
      <c r="AB394" s="13"/>
    </row>
    <row r="395" spans="1:28" ht="17.100000000000001" customHeight="1">
      <c r="A395" t="s">
        <v>947</v>
      </c>
      <c r="B395" s="12" t="s">
        <v>948</v>
      </c>
      <c r="C395" s="12" t="s">
        <v>37</v>
      </c>
      <c r="D395" s="12" t="s">
        <v>173</v>
      </c>
      <c r="E395" s="12" t="s">
        <v>564</v>
      </c>
      <c r="F395" s="12" t="s">
        <v>175</v>
      </c>
      <c r="G395" s="9" t="s">
        <v>4949</v>
      </c>
      <c r="H395" s="8" t="s">
        <v>6636</v>
      </c>
      <c r="I395" s="9"/>
      <c r="J395" s="9"/>
      <c r="K395" s="10" t="s">
        <v>2017</v>
      </c>
      <c r="L395" s="11">
        <v>45597</v>
      </c>
      <c r="M395" s="22"/>
      <c r="N395" s="33"/>
      <c r="O395" s="22"/>
      <c r="P395" s="12" t="s">
        <v>7632</v>
      </c>
      <c r="Q395" s="12" t="s">
        <v>7618</v>
      </c>
      <c r="R395" s="12" t="s">
        <v>7052</v>
      </c>
      <c r="S395" s="12" t="s">
        <v>7521</v>
      </c>
      <c r="T395" s="12" t="s">
        <v>7521</v>
      </c>
      <c r="U395" s="14" t="s">
        <v>56</v>
      </c>
      <c r="V395" s="14" t="s">
        <v>56</v>
      </c>
      <c r="W395" s="14" t="s">
        <v>56</v>
      </c>
      <c r="X395" s="16" t="s">
        <v>56</v>
      </c>
      <c r="Y395" s="13"/>
      <c r="Z395" s="13"/>
      <c r="AA395" s="13"/>
      <c r="AB395" s="13"/>
    </row>
    <row r="396" spans="1:28" ht="17.100000000000001" customHeight="1">
      <c r="A396" t="s">
        <v>949</v>
      </c>
      <c r="B396" s="12" t="s">
        <v>950</v>
      </c>
      <c r="C396" s="12" t="s">
        <v>37</v>
      </c>
      <c r="D396" s="12" t="s">
        <v>173</v>
      </c>
      <c r="E396" s="12" t="s">
        <v>564</v>
      </c>
      <c r="F396" s="12" t="s">
        <v>175</v>
      </c>
      <c r="G396" s="9" t="s">
        <v>4950</v>
      </c>
      <c r="H396" s="8" t="s">
        <v>6636</v>
      </c>
      <c r="I396" s="9"/>
      <c r="J396" s="9"/>
      <c r="K396" s="10" t="s">
        <v>2017</v>
      </c>
      <c r="L396" s="11">
        <v>45597</v>
      </c>
      <c r="M396" s="22"/>
      <c r="N396" s="33"/>
      <c r="O396" s="22"/>
      <c r="P396" s="12" t="s">
        <v>7633</v>
      </c>
      <c r="Q396" s="12" t="s">
        <v>7618</v>
      </c>
      <c r="R396" s="12" t="s">
        <v>7634</v>
      </c>
      <c r="S396" s="12" t="s">
        <v>7296</v>
      </c>
      <c r="T396" s="12" t="s">
        <v>7296</v>
      </c>
      <c r="U396" s="14" t="s">
        <v>56</v>
      </c>
      <c r="V396" s="14" t="s">
        <v>56</v>
      </c>
      <c r="W396" s="14" t="s">
        <v>56</v>
      </c>
      <c r="X396" s="16" t="s">
        <v>56</v>
      </c>
      <c r="Y396" s="13"/>
      <c r="Z396" s="13"/>
      <c r="AA396" s="13"/>
      <c r="AB396" s="13"/>
    </row>
    <row r="397" spans="1:28" ht="17.100000000000001" customHeight="1">
      <c r="A397" t="s">
        <v>951</v>
      </c>
      <c r="B397" s="12" t="s">
        <v>952</v>
      </c>
      <c r="C397" s="12" t="s">
        <v>37</v>
      </c>
      <c r="D397" s="12" t="s">
        <v>173</v>
      </c>
      <c r="E397" s="12" t="s">
        <v>564</v>
      </c>
      <c r="F397" s="12" t="s">
        <v>175</v>
      </c>
      <c r="G397" s="9" t="s">
        <v>4951</v>
      </c>
      <c r="H397" s="8" t="s">
        <v>6636</v>
      </c>
      <c r="I397" s="9"/>
      <c r="J397" s="9"/>
      <c r="K397" s="10" t="s">
        <v>2017</v>
      </c>
      <c r="L397" s="11">
        <v>45597</v>
      </c>
      <c r="M397" s="22"/>
      <c r="N397" s="33"/>
      <c r="O397" s="22"/>
      <c r="P397" s="12" t="s">
        <v>7633</v>
      </c>
      <c r="Q397" s="12" t="s">
        <v>7619</v>
      </c>
      <c r="R397" s="12" t="s">
        <v>7634</v>
      </c>
      <c r="S397" s="12" t="s">
        <v>7296</v>
      </c>
      <c r="T397" s="12" t="s">
        <v>7296</v>
      </c>
      <c r="U397" s="14" t="s">
        <v>56</v>
      </c>
      <c r="V397" s="14" t="s">
        <v>56</v>
      </c>
      <c r="W397" s="14" t="s">
        <v>56</v>
      </c>
      <c r="X397" s="16" t="s">
        <v>56</v>
      </c>
      <c r="Y397" s="13"/>
      <c r="Z397" s="13"/>
      <c r="AA397" s="13"/>
      <c r="AB397" s="13"/>
    </row>
    <row r="398" spans="1:28" ht="17.100000000000001" customHeight="1">
      <c r="A398" t="s">
        <v>953</v>
      </c>
      <c r="B398" s="12" t="s">
        <v>954</v>
      </c>
      <c r="C398" s="12" t="s">
        <v>37</v>
      </c>
      <c r="D398" s="12" t="s">
        <v>173</v>
      </c>
      <c r="E398" s="12" t="s">
        <v>564</v>
      </c>
      <c r="F398" s="12" t="s">
        <v>175</v>
      </c>
      <c r="G398" s="9" t="s">
        <v>4952</v>
      </c>
      <c r="H398" s="8" t="s">
        <v>6636</v>
      </c>
      <c r="I398" s="9"/>
      <c r="J398" s="9"/>
      <c r="K398" s="10" t="s">
        <v>2017</v>
      </c>
      <c r="L398" s="11">
        <v>45597</v>
      </c>
      <c r="M398" s="22"/>
      <c r="N398" s="33"/>
      <c r="O398" s="22"/>
      <c r="P398" s="12" t="s">
        <v>7633</v>
      </c>
      <c r="Q398" s="12" t="s">
        <v>7619</v>
      </c>
      <c r="R398" s="12" t="s">
        <v>7634</v>
      </c>
      <c r="S398" s="12" t="s">
        <v>7296</v>
      </c>
      <c r="T398" s="12" t="s">
        <v>7296</v>
      </c>
      <c r="U398" s="14" t="s">
        <v>56</v>
      </c>
      <c r="V398" s="14" t="s">
        <v>56</v>
      </c>
      <c r="W398" s="14" t="s">
        <v>56</v>
      </c>
      <c r="X398" s="16" t="s">
        <v>56</v>
      </c>
      <c r="Y398" s="13"/>
      <c r="Z398" s="13"/>
      <c r="AA398" s="13"/>
      <c r="AB398" s="13"/>
    </row>
    <row r="399" spans="1:28" ht="17.100000000000001" customHeight="1">
      <c r="A399" t="s">
        <v>955</v>
      </c>
      <c r="B399" s="12" t="s">
        <v>956</v>
      </c>
      <c r="C399" s="12" t="s">
        <v>37</v>
      </c>
      <c r="D399" s="12" t="s">
        <v>173</v>
      </c>
      <c r="E399" s="12" t="s">
        <v>564</v>
      </c>
      <c r="F399" s="12" t="s">
        <v>175</v>
      </c>
      <c r="G399" s="9" t="s">
        <v>4953</v>
      </c>
      <c r="H399" s="8" t="s">
        <v>6636</v>
      </c>
      <c r="I399" s="9"/>
      <c r="J399" s="9"/>
      <c r="K399" s="10" t="s">
        <v>2017</v>
      </c>
      <c r="L399" s="11">
        <v>45597</v>
      </c>
      <c r="M399" s="22"/>
      <c r="N399" s="33"/>
      <c r="O399" s="22"/>
      <c r="P399" s="12" t="s">
        <v>7633</v>
      </c>
      <c r="Q399" s="12" t="s">
        <v>7620</v>
      </c>
      <c r="R399" s="12" t="s">
        <v>7634</v>
      </c>
      <c r="S399" s="12" t="s">
        <v>7296</v>
      </c>
      <c r="T399" s="12" t="s">
        <v>7296</v>
      </c>
      <c r="U399" s="14" t="s">
        <v>56</v>
      </c>
      <c r="V399" s="14" t="s">
        <v>56</v>
      </c>
      <c r="W399" s="14" t="s">
        <v>56</v>
      </c>
      <c r="X399" s="16" t="s">
        <v>56</v>
      </c>
      <c r="Y399" s="13"/>
      <c r="Z399" s="13"/>
      <c r="AA399" s="13"/>
      <c r="AB399" s="13"/>
    </row>
    <row r="400" spans="1:28" ht="17.100000000000001" customHeight="1">
      <c r="A400" t="s">
        <v>957</v>
      </c>
      <c r="B400" s="12" t="s">
        <v>958</v>
      </c>
      <c r="C400" s="12" t="s">
        <v>37</v>
      </c>
      <c r="D400" s="12" t="s">
        <v>173</v>
      </c>
      <c r="E400" s="12" t="s">
        <v>564</v>
      </c>
      <c r="F400" s="12" t="s">
        <v>175</v>
      </c>
      <c r="G400" s="9" t="s">
        <v>4954</v>
      </c>
      <c r="H400" s="8" t="s">
        <v>6636</v>
      </c>
      <c r="I400" s="9"/>
      <c r="J400" s="9"/>
      <c r="K400" s="10" t="s">
        <v>2017</v>
      </c>
      <c r="L400" s="11">
        <v>45597</v>
      </c>
      <c r="M400" s="22"/>
      <c r="N400" s="33"/>
      <c r="O400" s="22"/>
      <c r="P400" s="12" t="s">
        <v>7568</v>
      </c>
      <c r="Q400" s="12" t="s">
        <v>7132</v>
      </c>
      <c r="R400" s="12" t="s">
        <v>7569</v>
      </c>
      <c r="S400" s="12" t="s">
        <v>7569</v>
      </c>
      <c r="T400" s="12" t="s">
        <v>7569</v>
      </c>
      <c r="U400" s="14" t="s">
        <v>56</v>
      </c>
      <c r="V400" s="14" t="s">
        <v>56</v>
      </c>
      <c r="W400" s="14" t="s">
        <v>56</v>
      </c>
      <c r="X400" s="16" t="s">
        <v>56</v>
      </c>
      <c r="Y400" s="13"/>
      <c r="Z400" s="13"/>
      <c r="AA400" s="13"/>
      <c r="AB400" s="13"/>
    </row>
    <row r="401" spans="1:28" ht="17.100000000000001" customHeight="1">
      <c r="A401" t="s">
        <v>959</v>
      </c>
      <c r="B401" s="12" t="s">
        <v>960</v>
      </c>
      <c r="C401" s="12" t="s">
        <v>37</v>
      </c>
      <c r="D401" s="12" t="s">
        <v>173</v>
      </c>
      <c r="E401" s="12" t="s">
        <v>564</v>
      </c>
      <c r="F401" s="12" t="s">
        <v>175</v>
      </c>
      <c r="G401" s="9" t="s">
        <v>4955</v>
      </c>
      <c r="H401" s="8" t="s">
        <v>6636</v>
      </c>
      <c r="I401" s="9"/>
      <c r="J401" s="9"/>
      <c r="K401" s="10" t="s">
        <v>2017</v>
      </c>
      <c r="L401" s="11">
        <v>45597</v>
      </c>
      <c r="M401" s="22"/>
      <c r="N401" s="33"/>
      <c r="O401" s="22"/>
      <c r="P401" s="12" t="s">
        <v>7568</v>
      </c>
      <c r="Q401" s="12" t="s">
        <v>7132</v>
      </c>
      <c r="R401" s="12" t="s">
        <v>7569</v>
      </c>
      <c r="S401" s="12" t="s">
        <v>7569</v>
      </c>
      <c r="T401" s="12" t="s">
        <v>7569</v>
      </c>
      <c r="U401" s="14" t="s">
        <v>56</v>
      </c>
      <c r="V401" s="14" t="s">
        <v>56</v>
      </c>
      <c r="W401" s="14" t="s">
        <v>56</v>
      </c>
      <c r="X401" s="16" t="s">
        <v>56</v>
      </c>
      <c r="Y401" s="13"/>
      <c r="Z401" s="13"/>
      <c r="AA401" s="13"/>
      <c r="AB401" s="13"/>
    </row>
    <row r="402" spans="1:28" ht="17.100000000000001" customHeight="1">
      <c r="A402" t="s">
        <v>961</v>
      </c>
      <c r="B402" s="12" t="s">
        <v>962</v>
      </c>
      <c r="C402" s="12" t="s">
        <v>37</v>
      </c>
      <c r="D402" s="12" t="s">
        <v>173</v>
      </c>
      <c r="E402" s="12" t="s">
        <v>564</v>
      </c>
      <c r="F402" s="12" t="s">
        <v>175</v>
      </c>
      <c r="G402" s="9" t="s">
        <v>4956</v>
      </c>
      <c r="H402" s="8" t="s">
        <v>6636</v>
      </c>
      <c r="I402" s="9"/>
      <c r="J402" s="9"/>
      <c r="K402" s="10" t="s">
        <v>2017</v>
      </c>
      <c r="L402" s="11">
        <v>45597</v>
      </c>
      <c r="M402" s="22"/>
      <c r="N402" s="33"/>
      <c r="O402" s="22"/>
      <c r="P402" s="12" t="s">
        <v>7568</v>
      </c>
      <c r="Q402" s="12" t="s">
        <v>7132</v>
      </c>
      <c r="R402" s="12" t="s">
        <v>7569</v>
      </c>
      <c r="S402" s="12" t="s">
        <v>7569</v>
      </c>
      <c r="T402" s="12" t="s">
        <v>7569</v>
      </c>
      <c r="U402" s="14" t="s">
        <v>56</v>
      </c>
      <c r="V402" s="14" t="s">
        <v>56</v>
      </c>
      <c r="W402" s="14" t="s">
        <v>56</v>
      </c>
      <c r="X402" s="16" t="s">
        <v>56</v>
      </c>
      <c r="Y402" s="13"/>
      <c r="Z402" s="13"/>
      <c r="AA402" s="13"/>
      <c r="AB402" s="13"/>
    </row>
    <row r="403" spans="1:28" ht="17.100000000000001" customHeight="1">
      <c r="A403" t="s">
        <v>963</v>
      </c>
      <c r="B403" s="12" t="s">
        <v>964</v>
      </c>
      <c r="C403" s="12" t="s">
        <v>37</v>
      </c>
      <c r="D403" s="12" t="s">
        <v>173</v>
      </c>
      <c r="E403" s="12" t="s">
        <v>564</v>
      </c>
      <c r="F403" s="12" t="s">
        <v>175</v>
      </c>
      <c r="G403" s="9" t="s">
        <v>4957</v>
      </c>
      <c r="H403" s="8" t="s">
        <v>6636</v>
      </c>
      <c r="I403" s="9"/>
      <c r="J403" s="9"/>
      <c r="K403" s="10" t="s">
        <v>2017</v>
      </c>
      <c r="L403" s="11">
        <v>45597</v>
      </c>
      <c r="M403" s="22"/>
      <c r="N403" s="33"/>
      <c r="O403" s="22"/>
      <c r="P403" s="12" t="s">
        <v>7568</v>
      </c>
      <c r="Q403" s="12" t="s">
        <v>7132</v>
      </c>
      <c r="R403" s="12" t="s">
        <v>7569</v>
      </c>
      <c r="S403" s="12" t="s">
        <v>7569</v>
      </c>
      <c r="T403" s="12" t="s">
        <v>7569</v>
      </c>
      <c r="U403" s="14" t="s">
        <v>56</v>
      </c>
      <c r="V403" s="14" t="s">
        <v>56</v>
      </c>
      <c r="W403" s="14" t="s">
        <v>56</v>
      </c>
      <c r="X403" s="16" t="s">
        <v>56</v>
      </c>
      <c r="Y403" s="13"/>
      <c r="Z403" s="13"/>
      <c r="AA403" s="13"/>
      <c r="AB403" s="13"/>
    </row>
    <row r="404" spans="1:28" ht="17.100000000000001" customHeight="1">
      <c r="A404" t="s">
        <v>965</v>
      </c>
      <c r="B404" s="12" t="s">
        <v>966</v>
      </c>
      <c r="C404" s="12" t="s">
        <v>37</v>
      </c>
      <c r="D404" s="12" t="s">
        <v>173</v>
      </c>
      <c r="E404" s="12" t="s">
        <v>564</v>
      </c>
      <c r="F404" s="12" t="s">
        <v>175</v>
      </c>
      <c r="G404" s="9" t="s">
        <v>4958</v>
      </c>
      <c r="H404" s="8" t="s">
        <v>6636</v>
      </c>
      <c r="I404" s="9"/>
      <c r="J404" s="9"/>
      <c r="K404" s="10" t="s">
        <v>2017</v>
      </c>
      <c r="L404" s="11">
        <v>45597</v>
      </c>
      <c r="M404" s="22"/>
      <c r="N404" s="33"/>
      <c r="O404" s="22"/>
      <c r="P404" s="12" t="s">
        <v>7568</v>
      </c>
      <c r="Q404" s="12" t="s">
        <v>7132</v>
      </c>
      <c r="R404" s="12" t="s">
        <v>7569</v>
      </c>
      <c r="S404" s="12" t="s">
        <v>7569</v>
      </c>
      <c r="T404" s="12" t="s">
        <v>7569</v>
      </c>
      <c r="U404" s="14" t="s">
        <v>56</v>
      </c>
      <c r="V404" s="14" t="s">
        <v>56</v>
      </c>
      <c r="W404" s="14" t="s">
        <v>56</v>
      </c>
      <c r="X404" s="16" t="s">
        <v>56</v>
      </c>
      <c r="Y404" s="13"/>
      <c r="Z404" s="13"/>
      <c r="AA404" s="13"/>
      <c r="AB404" s="13"/>
    </row>
    <row r="405" spans="1:28" ht="17.100000000000001" customHeight="1">
      <c r="A405" t="s">
        <v>967</v>
      </c>
      <c r="B405" s="12" t="s">
        <v>968</v>
      </c>
      <c r="C405" s="12" t="s">
        <v>37</v>
      </c>
      <c r="D405" s="12" t="s">
        <v>173</v>
      </c>
      <c r="E405" s="12" t="s">
        <v>564</v>
      </c>
      <c r="F405" s="12" t="s">
        <v>175</v>
      </c>
      <c r="G405" s="9" t="s">
        <v>4959</v>
      </c>
      <c r="H405" s="8" t="s">
        <v>6636</v>
      </c>
      <c r="I405" s="9"/>
      <c r="J405" s="9"/>
      <c r="K405" s="10" t="s">
        <v>2017</v>
      </c>
      <c r="L405" s="11">
        <v>45597</v>
      </c>
      <c r="M405" s="22"/>
      <c r="N405" s="33"/>
      <c r="O405" s="22"/>
      <c r="P405" s="12" t="s">
        <v>7612</v>
      </c>
      <c r="Q405" s="12" t="s">
        <v>7618</v>
      </c>
      <c r="R405" s="12" t="s">
        <v>7297</v>
      </c>
      <c r="S405" s="12" t="s">
        <v>7613</v>
      </c>
      <c r="T405" s="12" t="s">
        <v>7614</v>
      </c>
      <c r="U405" s="14" t="s">
        <v>56</v>
      </c>
      <c r="V405" s="14" t="s">
        <v>56</v>
      </c>
      <c r="W405" s="14" t="s">
        <v>56</v>
      </c>
      <c r="X405" s="16" t="s">
        <v>56</v>
      </c>
      <c r="Y405" s="13"/>
      <c r="Z405" s="13"/>
      <c r="AA405" s="13"/>
      <c r="AB405" s="13"/>
    </row>
    <row r="406" spans="1:28" ht="17.100000000000001" customHeight="1">
      <c r="A406" t="s">
        <v>969</v>
      </c>
      <c r="B406" s="12" t="s">
        <v>970</v>
      </c>
      <c r="C406" s="12" t="s">
        <v>37</v>
      </c>
      <c r="D406" s="12" t="s">
        <v>173</v>
      </c>
      <c r="E406" s="12" t="s">
        <v>564</v>
      </c>
      <c r="F406" s="12" t="s">
        <v>175</v>
      </c>
      <c r="G406" s="9" t="s">
        <v>4960</v>
      </c>
      <c r="H406" s="8" t="s">
        <v>6636</v>
      </c>
      <c r="I406" s="9"/>
      <c r="J406" s="9"/>
      <c r="K406" s="10" t="s">
        <v>2017</v>
      </c>
      <c r="L406" s="11">
        <v>45597</v>
      </c>
      <c r="M406" s="22"/>
      <c r="N406" s="33"/>
      <c r="O406" s="22"/>
      <c r="P406" s="12" t="s">
        <v>7612</v>
      </c>
      <c r="Q406" s="12" t="s">
        <v>7618</v>
      </c>
      <c r="R406" s="12" t="s">
        <v>7297</v>
      </c>
      <c r="S406" s="12" t="s">
        <v>7613</v>
      </c>
      <c r="T406" s="12" t="s">
        <v>7614</v>
      </c>
      <c r="U406" s="14" t="s">
        <v>56</v>
      </c>
      <c r="V406" s="14" t="s">
        <v>56</v>
      </c>
      <c r="W406" s="14" t="s">
        <v>56</v>
      </c>
      <c r="X406" s="16" t="s">
        <v>56</v>
      </c>
      <c r="Y406" s="13"/>
      <c r="Z406" s="13"/>
      <c r="AA406" s="13"/>
      <c r="AB406" s="13"/>
    </row>
    <row r="407" spans="1:28" ht="17.100000000000001" customHeight="1">
      <c r="A407" t="s">
        <v>971</v>
      </c>
      <c r="B407" s="12" t="s">
        <v>972</v>
      </c>
      <c r="C407" s="12" t="s">
        <v>37</v>
      </c>
      <c r="D407" s="12" t="s">
        <v>173</v>
      </c>
      <c r="E407" s="12" t="s">
        <v>564</v>
      </c>
      <c r="F407" s="12" t="s">
        <v>175</v>
      </c>
      <c r="G407" s="9" t="s">
        <v>4961</v>
      </c>
      <c r="H407" s="8" t="s">
        <v>6636</v>
      </c>
      <c r="I407" s="9"/>
      <c r="J407" s="9"/>
      <c r="K407" s="10" t="s">
        <v>2017</v>
      </c>
      <c r="L407" s="11">
        <v>45597</v>
      </c>
      <c r="M407" s="22"/>
      <c r="N407" s="33"/>
      <c r="O407" s="22"/>
      <c r="P407" s="12" t="s">
        <v>7615</v>
      </c>
      <c r="Q407" s="12" t="s">
        <v>7619</v>
      </c>
      <c r="R407" s="12" t="s">
        <v>7297</v>
      </c>
      <c r="S407" s="12" t="s">
        <v>7616</v>
      </c>
      <c r="T407" s="12" t="s">
        <v>7614</v>
      </c>
      <c r="U407" s="14" t="s">
        <v>56</v>
      </c>
      <c r="V407" s="14" t="s">
        <v>56</v>
      </c>
      <c r="W407" s="14" t="s">
        <v>56</v>
      </c>
      <c r="X407" s="16" t="s">
        <v>56</v>
      </c>
      <c r="Y407" s="13"/>
      <c r="Z407" s="13"/>
      <c r="AA407" s="13"/>
      <c r="AB407" s="13"/>
    </row>
    <row r="408" spans="1:28" ht="17.100000000000001" customHeight="1">
      <c r="A408" t="s">
        <v>973</v>
      </c>
      <c r="B408" s="12" t="s">
        <v>974</v>
      </c>
      <c r="C408" s="12" t="s">
        <v>37</v>
      </c>
      <c r="D408" s="12" t="s">
        <v>173</v>
      </c>
      <c r="E408" s="12" t="s">
        <v>564</v>
      </c>
      <c r="F408" s="12" t="s">
        <v>175</v>
      </c>
      <c r="G408" s="9" t="s">
        <v>4962</v>
      </c>
      <c r="H408" s="8" t="s">
        <v>6636</v>
      </c>
      <c r="I408" s="9"/>
      <c r="J408" s="9"/>
      <c r="K408" s="10" t="s">
        <v>2017</v>
      </c>
      <c r="L408" s="11">
        <v>45597</v>
      </c>
      <c r="M408" s="22"/>
      <c r="N408" s="33"/>
      <c r="O408" s="22"/>
      <c r="P408" s="12" t="s">
        <v>7615</v>
      </c>
      <c r="Q408" s="12" t="s">
        <v>7619</v>
      </c>
      <c r="R408" s="12" t="s">
        <v>7297</v>
      </c>
      <c r="S408" s="12" t="s">
        <v>7616</v>
      </c>
      <c r="T408" s="12" t="s">
        <v>7614</v>
      </c>
      <c r="U408" s="14" t="s">
        <v>56</v>
      </c>
      <c r="V408" s="14" t="s">
        <v>56</v>
      </c>
      <c r="W408" s="14" t="s">
        <v>56</v>
      </c>
      <c r="X408" s="16" t="s">
        <v>56</v>
      </c>
      <c r="Y408" s="13"/>
      <c r="Z408" s="13"/>
      <c r="AA408" s="13"/>
      <c r="AB408" s="13"/>
    </row>
    <row r="409" spans="1:28" ht="17.100000000000001" customHeight="1">
      <c r="A409" t="s">
        <v>975</v>
      </c>
      <c r="B409" s="12" t="s">
        <v>976</v>
      </c>
      <c r="C409" s="12" t="s">
        <v>37</v>
      </c>
      <c r="D409" s="12" t="s">
        <v>173</v>
      </c>
      <c r="E409" s="12" t="s">
        <v>564</v>
      </c>
      <c r="F409" s="12" t="s">
        <v>175</v>
      </c>
      <c r="G409" s="9" t="s">
        <v>4963</v>
      </c>
      <c r="H409" s="8" t="s">
        <v>6636</v>
      </c>
      <c r="I409" s="9"/>
      <c r="J409" s="9"/>
      <c r="K409" s="10" t="s">
        <v>2017</v>
      </c>
      <c r="L409" s="11">
        <v>45597</v>
      </c>
      <c r="M409" s="22"/>
      <c r="N409" s="33"/>
      <c r="O409" s="22"/>
      <c r="P409" s="12" t="s">
        <v>7615</v>
      </c>
      <c r="Q409" s="12" t="s">
        <v>7620</v>
      </c>
      <c r="R409" s="12" t="s">
        <v>7297</v>
      </c>
      <c r="S409" s="12" t="s">
        <v>7616</v>
      </c>
      <c r="T409" s="12" t="s">
        <v>7614</v>
      </c>
      <c r="U409" s="14" t="s">
        <v>56</v>
      </c>
      <c r="V409" s="14" t="s">
        <v>56</v>
      </c>
      <c r="W409" s="14" t="s">
        <v>56</v>
      </c>
      <c r="X409" s="16" t="s">
        <v>56</v>
      </c>
      <c r="Y409" s="13"/>
      <c r="Z409" s="13"/>
      <c r="AA409" s="13"/>
      <c r="AB409" s="13"/>
    </row>
    <row r="410" spans="1:28" ht="17.100000000000001" customHeight="1">
      <c r="A410" t="s">
        <v>977</v>
      </c>
      <c r="B410" s="12" t="s">
        <v>978</v>
      </c>
      <c r="C410" s="12" t="s">
        <v>37</v>
      </c>
      <c r="D410" s="12" t="s">
        <v>173</v>
      </c>
      <c r="E410" s="12" t="s">
        <v>564</v>
      </c>
      <c r="F410" s="12" t="s">
        <v>175</v>
      </c>
      <c r="G410" s="9" t="s">
        <v>4964</v>
      </c>
      <c r="H410" s="8" t="s">
        <v>6636</v>
      </c>
      <c r="I410" s="9"/>
      <c r="J410" s="9"/>
      <c r="K410" s="10" t="s">
        <v>2017</v>
      </c>
      <c r="L410" s="11">
        <v>45597</v>
      </c>
      <c r="M410" s="22"/>
      <c r="N410" s="33"/>
      <c r="O410" s="22"/>
      <c r="P410" s="12" t="s">
        <v>7568</v>
      </c>
      <c r="Q410" s="12" t="s">
        <v>7132</v>
      </c>
      <c r="R410" s="12" t="s">
        <v>7569</v>
      </c>
      <c r="S410" s="12" t="s">
        <v>7569</v>
      </c>
      <c r="T410" s="12" t="s">
        <v>7569</v>
      </c>
      <c r="U410" s="14" t="s">
        <v>56</v>
      </c>
      <c r="V410" s="14" t="s">
        <v>56</v>
      </c>
      <c r="W410" s="14" t="s">
        <v>56</v>
      </c>
      <c r="X410" s="16" t="s">
        <v>56</v>
      </c>
      <c r="Y410" s="13"/>
      <c r="Z410" s="13"/>
      <c r="AA410" s="13"/>
      <c r="AB410" s="13"/>
    </row>
    <row r="411" spans="1:28" ht="17.100000000000001" customHeight="1">
      <c r="A411" t="s">
        <v>979</v>
      </c>
      <c r="B411" s="12" t="s">
        <v>980</v>
      </c>
      <c r="C411" s="12" t="s">
        <v>37</v>
      </c>
      <c r="D411" s="12" t="s">
        <v>173</v>
      </c>
      <c r="E411" s="12" t="s">
        <v>564</v>
      </c>
      <c r="F411" s="12" t="s">
        <v>175</v>
      </c>
      <c r="G411" s="9" t="s">
        <v>4965</v>
      </c>
      <c r="H411" s="8" t="s">
        <v>6636</v>
      </c>
      <c r="I411" s="9"/>
      <c r="J411" s="9"/>
      <c r="K411" s="10" t="s">
        <v>2017</v>
      </c>
      <c r="L411" s="11">
        <v>45597</v>
      </c>
      <c r="M411" s="22"/>
      <c r="N411" s="33"/>
      <c r="O411" s="22"/>
      <c r="P411" s="12" t="s">
        <v>7568</v>
      </c>
      <c r="Q411" s="12" t="s">
        <v>7132</v>
      </c>
      <c r="R411" s="12" t="s">
        <v>7569</v>
      </c>
      <c r="S411" s="12" t="s">
        <v>7569</v>
      </c>
      <c r="T411" s="12" t="s">
        <v>7569</v>
      </c>
      <c r="U411" s="14" t="s">
        <v>56</v>
      </c>
      <c r="V411" s="14" t="s">
        <v>56</v>
      </c>
      <c r="W411" s="14" t="s">
        <v>56</v>
      </c>
      <c r="X411" s="16" t="s">
        <v>56</v>
      </c>
      <c r="Y411" s="13"/>
      <c r="Z411" s="13"/>
      <c r="AA411" s="13"/>
      <c r="AB411" s="13"/>
    </row>
    <row r="412" spans="1:28" ht="17.100000000000001" customHeight="1">
      <c r="A412" t="s">
        <v>981</v>
      </c>
      <c r="B412" s="12" t="s">
        <v>982</v>
      </c>
      <c r="C412" s="12" t="s">
        <v>37</v>
      </c>
      <c r="D412" s="12" t="s">
        <v>173</v>
      </c>
      <c r="E412" s="12" t="s">
        <v>564</v>
      </c>
      <c r="F412" s="12" t="s">
        <v>175</v>
      </c>
      <c r="G412" s="9" t="s">
        <v>4966</v>
      </c>
      <c r="H412" s="8" t="s">
        <v>6636</v>
      </c>
      <c r="I412" s="9"/>
      <c r="J412" s="9"/>
      <c r="K412" s="10" t="s">
        <v>2017</v>
      </c>
      <c r="L412" s="11">
        <v>45597</v>
      </c>
      <c r="M412" s="22"/>
      <c r="N412" s="33"/>
      <c r="O412" s="22"/>
      <c r="P412" s="12" t="s">
        <v>7568</v>
      </c>
      <c r="Q412" s="12" t="s">
        <v>7132</v>
      </c>
      <c r="R412" s="12" t="s">
        <v>7569</v>
      </c>
      <c r="S412" s="12" t="s">
        <v>7569</v>
      </c>
      <c r="T412" s="12" t="s">
        <v>7569</v>
      </c>
      <c r="U412" s="14" t="s">
        <v>56</v>
      </c>
      <c r="V412" s="14" t="s">
        <v>56</v>
      </c>
      <c r="W412" s="14" t="s">
        <v>56</v>
      </c>
      <c r="X412" s="16" t="s">
        <v>56</v>
      </c>
      <c r="Y412" s="13"/>
      <c r="Z412" s="13"/>
      <c r="AA412" s="13"/>
      <c r="AB412" s="13"/>
    </row>
    <row r="413" spans="1:28" ht="17.100000000000001" customHeight="1">
      <c r="A413" t="s">
        <v>983</v>
      </c>
      <c r="B413" s="12" t="s">
        <v>984</v>
      </c>
      <c r="C413" s="12" t="s">
        <v>37</v>
      </c>
      <c r="D413" s="12" t="s">
        <v>173</v>
      </c>
      <c r="E413" s="12" t="s">
        <v>564</v>
      </c>
      <c r="F413" s="12" t="s">
        <v>175</v>
      </c>
      <c r="G413" s="9" t="s">
        <v>4967</v>
      </c>
      <c r="H413" s="8" t="s">
        <v>6636</v>
      </c>
      <c r="I413" s="9"/>
      <c r="J413" s="9"/>
      <c r="K413" s="10" t="s">
        <v>2017</v>
      </c>
      <c r="L413" s="11">
        <v>45597</v>
      </c>
      <c r="M413" s="22"/>
      <c r="N413" s="33"/>
      <c r="O413" s="22"/>
      <c r="P413" s="12" t="s">
        <v>7568</v>
      </c>
      <c r="Q413" s="12" t="s">
        <v>7132</v>
      </c>
      <c r="R413" s="12" t="s">
        <v>7569</v>
      </c>
      <c r="S413" s="12" t="s">
        <v>7569</v>
      </c>
      <c r="T413" s="12" t="s">
        <v>7569</v>
      </c>
      <c r="U413" s="14" t="s">
        <v>56</v>
      </c>
      <c r="V413" s="14" t="s">
        <v>56</v>
      </c>
      <c r="W413" s="14" t="s">
        <v>56</v>
      </c>
      <c r="X413" s="16" t="s">
        <v>56</v>
      </c>
      <c r="Y413" s="13"/>
      <c r="Z413" s="13"/>
      <c r="AA413" s="13"/>
      <c r="AB413" s="13"/>
    </row>
    <row r="414" spans="1:28" ht="17.100000000000001" customHeight="1">
      <c r="A414" t="s">
        <v>985</v>
      </c>
      <c r="B414" s="12" t="s">
        <v>986</v>
      </c>
      <c r="C414" s="12" t="s">
        <v>37</v>
      </c>
      <c r="D414" s="12" t="s">
        <v>173</v>
      </c>
      <c r="E414" s="12" t="s">
        <v>564</v>
      </c>
      <c r="F414" s="12" t="s">
        <v>175</v>
      </c>
      <c r="G414" s="9" t="s">
        <v>4968</v>
      </c>
      <c r="H414" s="8" t="s">
        <v>6636</v>
      </c>
      <c r="I414" s="9"/>
      <c r="J414" s="9"/>
      <c r="K414" s="10" t="s">
        <v>2017</v>
      </c>
      <c r="L414" s="11">
        <v>45597</v>
      </c>
      <c r="M414" s="22"/>
      <c r="N414" s="33"/>
      <c r="O414" s="22"/>
      <c r="P414" s="12" t="s">
        <v>7568</v>
      </c>
      <c r="Q414" s="12" t="s">
        <v>7132</v>
      </c>
      <c r="R414" s="12" t="s">
        <v>7569</v>
      </c>
      <c r="S414" s="12" t="s">
        <v>7569</v>
      </c>
      <c r="T414" s="12" t="s">
        <v>7569</v>
      </c>
      <c r="U414" s="14" t="s">
        <v>56</v>
      </c>
      <c r="V414" s="14" t="s">
        <v>56</v>
      </c>
      <c r="W414" s="14" t="s">
        <v>56</v>
      </c>
      <c r="X414" s="16" t="s">
        <v>56</v>
      </c>
      <c r="Y414" s="13"/>
      <c r="Z414" s="13"/>
      <c r="AA414" s="13"/>
      <c r="AB414" s="13"/>
    </row>
    <row r="415" spans="1:28" ht="17.100000000000001" customHeight="1">
      <c r="A415" t="s">
        <v>987</v>
      </c>
      <c r="B415" s="12" t="s">
        <v>988</v>
      </c>
      <c r="C415" s="12" t="s">
        <v>37</v>
      </c>
      <c r="D415" s="12" t="s">
        <v>173</v>
      </c>
      <c r="E415" s="12" t="s">
        <v>564</v>
      </c>
      <c r="F415" s="12" t="s">
        <v>175</v>
      </c>
      <c r="G415" s="9" t="s">
        <v>4969</v>
      </c>
      <c r="H415" s="8" t="s">
        <v>6636</v>
      </c>
      <c r="I415" s="9"/>
      <c r="J415" s="9"/>
      <c r="K415" s="10" t="s">
        <v>2017</v>
      </c>
      <c r="L415" s="11">
        <v>45597</v>
      </c>
      <c r="M415" s="22"/>
      <c r="N415" s="33"/>
      <c r="O415" s="22"/>
      <c r="P415" s="12" t="s">
        <v>7568</v>
      </c>
      <c r="Q415" s="12" t="s">
        <v>7132</v>
      </c>
      <c r="R415" s="12" t="s">
        <v>7569</v>
      </c>
      <c r="S415" s="12" t="s">
        <v>7569</v>
      </c>
      <c r="T415" s="12" t="s">
        <v>7569</v>
      </c>
      <c r="U415" s="14" t="s">
        <v>56</v>
      </c>
      <c r="V415" s="14" t="s">
        <v>56</v>
      </c>
      <c r="W415" s="14" t="s">
        <v>56</v>
      </c>
      <c r="X415" s="16" t="s">
        <v>56</v>
      </c>
      <c r="Y415" s="13"/>
      <c r="Z415" s="13"/>
      <c r="AA415" s="13"/>
      <c r="AB415" s="13"/>
    </row>
    <row r="416" spans="1:28" ht="17.100000000000001" customHeight="1">
      <c r="A416" t="s">
        <v>989</v>
      </c>
      <c r="B416" s="12" t="s">
        <v>990</v>
      </c>
      <c r="C416" s="12" t="s">
        <v>37</v>
      </c>
      <c r="D416" s="12" t="s">
        <v>173</v>
      </c>
      <c r="E416" s="12" t="s">
        <v>564</v>
      </c>
      <c r="F416" s="12" t="s">
        <v>175</v>
      </c>
      <c r="G416" s="9" t="s">
        <v>4970</v>
      </c>
      <c r="H416" s="8" t="s">
        <v>6636</v>
      </c>
      <c r="I416" s="9"/>
      <c r="J416" s="9"/>
      <c r="K416" s="10" t="s">
        <v>2017</v>
      </c>
      <c r="L416" s="11">
        <v>45597</v>
      </c>
      <c r="M416" s="22"/>
      <c r="N416" s="33"/>
      <c r="O416" s="22"/>
      <c r="P416" s="12" t="s">
        <v>7568</v>
      </c>
      <c r="Q416" s="12" t="s">
        <v>7132</v>
      </c>
      <c r="R416" s="12" t="s">
        <v>7569</v>
      </c>
      <c r="S416" s="12" t="s">
        <v>7569</v>
      </c>
      <c r="T416" s="12" t="s">
        <v>7569</v>
      </c>
      <c r="U416" s="14" t="s">
        <v>56</v>
      </c>
      <c r="V416" s="14" t="s">
        <v>56</v>
      </c>
      <c r="W416" s="14" t="s">
        <v>56</v>
      </c>
      <c r="X416" s="16" t="s">
        <v>56</v>
      </c>
      <c r="Y416" s="13"/>
      <c r="Z416" s="13"/>
      <c r="AA416" s="13"/>
      <c r="AB416" s="13"/>
    </row>
    <row r="417" spans="1:28" ht="17.100000000000001" customHeight="1">
      <c r="A417" t="s">
        <v>991</v>
      </c>
      <c r="B417" s="12" t="s">
        <v>992</v>
      </c>
      <c r="C417" s="12" t="s">
        <v>37</v>
      </c>
      <c r="D417" s="12" t="s">
        <v>173</v>
      </c>
      <c r="E417" s="12" t="s">
        <v>564</v>
      </c>
      <c r="F417" s="12" t="s">
        <v>175</v>
      </c>
      <c r="G417" s="9" t="s">
        <v>4971</v>
      </c>
      <c r="H417" s="8" t="s">
        <v>6636</v>
      </c>
      <c r="I417" s="9"/>
      <c r="J417" s="9"/>
      <c r="K417" s="10" t="s">
        <v>2017</v>
      </c>
      <c r="L417" s="11">
        <v>45597</v>
      </c>
      <c r="M417" s="22"/>
      <c r="N417" s="33"/>
      <c r="O417" s="22"/>
      <c r="P417" s="12" t="s">
        <v>7568</v>
      </c>
      <c r="Q417" s="12" t="s">
        <v>7132</v>
      </c>
      <c r="R417" s="12" t="s">
        <v>7569</v>
      </c>
      <c r="S417" s="12" t="s">
        <v>7569</v>
      </c>
      <c r="T417" s="12" t="s">
        <v>7569</v>
      </c>
      <c r="U417" s="14" t="s">
        <v>56</v>
      </c>
      <c r="V417" s="14" t="s">
        <v>56</v>
      </c>
      <c r="W417" s="14" t="s">
        <v>56</v>
      </c>
      <c r="X417" s="16" t="s">
        <v>56</v>
      </c>
      <c r="Y417" s="13"/>
      <c r="Z417" s="13"/>
      <c r="AA417" s="13"/>
      <c r="AB417" s="13"/>
    </row>
    <row r="418" spans="1:28" ht="17.100000000000001" customHeight="1">
      <c r="A418" t="s">
        <v>993</v>
      </c>
      <c r="B418" s="12" t="s">
        <v>994</v>
      </c>
      <c r="C418" s="12" t="s">
        <v>37</v>
      </c>
      <c r="D418" s="12" t="s">
        <v>173</v>
      </c>
      <c r="E418" s="12" t="s">
        <v>564</v>
      </c>
      <c r="F418" s="12" t="s">
        <v>175</v>
      </c>
      <c r="G418" s="9" t="s">
        <v>4972</v>
      </c>
      <c r="H418" s="8" t="s">
        <v>6636</v>
      </c>
      <c r="I418" s="9"/>
      <c r="J418" s="9"/>
      <c r="K418" s="10" t="s">
        <v>2017</v>
      </c>
      <c r="L418" s="11">
        <v>45597</v>
      </c>
      <c r="M418" s="22"/>
      <c r="N418" s="33"/>
      <c r="O418" s="22"/>
      <c r="P418" s="12" t="s">
        <v>7568</v>
      </c>
      <c r="Q418" s="12" t="s">
        <v>7132</v>
      </c>
      <c r="R418" s="12" t="s">
        <v>7569</v>
      </c>
      <c r="S418" s="12" t="s">
        <v>7569</v>
      </c>
      <c r="T418" s="12" t="s">
        <v>7569</v>
      </c>
      <c r="U418" s="14" t="s">
        <v>56</v>
      </c>
      <c r="V418" s="14" t="s">
        <v>56</v>
      </c>
      <c r="W418" s="14" t="s">
        <v>56</v>
      </c>
      <c r="X418" s="16" t="s">
        <v>56</v>
      </c>
      <c r="Y418" s="13"/>
      <c r="Z418" s="13"/>
      <c r="AA418" s="13"/>
      <c r="AB418" s="13"/>
    </row>
    <row r="419" spans="1:28" ht="17.100000000000001" customHeight="1">
      <c r="A419" t="s">
        <v>995</v>
      </c>
      <c r="B419" s="12" t="s">
        <v>996</v>
      </c>
      <c r="C419" s="12" t="s">
        <v>37</v>
      </c>
      <c r="D419" s="12" t="s">
        <v>173</v>
      </c>
      <c r="E419" s="12" t="s">
        <v>564</v>
      </c>
      <c r="F419" s="12" t="s">
        <v>175</v>
      </c>
      <c r="G419" s="9" t="s">
        <v>4973</v>
      </c>
      <c r="H419" s="8" t="s">
        <v>6636</v>
      </c>
      <c r="I419" s="9"/>
      <c r="J419" s="9"/>
      <c r="K419" s="10" t="s">
        <v>2017</v>
      </c>
      <c r="L419" s="11">
        <v>45597</v>
      </c>
      <c r="M419" s="22"/>
      <c r="N419" s="33"/>
      <c r="O419" s="22"/>
      <c r="P419" s="12" t="s">
        <v>7568</v>
      </c>
      <c r="Q419" s="12" t="s">
        <v>7132</v>
      </c>
      <c r="R419" s="12" t="s">
        <v>7569</v>
      </c>
      <c r="S419" s="12" t="s">
        <v>7569</v>
      </c>
      <c r="T419" s="12" t="s">
        <v>7569</v>
      </c>
      <c r="U419" s="14" t="s">
        <v>56</v>
      </c>
      <c r="V419" s="14" t="s">
        <v>56</v>
      </c>
      <c r="W419" s="14" t="s">
        <v>56</v>
      </c>
      <c r="X419" s="16" t="s">
        <v>56</v>
      </c>
      <c r="Y419" s="13"/>
      <c r="Z419" s="13"/>
      <c r="AA419" s="13"/>
      <c r="AB419" s="13"/>
    </row>
    <row r="420" spans="1:28" ht="17.100000000000001" customHeight="1">
      <c r="A420" t="s">
        <v>997</v>
      </c>
      <c r="B420" s="12" t="s">
        <v>998</v>
      </c>
      <c r="C420" s="12" t="s">
        <v>37</v>
      </c>
      <c r="D420" s="12" t="s">
        <v>173</v>
      </c>
      <c r="E420" s="12" t="s">
        <v>564</v>
      </c>
      <c r="F420" s="12" t="s">
        <v>175</v>
      </c>
      <c r="G420" s="9" t="s">
        <v>4974</v>
      </c>
      <c r="H420" s="8" t="s">
        <v>6636</v>
      </c>
      <c r="I420" s="9"/>
      <c r="J420" s="9"/>
      <c r="K420" s="10" t="s">
        <v>2017</v>
      </c>
      <c r="L420" s="11">
        <v>45597</v>
      </c>
      <c r="M420" s="22"/>
      <c r="N420" s="33"/>
      <c r="O420" s="22"/>
      <c r="P420" s="12" t="s">
        <v>7568</v>
      </c>
      <c r="Q420" s="12" t="s">
        <v>7132</v>
      </c>
      <c r="R420" s="12" t="s">
        <v>7569</v>
      </c>
      <c r="S420" s="12" t="s">
        <v>7569</v>
      </c>
      <c r="T420" s="12" t="s">
        <v>7569</v>
      </c>
      <c r="U420" s="14" t="s">
        <v>56</v>
      </c>
      <c r="V420" s="14" t="s">
        <v>56</v>
      </c>
      <c r="W420" s="14" t="s">
        <v>56</v>
      </c>
      <c r="X420" s="16" t="s">
        <v>56</v>
      </c>
      <c r="Y420" s="13"/>
      <c r="Z420" s="13"/>
      <c r="AA420" s="13"/>
      <c r="AB420" s="13"/>
    </row>
    <row r="421" spans="1:28" ht="17.100000000000001" customHeight="1">
      <c r="A421" t="s">
        <v>999</v>
      </c>
      <c r="B421" s="12" t="s">
        <v>1000</v>
      </c>
      <c r="C421" s="12" t="s">
        <v>37</v>
      </c>
      <c r="D421" s="12" t="s">
        <v>173</v>
      </c>
      <c r="E421" s="12" t="s">
        <v>564</v>
      </c>
      <c r="F421" s="12" t="s">
        <v>175</v>
      </c>
      <c r="G421" s="9" t="s">
        <v>4975</v>
      </c>
      <c r="H421" s="8" t="s">
        <v>6636</v>
      </c>
      <c r="I421" s="9"/>
      <c r="J421" s="9"/>
      <c r="K421" s="10" t="s">
        <v>2017</v>
      </c>
      <c r="L421" s="11">
        <v>45597</v>
      </c>
      <c r="M421" s="22"/>
      <c r="N421" s="33"/>
      <c r="O421" s="22"/>
      <c r="P421" s="12" t="s">
        <v>7568</v>
      </c>
      <c r="Q421" s="12" t="s">
        <v>7132</v>
      </c>
      <c r="R421" s="12" t="s">
        <v>7569</v>
      </c>
      <c r="S421" s="12" t="s">
        <v>7569</v>
      </c>
      <c r="T421" s="12" t="s">
        <v>7569</v>
      </c>
      <c r="U421" s="14" t="s">
        <v>56</v>
      </c>
      <c r="V421" s="14" t="s">
        <v>56</v>
      </c>
      <c r="W421" s="14" t="s">
        <v>56</v>
      </c>
      <c r="X421" s="16" t="s">
        <v>56</v>
      </c>
      <c r="Y421" s="13"/>
      <c r="Z421" s="13"/>
      <c r="AA421" s="13"/>
      <c r="AB421" s="13"/>
    </row>
    <row r="422" spans="1:28" ht="17.100000000000001" customHeight="1">
      <c r="A422" t="s">
        <v>1001</v>
      </c>
      <c r="B422" s="12" t="s">
        <v>1002</v>
      </c>
      <c r="C422" s="12" t="s">
        <v>37</v>
      </c>
      <c r="D422" s="12" t="s">
        <v>173</v>
      </c>
      <c r="E422" s="12" t="s">
        <v>564</v>
      </c>
      <c r="F422" s="12" t="s">
        <v>175</v>
      </c>
      <c r="G422" s="9" t="s">
        <v>4976</v>
      </c>
      <c r="H422" s="8" t="s">
        <v>6636</v>
      </c>
      <c r="I422" s="9"/>
      <c r="J422" s="9"/>
      <c r="K422" s="10" t="s">
        <v>2017</v>
      </c>
      <c r="L422" s="11">
        <v>45597</v>
      </c>
      <c r="M422" s="22"/>
      <c r="N422" s="33"/>
      <c r="O422" s="22"/>
      <c r="P422" s="12" t="s">
        <v>7568</v>
      </c>
      <c r="Q422" s="12" t="s">
        <v>7132</v>
      </c>
      <c r="R422" s="12" t="s">
        <v>7569</v>
      </c>
      <c r="S422" s="12" t="s">
        <v>7569</v>
      </c>
      <c r="T422" s="12" t="s">
        <v>7569</v>
      </c>
      <c r="U422" s="14" t="s">
        <v>56</v>
      </c>
      <c r="V422" s="14" t="s">
        <v>56</v>
      </c>
      <c r="W422" s="14" t="s">
        <v>56</v>
      </c>
      <c r="X422" s="16" t="s">
        <v>56</v>
      </c>
      <c r="Y422" s="13"/>
      <c r="Z422" s="13"/>
      <c r="AA422" s="13"/>
      <c r="AB422" s="13"/>
    </row>
    <row r="423" spans="1:28" ht="17.100000000000001" customHeight="1">
      <c r="A423" t="s">
        <v>1003</v>
      </c>
      <c r="B423" s="12" t="s">
        <v>1004</v>
      </c>
      <c r="C423" s="12" t="s">
        <v>37</v>
      </c>
      <c r="D423" s="12" t="s">
        <v>173</v>
      </c>
      <c r="E423" s="12" t="s">
        <v>564</v>
      </c>
      <c r="F423" s="12" t="s">
        <v>175</v>
      </c>
      <c r="G423" s="9" t="s">
        <v>4977</v>
      </c>
      <c r="H423" s="8" t="s">
        <v>6636</v>
      </c>
      <c r="I423" s="9"/>
      <c r="J423" s="9"/>
      <c r="K423" s="10" t="s">
        <v>2017</v>
      </c>
      <c r="L423" s="11">
        <v>45597</v>
      </c>
      <c r="M423" s="22"/>
      <c r="N423" s="33"/>
      <c r="O423" s="22"/>
      <c r="P423" s="12" t="s">
        <v>7568</v>
      </c>
      <c r="Q423" s="12" t="s">
        <v>7132</v>
      </c>
      <c r="R423" s="12" t="s">
        <v>7569</v>
      </c>
      <c r="S423" s="12" t="s">
        <v>7569</v>
      </c>
      <c r="T423" s="12" t="s">
        <v>7569</v>
      </c>
      <c r="U423" s="14" t="s">
        <v>56</v>
      </c>
      <c r="V423" s="14" t="s">
        <v>56</v>
      </c>
      <c r="W423" s="14" t="s">
        <v>56</v>
      </c>
      <c r="X423" s="16" t="s">
        <v>56</v>
      </c>
      <c r="Y423" s="13"/>
      <c r="Z423" s="13"/>
      <c r="AA423" s="13"/>
      <c r="AB423" s="13"/>
    </row>
    <row r="424" spans="1:28" ht="17.100000000000001" customHeight="1">
      <c r="A424" t="s">
        <v>1005</v>
      </c>
      <c r="B424" s="12" t="s">
        <v>1006</v>
      </c>
      <c r="C424" s="12" t="s">
        <v>37</v>
      </c>
      <c r="D424" s="12" t="s">
        <v>173</v>
      </c>
      <c r="E424" s="12" t="s">
        <v>564</v>
      </c>
      <c r="F424" s="12" t="s">
        <v>175</v>
      </c>
      <c r="G424" s="9" t="s">
        <v>4978</v>
      </c>
      <c r="H424" s="8" t="s">
        <v>6636</v>
      </c>
      <c r="I424" s="9"/>
      <c r="J424" s="9"/>
      <c r="K424" s="10" t="s">
        <v>2017</v>
      </c>
      <c r="L424" s="11">
        <v>45597</v>
      </c>
      <c r="M424" s="22"/>
      <c r="N424" s="33"/>
      <c r="O424" s="22"/>
      <c r="P424" s="12" t="s">
        <v>7568</v>
      </c>
      <c r="Q424" s="12" t="s">
        <v>7132</v>
      </c>
      <c r="R424" s="12" t="s">
        <v>7569</v>
      </c>
      <c r="S424" s="12" t="s">
        <v>7569</v>
      </c>
      <c r="T424" s="12" t="s">
        <v>7569</v>
      </c>
      <c r="U424" s="14" t="s">
        <v>56</v>
      </c>
      <c r="V424" s="14" t="s">
        <v>56</v>
      </c>
      <c r="W424" s="14" t="s">
        <v>56</v>
      </c>
      <c r="X424" s="16" t="s">
        <v>56</v>
      </c>
      <c r="Y424" s="13"/>
      <c r="Z424" s="13"/>
      <c r="AA424" s="13"/>
      <c r="AB424" s="13"/>
    </row>
    <row r="425" spans="1:28" ht="17.100000000000001" customHeight="1">
      <c r="A425" t="s">
        <v>1007</v>
      </c>
      <c r="B425" s="12" t="s">
        <v>1008</v>
      </c>
      <c r="C425" s="12" t="s">
        <v>37</v>
      </c>
      <c r="D425" s="12" t="s">
        <v>173</v>
      </c>
      <c r="E425" s="12" t="s">
        <v>564</v>
      </c>
      <c r="F425" s="12" t="s">
        <v>175</v>
      </c>
      <c r="G425" s="9" t="s">
        <v>4979</v>
      </c>
      <c r="H425" s="8" t="s">
        <v>6636</v>
      </c>
      <c r="I425" s="9"/>
      <c r="J425" s="9"/>
      <c r="K425" s="10" t="s">
        <v>2017</v>
      </c>
      <c r="L425" s="11">
        <v>45597</v>
      </c>
      <c r="M425" s="22"/>
      <c r="N425" s="33"/>
      <c r="O425" s="22"/>
      <c r="P425" s="12" t="s">
        <v>7568</v>
      </c>
      <c r="Q425" s="12" t="s">
        <v>7132</v>
      </c>
      <c r="R425" s="12" t="s">
        <v>7569</v>
      </c>
      <c r="S425" s="12" t="s">
        <v>7569</v>
      </c>
      <c r="T425" s="12" t="s">
        <v>7569</v>
      </c>
      <c r="U425" s="14" t="s">
        <v>56</v>
      </c>
      <c r="V425" s="14" t="s">
        <v>56</v>
      </c>
      <c r="W425" s="14" t="s">
        <v>56</v>
      </c>
      <c r="X425" s="16" t="s">
        <v>56</v>
      </c>
      <c r="Y425" s="13"/>
      <c r="Z425" s="13"/>
      <c r="AA425" s="13"/>
      <c r="AB425" s="13"/>
    </row>
    <row r="426" spans="1:28" ht="17.100000000000001" customHeight="1">
      <c r="A426" t="s">
        <v>1009</v>
      </c>
      <c r="B426" s="12" t="s">
        <v>1010</v>
      </c>
      <c r="C426" s="12" t="s">
        <v>37</v>
      </c>
      <c r="D426" s="12" t="s">
        <v>173</v>
      </c>
      <c r="E426" s="12" t="s">
        <v>564</v>
      </c>
      <c r="F426" s="12" t="s">
        <v>175</v>
      </c>
      <c r="G426" s="9" t="s">
        <v>4980</v>
      </c>
      <c r="H426" s="8" t="s">
        <v>6636</v>
      </c>
      <c r="I426" s="9"/>
      <c r="J426" s="9"/>
      <c r="K426" s="10" t="s">
        <v>2017</v>
      </c>
      <c r="L426" s="11">
        <v>45597</v>
      </c>
      <c r="M426" s="22"/>
      <c r="N426" s="33"/>
      <c r="O426" s="22"/>
      <c r="P426" s="12" t="s">
        <v>7568</v>
      </c>
      <c r="Q426" s="12" t="s">
        <v>7132</v>
      </c>
      <c r="R426" s="12" t="s">
        <v>7569</v>
      </c>
      <c r="S426" s="12" t="s">
        <v>7569</v>
      </c>
      <c r="T426" s="12" t="s">
        <v>7569</v>
      </c>
      <c r="U426" s="14" t="s">
        <v>56</v>
      </c>
      <c r="V426" s="14" t="s">
        <v>56</v>
      </c>
      <c r="W426" s="14" t="s">
        <v>56</v>
      </c>
      <c r="X426" s="16" t="s">
        <v>56</v>
      </c>
      <c r="Y426" s="13"/>
      <c r="Z426" s="13"/>
      <c r="AA426" s="13"/>
      <c r="AB426" s="13"/>
    </row>
    <row r="427" spans="1:28" ht="17.100000000000001" customHeight="1">
      <c r="A427" t="s">
        <v>1011</v>
      </c>
      <c r="B427" s="12" t="s">
        <v>1012</v>
      </c>
      <c r="C427" s="12" t="s">
        <v>37</v>
      </c>
      <c r="D427" s="12" t="s">
        <v>173</v>
      </c>
      <c r="E427" s="12" t="s">
        <v>564</v>
      </c>
      <c r="F427" s="12" t="s">
        <v>175</v>
      </c>
      <c r="G427" s="9" t="s">
        <v>4981</v>
      </c>
      <c r="H427" s="8" t="s">
        <v>6636</v>
      </c>
      <c r="I427" s="9"/>
      <c r="J427" s="9"/>
      <c r="K427" s="10" t="s">
        <v>2017</v>
      </c>
      <c r="L427" s="11">
        <v>45597</v>
      </c>
      <c r="M427" s="22"/>
      <c r="N427" s="33"/>
      <c r="O427" s="22"/>
      <c r="P427" s="12" t="s">
        <v>7568</v>
      </c>
      <c r="Q427" s="12" t="s">
        <v>7132</v>
      </c>
      <c r="R427" s="12" t="s">
        <v>7569</v>
      </c>
      <c r="S427" s="12" t="s">
        <v>7569</v>
      </c>
      <c r="T427" s="12" t="s">
        <v>7569</v>
      </c>
      <c r="U427" s="14" t="s">
        <v>56</v>
      </c>
      <c r="V427" s="14" t="s">
        <v>56</v>
      </c>
      <c r="W427" s="14" t="s">
        <v>56</v>
      </c>
      <c r="X427" s="16" t="s">
        <v>56</v>
      </c>
      <c r="Y427" s="13"/>
      <c r="Z427" s="13"/>
      <c r="AA427" s="13"/>
      <c r="AB427" s="13"/>
    </row>
    <row r="428" spans="1:28" ht="17.100000000000001" customHeight="1">
      <c r="A428" t="s">
        <v>1013</v>
      </c>
      <c r="B428" s="12" t="s">
        <v>1014</v>
      </c>
      <c r="C428" s="12" t="s">
        <v>37</v>
      </c>
      <c r="D428" s="12" t="s">
        <v>173</v>
      </c>
      <c r="E428" s="12" t="s">
        <v>564</v>
      </c>
      <c r="F428" s="12" t="s">
        <v>175</v>
      </c>
      <c r="G428" s="9" t="s">
        <v>4982</v>
      </c>
      <c r="H428" s="8" t="s">
        <v>6636</v>
      </c>
      <c r="I428" s="9"/>
      <c r="J428" s="9"/>
      <c r="K428" s="10" t="s">
        <v>2017</v>
      </c>
      <c r="L428" s="11">
        <v>45597</v>
      </c>
      <c r="M428" s="22"/>
      <c r="N428" s="33"/>
      <c r="O428" s="22"/>
      <c r="P428" s="12" t="s">
        <v>7568</v>
      </c>
      <c r="Q428" s="12" t="s">
        <v>7132</v>
      </c>
      <c r="R428" s="12" t="s">
        <v>7569</v>
      </c>
      <c r="S428" s="12" t="s">
        <v>7569</v>
      </c>
      <c r="T428" s="12" t="s">
        <v>7569</v>
      </c>
      <c r="U428" s="14" t="s">
        <v>56</v>
      </c>
      <c r="V428" s="14" t="s">
        <v>56</v>
      </c>
      <c r="W428" s="14" t="s">
        <v>56</v>
      </c>
      <c r="X428" s="16" t="s">
        <v>56</v>
      </c>
      <c r="Y428" s="13"/>
      <c r="Z428" s="13"/>
      <c r="AA428" s="13"/>
      <c r="AB428" s="13"/>
    </row>
    <row r="429" spans="1:28" ht="17.100000000000001" customHeight="1">
      <c r="A429" t="s">
        <v>1015</v>
      </c>
      <c r="B429" s="12" t="s">
        <v>1016</v>
      </c>
      <c r="C429" s="12" t="s">
        <v>37</v>
      </c>
      <c r="D429" s="12" t="s">
        <v>173</v>
      </c>
      <c r="E429" s="12" t="s">
        <v>564</v>
      </c>
      <c r="F429" s="12" t="s">
        <v>175</v>
      </c>
      <c r="G429" s="9" t="s">
        <v>4983</v>
      </c>
      <c r="H429" s="8" t="s">
        <v>6636</v>
      </c>
      <c r="I429" s="9"/>
      <c r="J429" s="9"/>
      <c r="K429" s="10" t="s">
        <v>2017</v>
      </c>
      <c r="L429" s="11">
        <v>45597</v>
      </c>
      <c r="M429" s="22"/>
      <c r="N429" s="33"/>
      <c r="O429" s="22"/>
      <c r="P429" s="12" t="s">
        <v>7568</v>
      </c>
      <c r="Q429" s="12" t="s">
        <v>7132</v>
      </c>
      <c r="R429" s="12" t="s">
        <v>7569</v>
      </c>
      <c r="S429" s="12" t="s">
        <v>7569</v>
      </c>
      <c r="T429" s="12" t="s">
        <v>7569</v>
      </c>
      <c r="U429" s="14" t="s">
        <v>56</v>
      </c>
      <c r="V429" s="14" t="s">
        <v>56</v>
      </c>
      <c r="W429" s="14" t="s">
        <v>56</v>
      </c>
      <c r="X429" s="16" t="s">
        <v>56</v>
      </c>
      <c r="Y429" s="13"/>
      <c r="Z429" s="13"/>
      <c r="AA429" s="13"/>
      <c r="AB429" s="13"/>
    </row>
    <row r="430" spans="1:28" ht="17.100000000000001" customHeight="1">
      <c r="A430" t="s">
        <v>1017</v>
      </c>
      <c r="B430" s="12" t="s">
        <v>1018</v>
      </c>
      <c r="C430" s="12" t="s">
        <v>37</v>
      </c>
      <c r="D430" s="12" t="s">
        <v>173</v>
      </c>
      <c r="E430" s="12" t="s">
        <v>564</v>
      </c>
      <c r="F430" s="12" t="s">
        <v>175</v>
      </c>
      <c r="G430" s="9" t="s">
        <v>4984</v>
      </c>
      <c r="H430" s="8" t="s">
        <v>6636</v>
      </c>
      <c r="I430" s="9"/>
      <c r="J430" s="9"/>
      <c r="K430" s="10" t="s">
        <v>2017</v>
      </c>
      <c r="L430" s="11">
        <v>45597</v>
      </c>
      <c r="M430" s="22"/>
      <c r="N430" s="33"/>
      <c r="O430" s="22"/>
      <c r="P430" s="12" t="s">
        <v>7568</v>
      </c>
      <c r="Q430" s="12" t="s">
        <v>7132</v>
      </c>
      <c r="R430" s="12" t="s">
        <v>7569</v>
      </c>
      <c r="S430" s="12" t="s">
        <v>7569</v>
      </c>
      <c r="T430" s="12" t="s">
        <v>7569</v>
      </c>
      <c r="U430" s="14" t="s">
        <v>56</v>
      </c>
      <c r="V430" s="14" t="s">
        <v>56</v>
      </c>
      <c r="W430" s="14" t="s">
        <v>56</v>
      </c>
      <c r="X430" s="16" t="s">
        <v>56</v>
      </c>
      <c r="Y430" s="13"/>
      <c r="Z430" s="13"/>
      <c r="AA430" s="13"/>
      <c r="AB430" s="13"/>
    </row>
    <row r="431" spans="1:28" ht="17.100000000000001" customHeight="1">
      <c r="A431" t="s">
        <v>1019</v>
      </c>
      <c r="B431" s="12" t="s">
        <v>1020</v>
      </c>
      <c r="C431" s="12" t="s">
        <v>37</v>
      </c>
      <c r="D431" s="12" t="s">
        <v>173</v>
      </c>
      <c r="E431" s="12" t="s">
        <v>564</v>
      </c>
      <c r="F431" s="12" t="s">
        <v>175</v>
      </c>
      <c r="G431" s="9" t="s">
        <v>4985</v>
      </c>
      <c r="H431" s="8" t="s">
        <v>6636</v>
      </c>
      <c r="I431" s="9"/>
      <c r="J431" s="9"/>
      <c r="K431" s="10" t="s">
        <v>2017</v>
      </c>
      <c r="L431" s="11">
        <v>45597</v>
      </c>
      <c r="M431" s="22"/>
      <c r="N431" s="33"/>
      <c r="O431" s="22"/>
      <c r="P431" s="12" t="s">
        <v>7568</v>
      </c>
      <c r="Q431" s="12" t="s">
        <v>7132</v>
      </c>
      <c r="R431" s="12" t="s">
        <v>7569</v>
      </c>
      <c r="S431" s="12" t="s">
        <v>7569</v>
      </c>
      <c r="T431" s="12" t="s">
        <v>7569</v>
      </c>
      <c r="U431" s="14" t="s">
        <v>56</v>
      </c>
      <c r="V431" s="14" t="s">
        <v>56</v>
      </c>
      <c r="W431" s="14" t="s">
        <v>56</v>
      </c>
      <c r="X431" s="16" t="s">
        <v>56</v>
      </c>
      <c r="Y431" s="13"/>
      <c r="Z431" s="13"/>
      <c r="AA431" s="13"/>
      <c r="AB431" s="13"/>
    </row>
    <row r="432" spans="1:28" ht="17.100000000000001" customHeight="1">
      <c r="A432" t="s">
        <v>1021</v>
      </c>
      <c r="B432" s="12" t="s">
        <v>1022</v>
      </c>
      <c r="C432" s="12" t="s">
        <v>37</v>
      </c>
      <c r="D432" s="12" t="s">
        <v>173</v>
      </c>
      <c r="E432" s="12" t="s">
        <v>564</v>
      </c>
      <c r="F432" s="12" t="s">
        <v>175</v>
      </c>
      <c r="G432" s="9" t="s">
        <v>4986</v>
      </c>
      <c r="H432" s="8" t="s">
        <v>6636</v>
      </c>
      <c r="I432" s="9"/>
      <c r="J432" s="9"/>
      <c r="K432" s="10" t="s">
        <v>2017</v>
      </c>
      <c r="L432" s="11">
        <v>45597</v>
      </c>
      <c r="M432" s="22"/>
      <c r="N432" s="33"/>
      <c r="O432" s="22"/>
      <c r="P432" s="12" t="s">
        <v>7568</v>
      </c>
      <c r="Q432" s="12" t="s">
        <v>7132</v>
      </c>
      <c r="R432" s="12" t="s">
        <v>7569</v>
      </c>
      <c r="S432" s="12" t="s">
        <v>7569</v>
      </c>
      <c r="T432" s="12" t="s">
        <v>7569</v>
      </c>
      <c r="U432" s="14" t="s">
        <v>56</v>
      </c>
      <c r="V432" s="14" t="s">
        <v>56</v>
      </c>
      <c r="W432" s="14" t="s">
        <v>56</v>
      </c>
      <c r="X432" s="16" t="s">
        <v>56</v>
      </c>
      <c r="Y432" s="13"/>
      <c r="Z432" s="13"/>
      <c r="AA432" s="13"/>
      <c r="AB432" s="13"/>
    </row>
    <row r="433" spans="1:28" ht="17.100000000000001" customHeight="1">
      <c r="A433" t="s">
        <v>1023</v>
      </c>
      <c r="B433" s="12" t="s">
        <v>1024</v>
      </c>
      <c r="C433" s="12" t="s">
        <v>37</v>
      </c>
      <c r="D433" s="12" t="s">
        <v>173</v>
      </c>
      <c r="E433" s="12" t="s">
        <v>564</v>
      </c>
      <c r="F433" s="12" t="s">
        <v>175</v>
      </c>
      <c r="G433" s="9" t="s">
        <v>4987</v>
      </c>
      <c r="H433" s="8" t="s">
        <v>6636</v>
      </c>
      <c r="I433" s="9"/>
      <c r="J433" s="9"/>
      <c r="K433" s="10" t="s">
        <v>2017</v>
      </c>
      <c r="L433" s="11">
        <v>45597</v>
      </c>
      <c r="M433" s="22"/>
      <c r="N433" s="33"/>
      <c r="O433" s="22"/>
      <c r="P433" s="12" t="s">
        <v>7568</v>
      </c>
      <c r="Q433" s="12" t="s">
        <v>7132</v>
      </c>
      <c r="R433" s="12" t="s">
        <v>7569</v>
      </c>
      <c r="S433" s="12" t="s">
        <v>7569</v>
      </c>
      <c r="T433" s="12" t="s">
        <v>7569</v>
      </c>
      <c r="U433" s="14" t="s">
        <v>56</v>
      </c>
      <c r="V433" s="14" t="s">
        <v>56</v>
      </c>
      <c r="W433" s="14" t="s">
        <v>56</v>
      </c>
      <c r="X433" s="16" t="s">
        <v>56</v>
      </c>
      <c r="Y433" s="13"/>
      <c r="Z433" s="13"/>
      <c r="AA433" s="13"/>
      <c r="AB433" s="13"/>
    </row>
    <row r="434" spans="1:28" ht="17.100000000000001" customHeight="1">
      <c r="A434" t="s">
        <v>1025</v>
      </c>
      <c r="B434" s="12" t="s">
        <v>1026</v>
      </c>
      <c r="C434" s="12" t="s">
        <v>37</v>
      </c>
      <c r="D434" s="12" t="s">
        <v>173</v>
      </c>
      <c r="E434" s="12" t="s">
        <v>564</v>
      </c>
      <c r="F434" s="12" t="s">
        <v>175</v>
      </c>
      <c r="G434" s="9" t="s">
        <v>4988</v>
      </c>
      <c r="H434" s="8" t="s">
        <v>6636</v>
      </c>
      <c r="I434" s="9"/>
      <c r="J434" s="9"/>
      <c r="K434" s="10" t="s">
        <v>2017</v>
      </c>
      <c r="L434" s="11">
        <v>45597</v>
      </c>
      <c r="M434" s="22"/>
      <c r="N434" s="33"/>
      <c r="O434" s="22"/>
      <c r="P434" s="12" t="s">
        <v>7568</v>
      </c>
      <c r="Q434" s="12" t="s">
        <v>7132</v>
      </c>
      <c r="R434" s="12" t="s">
        <v>7569</v>
      </c>
      <c r="S434" s="12" t="s">
        <v>7569</v>
      </c>
      <c r="T434" s="12" t="s">
        <v>7569</v>
      </c>
      <c r="U434" s="14" t="s">
        <v>56</v>
      </c>
      <c r="V434" s="14" t="s">
        <v>56</v>
      </c>
      <c r="W434" s="14" t="s">
        <v>56</v>
      </c>
      <c r="X434" s="16" t="s">
        <v>56</v>
      </c>
      <c r="Y434" s="13"/>
      <c r="Z434" s="13"/>
      <c r="AA434" s="13"/>
      <c r="AB434" s="13"/>
    </row>
    <row r="435" spans="1:28" ht="17.100000000000001" customHeight="1">
      <c r="A435" t="s">
        <v>1027</v>
      </c>
      <c r="B435" s="12" t="s">
        <v>1028</v>
      </c>
      <c r="C435" s="12" t="s">
        <v>37</v>
      </c>
      <c r="D435" s="12" t="s">
        <v>173</v>
      </c>
      <c r="E435" s="12" t="s">
        <v>564</v>
      </c>
      <c r="F435" s="12" t="s">
        <v>175</v>
      </c>
      <c r="G435" s="9" t="s">
        <v>4989</v>
      </c>
      <c r="H435" s="8" t="s">
        <v>6636</v>
      </c>
      <c r="I435" s="9"/>
      <c r="J435" s="9"/>
      <c r="K435" s="10" t="s">
        <v>2017</v>
      </c>
      <c r="L435" s="11">
        <v>45597</v>
      </c>
      <c r="M435" s="22"/>
      <c r="N435" s="33"/>
      <c r="O435" s="22"/>
      <c r="P435" s="12" t="s">
        <v>7568</v>
      </c>
      <c r="Q435" s="12" t="s">
        <v>7132</v>
      </c>
      <c r="R435" s="12" t="s">
        <v>7569</v>
      </c>
      <c r="S435" s="12" t="s">
        <v>7569</v>
      </c>
      <c r="T435" s="12" t="s">
        <v>7569</v>
      </c>
      <c r="U435" s="14" t="s">
        <v>56</v>
      </c>
      <c r="V435" s="14" t="s">
        <v>56</v>
      </c>
      <c r="W435" s="14" t="s">
        <v>56</v>
      </c>
      <c r="X435" s="16" t="s">
        <v>56</v>
      </c>
      <c r="Y435" s="13"/>
      <c r="Z435" s="13"/>
      <c r="AA435" s="13"/>
      <c r="AB435" s="13"/>
    </row>
    <row r="436" spans="1:28" ht="17.100000000000001" customHeight="1">
      <c r="A436" t="s">
        <v>1029</v>
      </c>
      <c r="B436" s="12" t="s">
        <v>1030</v>
      </c>
      <c r="C436" s="12" t="s">
        <v>37</v>
      </c>
      <c r="D436" s="12" t="s">
        <v>173</v>
      </c>
      <c r="E436" s="12" t="s">
        <v>564</v>
      </c>
      <c r="F436" s="12" t="s">
        <v>175</v>
      </c>
      <c r="G436" s="9" t="s">
        <v>4990</v>
      </c>
      <c r="H436" s="8" t="s">
        <v>6636</v>
      </c>
      <c r="I436" s="9"/>
      <c r="J436" s="9"/>
      <c r="K436" s="10" t="s">
        <v>2017</v>
      </c>
      <c r="L436" s="11">
        <v>45597</v>
      </c>
      <c r="M436" s="22"/>
      <c r="N436" s="33"/>
      <c r="O436" s="22"/>
      <c r="P436" s="12" t="s">
        <v>7568</v>
      </c>
      <c r="Q436" s="12" t="s">
        <v>7132</v>
      </c>
      <c r="R436" s="12" t="s">
        <v>7569</v>
      </c>
      <c r="S436" s="12" t="s">
        <v>7569</v>
      </c>
      <c r="T436" s="12" t="s">
        <v>7569</v>
      </c>
      <c r="U436" s="14" t="s">
        <v>56</v>
      </c>
      <c r="V436" s="14" t="s">
        <v>56</v>
      </c>
      <c r="W436" s="14" t="s">
        <v>56</v>
      </c>
      <c r="X436" s="16" t="s">
        <v>56</v>
      </c>
      <c r="Y436" s="13"/>
      <c r="Z436" s="13"/>
      <c r="AA436" s="13"/>
      <c r="AB436" s="13"/>
    </row>
    <row r="437" spans="1:28" ht="17.100000000000001" customHeight="1">
      <c r="A437" t="s">
        <v>1031</v>
      </c>
      <c r="B437" s="12" t="s">
        <v>1032</v>
      </c>
      <c r="C437" s="12" t="s">
        <v>37</v>
      </c>
      <c r="D437" s="12" t="s">
        <v>173</v>
      </c>
      <c r="E437" s="12" t="s">
        <v>564</v>
      </c>
      <c r="F437" s="12" t="s">
        <v>175</v>
      </c>
      <c r="G437" s="9" t="s">
        <v>4991</v>
      </c>
      <c r="H437" s="8" t="s">
        <v>6636</v>
      </c>
      <c r="I437" s="9"/>
      <c r="J437" s="9"/>
      <c r="K437" s="10" t="s">
        <v>2017</v>
      </c>
      <c r="L437" s="11">
        <v>45597</v>
      </c>
      <c r="M437" s="22"/>
      <c r="N437" s="33"/>
      <c r="O437" s="22"/>
      <c r="P437" s="12" t="s">
        <v>7568</v>
      </c>
      <c r="Q437" s="12" t="s">
        <v>7132</v>
      </c>
      <c r="R437" s="12" t="s">
        <v>7569</v>
      </c>
      <c r="S437" s="12" t="s">
        <v>7569</v>
      </c>
      <c r="T437" s="12" t="s">
        <v>7569</v>
      </c>
      <c r="U437" s="14" t="s">
        <v>56</v>
      </c>
      <c r="V437" s="14" t="s">
        <v>56</v>
      </c>
      <c r="W437" s="14" t="s">
        <v>56</v>
      </c>
      <c r="X437" s="16" t="s">
        <v>56</v>
      </c>
      <c r="Y437" s="13"/>
      <c r="Z437" s="13"/>
      <c r="AA437" s="13"/>
      <c r="AB437" s="13"/>
    </row>
    <row r="438" spans="1:28" ht="17.100000000000001" customHeight="1">
      <c r="A438" t="s">
        <v>1033</v>
      </c>
      <c r="B438" s="12" t="s">
        <v>1034</v>
      </c>
      <c r="C438" s="12" t="s">
        <v>37</v>
      </c>
      <c r="D438" s="12" t="s">
        <v>173</v>
      </c>
      <c r="E438" s="12" t="s">
        <v>564</v>
      </c>
      <c r="F438" s="12" t="s">
        <v>175</v>
      </c>
      <c r="G438" s="9" t="s">
        <v>4992</v>
      </c>
      <c r="H438" s="8" t="s">
        <v>6636</v>
      </c>
      <c r="I438" s="9"/>
      <c r="J438" s="9"/>
      <c r="K438" s="10" t="s">
        <v>2017</v>
      </c>
      <c r="L438" s="11">
        <v>45597</v>
      </c>
      <c r="M438" s="22"/>
      <c r="N438" s="33"/>
      <c r="O438" s="22"/>
      <c r="P438" s="12" t="s">
        <v>7568</v>
      </c>
      <c r="Q438" s="12" t="s">
        <v>7132</v>
      </c>
      <c r="R438" s="12" t="s">
        <v>7569</v>
      </c>
      <c r="S438" s="12" t="s">
        <v>7569</v>
      </c>
      <c r="T438" s="12" t="s">
        <v>7569</v>
      </c>
      <c r="U438" s="14" t="s">
        <v>56</v>
      </c>
      <c r="V438" s="14" t="s">
        <v>56</v>
      </c>
      <c r="W438" s="14" t="s">
        <v>56</v>
      </c>
      <c r="X438" s="16" t="s">
        <v>56</v>
      </c>
      <c r="Y438" s="13"/>
      <c r="Z438" s="13"/>
      <c r="AA438" s="13"/>
      <c r="AB438" s="13"/>
    </row>
    <row r="439" spans="1:28" ht="17.100000000000001" customHeight="1">
      <c r="A439" t="s">
        <v>1035</v>
      </c>
      <c r="B439" s="12" t="s">
        <v>1036</v>
      </c>
      <c r="C439" s="12" t="s">
        <v>37</v>
      </c>
      <c r="D439" s="12" t="s">
        <v>173</v>
      </c>
      <c r="E439" s="12" t="s">
        <v>564</v>
      </c>
      <c r="F439" s="12" t="s">
        <v>175</v>
      </c>
      <c r="G439" s="9" t="s">
        <v>4993</v>
      </c>
      <c r="H439" s="8" t="s">
        <v>6636</v>
      </c>
      <c r="I439" s="9"/>
      <c r="J439" s="9"/>
      <c r="K439" s="10" t="s">
        <v>2017</v>
      </c>
      <c r="L439" s="11">
        <v>45597</v>
      </c>
      <c r="M439" s="22"/>
      <c r="N439" s="33"/>
      <c r="O439" s="22"/>
      <c r="P439" s="12" t="s">
        <v>7568</v>
      </c>
      <c r="Q439" s="12" t="s">
        <v>7132</v>
      </c>
      <c r="R439" s="12" t="s">
        <v>7569</v>
      </c>
      <c r="S439" s="12" t="s">
        <v>7569</v>
      </c>
      <c r="T439" s="12" t="s">
        <v>7569</v>
      </c>
      <c r="U439" s="14" t="s">
        <v>56</v>
      </c>
      <c r="V439" s="14" t="s">
        <v>56</v>
      </c>
      <c r="W439" s="14" t="s">
        <v>56</v>
      </c>
      <c r="X439" s="16" t="s">
        <v>56</v>
      </c>
      <c r="Y439" s="13"/>
      <c r="Z439" s="13"/>
      <c r="AA439" s="13"/>
      <c r="AB439" s="13"/>
    </row>
    <row r="440" spans="1:28" ht="17.100000000000001" customHeight="1">
      <c r="A440" t="s">
        <v>1037</v>
      </c>
      <c r="B440" s="12" t="s">
        <v>1038</v>
      </c>
      <c r="C440" s="12" t="s">
        <v>37</v>
      </c>
      <c r="D440" s="12" t="s">
        <v>173</v>
      </c>
      <c r="E440" s="12" t="s">
        <v>564</v>
      </c>
      <c r="F440" s="12" t="s">
        <v>175</v>
      </c>
      <c r="G440" s="9" t="s">
        <v>4994</v>
      </c>
      <c r="H440" s="8" t="s">
        <v>6636</v>
      </c>
      <c r="I440" s="9"/>
      <c r="J440" s="9"/>
      <c r="K440" s="10" t="s">
        <v>2017</v>
      </c>
      <c r="L440" s="11">
        <v>45597</v>
      </c>
      <c r="M440" s="22"/>
      <c r="N440" s="33"/>
      <c r="O440" s="22"/>
      <c r="P440" s="12" t="s">
        <v>7568</v>
      </c>
      <c r="Q440" s="12" t="s">
        <v>7132</v>
      </c>
      <c r="R440" s="12" t="s">
        <v>7569</v>
      </c>
      <c r="S440" s="12" t="s">
        <v>7569</v>
      </c>
      <c r="T440" s="12" t="s">
        <v>7569</v>
      </c>
      <c r="U440" s="14" t="s">
        <v>56</v>
      </c>
      <c r="V440" s="14" t="s">
        <v>56</v>
      </c>
      <c r="W440" s="14" t="s">
        <v>56</v>
      </c>
      <c r="X440" s="16" t="s">
        <v>56</v>
      </c>
      <c r="Y440" s="13"/>
      <c r="Z440" s="13"/>
      <c r="AA440" s="13"/>
      <c r="AB440" s="13"/>
    </row>
    <row r="441" spans="1:28" ht="17.100000000000001" customHeight="1">
      <c r="A441" t="s">
        <v>1039</v>
      </c>
      <c r="B441" s="12" t="s">
        <v>1040</v>
      </c>
      <c r="C441" s="12" t="s">
        <v>37</v>
      </c>
      <c r="D441" s="12" t="s">
        <v>173</v>
      </c>
      <c r="E441" s="12" t="s">
        <v>564</v>
      </c>
      <c r="F441" s="12" t="s">
        <v>175</v>
      </c>
      <c r="G441" s="9" t="s">
        <v>4995</v>
      </c>
      <c r="H441" s="8" t="s">
        <v>6636</v>
      </c>
      <c r="I441" s="9"/>
      <c r="J441" s="9"/>
      <c r="K441" s="10" t="s">
        <v>2017</v>
      </c>
      <c r="L441" s="11">
        <v>45597</v>
      </c>
      <c r="M441" s="22"/>
      <c r="N441" s="33"/>
      <c r="O441" s="22"/>
      <c r="P441" s="12" t="s">
        <v>7568</v>
      </c>
      <c r="Q441" s="12" t="s">
        <v>7132</v>
      </c>
      <c r="R441" s="12" t="s">
        <v>7569</v>
      </c>
      <c r="S441" s="12" t="s">
        <v>7569</v>
      </c>
      <c r="T441" s="12" t="s">
        <v>7569</v>
      </c>
      <c r="U441" s="14" t="s">
        <v>56</v>
      </c>
      <c r="V441" s="14" t="s">
        <v>56</v>
      </c>
      <c r="W441" s="14" t="s">
        <v>56</v>
      </c>
      <c r="X441" s="16" t="s">
        <v>56</v>
      </c>
      <c r="Y441" s="13"/>
      <c r="Z441" s="13"/>
      <c r="AA441" s="13"/>
      <c r="AB441" s="13"/>
    </row>
    <row r="442" spans="1:28" ht="17.100000000000001" customHeight="1">
      <c r="A442" t="s">
        <v>1041</v>
      </c>
      <c r="B442" s="12" t="s">
        <v>1042</v>
      </c>
      <c r="C442" s="12" t="s">
        <v>37</v>
      </c>
      <c r="D442" s="12" t="s">
        <v>173</v>
      </c>
      <c r="E442" s="12" t="s">
        <v>564</v>
      </c>
      <c r="F442" s="12" t="s">
        <v>175</v>
      </c>
      <c r="G442" s="9" t="s">
        <v>4996</v>
      </c>
      <c r="H442" s="8" t="s">
        <v>6636</v>
      </c>
      <c r="I442" s="9"/>
      <c r="J442" s="9"/>
      <c r="K442" s="10" t="s">
        <v>2017</v>
      </c>
      <c r="L442" s="11">
        <v>45597</v>
      </c>
      <c r="M442" s="22"/>
      <c r="N442" s="33"/>
      <c r="O442" s="22"/>
      <c r="P442" s="12" t="s">
        <v>7568</v>
      </c>
      <c r="Q442" s="12" t="s">
        <v>7132</v>
      </c>
      <c r="R442" s="12" t="s">
        <v>7569</v>
      </c>
      <c r="S442" s="12" t="s">
        <v>7569</v>
      </c>
      <c r="T442" s="12" t="s">
        <v>7569</v>
      </c>
      <c r="U442" s="14" t="s">
        <v>56</v>
      </c>
      <c r="V442" s="14" t="s">
        <v>56</v>
      </c>
      <c r="W442" s="14" t="s">
        <v>56</v>
      </c>
      <c r="X442" s="16" t="s">
        <v>56</v>
      </c>
      <c r="Y442" s="13"/>
      <c r="Z442" s="13"/>
      <c r="AA442" s="13"/>
      <c r="AB442" s="13"/>
    </row>
    <row r="443" spans="1:28" ht="17.100000000000001" customHeight="1">
      <c r="A443" t="s">
        <v>1043</v>
      </c>
      <c r="B443" s="12" t="s">
        <v>1044</v>
      </c>
      <c r="C443" s="12" t="s">
        <v>37</v>
      </c>
      <c r="D443" s="12" t="s">
        <v>173</v>
      </c>
      <c r="E443" s="12" t="s">
        <v>564</v>
      </c>
      <c r="F443" s="12" t="s">
        <v>175</v>
      </c>
      <c r="G443" s="9" t="s">
        <v>4997</v>
      </c>
      <c r="H443" s="8" t="s">
        <v>6636</v>
      </c>
      <c r="I443" s="9"/>
      <c r="J443" s="9"/>
      <c r="K443" s="10" t="s">
        <v>2017</v>
      </c>
      <c r="L443" s="11">
        <v>45597</v>
      </c>
      <c r="M443" s="22"/>
      <c r="N443" s="33"/>
      <c r="O443" s="22"/>
      <c r="P443" s="12" t="s">
        <v>7568</v>
      </c>
      <c r="Q443" s="12" t="s">
        <v>7132</v>
      </c>
      <c r="R443" s="12" t="s">
        <v>7569</v>
      </c>
      <c r="S443" s="12" t="s">
        <v>7569</v>
      </c>
      <c r="T443" s="12" t="s">
        <v>7569</v>
      </c>
      <c r="U443" s="14" t="s">
        <v>56</v>
      </c>
      <c r="V443" s="14" t="s">
        <v>56</v>
      </c>
      <c r="W443" s="14" t="s">
        <v>56</v>
      </c>
      <c r="X443" s="16" t="s">
        <v>56</v>
      </c>
      <c r="Y443" s="13"/>
      <c r="Z443" s="13"/>
      <c r="AA443" s="13"/>
      <c r="AB443" s="13"/>
    </row>
    <row r="444" spans="1:28" ht="17.100000000000001" customHeight="1">
      <c r="A444" t="s">
        <v>1045</v>
      </c>
      <c r="B444" s="12" t="s">
        <v>1046</v>
      </c>
      <c r="C444" s="12" t="s">
        <v>37</v>
      </c>
      <c r="D444" s="12" t="s">
        <v>173</v>
      </c>
      <c r="E444" s="12" t="s">
        <v>564</v>
      </c>
      <c r="F444" s="12" t="s">
        <v>175</v>
      </c>
      <c r="G444" s="9" t="s">
        <v>4998</v>
      </c>
      <c r="H444" s="8" t="s">
        <v>6636</v>
      </c>
      <c r="I444" s="9"/>
      <c r="J444" s="9"/>
      <c r="K444" s="10" t="s">
        <v>2017</v>
      </c>
      <c r="L444" s="11">
        <v>45597</v>
      </c>
      <c r="M444" s="22"/>
      <c r="N444" s="33"/>
      <c r="O444" s="22"/>
      <c r="P444" s="12" t="s">
        <v>7568</v>
      </c>
      <c r="Q444" s="12" t="s">
        <v>7132</v>
      </c>
      <c r="R444" s="12" t="s">
        <v>7569</v>
      </c>
      <c r="S444" s="12" t="s">
        <v>7569</v>
      </c>
      <c r="T444" s="12" t="s">
        <v>7569</v>
      </c>
      <c r="U444" s="14" t="s">
        <v>56</v>
      </c>
      <c r="V444" s="14" t="s">
        <v>56</v>
      </c>
      <c r="W444" s="14" t="s">
        <v>56</v>
      </c>
      <c r="X444" s="16" t="s">
        <v>56</v>
      </c>
      <c r="Y444" s="13"/>
      <c r="Z444" s="13"/>
      <c r="AA444" s="13"/>
      <c r="AB444" s="13"/>
    </row>
    <row r="445" spans="1:28" ht="17.100000000000001" customHeight="1">
      <c r="A445" t="s">
        <v>1047</v>
      </c>
      <c r="B445" s="12" t="s">
        <v>1048</v>
      </c>
      <c r="C445" s="12" t="s">
        <v>37</v>
      </c>
      <c r="D445" s="12" t="s">
        <v>173</v>
      </c>
      <c r="E445" s="12" t="s">
        <v>564</v>
      </c>
      <c r="F445" s="12" t="s">
        <v>175</v>
      </c>
      <c r="G445" s="9" t="s">
        <v>4999</v>
      </c>
      <c r="H445" s="8" t="s">
        <v>6636</v>
      </c>
      <c r="I445" s="9"/>
      <c r="J445" s="9"/>
      <c r="K445" s="10" t="s">
        <v>2017</v>
      </c>
      <c r="L445" s="11">
        <v>45597</v>
      </c>
      <c r="M445" s="22"/>
      <c r="N445" s="33"/>
      <c r="O445" s="22"/>
      <c r="P445" s="12" t="s">
        <v>7568</v>
      </c>
      <c r="Q445" s="12" t="s">
        <v>7132</v>
      </c>
      <c r="R445" s="12" t="s">
        <v>7569</v>
      </c>
      <c r="S445" s="12" t="s">
        <v>7569</v>
      </c>
      <c r="T445" s="12" t="s">
        <v>7569</v>
      </c>
      <c r="U445" s="14" t="s">
        <v>56</v>
      </c>
      <c r="V445" s="14" t="s">
        <v>56</v>
      </c>
      <c r="W445" s="14" t="s">
        <v>56</v>
      </c>
      <c r="X445" s="16" t="s">
        <v>56</v>
      </c>
      <c r="Y445" s="13"/>
      <c r="Z445" s="13"/>
      <c r="AA445" s="13"/>
      <c r="AB445" s="13"/>
    </row>
    <row r="446" spans="1:28" ht="17.100000000000001" customHeight="1">
      <c r="A446" t="s">
        <v>1049</v>
      </c>
      <c r="B446" s="12" t="s">
        <v>1050</v>
      </c>
      <c r="C446" s="12" t="s">
        <v>37</v>
      </c>
      <c r="D446" s="12" t="s">
        <v>173</v>
      </c>
      <c r="E446" s="12" t="s">
        <v>564</v>
      </c>
      <c r="F446" s="12" t="s">
        <v>175</v>
      </c>
      <c r="G446" s="9" t="s">
        <v>5000</v>
      </c>
      <c r="H446" s="8" t="s">
        <v>6636</v>
      </c>
      <c r="I446" s="9"/>
      <c r="J446" s="9"/>
      <c r="K446" s="10" t="s">
        <v>2017</v>
      </c>
      <c r="L446" s="11">
        <v>45597</v>
      </c>
      <c r="M446" s="22"/>
      <c r="N446" s="33"/>
      <c r="O446" s="22"/>
      <c r="P446" s="12" t="s">
        <v>7568</v>
      </c>
      <c r="Q446" s="12" t="s">
        <v>7132</v>
      </c>
      <c r="R446" s="12" t="s">
        <v>7569</v>
      </c>
      <c r="S446" s="12" t="s">
        <v>7569</v>
      </c>
      <c r="T446" s="12" t="s">
        <v>7569</v>
      </c>
      <c r="U446" s="14" t="s">
        <v>56</v>
      </c>
      <c r="V446" s="14" t="s">
        <v>56</v>
      </c>
      <c r="W446" s="14" t="s">
        <v>56</v>
      </c>
      <c r="X446" s="16" t="s">
        <v>56</v>
      </c>
      <c r="Y446" s="13"/>
      <c r="Z446" s="13"/>
      <c r="AA446" s="13"/>
      <c r="AB446" s="13"/>
    </row>
    <row r="447" spans="1:28" ht="17.100000000000001" customHeight="1">
      <c r="A447" t="s">
        <v>1051</v>
      </c>
      <c r="B447" s="12" t="s">
        <v>1052</v>
      </c>
      <c r="C447" s="12" t="s">
        <v>37</v>
      </c>
      <c r="D447" s="12" t="s">
        <v>173</v>
      </c>
      <c r="E447" s="12" t="s">
        <v>564</v>
      </c>
      <c r="F447" s="12" t="s">
        <v>175</v>
      </c>
      <c r="G447" s="9" t="s">
        <v>5001</v>
      </c>
      <c r="H447" s="8" t="s">
        <v>6636</v>
      </c>
      <c r="I447" s="9"/>
      <c r="J447" s="9"/>
      <c r="K447" s="10" t="s">
        <v>2017</v>
      </c>
      <c r="L447" s="11">
        <v>45597</v>
      </c>
      <c r="M447" s="22"/>
      <c r="N447" s="33"/>
      <c r="O447" s="22"/>
      <c r="P447" s="12" t="s">
        <v>7568</v>
      </c>
      <c r="Q447" s="12" t="s">
        <v>7132</v>
      </c>
      <c r="R447" s="12" t="s">
        <v>7569</v>
      </c>
      <c r="S447" s="12" t="s">
        <v>7569</v>
      </c>
      <c r="T447" s="12" t="s">
        <v>7569</v>
      </c>
      <c r="U447" s="14" t="s">
        <v>56</v>
      </c>
      <c r="V447" s="14" t="s">
        <v>56</v>
      </c>
      <c r="W447" s="14" t="s">
        <v>56</v>
      </c>
      <c r="X447" s="16" t="s">
        <v>56</v>
      </c>
      <c r="Y447" s="13"/>
      <c r="Z447" s="13"/>
      <c r="AA447" s="13"/>
      <c r="AB447" s="13"/>
    </row>
    <row r="448" spans="1:28" ht="17.100000000000001" customHeight="1">
      <c r="A448" t="s">
        <v>1053</v>
      </c>
      <c r="B448" s="12" t="s">
        <v>1054</v>
      </c>
      <c r="C448" s="12" t="s">
        <v>37</v>
      </c>
      <c r="D448" s="12" t="s">
        <v>173</v>
      </c>
      <c r="E448" s="12" t="s">
        <v>564</v>
      </c>
      <c r="F448" s="12" t="s">
        <v>175</v>
      </c>
      <c r="G448" s="9" t="s">
        <v>5002</v>
      </c>
      <c r="H448" s="8" t="s">
        <v>6636</v>
      </c>
      <c r="I448" s="9"/>
      <c r="J448" s="9"/>
      <c r="K448" s="10" t="s">
        <v>2017</v>
      </c>
      <c r="L448" s="11">
        <v>45597</v>
      </c>
      <c r="M448" s="22"/>
      <c r="N448" s="33"/>
      <c r="O448" s="22"/>
      <c r="P448" s="12" t="s">
        <v>7568</v>
      </c>
      <c r="Q448" s="12" t="s">
        <v>7132</v>
      </c>
      <c r="R448" s="12" t="s">
        <v>7569</v>
      </c>
      <c r="S448" s="12" t="s">
        <v>7569</v>
      </c>
      <c r="T448" s="12" t="s">
        <v>7569</v>
      </c>
      <c r="U448" s="14" t="s">
        <v>56</v>
      </c>
      <c r="V448" s="14" t="s">
        <v>56</v>
      </c>
      <c r="W448" s="14" t="s">
        <v>56</v>
      </c>
      <c r="X448" s="16" t="s">
        <v>56</v>
      </c>
      <c r="Y448" s="13"/>
      <c r="Z448" s="13"/>
      <c r="AA448" s="13"/>
      <c r="AB448" s="13"/>
    </row>
    <row r="449" spans="1:28" ht="17.100000000000001" customHeight="1">
      <c r="A449" t="s">
        <v>1055</v>
      </c>
      <c r="B449" s="12" t="s">
        <v>1056</v>
      </c>
      <c r="C449" s="12" t="s">
        <v>37</v>
      </c>
      <c r="D449" s="12" t="s">
        <v>173</v>
      </c>
      <c r="E449" s="12" t="s">
        <v>564</v>
      </c>
      <c r="F449" s="12" t="s">
        <v>175</v>
      </c>
      <c r="G449" s="9" t="s">
        <v>5003</v>
      </c>
      <c r="H449" s="8" t="s">
        <v>6636</v>
      </c>
      <c r="I449" s="9"/>
      <c r="J449" s="9"/>
      <c r="K449" s="10" t="s">
        <v>2017</v>
      </c>
      <c r="L449" s="11">
        <v>45597</v>
      </c>
      <c r="M449" s="22"/>
      <c r="N449" s="33"/>
      <c r="O449" s="22"/>
      <c r="P449" s="12" t="s">
        <v>7568</v>
      </c>
      <c r="Q449" s="12" t="s">
        <v>7132</v>
      </c>
      <c r="R449" s="12" t="s">
        <v>7569</v>
      </c>
      <c r="S449" s="12" t="s">
        <v>7569</v>
      </c>
      <c r="T449" s="12" t="s">
        <v>7569</v>
      </c>
      <c r="U449" s="14" t="s">
        <v>56</v>
      </c>
      <c r="V449" s="14" t="s">
        <v>56</v>
      </c>
      <c r="W449" s="14" t="s">
        <v>56</v>
      </c>
      <c r="X449" s="16" t="s">
        <v>56</v>
      </c>
      <c r="Y449" s="13"/>
      <c r="Z449" s="13"/>
      <c r="AA449" s="13"/>
      <c r="AB449" s="13"/>
    </row>
    <row r="450" spans="1:28" ht="17.100000000000001" customHeight="1">
      <c r="A450" t="s">
        <v>1057</v>
      </c>
      <c r="B450" s="12" t="s">
        <v>1058</v>
      </c>
      <c r="C450" s="12" t="s">
        <v>37</v>
      </c>
      <c r="D450" s="12" t="s">
        <v>173</v>
      </c>
      <c r="E450" s="12" t="s">
        <v>564</v>
      </c>
      <c r="F450" s="12" t="s">
        <v>175</v>
      </c>
      <c r="G450" s="9" t="s">
        <v>5004</v>
      </c>
      <c r="H450" s="8" t="s">
        <v>6636</v>
      </c>
      <c r="I450" s="9"/>
      <c r="J450" s="9"/>
      <c r="K450" s="10" t="s">
        <v>2017</v>
      </c>
      <c r="L450" s="11">
        <v>45597</v>
      </c>
      <c r="M450" s="22"/>
      <c r="N450" s="33"/>
      <c r="O450" s="22"/>
      <c r="P450" s="12" t="s">
        <v>7568</v>
      </c>
      <c r="Q450" s="12" t="s">
        <v>7132</v>
      </c>
      <c r="R450" s="12" t="s">
        <v>7569</v>
      </c>
      <c r="S450" s="12" t="s">
        <v>7569</v>
      </c>
      <c r="T450" s="12" t="s">
        <v>7569</v>
      </c>
      <c r="U450" s="14" t="s">
        <v>56</v>
      </c>
      <c r="V450" s="14" t="s">
        <v>56</v>
      </c>
      <c r="W450" s="14" t="s">
        <v>56</v>
      </c>
      <c r="X450" s="16" t="s">
        <v>56</v>
      </c>
      <c r="Y450" s="13"/>
      <c r="Z450" s="13"/>
      <c r="AA450" s="13"/>
      <c r="AB450" s="13"/>
    </row>
    <row r="451" spans="1:28" ht="17.100000000000001" customHeight="1">
      <c r="A451" t="s">
        <v>1059</v>
      </c>
      <c r="B451" s="12" t="s">
        <v>1060</v>
      </c>
      <c r="C451" s="12" t="s">
        <v>37</v>
      </c>
      <c r="D451" s="12" t="s">
        <v>173</v>
      </c>
      <c r="E451" s="12" t="s">
        <v>564</v>
      </c>
      <c r="F451" s="12" t="s">
        <v>175</v>
      </c>
      <c r="G451" s="9" t="s">
        <v>5005</v>
      </c>
      <c r="H451" s="8" t="s">
        <v>6636</v>
      </c>
      <c r="I451" s="9"/>
      <c r="J451" s="9"/>
      <c r="K451" s="10" t="s">
        <v>2017</v>
      </c>
      <c r="L451" s="11">
        <v>45597</v>
      </c>
      <c r="M451" s="22"/>
      <c r="N451" s="33"/>
      <c r="O451" s="22"/>
      <c r="P451" s="12" t="s">
        <v>7568</v>
      </c>
      <c r="Q451" s="12" t="s">
        <v>7132</v>
      </c>
      <c r="R451" s="12" t="s">
        <v>7569</v>
      </c>
      <c r="S451" s="12" t="s">
        <v>7569</v>
      </c>
      <c r="T451" s="12" t="s">
        <v>7569</v>
      </c>
      <c r="U451" s="14" t="s">
        <v>56</v>
      </c>
      <c r="V451" s="14" t="s">
        <v>56</v>
      </c>
      <c r="W451" s="14" t="s">
        <v>56</v>
      </c>
      <c r="X451" s="16" t="s">
        <v>56</v>
      </c>
      <c r="Y451" s="13"/>
      <c r="Z451" s="13"/>
      <c r="AA451" s="13"/>
      <c r="AB451" s="13"/>
    </row>
    <row r="452" spans="1:28" ht="17.100000000000001" customHeight="1">
      <c r="A452" t="s">
        <v>1061</v>
      </c>
      <c r="B452" s="12" t="s">
        <v>1062</v>
      </c>
      <c r="C452" s="12" t="s">
        <v>37</v>
      </c>
      <c r="D452" s="12" t="s">
        <v>173</v>
      </c>
      <c r="E452" s="12" t="s">
        <v>564</v>
      </c>
      <c r="F452" s="12" t="s">
        <v>175</v>
      </c>
      <c r="G452" s="9" t="s">
        <v>5006</v>
      </c>
      <c r="H452" s="8" t="s">
        <v>6636</v>
      </c>
      <c r="I452" s="9"/>
      <c r="J452" s="9"/>
      <c r="K452" s="10" t="s">
        <v>2017</v>
      </c>
      <c r="L452" s="11">
        <v>45597</v>
      </c>
      <c r="M452" s="22"/>
      <c r="N452" s="33"/>
      <c r="O452" s="22"/>
      <c r="P452" s="12" t="s">
        <v>7568</v>
      </c>
      <c r="Q452" s="12" t="s">
        <v>7132</v>
      </c>
      <c r="R452" s="12" t="s">
        <v>7569</v>
      </c>
      <c r="S452" s="12" t="s">
        <v>7569</v>
      </c>
      <c r="T452" s="12" t="s">
        <v>7569</v>
      </c>
      <c r="U452" s="14" t="s">
        <v>56</v>
      </c>
      <c r="V452" s="14" t="s">
        <v>56</v>
      </c>
      <c r="W452" s="14" t="s">
        <v>56</v>
      </c>
      <c r="X452" s="16" t="s">
        <v>56</v>
      </c>
      <c r="Y452" s="13"/>
      <c r="Z452" s="13"/>
      <c r="AA452" s="13"/>
      <c r="AB452" s="13"/>
    </row>
    <row r="453" spans="1:28" ht="17.100000000000001" customHeight="1">
      <c r="A453" t="s">
        <v>1063</v>
      </c>
      <c r="B453" s="12" t="s">
        <v>1064</v>
      </c>
      <c r="C453" s="12" t="s">
        <v>37</v>
      </c>
      <c r="D453" s="12" t="s">
        <v>173</v>
      </c>
      <c r="E453" s="12" t="s">
        <v>564</v>
      </c>
      <c r="F453" s="12" t="s">
        <v>175</v>
      </c>
      <c r="G453" s="9" t="s">
        <v>5007</v>
      </c>
      <c r="H453" s="8" t="s">
        <v>6636</v>
      </c>
      <c r="I453" s="9"/>
      <c r="J453" s="9"/>
      <c r="K453" s="10" t="s">
        <v>2017</v>
      </c>
      <c r="L453" s="11">
        <v>45597</v>
      </c>
      <c r="M453" s="22"/>
      <c r="N453" s="33"/>
      <c r="O453" s="22"/>
      <c r="P453" s="12" t="s">
        <v>7568</v>
      </c>
      <c r="Q453" s="12" t="s">
        <v>7132</v>
      </c>
      <c r="R453" s="12" t="s">
        <v>7569</v>
      </c>
      <c r="S453" s="12" t="s">
        <v>7569</v>
      </c>
      <c r="T453" s="12" t="s">
        <v>7569</v>
      </c>
      <c r="U453" s="14" t="s">
        <v>56</v>
      </c>
      <c r="V453" s="14" t="s">
        <v>56</v>
      </c>
      <c r="W453" s="14" t="s">
        <v>56</v>
      </c>
      <c r="X453" s="16" t="s">
        <v>56</v>
      </c>
      <c r="Y453" s="13"/>
      <c r="Z453" s="13"/>
      <c r="AA453" s="13"/>
      <c r="AB453" s="13"/>
    </row>
    <row r="454" spans="1:28" ht="17.100000000000001" customHeight="1">
      <c r="A454" t="s">
        <v>1065</v>
      </c>
      <c r="B454" s="12" t="s">
        <v>1066</v>
      </c>
      <c r="C454" s="12" t="s">
        <v>37</v>
      </c>
      <c r="D454" s="12" t="s">
        <v>173</v>
      </c>
      <c r="E454" s="12" t="s">
        <v>564</v>
      </c>
      <c r="F454" s="12" t="s">
        <v>175</v>
      </c>
      <c r="G454" s="9" t="s">
        <v>5008</v>
      </c>
      <c r="H454" s="8" t="s">
        <v>6636</v>
      </c>
      <c r="I454" s="9"/>
      <c r="J454" s="9"/>
      <c r="K454" s="10" t="s">
        <v>2017</v>
      </c>
      <c r="L454" s="11">
        <v>45597</v>
      </c>
      <c r="M454" s="22"/>
      <c r="N454" s="33"/>
      <c r="O454" s="22"/>
      <c r="P454" s="12" t="s">
        <v>7568</v>
      </c>
      <c r="Q454" s="12" t="s">
        <v>7132</v>
      </c>
      <c r="R454" s="12" t="s">
        <v>7569</v>
      </c>
      <c r="S454" s="12" t="s">
        <v>7569</v>
      </c>
      <c r="T454" s="12" t="s">
        <v>7569</v>
      </c>
      <c r="U454" s="14" t="s">
        <v>56</v>
      </c>
      <c r="V454" s="14" t="s">
        <v>56</v>
      </c>
      <c r="W454" s="14" t="s">
        <v>56</v>
      </c>
      <c r="X454" s="16" t="s">
        <v>56</v>
      </c>
      <c r="Y454" s="13"/>
      <c r="Z454" s="13"/>
      <c r="AA454" s="13"/>
      <c r="AB454" s="13"/>
    </row>
    <row r="455" spans="1:28" ht="17.100000000000001" customHeight="1">
      <c r="A455" t="s">
        <v>1067</v>
      </c>
      <c r="B455" s="12" t="s">
        <v>1068</v>
      </c>
      <c r="C455" s="12" t="s">
        <v>37</v>
      </c>
      <c r="D455" s="12" t="s">
        <v>173</v>
      </c>
      <c r="E455" s="12" t="s">
        <v>564</v>
      </c>
      <c r="F455" s="12" t="s">
        <v>175</v>
      </c>
      <c r="G455" s="9" t="s">
        <v>5009</v>
      </c>
      <c r="H455" s="8" t="s">
        <v>6636</v>
      </c>
      <c r="I455" s="9"/>
      <c r="J455" s="9"/>
      <c r="K455" s="10" t="s">
        <v>2017</v>
      </c>
      <c r="L455" s="11">
        <v>45597</v>
      </c>
      <c r="M455" s="22"/>
      <c r="N455" s="33"/>
      <c r="O455" s="22"/>
      <c r="P455" s="12" t="s">
        <v>7568</v>
      </c>
      <c r="Q455" s="12" t="s">
        <v>7132</v>
      </c>
      <c r="R455" s="12" t="s">
        <v>7569</v>
      </c>
      <c r="S455" s="12" t="s">
        <v>7569</v>
      </c>
      <c r="T455" s="12" t="s">
        <v>7569</v>
      </c>
      <c r="U455" s="14" t="s">
        <v>56</v>
      </c>
      <c r="V455" s="14" t="s">
        <v>56</v>
      </c>
      <c r="W455" s="14" t="s">
        <v>56</v>
      </c>
      <c r="X455" s="16" t="s">
        <v>56</v>
      </c>
      <c r="Y455" s="13"/>
      <c r="Z455" s="13"/>
      <c r="AA455" s="13"/>
      <c r="AB455" s="13"/>
    </row>
    <row r="456" spans="1:28" ht="17.100000000000001" customHeight="1">
      <c r="A456" t="s">
        <v>1069</v>
      </c>
      <c r="B456" s="12" t="s">
        <v>1070</v>
      </c>
      <c r="C456" s="12" t="s">
        <v>37</v>
      </c>
      <c r="D456" s="12" t="s">
        <v>173</v>
      </c>
      <c r="E456" s="12" t="s">
        <v>564</v>
      </c>
      <c r="F456" s="12" t="s">
        <v>175</v>
      </c>
      <c r="G456" s="9" t="s">
        <v>5010</v>
      </c>
      <c r="H456" s="8" t="s">
        <v>6636</v>
      </c>
      <c r="I456" s="9"/>
      <c r="J456" s="9"/>
      <c r="K456" s="10" t="s">
        <v>2017</v>
      </c>
      <c r="L456" s="11">
        <v>45597</v>
      </c>
      <c r="M456" s="22"/>
      <c r="N456" s="33"/>
      <c r="O456" s="22"/>
      <c r="P456" s="12" t="s">
        <v>7568</v>
      </c>
      <c r="Q456" s="12" t="s">
        <v>7132</v>
      </c>
      <c r="R456" s="12" t="s">
        <v>7569</v>
      </c>
      <c r="S456" s="12" t="s">
        <v>7569</v>
      </c>
      <c r="T456" s="12" t="s">
        <v>7569</v>
      </c>
      <c r="U456" s="14" t="s">
        <v>56</v>
      </c>
      <c r="V456" s="14" t="s">
        <v>56</v>
      </c>
      <c r="W456" s="14" t="s">
        <v>56</v>
      </c>
      <c r="X456" s="16" t="s">
        <v>56</v>
      </c>
      <c r="Y456" s="13"/>
      <c r="Z456" s="13"/>
      <c r="AA456" s="13"/>
      <c r="AB456" s="13"/>
    </row>
    <row r="457" spans="1:28" ht="17.100000000000001" customHeight="1">
      <c r="A457" t="s">
        <v>1071</v>
      </c>
      <c r="B457" s="12" t="s">
        <v>1072</v>
      </c>
      <c r="C457" s="12" t="s">
        <v>37</v>
      </c>
      <c r="D457" s="12" t="s">
        <v>173</v>
      </c>
      <c r="E457" s="12" t="s">
        <v>564</v>
      </c>
      <c r="F457" s="12" t="s">
        <v>175</v>
      </c>
      <c r="G457" s="9" t="s">
        <v>5011</v>
      </c>
      <c r="H457" s="8" t="s">
        <v>6636</v>
      </c>
      <c r="I457" s="9"/>
      <c r="J457" s="9"/>
      <c r="K457" s="10" t="s">
        <v>2017</v>
      </c>
      <c r="L457" s="11">
        <v>45597</v>
      </c>
      <c r="M457" s="22"/>
      <c r="N457" s="33"/>
      <c r="O457" s="22"/>
      <c r="P457" s="12" t="s">
        <v>7568</v>
      </c>
      <c r="Q457" s="12" t="s">
        <v>7132</v>
      </c>
      <c r="R457" s="12" t="s">
        <v>7569</v>
      </c>
      <c r="S457" s="12" t="s">
        <v>7569</v>
      </c>
      <c r="T457" s="12" t="s">
        <v>7569</v>
      </c>
      <c r="U457" s="14" t="s">
        <v>56</v>
      </c>
      <c r="V457" s="14" t="s">
        <v>56</v>
      </c>
      <c r="W457" s="14" t="s">
        <v>56</v>
      </c>
      <c r="X457" s="16" t="s">
        <v>56</v>
      </c>
      <c r="Y457" s="13"/>
      <c r="Z457" s="13"/>
      <c r="AA457" s="13"/>
      <c r="AB457" s="13"/>
    </row>
    <row r="458" spans="1:28" ht="17.100000000000001" customHeight="1">
      <c r="A458" t="s">
        <v>1073</v>
      </c>
      <c r="B458" s="12" t="s">
        <v>1074</v>
      </c>
      <c r="C458" s="12" t="s">
        <v>37</v>
      </c>
      <c r="D458" s="12" t="s">
        <v>173</v>
      </c>
      <c r="E458" s="12" t="s">
        <v>564</v>
      </c>
      <c r="F458" s="12" t="s">
        <v>175</v>
      </c>
      <c r="G458" s="9" t="s">
        <v>5012</v>
      </c>
      <c r="H458" s="8" t="s">
        <v>6636</v>
      </c>
      <c r="I458" s="9"/>
      <c r="J458" s="9"/>
      <c r="K458" s="10" t="s">
        <v>2017</v>
      </c>
      <c r="L458" s="11">
        <v>45597</v>
      </c>
      <c r="M458" s="22"/>
      <c r="N458" s="33"/>
      <c r="O458" s="22"/>
      <c r="P458" s="12" t="s">
        <v>7568</v>
      </c>
      <c r="Q458" s="12" t="s">
        <v>7132</v>
      </c>
      <c r="R458" s="12" t="s">
        <v>7569</v>
      </c>
      <c r="S458" s="12" t="s">
        <v>7569</v>
      </c>
      <c r="T458" s="12" t="s">
        <v>7569</v>
      </c>
      <c r="U458" s="14" t="s">
        <v>56</v>
      </c>
      <c r="V458" s="14" t="s">
        <v>56</v>
      </c>
      <c r="W458" s="14" t="s">
        <v>56</v>
      </c>
      <c r="X458" s="16" t="s">
        <v>56</v>
      </c>
      <c r="Y458" s="13"/>
      <c r="Z458" s="13"/>
      <c r="AA458" s="13"/>
      <c r="AB458" s="13"/>
    </row>
    <row r="459" spans="1:28" ht="17.100000000000001" customHeight="1">
      <c r="A459" t="s">
        <v>1075</v>
      </c>
      <c r="B459" s="12" t="s">
        <v>1076</v>
      </c>
      <c r="C459" s="12" t="s">
        <v>37</v>
      </c>
      <c r="D459" s="12" t="s">
        <v>173</v>
      </c>
      <c r="E459" s="12" t="s">
        <v>564</v>
      </c>
      <c r="F459" s="12" t="s">
        <v>175</v>
      </c>
      <c r="G459" s="9" t="s">
        <v>5013</v>
      </c>
      <c r="H459" s="8" t="s">
        <v>6636</v>
      </c>
      <c r="I459" s="9"/>
      <c r="J459" s="9"/>
      <c r="K459" s="10" t="s">
        <v>2017</v>
      </c>
      <c r="L459" s="11">
        <v>45597</v>
      </c>
      <c r="M459" s="22"/>
      <c r="N459" s="33"/>
      <c r="O459" s="22"/>
      <c r="P459" s="12" t="s">
        <v>7568</v>
      </c>
      <c r="Q459" s="12" t="s">
        <v>7132</v>
      </c>
      <c r="R459" s="12" t="s">
        <v>7569</v>
      </c>
      <c r="S459" s="12" t="s">
        <v>7569</v>
      </c>
      <c r="T459" s="12" t="s">
        <v>7569</v>
      </c>
      <c r="U459" s="14" t="s">
        <v>56</v>
      </c>
      <c r="V459" s="14" t="s">
        <v>56</v>
      </c>
      <c r="W459" s="14" t="s">
        <v>56</v>
      </c>
      <c r="X459" s="16" t="s">
        <v>56</v>
      </c>
      <c r="Y459" s="13"/>
      <c r="Z459" s="13"/>
      <c r="AA459" s="13"/>
      <c r="AB459" s="13"/>
    </row>
    <row r="460" spans="1:28" ht="17.100000000000001" customHeight="1">
      <c r="A460" t="s">
        <v>1077</v>
      </c>
      <c r="B460" s="12" t="s">
        <v>1078</v>
      </c>
      <c r="C460" s="12" t="s">
        <v>37</v>
      </c>
      <c r="D460" s="12" t="s">
        <v>173</v>
      </c>
      <c r="E460" s="12" t="s">
        <v>564</v>
      </c>
      <c r="F460" s="12" t="s">
        <v>175</v>
      </c>
      <c r="G460" s="9" t="s">
        <v>5014</v>
      </c>
      <c r="H460" s="8" t="s">
        <v>6636</v>
      </c>
      <c r="I460" s="9"/>
      <c r="J460" s="9"/>
      <c r="K460" s="10" t="s">
        <v>2017</v>
      </c>
      <c r="L460" s="11">
        <v>45597</v>
      </c>
      <c r="M460" s="22"/>
      <c r="N460" s="33"/>
      <c r="O460" s="22"/>
      <c r="P460" s="12" t="s">
        <v>7568</v>
      </c>
      <c r="Q460" s="12" t="s">
        <v>7132</v>
      </c>
      <c r="R460" s="12" t="s">
        <v>7569</v>
      </c>
      <c r="S460" s="12" t="s">
        <v>7569</v>
      </c>
      <c r="T460" s="12" t="s">
        <v>7569</v>
      </c>
      <c r="U460" s="14" t="s">
        <v>56</v>
      </c>
      <c r="V460" s="14" t="s">
        <v>56</v>
      </c>
      <c r="W460" s="14" t="s">
        <v>56</v>
      </c>
      <c r="X460" s="16" t="s">
        <v>56</v>
      </c>
      <c r="Y460" s="13"/>
      <c r="Z460" s="13"/>
      <c r="AA460" s="13"/>
      <c r="AB460" s="13"/>
    </row>
    <row r="461" spans="1:28" ht="17.100000000000001" customHeight="1">
      <c r="A461" t="s">
        <v>1079</v>
      </c>
      <c r="B461" s="12" t="s">
        <v>1080</v>
      </c>
      <c r="C461" s="12" t="s">
        <v>37</v>
      </c>
      <c r="D461" s="12" t="s">
        <v>173</v>
      </c>
      <c r="E461" s="12" t="s">
        <v>564</v>
      </c>
      <c r="F461" s="12" t="s">
        <v>175</v>
      </c>
      <c r="G461" s="9" t="s">
        <v>5015</v>
      </c>
      <c r="H461" s="8" t="s">
        <v>6636</v>
      </c>
      <c r="I461" s="9"/>
      <c r="J461" s="9"/>
      <c r="K461" s="10" t="s">
        <v>2017</v>
      </c>
      <c r="L461" s="11">
        <v>45597</v>
      </c>
      <c r="M461" s="22"/>
      <c r="N461" s="33"/>
      <c r="O461" s="22"/>
      <c r="P461" s="12" t="s">
        <v>7568</v>
      </c>
      <c r="Q461" s="12" t="s">
        <v>7132</v>
      </c>
      <c r="R461" s="12" t="s">
        <v>7569</v>
      </c>
      <c r="S461" s="12" t="s">
        <v>7569</v>
      </c>
      <c r="T461" s="12" t="s">
        <v>7569</v>
      </c>
      <c r="U461" s="14" t="s">
        <v>56</v>
      </c>
      <c r="V461" s="14" t="s">
        <v>56</v>
      </c>
      <c r="W461" s="14" t="s">
        <v>56</v>
      </c>
      <c r="X461" s="16" t="s">
        <v>56</v>
      </c>
      <c r="Y461" s="13"/>
      <c r="Z461" s="13"/>
      <c r="AA461" s="13"/>
      <c r="AB461" s="13"/>
    </row>
    <row r="462" spans="1:28" ht="17.100000000000001" customHeight="1">
      <c r="A462" t="s">
        <v>1081</v>
      </c>
      <c r="B462" s="12" t="s">
        <v>1082</v>
      </c>
      <c r="C462" s="12" t="s">
        <v>37</v>
      </c>
      <c r="D462" s="12" t="s">
        <v>173</v>
      </c>
      <c r="E462" s="12" t="s">
        <v>564</v>
      </c>
      <c r="F462" s="12" t="s">
        <v>175</v>
      </c>
      <c r="G462" s="9" t="s">
        <v>5016</v>
      </c>
      <c r="H462" s="8" t="s">
        <v>6636</v>
      </c>
      <c r="I462" s="9"/>
      <c r="J462" s="9"/>
      <c r="K462" s="10" t="s">
        <v>2017</v>
      </c>
      <c r="L462" s="11">
        <v>45597</v>
      </c>
      <c r="M462" s="22"/>
      <c r="N462" s="33"/>
      <c r="O462" s="22"/>
      <c r="P462" s="12" t="s">
        <v>7568</v>
      </c>
      <c r="Q462" s="12" t="s">
        <v>7132</v>
      </c>
      <c r="R462" s="12" t="s">
        <v>7569</v>
      </c>
      <c r="S462" s="12" t="s">
        <v>7569</v>
      </c>
      <c r="T462" s="12" t="s">
        <v>7569</v>
      </c>
      <c r="U462" s="14" t="s">
        <v>56</v>
      </c>
      <c r="V462" s="14" t="s">
        <v>56</v>
      </c>
      <c r="W462" s="14" t="s">
        <v>56</v>
      </c>
      <c r="X462" s="16" t="s">
        <v>56</v>
      </c>
      <c r="Y462" s="13"/>
      <c r="Z462" s="13"/>
      <c r="AA462" s="13"/>
      <c r="AB462" s="13"/>
    </row>
    <row r="463" spans="1:28" ht="17.100000000000001" customHeight="1">
      <c r="A463" t="s">
        <v>1083</v>
      </c>
      <c r="B463" s="12" t="s">
        <v>1084</v>
      </c>
      <c r="C463" s="12" t="s">
        <v>37</v>
      </c>
      <c r="D463" s="12" t="s">
        <v>173</v>
      </c>
      <c r="E463" s="12" t="s">
        <v>564</v>
      </c>
      <c r="F463" s="12" t="s">
        <v>175</v>
      </c>
      <c r="G463" s="9" t="s">
        <v>5017</v>
      </c>
      <c r="H463" s="8" t="s">
        <v>6636</v>
      </c>
      <c r="I463" s="9"/>
      <c r="J463" s="9"/>
      <c r="K463" s="10" t="s">
        <v>2017</v>
      </c>
      <c r="L463" s="11">
        <v>45597</v>
      </c>
      <c r="M463" s="22"/>
      <c r="N463" s="33"/>
      <c r="O463" s="22"/>
      <c r="P463" s="12" t="s">
        <v>7568</v>
      </c>
      <c r="Q463" s="12" t="s">
        <v>7132</v>
      </c>
      <c r="R463" s="12" t="s">
        <v>7569</v>
      </c>
      <c r="S463" s="12" t="s">
        <v>7569</v>
      </c>
      <c r="T463" s="12" t="s">
        <v>7569</v>
      </c>
      <c r="U463" s="14" t="s">
        <v>56</v>
      </c>
      <c r="V463" s="14" t="s">
        <v>56</v>
      </c>
      <c r="W463" s="14" t="s">
        <v>56</v>
      </c>
      <c r="X463" s="16" t="s">
        <v>56</v>
      </c>
      <c r="Y463" s="13"/>
      <c r="Z463" s="13"/>
      <c r="AA463" s="13"/>
      <c r="AB463" s="13"/>
    </row>
    <row r="464" spans="1:28" ht="17.100000000000001" customHeight="1">
      <c r="A464" t="s">
        <v>1085</v>
      </c>
      <c r="B464" s="12" t="s">
        <v>1086</v>
      </c>
      <c r="C464" s="12" t="s">
        <v>37</v>
      </c>
      <c r="D464" s="12" t="s">
        <v>173</v>
      </c>
      <c r="E464" s="12" t="s">
        <v>564</v>
      </c>
      <c r="F464" s="12" t="s">
        <v>175</v>
      </c>
      <c r="G464" s="9" t="s">
        <v>5018</v>
      </c>
      <c r="H464" s="8" t="s">
        <v>6636</v>
      </c>
      <c r="I464" s="9"/>
      <c r="J464" s="9"/>
      <c r="K464" s="10" t="s">
        <v>2017</v>
      </c>
      <c r="L464" s="11">
        <v>45597</v>
      </c>
      <c r="M464" s="22"/>
      <c r="N464" s="33"/>
      <c r="O464" s="22"/>
      <c r="P464" s="12" t="s">
        <v>7568</v>
      </c>
      <c r="Q464" s="12" t="s">
        <v>7132</v>
      </c>
      <c r="R464" s="12" t="s">
        <v>7569</v>
      </c>
      <c r="S464" s="12" t="s">
        <v>7569</v>
      </c>
      <c r="T464" s="12" t="s">
        <v>7569</v>
      </c>
      <c r="U464" s="14" t="s">
        <v>56</v>
      </c>
      <c r="V464" s="14" t="s">
        <v>56</v>
      </c>
      <c r="W464" s="14" t="s">
        <v>56</v>
      </c>
      <c r="X464" s="16" t="s">
        <v>56</v>
      </c>
      <c r="Y464" s="13"/>
      <c r="Z464" s="13"/>
      <c r="AA464" s="13"/>
      <c r="AB464" s="13"/>
    </row>
    <row r="465" spans="1:28" ht="17.100000000000001" customHeight="1">
      <c r="A465" t="s">
        <v>1087</v>
      </c>
      <c r="B465" s="12" t="s">
        <v>1088</v>
      </c>
      <c r="C465" s="12" t="s">
        <v>37</v>
      </c>
      <c r="D465" s="12" t="s">
        <v>173</v>
      </c>
      <c r="E465" s="12" t="s">
        <v>564</v>
      </c>
      <c r="F465" s="12" t="s">
        <v>175</v>
      </c>
      <c r="G465" s="9" t="s">
        <v>5019</v>
      </c>
      <c r="H465" s="8" t="s">
        <v>6636</v>
      </c>
      <c r="I465" s="9"/>
      <c r="J465" s="9"/>
      <c r="K465" s="10" t="s">
        <v>2017</v>
      </c>
      <c r="L465" s="11">
        <v>45597</v>
      </c>
      <c r="M465" s="22"/>
      <c r="N465" s="33"/>
      <c r="O465" s="22"/>
      <c r="P465" s="12" t="s">
        <v>7568</v>
      </c>
      <c r="Q465" s="12" t="s">
        <v>7132</v>
      </c>
      <c r="R465" s="12" t="s">
        <v>7569</v>
      </c>
      <c r="S465" s="12" t="s">
        <v>7569</v>
      </c>
      <c r="T465" s="12" t="s">
        <v>7569</v>
      </c>
      <c r="U465" s="14" t="s">
        <v>56</v>
      </c>
      <c r="V465" s="14" t="s">
        <v>56</v>
      </c>
      <c r="W465" s="14" t="s">
        <v>56</v>
      </c>
      <c r="X465" s="16" t="s">
        <v>56</v>
      </c>
      <c r="Y465" s="13"/>
      <c r="Z465" s="13"/>
      <c r="AA465" s="13"/>
      <c r="AB465" s="13"/>
    </row>
    <row r="466" spans="1:28" ht="17.100000000000001" customHeight="1">
      <c r="A466" t="s">
        <v>1089</v>
      </c>
      <c r="B466" s="12" t="s">
        <v>1090</v>
      </c>
      <c r="C466" s="12" t="s">
        <v>37</v>
      </c>
      <c r="D466" s="12" t="s">
        <v>173</v>
      </c>
      <c r="E466" s="12" t="s">
        <v>1091</v>
      </c>
      <c r="F466" s="12" t="s">
        <v>816</v>
      </c>
      <c r="G466" s="56" t="s">
        <v>5020</v>
      </c>
      <c r="H466" s="8" t="s">
        <v>6637</v>
      </c>
      <c r="I466" s="9"/>
      <c r="J466" s="9"/>
      <c r="K466" s="10" t="s">
        <v>2017</v>
      </c>
      <c r="L466" s="11">
        <v>45658</v>
      </c>
      <c r="M466" s="22"/>
      <c r="N466" s="33"/>
      <c r="O466" s="22"/>
      <c r="P466" s="12" t="s">
        <v>7635</v>
      </c>
      <c r="Q466" s="12" t="s">
        <v>7636</v>
      </c>
      <c r="R466" s="12" t="s">
        <v>7637</v>
      </c>
      <c r="S466" s="12" t="s">
        <v>7638</v>
      </c>
      <c r="T466" s="12" t="s">
        <v>7639</v>
      </c>
      <c r="U466" s="14" t="s">
        <v>42</v>
      </c>
      <c r="V466" s="14">
        <v>0.1</v>
      </c>
      <c r="W466" s="14">
        <v>0.02</v>
      </c>
      <c r="X466" s="80">
        <v>1.9999999999999999E-6</v>
      </c>
      <c r="Y466" s="13"/>
      <c r="Z466" s="13"/>
      <c r="AA466" s="13"/>
      <c r="AB466" s="13"/>
    </row>
    <row r="467" spans="1:28" ht="17.100000000000001" customHeight="1">
      <c r="A467" t="s">
        <v>1093</v>
      </c>
      <c r="B467" s="12" t="s">
        <v>1094</v>
      </c>
      <c r="C467" s="12" t="s">
        <v>37</v>
      </c>
      <c r="D467" s="12" t="s">
        <v>173</v>
      </c>
      <c r="E467" s="12" t="s">
        <v>1091</v>
      </c>
      <c r="F467" s="12" t="s">
        <v>816</v>
      </c>
      <c r="G467" s="56" t="s">
        <v>5021</v>
      </c>
      <c r="H467" s="8" t="s">
        <v>6637</v>
      </c>
      <c r="I467" s="9"/>
      <c r="J467" s="9"/>
      <c r="K467" s="10" t="s">
        <v>2017</v>
      </c>
      <c r="L467" s="11">
        <v>45658</v>
      </c>
      <c r="M467" s="22"/>
      <c r="N467" s="33"/>
      <c r="O467" s="22"/>
      <c r="P467" s="12" t="s">
        <v>7640</v>
      </c>
      <c r="Q467" s="12" t="s">
        <v>7559</v>
      </c>
      <c r="R467" s="12" t="s">
        <v>7637</v>
      </c>
      <c r="S467" s="12" t="s">
        <v>7641</v>
      </c>
      <c r="T467" s="12" t="s">
        <v>7639</v>
      </c>
      <c r="U467" s="14" t="s">
        <v>42</v>
      </c>
      <c r="V467" s="14">
        <v>0.14000000000000001</v>
      </c>
      <c r="W467" s="14">
        <v>0.02</v>
      </c>
      <c r="X467" s="80">
        <v>2.8000000000000003E-6</v>
      </c>
      <c r="Y467" s="13"/>
      <c r="Z467" s="13"/>
      <c r="AA467" s="13"/>
      <c r="AB467" s="13"/>
    </row>
    <row r="468" spans="1:28" ht="17.100000000000001" customHeight="1">
      <c r="A468" t="s">
        <v>1095</v>
      </c>
      <c r="B468" s="12" t="s">
        <v>1096</v>
      </c>
      <c r="C468" s="12" t="s">
        <v>37</v>
      </c>
      <c r="D468" s="12" t="s">
        <v>173</v>
      </c>
      <c r="E468" s="12" t="s">
        <v>1091</v>
      </c>
      <c r="F468" s="12" t="s">
        <v>816</v>
      </c>
      <c r="G468" s="56" t="s">
        <v>5022</v>
      </c>
      <c r="H468" s="8" t="s">
        <v>6637</v>
      </c>
      <c r="I468" s="9"/>
      <c r="J468" s="9"/>
      <c r="K468" s="10" t="s">
        <v>2017</v>
      </c>
      <c r="L468" s="11">
        <v>45658</v>
      </c>
      <c r="M468" s="22"/>
      <c r="N468" s="33"/>
      <c r="O468" s="22"/>
      <c r="P468" s="12" t="s">
        <v>7642</v>
      </c>
      <c r="Q468" s="12" t="s">
        <v>7197</v>
      </c>
      <c r="R468" s="12" t="s">
        <v>7637</v>
      </c>
      <c r="S468" s="12" t="s">
        <v>7643</v>
      </c>
      <c r="T468" s="12" t="s">
        <v>7639</v>
      </c>
      <c r="U468" s="14" t="s">
        <v>42</v>
      </c>
      <c r="V468" s="14">
        <v>0.15</v>
      </c>
      <c r="W468" s="14">
        <v>0.02</v>
      </c>
      <c r="X468" s="80">
        <v>3.0000000000000001E-6</v>
      </c>
      <c r="Y468" s="13"/>
      <c r="Z468" s="13"/>
      <c r="AA468" s="13"/>
      <c r="AB468" s="13"/>
    </row>
    <row r="469" spans="1:28" ht="17.100000000000001" customHeight="1">
      <c r="A469" t="s">
        <v>1097</v>
      </c>
      <c r="B469" s="12" t="s">
        <v>1098</v>
      </c>
      <c r="C469" s="12" t="s">
        <v>37</v>
      </c>
      <c r="D469" s="12" t="s">
        <v>173</v>
      </c>
      <c r="E469" s="12" t="s">
        <v>1091</v>
      </c>
      <c r="F469" s="12" t="s">
        <v>816</v>
      </c>
      <c r="G469" s="56" t="s">
        <v>5023</v>
      </c>
      <c r="H469" s="8" t="s">
        <v>6637</v>
      </c>
      <c r="I469" s="9"/>
      <c r="J469" s="9"/>
      <c r="K469" s="10" t="s">
        <v>2017</v>
      </c>
      <c r="L469" s="11">
        <v>45658</v>
      </c>
      <c r="M469" s="22"/>
      <c r="N469" s="33"/>
      <c r="O469" s="22"/>
      <c r="P469" s="12" t="s">
        <v>7635</v>
      </c>
      <c r="Q469" s="12" t="s">
        <v>7636</v>
      </c>
      <c r="R469" s="12" t="s">
        <v>7637</v>
      </c>
      <c r="S469" s="12" t="s">
        <v>7638</v>
      </c>
      <c r="T469" s="12" t="s">
        <v>7639</v>
      </c>
      <c r="U469" s="14" t="s">
        <v>42</v>
      </c>
      <c r="V469" s="14">
        <v>0.1</v>
      </c>
      <c r="W469" s="14">
        <v>0.02</v>
      </c>
      <c r="X469" s="80">
        <v>1.9999999999999999E-6</v>
      </c>
      <c r="Y469" s="13"/>
      <c r="Z469" s="13"/>
      <c r="AA469" s="13"/>
      <c r="AB469" s="13"/>
    </row>
    <row r="470" spans="1:28" ht="17.100000000000001" customHeight="1">
      <c r="A470" t="s">
        <v>1099</v>
      </c>
      <c r="B470" s="12" t="s">
        <v>1100</v>
      </c>
      <c r="C470" s="12" t="s">
        <v>37</v>
      </c>
      <c r="D470" s="12" t="s">
        <v>173</v>
      </c>
      <c r="E470" s="12" t="s">
        <v>1091</v>
      </c>
      <c r="F470" s="12" t="s">
        <v>816</v>
      </c>
      <c r="G470" s="56" t="s">
        <v>5024</v>
      </c>
      <c r="H470" s="8" t="s">
        <v>6637</v>
      </c>
      <c r="I470" s="9"/>
      <c r="J470" s="9"/>
      <c r="K470" s="10" t="s">
        <v>2017</v>
      </c>
      <c r="L470" s="11">
        <v>45658</v>
      </c>
      <c r="M470" s="22"/>
      <c r="N470" s="33"/>
      <c r="O470" s="22"/>
      <c r="P470" s="12" t="s">
        <v>7640</v>
      </c>
      <c r="Q470" s="12" t="s">
        <v>7559</v>
      </c>
      <c r="R470" s="12" t="s">
        <v>7637</v>
      </c>
      <c r="S470" s="12" t="s">
        <v>7641</v>
      </c>
      <c r="T470" s="12" t="s">
        <v>7639</v>
      </c>
      <c r="U470" s="14" t="s">
        <v>42</v>
      </c>
      <c r="V470" s="14">
        <v>0.14000000000000001</v>
      </c>
      <c r="W470" s="14">
        <v>0.02</v>
      </c>
      <c r="X470" s="80">
        <v>2.8000000000000003E-6</v>
      </c>
      <c r="Y470" s="13"/>
      <c r="Z470" s="13"/>
      <c r="AA470" s="13"/>
      <c r="AB470" s="13"/>
    </row>
    <row r="471" spans="1:28" ht="17.100000000000001" customHeight="1">
      <c r="A471" t="s">
        <v>1101</v>
      </c>
      <c r="B471" s="12" t="s">
        <v>1102</v>
      </c>
      <c r="C471" s="12" t="s">
        <v>37</v>
      </c>
      <c r="D471" s="12" t="s">
        <v>173</v>
      </c>
      <c r="E471" s="12" t="s">
        <v>1091</v>
      </c>
      <c r="F471" s="12" t="s">
        <v>816</v>
      </c>
      <c r="G471" s="56" t="s">
        <v>5025</v>
      </c>
      <c r="H471" s="8" t="s">
        <v>6637</v>
      </c>
      <c r="I471" s="9"/>
      <c r="J471" s="9"/>
      <c r="K471" s="10" t="s">
        <v>2017</v>
      </c>
      <c r="L471" s="11">
        <v>45658</v>
      </c>
      <c r="M471" s="22"/>
      <c r="N471" s="33"/>
      <c r="O471" s="22"/>
      <c r="P471" s="12" t="s">
        <v>7642</v>
      </c>
      <c r="Q471" s="12" t="s">
        <v>7197</v>
      </c>
      <c r="R471" s="12" t="s">
        <v>7637</v>
      </c>
      <c r="S471" s="12" t="s">
        <v>7643</v>
      </c>
      <c r="T471" s="12" t="s">
        <v>7639</v>
      </c>
      <c r="U471" s="14" t="s">
        <v>42</v>
      </c>
      <c r="V471" s="14">
        <v>0.15</v>
      </c>
      <c r="W471" s="14">
        <v>0.02</v>
      </c>
      <c r="X471" s="80">
        <v>3.0000000000000001E-6</v>
      </c>
      <c r="Y471" s="13"/>
      <c r="Z471" s="13"/>
      <c r="AA471" s="13"/>
      <c r="AB471" s="13"/>
    </row>
    <row r="472" spans="1:28" ht="17.100000000000001" customHeight="1">
      <c r="A472" t="s">
        <v>1103</v>
      </c>
      <c r="B472" s="12" t="s">
        <v>1104</v>
      </c>
      <c r="C472" s="12" t="s">
        <v>37</v>
      </c>
      <c r="D472" s="12" t="s">
        <v>173</v>
      </c>
      <c r="E472" s="12" t="s">
        <v>1091</v>
      </c>
      <c r="F472" s="12" t="s">
        <v>816</v>
      </c>
      <c r="G472" s="56" t="s">
        <v>5026</v>
      </c>
      <c r="H472" s="8" t="s">
        <v>6637</v>
      </c>
      <c r="I472" s="9"/>
      <c r="J472" s="9"/>
      <c r="K472" s="10" t="s">
        <v>2017</v>
      </c>
      <c r="L472" s="11">
        <v>45658</v>
      </c>
      <c r="M472" s="22"/>
      <c r="N472" s="33"/>
      <c r="O472" s="22"/>
      <c r="P472" s="12" t="s">
        <v>7635</v>
      </c>
      <c r="Q472" s="12" t="s">
        <v>7636</v>
      </c>
      <c r="R472" s="12" t="s">
        <v>7637</v>
      </c>
      <c r="S472" s="12" t="s">
        <v>7638</v>
      </c>
      <c r="T472" s="12" t="s">
        <v>7639</v>
      </c>
      <c r="U472" s="14" t="s">
        <v>42</v>
      </c>
      <c r="V472" s="14">
        <v>0.1</v>
      </c>
      <c r="W472" s="14">
        <v>0.02</v>
      </c>
      <c r="X472" s="80">
        <v>1.9999999999999999E-6</v>
      </c>
      <c r="Y472" s="13"/>
      <c r="Z472" s="13"/>
      <c r="AA472" s="13"/>
      <c r="AB472" s="13"/>
    </row>
    <row r="473" spans="1:28" ht="17.100000000000001" customHeight="1">
      <c r="A473" t="s">
        <v>1105</v>
      </c>
      <c r="B473" s="12" t="s">
        <v>1106</v>
      </c>
      <c r="C473" s="12" t="s">
        <v>37</v>
      </c>
      <c r="D473" s="12" t="s">
        <v>173</v>
      </c>
      <c r="E473" s="12" t="s">
        <v>1091</v>
      </c>
      <c r="F473" s="12" t="s">
        <v>816</v>
      </c>
      <c r="G473" s="56" t="s">
        <v>5027</v>
      </c>
      <c r="H473" s="8" t="s">
        <v>6637</v>
      </c>
      <c r="I473" s="9"/>
      <c r="J473" s="9"/>
      <c r="K473" s="10" t="s">
        <v>2017</v>
      </c>
      <c r="L473" s="11">
        <v>45658</v>
      </c>
      <c r="M473" s="22"/>
      <c r="N473" s="33"/>
      <c r="O473" s="22"/>
      <c r="P473" s="12" t="s">
        <v>7640</v>
      </c>
      <c r="Q473" s="12" t="s">
        <v>7559</v>
      </c>
      <c r="R473" s="12" t="s">
        <v>7637</v>
      </c>
      <c r="S473" s="12" t="s">
        <v>7641</v>
      </c>
      <c r="T473" s="12" t="s">
        <v>7639</v>
      </c>
      <c r="U473" s="14" t="s">
        <v>42</v>
      </c>
      <c r="V473" s="14">
        <v>0.14000000000000001</v>
      </c>
      <c r="W473" s="14">
        <v>0.02</v>
      </c>
      <c r="X473" s="80">
        <v>2.8000000000000003E-6</v>
      </c>
      <c r="Y473" s="13"/>
      <c r="Z473" s="13"/>
      <c r="AA473" s="13"/>
      <c r="AB473" s="13"/>
    </row>
    <row r="474" spans="1:28" ht="17.100000000000001" customHeight="1">
      <c r="A474" t="s">
        <v>1107</v>
      </c>
      <c r="B474" s="12" t="s">
        <v>1108</v>
      </c>
      <c r="C474" s="12" t="s">
        <v>37</v>
      </c>
      <c r="D474" s="12" t="s">
        <v>173</v>
      </c>
      <c r="E474" s="12" t="s">
        <v>1091</v>
      </c>
      <c r="F474" s="12" t="s">
        <v>816</v>
      </c>
      <c r="G474" s="56" t="s">
        <v>5028</v>
      </c>
      <c r="H474" s="8" t="s">
        <v>6637</v>
      </c>
      <c r="I474" s="9"/>
      <c r="J474" s="9"/>
      <c r="K474" s="10" t="s">
        <v>2017</v>
      </c>
      <c r="L474" s="11">
        <v>45658</v>
      </c>
      <c r="M474" s="22"/>
      <c r="N474" s="33"/>
      <c r="O474" s="22"/>
      <c r="P474" s="12" t="s">
        <v>7642</v>
      </c>
      <c r="Q474" s="12" t="s">
        <v>7197</v>
      </c>
      <c r="R474" s="12" t="s">
        <v>7637</v>
      </c>
      <c r="S474" s="12" t="s">
        <v>7643</v>
      </c>
      <c r="T474" s="12" t="s">
        <v>7639</v>
      </c>
      <c r="U474" s="14" t="s">
        <v>42</v>
      </c>
      <c r="V474" s="14">
        <v>0.15</v>
      </c>
      <c r="W474" s="14">
        <v>0.02</v>
      </c>
      <c r="X474" s="80">
        <v>3.0000000000000001E-6</v>
      </c>
      <c r="Y474" s="13"/>
      <c r="Z474" s="13"/>
      <c r="AA474" s="13"/>
      <c r="AB474" s="13"/>
    </row>
    <row r="475" spans="1:28" ht="17.100000000000001" customHeight="1">
      <c r="A475" t="s">
        <v>1109</v>
      </c>
      <c r="B475" s="12" t="s">
        <v>1110</v>
      </c>
      <c r="C475" s="12" t="s">
        <v>37</v>
      </c>
      <c r="D475" s="12" t="s">
        <v>173</v>
      </c>
      <c r="E475" s="12" t="s">
        <v>1091</v>
      </c>
      <c r="F475" s="12" t="s">
        <v>816</v>
      </c>
      <c r="G475" s="56" t="s">
        <v>5029</v>
      </c>
      <c r="H475" s="8" t="s">
        <v>6637</v>
      </c>
      <c r="I475" s="9"/>
      <c r="J475" s="9"/>
      <c r="K475" s="10" t="s">
        <v>2017</v>
      </c>
      <c r="L475" s="11">
        <v>45658</v>
      </c>
      <c r="M475" s="22"/>
      <c r="N475" s="33"/>
      <c r="O475" s="22"/>
      <c r="P475" s="12" t="s">
        <v>7635</v>
      </c>
      <c r="Q475" s="12" t="s">
        <v>7636</v>
      </c>
      <c r="R475" s="12" t="s">
        <v>7637</v>
      </c>
      <c r="S475" s="12" t="s">
        <v>7638</v>
      </c>
      <c r="T475" s="12" t="s">
        <v>7639</v>
      </c>
      <c r="U475" s="14" t="s">
        <v>42</v>
      </c>
      <c r="V475" s="14">
        <v>0.1</v>
      </c>
      <c r="W475" s="14">
        <v>0.02</v>
      </c>
      <c r="X475" s="80">
        <v>1.9999999999999999E-6</v>
      </c>
      <c r="Y475" s="13"/>
      <c r="Z475" s="13"/>
      <c r="AA475" s="13"/>
      <c r="AB475" s="13"/>
    </row>
    <row r="476" spans="1:28" ht="17.100000000000001" customHeight="1">
      <c r="A476" t="s">
        <v>1111</v>
      </c>
      <c r="B476" s="12" t="s">
        <v>1112</v>
      </c>
      <c r="C476" s="12" t="s">
        <v>37</v>
      </c>
      <c r="D476" s="12" t="s">
        <v>173</v>
      </c>
      <c r="E476" s="12" t="s">
        <v>1091</v>
      </c>
      <c r="F476" s="12" t="s">
        <v>816</v>
      </c>
      <c r="G476" s="56" t="s">
        <v>5030</v>
      </c>
      <c r="H476" s="8" t="s">
        <v>6637</v>
      </c>
      <c r="I476" s="9"/>
      <c r="J476" s="9"/>
      <c r="K476" s="10" t="s">
        <v>2017</v>
      </c>
      <c r="L476" s="11">
        <v>45658</v>
      </c>
      <c r="M476" s="22"/>
      <c r="N476" s="33"/>
      <c r="O476" s="22"/>
      <c r="P476" s="12" t="s">
        <v>7640</v>
      </c>
      <c r="Q476" s="12" t="s">
        <v>7559</v>
      </c>
      <c r="R476" s="12" t="s">
        <v>7637</v>
      </c>
      <c r="S476" s="12" t="s">
        <v>7641</v>
      </c>
      <c r="T476" s="12" t="s">
        <v>7639</v>
      </c>
      <c r="U476" s="14" t="s">
        <v>42</v>
      </c>
      <c r="V476" s="14">
        <v>0.14000000000000001</v>
      </c>
      <c r="W476" s="14">
        <v>0.02</v>
      </c>
      <c r="X476" s="80">
        <v>2.8000000000000003E-6</v>
      </c>
      <c r="Y476" s="13"/>
      <c r="Z476" s="13"/>
      <c r="AA476" s="13"/>
      <c r="AB476" s="13"/>
    </row>
    <row r="477" spans="1:28" ht="17.100000000000001" customHeight="1">
      <c r="A477" t="s">
        <v>1113</v>
      </c>
      <c r="B477" s="12" t="s">
        <v>1114</v>
      </c>
      <c r="C477" s="12" t="s">
        <v>37</v>
      </c>
      <c r="D477" s="12" t="s">
        <v>173</v>
      </c>
      <c r="E477" s="12" t="s">
        <v>1091</v>
      </c>
      <c r="F477" s="12" t="s">
        <v>816</v>
      </c>
      <c r="G477" s="56" t="s">
        <v>5031</v>
      </c>
      <c r="H477" s="8" t="s">
        <v>6637</v>
      </c>
      <c r="I477" s="9"/>
      <c r="J477" s="9"/>
      <c r="K477" s="10" t="s">
        <v>2017</v>
      </c>
      <c r="L477" s="11">
        <v>45658</v>
      </c>
      <c r="M477" s="22"/>
      <c r="N477" s="33"/>
      <c r="O477" s="22"/>
      <c r="P477" s="12" t="s">
        <v>7642</v>
      </c>
      <c r="Q477" s="12" t="s">
        <v>7197</v>
      </c>
      <c r="R477" s="12" t="s">
        <v>7637</v>
      </c>
      <c r="S477" s="12" t="s">
        <v>7643</v>
      </c>
      <c r="T477" s="12" t="s">
        <v>7639</v>
      </c>
      <c r="U477" s="14" t="s">
        <v>42</v>
      </c>
      <c r="V477" s="14">
        <v>0.15</v>
      </c>
      <c r="W477" s="14">
        <v>0.02</v>
      </c>
      <c r="X477" s="80">
        <v>3.0000000000000001E-6</v>
      </c>
      <c r="Y477" s="13"/>
      <c r="Z477" s="13"/>
      <c r="AA477" s="13"/>
      <c r="AB477" s="13"/>
    </row>
    <row r="478" spans="1:28" ht="17.100000000000001" customHeight="1">
      <c r="A478" t="s">
        <v>1115</v>
      </c>
      <c r="B478" s="12" t="s">
        <v>1116</v>
      </c>
      <c r="C478" s="12" t="s">
        <v>37</v>
      </c>
      <c r="D478" s="12" t="s">
        <v>173</v>
      </c>
      <c r="E478" s="12" t="s">
        <v>1091</v>
      </c>
      <c r="F478" s="12" t="s">
        <v>816</v>
      </c>
      <c r="G478" s="56" t="s">
        <v>5032</v>
      </c>
      <c r="H478" s="8" t="s">
        <v>6637</v>
      </c>
      <c r="I478" s="9"/>
      <c r="J478" s="9"/>
      <c r="K478" s="10" t="s">
        <v>2017</v>
      </c>
      <c r="L478" s="11">
        <v>45658</v>
      </c>
      <c r="M478" s="22"/>
      <c r="N478" s="33"/>
      <c r="O478" s="22"/>
      <c r="P478" s="12" t="s">
        <v>7635</v>
      </c>
      <c r="Q478" s="12" t="s">
        <v>7636</v>
      </c>
      <c r="R478" s="12" t="s">
        <v>7637</v>
      </c>
      <c r="S478" s="12" t="s">
        <v>7638</v>
      </c>
      <c r="T478" s="12" t="s">
        <v>7639</v>
      </c>
      <c r="U478" s="14" t="s">
        <v>42</v>
      </c>
      <c r="V478" s="14">
        <v>0.1</v>
      </c>
      <c r="W478" s="14">
        <v>0.02</v>
      </c>
      <c r="X478" s="80">
        <v>1.9999999999999999E-6</v>
      </c>
      <c r="Y478" s="13"/>
      <c r="Z478" s="13"/>
      <c r="AA478" s="13"/>
      <c r="AB478" s="13"/>
    </row>
    <row r="479" spans="1:28" ht="17.100000000000001" customHeight="1">
      <c r="A479" t="s">
        <v>1117</v>
      </c>
      <c r="B479" s="12" t="s">
        <v>1118</v>
      </c>
      <c r="C479" s="12" t="s">
        <v>37</v>
      </c>
      <c r="D479" s="12" t="s">
        <v>173</v>
      </c>
      <c r="E479" s="12" t="s">
        <v>1091</v>
      </c>
      <c r="F479" s="12" t="s">
        <v>816</v>
      </c>
      <c r="G479" s="56" t="s">
        <v>5033</v>
      </c>
      <c r="H479" s="8" t="s">
        <v>6637</v>
      </c>
      <c r="I479" s="9"/>
      <c r="J479" s="9"/>
      <c r="K479" s="10" t="s">
        <v>2017</v>
      </c>
      <c r="L479" s="11">
        <v>45658</v>
      </c>
      <c r="M479" s="22"/>
      <c r="N479" s="33"/>
      <c r="O479" s="22"/>
      <c r="P479" s="12" t="s">
        <v>7640</v>
      </c>
      <c r="Q479" s="12" t="s">
        <v>7559</v>
      </c>
      <c r="R479" s="12" t="s">
        <v>7637</v>
      </c>
      <c r="S479" s="12" t="s">
        <v>7641</v>
      </c>
      <c r="T479" s="12" t="s">
        <v>7639</v>
      </c>
      <c r="U479" s="14" t="s">
        <v>42</v>
      </c>
      <c r="V479" s="14">
        <v>0.14000000000000001</v>
      </c>
      <c r="W479" s="14">
        <v>0.02</v>
      </c>
      <c r="X479" s="80">
        <v>2.8000000000000003E-6</v>
      </c>
      <c r="Y479" s="13"/>
      <c r="Z479" s="13"/>
      <c r="AA479" s="13"/>
      <c r="AB479" s="13"/>
    </row>
    <row r="480" spans="1:28" ht="17.100000000000001" customHeight="1">
      <c r="A480" t="s">
        <v>1119</v>
      </c>
      <c r="B480" s="12" t="s">
        <v>1120</v>
      </c>
      <c r="C480" s="12" t="s">
        <v>37</v>
      </c>
      <c r="D480" s="12" t="s">
        <v>173</v>
      </c>
      <c r="E480" s="12" t="s">
        <v>1091</v>
      </c>
      <c r="F480" s="12" t="s">
        <v>816</v>
      </c>
      <c r="G480" s="56" t="s">
        <v>5034</v>
      </c>
      <c r="H480" s="8" t="s">
        <v>6637</v>
      </c>
      <c r="I480" s="9"/>
      <c r="J480" s="9"/>
      <c r="K480" s="10" t="s">
        <v>2017</v>
      </c>
      <c r="L480" s="11">
        <v>45658</v>
      </c>
      <c r="M480" s="22"/>
      <c r="N480" s="33"/>
      <c r="O480" s="22"/>
      <c r="P480" s="12" t="s">
        <v>7642</v>
      </c>
      <c r="Q480" s="12" t="s">
        <v>7197</v>
      </c>
      <c r="R480" s="12" t="s">
        <v>7637</v>
      </c>
      <c r="S480" s="12" t="s">
        <v>7643</v>
      </c>
      <c r="T480" s="12" t="s">
        <v>7639</v>
      </c>
      <c r="U480" s="14" t="s">
        <v>42</v>
      </c>
      <c r="V480" s="14">
        <v>0.15</v>
      </c>
      <c r="W480" s="14">
        <v>0.02</v>
      </c>
      <c r="X480" s="80">
        <v>3.0000000000000001E-6</v>
      </c>
      <c r="Y480" s="13"/>
      <c r="Z480" s="13"/>
      <c r="AA480" s="13"/>
      <c r="AB480" s="13"/>
    </row>
    <row r="481" spans="1:28" ht="17.100000000000001" customHeight="1">
      <c r="A481" t="s">
        <v>1121</v>
      </c>
      <c r="B481" s="12" t="s">
        <v>1122</v>
      </c>
      <c r="C481" s="12" t="s">
        <v>37</v>
      </c>
      <c r="D481" s="12" t="s">
        <v>173</v>
      </c>
      <c r="E481" s="12" t="s">
        <v>1091</v>
      </c>
      <c r="F481" s="12" t="s">
        <v>816</v>
      </c>
      <c r="G481" s="56" t="s">
        <v>5035</v>
      </c>
      <c r="H481" s="8" t="s">
        <v>6637</v>
      </c>
      <c r="I481" s="9"/>
      <c r="J481" s="9"/>
      <c r="K481" s="10" t="s">
        <v>2017</v>
      </c>
      <c r="L481" s="11">
        <v>45658</v>
      </c>
      <c r="M481" s="22"/>
      <c r="N481" s="33"/>
      <c r="O481" s="22"/>
      <c r="P481" s="12" t="s">
        <v>7635</v>
      </c>
      <c r="Q481" s="12" t="s">
        <v>7636</v>
      </c>
      <c r="R481" s="12" t="s">
        <v>7637</v>
      </c>
      <c r="S481" s="12" t="s">
        <v>7638</v>
      </c>
      <c r="T481" s="12" t="s">
        <v>7639</v>
      </c>
      <c r="U481" s="14" t="s">
        <v>42</v>
      </c>
      <c r="V481" s="14">
        <v>0.1</v>
      </c>
      <c r="W481" s="14">
        <v>0.02</v>
      </c>
      <c r="X481" s="80">
        <v>1.9999999999999999E-6</v>
      </c>
      <c r="Y481" s="13"/>
      <c r="Z481" s="13"/>
      <c r="AA481" s="13"/>
      <c r="AB481" s="13"/>
    </row>
    <row r="482" spans="1:28" ht="17.100000000000001" customHeight="1">
      <c r="A482" t="s">
        <v>1123</v>
      </c>
      <c r="B482" s="12" t="s">
        <v>1124</v>
      </c>
      <c r="C482" s="12" t="s">
        <v>37</v>
      </c>
      <c r="D482" s="12" t="s">
        <v>173</v>
      </c>
      <c r="E482" s="12" t="s">
        <v>1091</v>
      </c>
      <c r="F482" s="12" t="s">
        <v>816</v>
      </c>
      <c r="G482" s="56" t="s">
        <v>5036</v>
      </c>
      <c r="H482" s="8" t="s">
        <v>6637</v>
      </c>
      <c r="I482" s="9"/>
      <c r="J482" s="9"/>
      <c r="K482" s="10" t="s">
        <v>2017</v>
      </c>
      <c r="L482" s="11">
        <v>45658</v>
      </c>
      <c r="M482" s="22"/>
      <c r="N482" s="33"/>
      <c r="O482" s="22"/>
      <c r="P482" s="12" t="s">
        <v>7640</v>
      </c>
      <c r="Q482" s="12" t="s">
        <v>7559</v>
      </c>
      <c r="R482" s="12" t="s">
        <v>7637</v>
      </c>
      <c r="S482" s="12" t="s">
        <v>7641</v>
      </c>
      <c r="T482" s="12" t="s">
        <v>7639</v>
      </c>
      <c r="U482" s="14" t="s">
        <v>42</v>
      </c>
      <c r="V482" s="14">
        <v>0.14000000000000001</v>
      </c>
      <c r="W482" s="14">
        <v>0.02</v>
      </c>
      <c r="X482" s="80">
        <v>2.8000000000000003E-6</v>
      </c>
      <c r="Y482" s="13"/>
      <c r="Z482" s="13"/>
      <c r="AA482" s="13"/>
      <c r="AB482" s="13"/>
    </row>
    <row r="483" spans="1:28" ht="17.100000000000001" customHeight="1">
      <c r="A483" t="s">
        <v>1125</v>
      </c>
      <c r="B483" s="12" t="s">
        <v>1126</v>
      </c>
      <c r="C483" s="12" t="s">
        <v>37</v>
      </c>
      <c r="D483" s="12" t="s">
        <v>173</v>
      </c>
      <c r="E483" s="12" t="s">
        <v>1091</v>
      </c>
      <c r="F483" s="12" t="s">
        <v>816</v>
      </c>
      <c r="G483" s="56" t="s">
        <v>5037</v>
      </c>
      <c r="H483" s="8" t="s">
        <v>6637</v>
      </c>
      <c r="I483" s="9"/>
      <c r="J483" s="9"/>
      <c r="K483" s="10" t="s">
        <v>2017</v>
      </c>
      <c r="L483" s="11">
        <v>45658</v>
      </c>
      <c r="M483" s="22"/>
      <c r="N483" s="33"/>
      <c r="O483" s="22"/>
      <c r="P483" s="12" t="s">
        <v>7642</v>
      </c>
      <c r="Q483" s="12" t="s">
        <v>7197</v>
      </c>
      <c r="R483" s="12" t="s">
        <v>7637</v>
      </c>
      <c r="S483" s="12" t="s">
        <v>7643</v>
      </c>
      <c r="T483" s="12" t="s">
        <v>7639</v>
      </c>
      <c r="U483" s="14" t="s">
        <v>42</v>
      </c>
      <c r="V483" s="14">
        <v>0.15</v>
      </c>
      <c r="W483" s="14">
        <v>0.02</v>
      </c>
      <c r="X483" s="80">
        <v>3.0000000000000001E-6</v>
      </c>
      <c r="Y483" s="13"/>
      <c r="Z483" s="13"/>
      <c r="AA483" s="13"/>
      <c r="AB483" s="13"/>
    </row>
    <row r="484" spans="1:28" ht="17.100000000000001" customHeight="1">
      <c r="A484" t="s">
        <v>1127</v>
      </c>
      <c r="B484" s="12" t="s">
        <v>1128</v>
      </c>
      <c r="C484" s="12" t="s">
        <v>37</v>
      </c>
      <c r="D484" s="12" t="s">
        <v>173</v>
      </c>
      <c r="E484" s="12" t="s">
        <v>1091</v>
      </c>
      <c r="F484" s="12" t="s">
        <v>816</v>
      </c>
      <c r="G484" s="56" t="s">
        <v>5038</v>
      </c>
      <c r="H484" s="8" t="s">
        <v>6637</v>
      </c>
      <c r="I484" s="9"/>
      <c r="J484" s="9"/>
      <c r="K484" s="10" t="s">
        <v>2017</v>
      </c>
      <c r="L484" s="11">
        <v>45658</v>
      </c>
      <c r="M484" s="22"/>
      <c r="N484" s="33"/>
      <c r="O484" s="22"/>
      <c r="P484" s="12" t="s">
        <v>7635</v>
      </c>
      <c r="Q484" s="12" t="s">
        <v>7636</v>
      </c>
      <c r="R484" s="12" t="s">
        <v>7637</v>
      </c>
      <c r="S484" s="12" t="s">
        <v>7638</v>
      </c>
      <c r="T484" s="12" t="s">
        <v>7639</v>
      </c>
      <c r="U484" s="14" t="s">
        <v>42</v>
      </c>
      <c r="V484" s="14">
        <v>0.1</v>
      </c>
      <c r="W484" s="14">
        <v>0.02</v>
      </c>
      <c r="X484" s="80">
        <v>1.9999999999999999E-6</v>
      </c>
      <c r="Y484" s="13"/>
      <c r="Z484" s="13"/>
      <c r="AA484" s="13"/>
      <c r="AB484" s="13"/>
    </row>
    <row r="485" spans="1:28" ht="17.100000000000001" customHeight="1">
      <c r="A485" t="s">
        <v>1129</v>
      </c>
      <c r="B485" s="12" t="s">
        <v>1130</v>
      </c>
      <c r="C485" s="12" t="s">
        <v>37</v>
      </c>
      <c r="D485" s="12" t="s">
        <v>173</v>
      </c>
      <c r="E485" s="12" t="s">
        <v>1091</v>
      </c>
      <c r="F485" s="12" t="s">
        <v>816</v>
      </c>
      <c r="G485" s="56" t="s">
        <v>5039</v>
      </c>
      <c r="H485" s="8" t="s">
        <v>6637</v>
      </c>
      <c r="I485" s="9"/>
      <c r="J485" s="9"/>
      <c r="K485" s="10" t="s">
        <v>2017</v>
      </c>
      <c r="L485" s="11">
        <v>45658</v>
      </c>
      <c r="M485" s="22"/>
      <c r="N485" s="33"/>
      <c r="O485" s="22"/>
      <c r="P485" s="12" t="s">
        <v>7640</v>
      </c>
      <c r="Q485" s="12" t="s">
        <v>7559</v>
      </c>
      <c r="R485" s="12" t="s">
        <v>7637</v>
      </c>
      <c r="S485" s="12" t="s">
        <v>7641</v>
      </c>
      <c r="T485" s="12" t="s">
        <v>7639</v>
      </c>
      <c r="U485" s="14" t="s">
        <v>42</v>
      </c>
      <c r="V485" s="14">
        <v>0.14000000000000001</v>
      </c>
      <c r="W485" s="14">
        <v>0.02</v>
      </c>
      <c r="X485" s="80">
        <v>2.8000000000000003E-6</v>
      </c>
      <c r="Y485" s="13"/>
      <c r="Z485" s="13"/>
      <c r="AA485" s="13"/>
      <c r="AB485" s="13"/>
    </row>
    <row r="486" spans="1:28" ht="17.100000000000001" customHeight="1">
      <c r="A486" t="s">
        <v>1131</v>
      </c>
      <c r="B486" s="12" t="s">
        <v>1132</v>
      </c>
      <c r="C486" s="12" t="s">
        <v>37</v>
      </c>
      <c r="D486" s="12" t="s">
        <v>173</v>
      </c>
      <c r="E486" s="12" t="s">
        <v>1091</v>
      </c>
      <c r="F486" s="12" t="s">
        <v>816</v>
      </c>
      <c r="G486" s="56" t="s">
        <v>5040</v>
      </c>
      <c r="H486" s="8" t="s">
        <v>6637</v>
      </c>
      <c r="I486" s="9"/>
      <c r="J486" s="9"/>
      <c r="K486" s="10" t="s">
        <v>2017</v>
      </c>
      <c r="L486" s="11">
        <v>45658</v>
      </c>
      <c r="M486" s="22"/>
      <c r="N486" s="33"/>
      <c r="O486" s="22"/>
      <c r="P486" s="12" t="s">
        <v>7642</v>
      </c>
      <c r="Q486" s="12" t="s">
        <v>7197</v>
      </c>
      <c r="R486" s="12" t="s">
        <v>7637</v>
      </c>
      <c r="S486" s="12" t="s">
        <v>7643</v>
      </c>
      <c r="T486" s="12" t="s">
        <v>7639</v>
      </c>
      <c r="U486" s="14" t="s">
        <v>42</v>
      </c>
      <c r="V486" s="14">
        <v>0.15</v>
      </c>
      <c r="W486" s="14">
        <v>0.02</v>
      </c>
      <c r="X486" s="80">
        <v>3.0000000000000001E-6</v>
      </c>
      <c r="Y486" s="13"/>
      <c r="Z486" s="13"/>
      <c r="AA486" s="13"/>
      <c r="AB486" s="13"/>
    </row>
    <row r="487" spans="1:28" ht="17.100000000000001" customHeight="1">
      <c r="A487" t="s">
        <v>1133</v>
      </c>
      <c r="B487" s="12" t="s">
        <v>1134</v>
      </c>
      <c r="C487" s="12" t="s">
        <v>37</v>
      </c>
      <c r="D487" s="12" t="s">
        <v>173</v>
      </c>
      <c r="E487" s="12" t="s">
        <v>1091</v>
      </c>
      <c r="F487" s="12" t="s">
        <v>816</v>
      </c>
      <c r="G487" s="56" t="s">
        <v>5041</v>
      </c>
      <c r="H487" s="8" t="s">
        <v>6637</v>
      </c>
      <c r="I487" s="9"/>
      <c r="J487" s="9"/>
      <c r="K487" s="10" t="s">
        <v>2017</v>
      </c>
      <c r="L487" s="11">
        <v>45658</v>
      </c>
      <c r="M487" s="22"/>
      <c r="N487" s="33"/>
      <c r="O487" s="22"/>
      <c r="P487" s="12" t="s">
        <v>7635</v>
      </c>
      <c r="Q487" s="12" t="s">
        <v>7636</v>
      </c>
      <c r="R487" s="12" t="s">
        <v>7637</v>
      </c>
      <c r="S487" s="12" t="s">
        <v>7638</v>
      </c>
      <c r="T487" s="12" t="s">
        <v>7639</v>
      </c>
      <c r="U487" s="14" t="s">
        <v>42</v>
      </c>
      <c r="V487" s="14">
        <v>0.1</v>
      </c>
      <c r="W487" s="14">
        <v>0.02</v>
      </c>
      <c r="X487" s="80">
        <v>1.9999999999999999E-6</v>
      </c>
      <c r="Y487" s="13"/>
      <c r="Z487" s="13"/>
      <c r="AA487" s="13"/>
      <c r="AB487" s="13"/>
    </row>
    <row r="488" spans="1:28" ht="17.100000000000001" customHeight="1">
      <c r="A488" t="s">
        <v>1135</v>
      </c>
      <c r="B488" s="12" t="s">
        <v>1136</v>
      </c>
      <c r="C488" s="12" t="s">
        <v>37</v>
      </c>
      <c r="D488" s="12" t="s">
        <v>173</v>
      </c>
      <c r="E488" s="12" t="s">
        <v>1091</v>
      </c>
      <c r="F488" s="12" t="s">
        <v>816</v>
      </c>
      <c r="G488" s="56" t="s">
        <v>5042</v>
      </c>
      <c r="H488" s="8" t="s">
        <v>6637</v>
      </c>
      <c r="I488" s="9"/>
      <c r="J488" s="9"/>
      <c r="K488" s="10" t="s">
        <v>2017</v>
      </c>
      <c r="L488" s="11">
        <v>45658</v>
      </c>
      <c r="M488" s="22"/>
      <c r="N488" s="33"/>
      <c r="O488" s="22"/>
      <c r="P488" s="12" t="s">
        <v>7640</v>
      </c>
      <c r="Q488" s="12" t="s">
        <v>7559</v>
      </c>
      <c r="R488" s="12" t="s">
        <v>7637</v>
      </c>
      <c r="S488" s="12" t="s">
        <v>7641</v>
      </c>
      <c r="T488" s="12" t="s">
        <v>7639</v>
      </c>
      <c r="U488" s="14" t="s">
        <v>42</v>
      </c>
      <c r="V488" s="14">
        <v>0.14000000000000001</v>
      </c>
      <c r="W488" s="14">
        <v>0.02</v>
      </c>
      <c r="X488" s="80">
        <v>2.8000000000000003E-6</v>
      </c>
      <c r="Y488" s="13"/>
      <c r="Z488" s="13"/>
      <c r="AA488" s="13"/>
      <c r="AB488" s="13"/>
    </row>
    <row r="489" spans="1:28" ht="17.100000000000001" customHeight="1">
      <c r="A489" t="s">
        <v>1137</v>
      </c>
      <c r="B489" s="12" t="s">
        <v>1138</v>
      </c>
      <c r="C489" s="12" t="s">
        <v>37</v>
      </c>
      <c r="D489" s="12" t="s">
        <v>173</v>
      </c>
      <c r="E489" s="12" t="s">
        <v>1091</v>
      </c>
      <c r="F489" s="12" t="s">
        <v>816</v>
      </c>
      <c r="G489" s="56" t="s">
        <v>5043</v>
      </c>
      <c r="H489" s="8" t="s">
        <v>6637</v>
      </c>
      <c r="I489" s="9"/>
      <c r="J489" s="9"/>
      <c r="K489" s="10" t="s">
        <v>2017</v>
      </c>
      <c r="L489" s="11">
        <v>45658</v>
      </c>
      <c r="M489" s="22"/>
      <c r="N489" s="33"/>
      <c r="O489" s="22"/>
      <c r="P489" s="12" t="s">
        <v>7642</v>
      </c>
      <c r="Q489" s="12" t="s">
        <v>7197</v>
      </c>
      <c r="R489" s="12" t="s">
        <v>7637</v>
      </c>
      <c r="S489" s="12" t="s">
        <v>7643</v>
      </c>
      <c r="T489" s="12" t="s">
        <v>7639</v>
      </c>
      <c r="U489" s="14" t="s">
        <v>42</v>
      </c>
      <c r="V489" s="14">
        <v>0.15</v>
      </c>
      <c r="W489" s="14">
        <v>0.02</v>
      </c>
      <c r="X489" s="80">
        <v>3.0000000000000001E-6</v>
      </c>
      <c r="Y489" s="13"/>
      <c r="Z489" s="13"/>
      <c r="AA489" s="13"/>
      <c r="AB489" s="13"/>
    </row>
    <row r="490" spans="1:28" ht="17.100000000000001" customHeight="1">
      <c r="A490" t="s">
        <v>1139</v>
      </c>
      <c r="B490" s="12" t="s">
        <v>1140</v>
      </c>
      <c r="C490" s="12" t="s">
        <v>37</v>
      </c>
      <c r="D490" s="12" t="s">
        <v>173</v>
      </c>
      <c r="E490" s="12" t="s">
        <v>1141</v>
      </c>
      <c r="F490" s="12" t="s">
        <v>1142</v>
      </c>
      <c r="G490" s="9" t="s">
        <v>5044</v>
      </c>
      <c r="H490" s="8" t="s">
        <v>6638</v>
      </c>
      <c r="I490" s="9"/>
      <c r="J490" s="9"/>
      <c r="K490" s="10"/>
      <c r="L490" s="11"/>
      <c r="M490" s="22"/>
      <c r="N490" s="33"/>
      <c r="O490" s="22"/>
      <c r="P490" s="12" t="s">
        <v>7644</v>
      </c>
      <c r="Q490" s="12" t="s">
        <v>7645</v>
      </c>
      <c r="R490" s="12" t="s">
        <v>7646</v>
      </c>
      <c r="S490" s="12" t="s">
        <v>7600</v>
      </c>
      <c r="T490" s="12" t="s">
        <v>7174</v>
      </c>
      <c r="U490" s="14" t="s">
        <v>56</v>
      </c>
      <c r="V490" s="14" t="s">
        <v>56</v>
      </c>
      <c r="W490" s="14" t="s">
        <v>56</v>
      </c>
      <c r="X490" s="16" t="s">
        <v>56</v>
      </c>
      <c r="Y490" s="13"/>
      <c r="Z490" s="13"/>
      <c r="AA490" s="13"/>
      <c r="AB490" s="13"/>
    </row>
    <row r="491" spans="1:28" ht="17.100000000000001" customHeight="1">
      <c r="A491" t="s">
        <v>1144</v>
      </c>
      <c r="B491" s="12" t="s">
        <v>1145</v>
      </c>
      <c r="C491" s="12" t="s">
        <v>37</v>
      </c>
      <c r="D491" s="12" t="s">
        <v>173</v>
      </c>
      <c r="E491" s="12" t="s">
        <v>1141</v>
      </c>
      <c r="F491" s="12" t="s">
        <v>1146</v>
      </c>
      <c r="G491" s="9" t="s">
        <v>5045</v>
      </c>
      <c r="H491" s="8" t="s">
        <v>6639</v>
      </c>
      <c r="I491" s="9"/>
      <c r="J491" s="9"/>
      <c r="K491" s="10"/>
      <c r="L491" s="11"/>
      <c r="M491" s="22"/>
      <c r="N491" s="33"/>
      <c r="O491" s="22"/>
      <c r="P491" s="12" t="s">
        <v>7647</v>
      </c>
      <c r="Q491" s="12" t="s">
        <v>7645</v>
      </c>
      <c r="R491" s="12" t="s">
        <v>7648</v>
      </c>
      <c r="S491" s="12" t="s">
        <v>7291</v>
      </c>
      <c r="T491" s="12" t="s">
        <v>7174</v>
      </c>
      <c r="U491" s="14" t="s">
        <v>56</v>
      </c>
      <c r="V491" s="14" t="s">
        <v>56</v>
      </c>
      <c r="W491" s="14" t="s">
        <v>56</v>
      </c>
      <c r="X491" s="16" t="s">
        <v>56</v>
      </c>
      <c r="Y491" s="13"/>
      <c r="Z491" s="13"/>
      <c r="AA491" s="13"/>
      <c r="AB491" s="13"/>
    </row>
    <row r="492" spans="1:28" ht="17.100000000000001" customHeight="1">
      <c r="A492" t="s">
        <v>1148</v>
      </c>
      <c r="B492" s="12" t="s">
        <v>1149</v>
      </c>
      <c r="C492" s="12" t="s">
        <v>37</v>
      </c>
      <c r="D492" s="12" t="s">
        <v>173</v>
      </c>
      <c r="E492" s="12" t="s">
        <v>1150</v>
      </c>
      <c r="F492" s="12" t="s">
        <v>1146</v>
      </c>
      <c r="G492" s="9" t="s">
        <v>5046</v>
      </c>
      <c r="H492" s="8" t="s">
        <v>5046</v>
      </c>
      <c r="I492" s="9"/>
      <c r="J492" s="9"/>
      <c r="K492" s="10"/>
      <c r="L492" s="11"/>
      <c r="M492" s="22"/>
      <c r="N492" s="33"/>
      <c r="O492" s="22"/>
      <c r="P492" s="12" t="s">
        <v>7649</v>
      </c>
      <c r="Q492" s="12" t="s">
        <v>7650</v>
      </c>
      <c r="R492" s="12" t="s">
        <v>7057</v>
      </c>
      <c r="S492" s="12" t="s">
        <v>7143</v>
      </c>
      <c r="T492" s="12" t="s">
        <v>7488</v>
      </c>
      <c r="U492" s="14" t="s">
        <v>56</v>
      </c>
      <c r="V492" s="14" t="s">
        <v>56</v>
      </c>
      <c r="W492" s="14" t="s">
        <v>56</v>
      </c>
      <c r="X492" s="16" t="s">
        <v>56</v>
      </c>
      <c r="Y492" s="13"/>
      <c r="Z492" s="13"/>
      <c r="AA492" s="13"/>
      <c r="AB492" s="13"/>
    </row>
    <row r="493" spans="1:28" ht="17.100000000000001" customHeight="1">
      <c r="A493" t="s">
        <v>1152</v>
      </c>
      <c r="B493" s="12" t="s">
        <v>1153</v>
      </c>
      <c r="C493" s="12" t="s">
        <v>37</v>
      </c>
      <c r="D493" s="12" t="s">
        <v>173</v>
      </c>
      <c r="E493" s="12" t="s">
        <v>1150</v>
      </c>
      <c r="F493" s="12" t="s">
        <v>1146</v>
      </c>
      <c r="G493" s="9" t="s">
        <v>5047</v>
      </c>
      <c r="H493" s="8" t="s">
        <v>5047</v>
      </c>
      <c r="I493" s="9"/>
      <c r="J493" s="9"/>
      <c r="K493" s="10"/>
      <c r="L493" s="11"/>
      <c r="M493" s="22"/>
      <c r="N493" s="33"/>
      <c r="O493" s="22"/>
      <c r="P493" s="12" t="s">
        <v>7651</v>
      </c>
      <c r="Q493" s="12" t="s">
        <v>7652</v>
      </c>
      <c r="R493" s="12" t="s">
        <v>7653</v>
      </c>
      <c r="S493" s="12" t="s">
        <v>7077</v>
      </c>
      <c r="T493" s="12" t="s">
        <v>7488</v>
      </c>
      <c r="U493" s="14" t="s">
        <v>56</v>
      </c>
      <c r="V493" s="14" t="s">
        <v>56</v>
      </c>
      <c r="W493" s="14" t="s">
        <v>56</v>
      </c>
      <c r="X493" s="16" t="s">
        <v>56</v>
      </c>
      <c r="Y493" s="13"/>
      <c r="Z493" s="13"/>
      <c r="AA493" s="13"/>
      <c r="AB493" s="13"/>
    </row>
    <row r="494" spans="1:28" ht="17.100000000000001" customHeight="1">
      <c r="A494" t="s">
        <v>1155</v>
      </c>
      <c r="B494" s="12" t="s">
        <v>1156</v>
      </c>
      <c r="C494" s="12" t="s">
        <v>37</v>
      </c>
      <c r="D494" s="12" t="s">
        <v>173</v>
      </c>
      <c r="E494" s="12" t="s">
        <v>1150</v>
      </c>
      <c r="F494" s="12" t="s">
        <v>1146</v>
      </c>
      <c r="G494" s="9" t="s">
        <v>5048</v>
      </c>
      <c r="H494" s="8" t="s">
        <v>5048</v>
      </c>
      <c r="I494" s="9"/>
      <c r="J494" s="9"/>
      <c r="K494" s="10"/>
      <c r="L494" s="11"/>
      <c r="M494" s="22"/>
      <c r="N494" s="33"/>
      <c r="O494" s="22"/>
      <c r="P494" s="12" t="s">
        <v>7654</v>
      </c>
      <c r="Q494" s="12" t="s">
        <v>7531</v>
      </c>
      <c r="R494" s="12" t="s">
        <v>7655</v>
      </c>
      <c r="S494" s="12" t="s">
        <v>7134</v>
      </c>
      <c r="T494" s="12" t="s">
        <v>7134</v>
      </c>
      <c r="U494" s="14" t="s">
        <v>56</v>
      </c>
      <c r="V494" s="14" t="s">
        <v>56</v>
      </c>
      <c r="W494" s="14" t="s">
        <v>56</v>
      </c>
      <c r="X494" s="16" t="s">
        <v>56</v>
      </c>
      <c r="Y494" s="13"/>
      <c r="Z494" s="13"/>
      <c r="AA494" s="13"/>
      <c r="AB494" s="13"/>
    </row>
    <row r="495" spans="1:28" ht="17.100000000000001" customHeight="1">
      <c r="A495" t="s">
        <v>1158</v>
      </c>
      <c r="B495" s="12" t="s">
        <v>1159</v>
      </c>
      <c r="C495" s="12" t="s">
        <v>37</v>
      </c>
      <c r="D495" s="12" t="s">
        <v>173</v>
      </c>
      <c r="E495" s="12" t="s">
        <v>1150</v>
      </c>
      <c r="F495" s="12" t="s">
        <v>1146</v>
      </c>
      <c r="G495" s="9" t="s">
        <v>5049</v>
      </c>
      <c r="H495" s="8" t="s">
        <v>5049</v>
      </c>
      <c r="I495" s="9"/>
      <c r="J495" s="9"/>
      <c r="K495" s="10"/>
      <c r="L495" s="11"/>
      <c r="M495" s="22"/>
      <c r="N495" s="33"/>
      <c r="O495" s="22"/>
      <c r="P495" s="12" t="s">
        <v>7656</v>
      </c>
      <c r="Q495" s="12" t="s">
        <v>7554</v>
      </c>
      <c r="R495" s="12" t="s">
        <v>7657</v>
      </c>
      <c r="S495" s="12" t="s">
        <v>7134</v>
      </c>
      <c r="T495" s="12" t="s">
        <v>7134</v>
      </c>
      <c r="U495" s="14" t="s">
        <v>56</v>
      </c>
      <c r="V495" s="14" t="s">
        <v>56</v>
      </c>
      <c r="W495" s="14" t="s">
        <v>56</v>
      </c>
      <c r="X495" s="16" t="s">
        <v>56</v>
      </c>
      <c r="Y495" s="13"/>
      <c r="Z495" s="13"/>
      <c r="AA495" s="13"/>
      <c r="AB495" s="13"/>
    </row>
    <row r="496" spans="1:28" ht="17.100000000000001" customHeight="1">
      <c r="A496" t="s">
        <v>1180</v>
      </c>
      <c r="B496" s="12" t="s">
        <v>1181</v>
      </c>
      <c r="C496" s="12" t="s">
        <v>37</v>
      </c>
      <c r="D496" s="12" t="s">
        <v>173</v>
      </c>
      <c r="E496" s="12" t="s">
        <v>1182</v>
      </c>
      <c r="F496" s="12" t="s">
        <v>1142</v>
      </c>
      <c r="G496" s="9" t="s">
        <v>5056</v>
      </c>
      <c r="H496" s="8" t="s">
        <v>5056</v>
      </c>
      <c r="I496" s="9"/>
      <c r="J496" s="9"/>
      <c r="K496" s="10"/>
      <c r="L496" s="11"/>
      <c r="M496" s="22"/>
      <c r="N496" s="33"/>
      <c r="O496" s="22"/>
      <c r="P496" s="12" t="s">
        <v>7658</v>
      </c>
      <c r="Q496" s="12" t="s">
        <v>7659</v>
      </c>
      <c r="R496" s="12" t="s">
        <v>7162</v>
      </c>
      <c r="S496" s="12" t="s">
        <v>7660</v>
      </c>
      <c r="T496" s="12" t="s">
        <v>7660</v>
      </c>
      <c r="U496" s="14" t="s">
        <v>56</v>
      </c>
      <c r="V496" s="14" t="s">
        <v>56</v>
      </c>
      <c r="W496" s="14" t="s">
        <v>56</v>
      </c>
      <c r="X496" s="16" t="s">
        <v>56</v>
      </c>
      <c r="Y496" s="13"/>
      <c r="Z496" s="13"/>
      <c r="AA496" s="13"/>
      <c r="AB496" s="13"/>
    </row>
    <row r="497" spans="1:28" ht="17.100000000000001" customHeight="1">
      <c r="A497" t="s">
        <v>1184</v>
      </c>
      <c r="B497" s="12" t="s">
        <v>1185</v>
      </c>
      <c r="C497" s="12" t="s">
        <v>37</v>
      </c>
      <c r="D497" s="12" t="s">
        <v>173</v>
      </c>
      <c r="E497" s="12" t="s">
        <v>1182</v>
      </c>
      <c r="F497" s="12" t="s">
        <v>1142</v>
      </c>
      <c r="G497" s="9" t="s">
        <v>5057</v>
      </c>
      <c r="H497" s="8" t="s">
        <v>5057</v>
      </c>
      <c r="I497" s="9"/>
      <c r="J497" s="9"/>
      <c r="K497" s="10"/>
      <c r="L497" s="11"/>
      <c r="M497" s="22"/>
      <c r="N497" s="33"/>
      <c r="O497" s="22"/>
      <c r="P497" s="12" t="s">
        <v>7661</v>
      </c>
      <c r="Q497" s="12" t="s">
        <v>7662</v>
      </c>
      <c r="R497" s="12" t="s">
        <v>7109</v>
      </c>
      <c r="S497" s="12" t="s">
        <v>7170</v>
      </c>
      <c r="T497" s="12" t="s">
        <v>7170</v>
      </c>
      <c r="U497" s="14" t="s">
        <v>56</v>
      </c>
      <c r="V497" s="14" t="s">
        <v>56</v>
      </c>
      <c r="W497" s="14" t="s">
        <v>56</v>
      </c>
      <c r="X497" s="16" t="s">
        <v>56</v>
      </c>
      <c r="Y497" s="13"/>
      <c r="Z497" s="13"/>
      <c r="AA497" s="13"/>
      <c r="AB497" s="13"/>
    </row>
    <row r="498" spans="1:28" ht="17.100000000000001" customHeight="1">
      <c r="A498" t="s">
        <v>1187</v>
      </c>
      <c r="B498" s="12" t="s">
        <v>1188</v>
      </c>
      <c r="C498" s="12" t="s">
        <v>37</v>
      </c>
      <c r="D498" s="12" t="s">
        <v>173</v>
      </c>
      <c r="E498" s="12" t="s">
        <v>1182</v>
      </c>
      <c r="F498" s="12" t="s">
        <v>1142</v>
      </c>
      <c r="G498" s="9" t="s">
        <v>5058</v>
      </c>
      <c r="H498" s="8" t="s">
        <v>5058</v>
      </c>
      <c r="I498" s="9"/>
      <c r="J498" s="9"/>
      <c r="K498" s="10"/>
      <c r="L498" s="11"/>
      <c r="M498" s="22"/>
      <c r="N498" s="33"/>
      <c r="O498" s="22"/>
      <c r="P498" s="12" t="s">
        <v>7663</v>
      </c>
      <c r="Q498" s="12" t="s">
        <v>7664</v>
      </c>
      <c r="R498" s="12" t="s">
        <v>7665</v>
      </c>
      <c r="S498" s="12" t="s">
        <v>7170</v>
      </c>
      <c r="T498" s="12" t="s">
        <v>7170</v>
      </c>
      <c r="U498" s="14" t="s">
        <v>56</v>
      </c>
      <c r="V498" s="14" t="s">
        <v>56</v>
      </c>
      <c r="W498" s="14" t="s">
        <v>56</v>
      </c>
      <c r="X498" s="16" t="s">
        <v>56</v>
      </c>
      <c r="Y498" s="13"/>
      <c r="Z498" s="13"/>
      <c r="AA498" s="13"/>
      <c r="AB498" s="13"/>
    </row>
    <row r="499" spans="1:28" ht="17.100000000000001" customHeight="1">
      <c r="A499" t="s">
        <v>1190</v>
      </c>
      <c r="B499" s="12" t="s">
        <v>1191</v>
      </c>
      <c r="C499" s="12" t="s">
        <v>37</v>
      </c>
      <c r="D499" s="12" t="s">
        <v>173</v>
      </c>
      <c r="E499" s="12" t="s">
        <v>1182</v>
      </c>
      <c r="F499" s="12" t="s">
        <v>1142</v>
      </c>
      <c r="G499" s="9" t="s">
        <v>5059</v>
      </c>
      <c r="H499" s="8" t="s">
        <v>5059</v>
      </c>
      <c r="I499" s="9"/>
      <c r="J499" s="9"/>
      <c r="K499" s="10"/>
      <c r="L499" s="11"/>
      <c r="M499" s="22"/>
      <c r="N499" s="33"/>
      <c r="O499" s="22"/>
      <c r="P499" s="12" t="s">
        <v>7666</v>
      </c>
      <c r="Q499" s="12" t="s">
        <v>7667</v>
      </c>
      <c r="R499" s="12" t="s">
        <v>7668</v>
      </c>
      <c r="S499" s="12" t="s">
        <v>7170</v>
      </c>
      <c r="T499" s="12" t="s">
        <v>7170</v>
      </c>
      <c r="U499" s="14" t="s">
        <v>56</v>
      </c>
      <c r="V499" s="14" t="s">
        <v>56</v>
      </c>
      <c r="W499" s="14" t="s">
        <v>56</v>
      </c>
      <c r="X499" s="16" t="s">
        <v>56</v>
      </c>
      <c r="Y499" s="13"/>
      <c r="Z499" s="13"/>
      <c r="AA499" s="13"/>
      <c r="AB499" s="13"/>
    </row>
    <row r="500" spans="1:28" ht="17.100000000000001" customHeight="1">
      <c r="A500" t="s">
        <v>1193</v>
      </c>
      <c r="B500" s="12" t="s">
        <v>1194</v>
      </c>
      <c r="C500" s="12" t="s">
        <v>37</v>
      </c>
      <c r="D500" s="12" t="s">
        <v>173</v>
      </c>
      <c r="E500" s="12" t="s">
        <v>1182</v>
      </c>
      <c r="F500" s="12" t="s">
        <v>1142</v>
      </c>
      <c r="G500" s="9" t="s">
        <v>5060</v>
      </c>
      <c r="H500" s="8" t="s">
        <v>5060</v>
      </c>
      <c r="I500" s="9"/>
      <c r="J500" s="9"/>
      <c r="K500" s="10"/>
      <c r="L500" s="11"/>
      <c r="M500" s="22"/>
      <c r="N500" s="33"/>
      <c r="O500" s="22"/>
      <c r="P500" s="12" t="s">
        <v>7666</v>
      </c>
      <c r="Q500" s="12" t="s">
        <v>7669</v>
      </c>
      <c r="R500" s="12" t="s">
        <v>7668</v>
      </c>
      <c r="S500" s="12" t="s">
        <v>7170</v>
      </c>
      <c r="T500" s="12" t="s">
        <v>7170</v>
      </c>
      <c r="U500" s="14" t="s">
        <v>56</v>
      </c>
      <c r="V500" s="14" t="s">
        <v>56</v>
      </c>
      <c r="W500" s="14" t="s">
        <v>56</v>
      </c>
      <c r="X500" s="16" t="s">
        <v>56</v>
      </c>
      <c r="Y500" s="13"/>
      <c r="Z500" s="13"/>
      <c r="AA500" s="13"/>
      <c r="AB500" s="13"/>
    </row>
    <row r="501" spans="1:28" ht="17.100000000000001" customHeight="1">
      <c r="A501" t="s">
        <v>6640</v>
      </c>
      <c r="B501" s="12" t="s">
        <v>6641</v>
      </c>
      <c r="C501" s="12" t="s">
        <v>37</v>
      </c>
      <c r="D501" s="12" t="s">
        <v>173</v>
      </c>
      <c r="E501" s="12" t="s">
        <v>1182</v>
      </c>
      <c r="F501" s="12" t="s">
        <v>1142</v>
      </c>
      <c r="G501" s="9" t="s">
        <v>6642</v>
      </c>
      <c r="H501" s="8" t="s">
        <v>6642</v>
      </c>
      <c r="I501" s="9"/>
      <c r="J501" s="9"/>
      <c r="K501" s="10"/>
      <c r="L501" s="11"/>
      <c r="M501" s="22"/>
      <c r="N501" s="33"/>
      <c r="O501" s="22"/>
      <c r="P501" s="12" t="s">
        <v>7670</v>
      </c>
      <c r="Q501" s="12" t="s">
        <v>7662</v>
      </c>
      <c r="R501" s="12" t="s">
        <v>7671</v>
      </c>
      <c r="S501" s="12" t="s">
        <v>7464</v>
      </c>
      <c r="T501" s="12" t="s">
        <v>7464</v>
      </c>
      <c r="U501" s="14" t="s">
        <v>56</v>
      </c>
      <c r="V501" s="14" t="s">
        <v>56</v>
      </c>
      <c r="W501" s="14" t="s">
        <v>56</v>
      </c>
      <c r="X501" s="16" t="s">
        <v>56</v>
      </c>
      <c r="Y501" s="69"/>
      <c r="Z501" s="69"/>
      <c r="AA501" s="69"/>
      <c r="AB501" s="69"/>
    </row>
    <row r="502" spans="1:28" ht="17.100000000000001" customHeight="1">
      <c r="A502" t="s">
        <v>1217</v>
      </c>
      <c r="B502" s="12" t="s">
        <v>1218</v>
      </c>
      <c r="C502" s="12" t="s">
        <v>37</v>
      </c>
      <c r="D502" s="12" t="s">
        <v>173</v>
      </c>
      <c r="E502" s="12" t="s">
        <v>1182</v>
      </c>
      <c r="F502" s="12" t="s">
        <v>1146</v>
      </c>
      <c r="G502" s="9" t="s">
        <v>5069</v>
      </c>
      <c r="H502" s="8" t="s">
        <v>5069</v>
      </c>
      <c r="I502" s="9"/>
      <c r="J502" s="9"/>
      <c r="K502" s="10"/>
      <c r="L502" s="11"/>
      <c r="M502" s="22"/>
      <c r="N502" s="33"/>
      <c r="O502" s="22"/>
      <c r="P502" s="12" t="s">
        <v>7672</v>
      </c>
      <c r="Q502" s="12" t="s">
        <v>7204</v>
      </c>
      <c r="R502" s="12" t="s">
        <v>7113</v>
      </c>
      <c r="S502" s="12" t="s">
        <v>7673</v>
      </c>
      <c r="T502" s="12" t="s">
        <v>7673</v>
      </c>
      <c r="U502" s="14" t="s">
        <v>56</v>
      </c>
      <c r="V502" s="14" t="s">
        <v>56</v>
      </c>
      <c r="W502" s="14" t="s">
        <v>56</v>
      </c>
      <c r="X502" s="16" t="s">
        <v>56</v>
      </c>
      <c r="Y502" s="69"/>
      <c r="Z502" s="69"/>
      <c r="AA502" s="69"/>
      <c r="AB502" s="69"/>
    </row>
    <row r="503" spans="1:28" ht="17.100000000000001" customHeight="1">
      <c r="A503" t="s">
        <v>1220</v>
      </c>
      <c r="B503" s="12" t="s">
        <v>1221</v>
      </c>
      <c r="C503" s="12" t="s">
        <v>37</v>
      </c>
      <c r="D503" s="12" t="s">
        <v>173</v>
      </c>
      <c r="E503" s="12" t="s">
        <v>1182</v>
      </c>
      <c r="F503" s="12" t="s">
        <v>1146</v>
      </c>
      <c r="G503" s="9" t="s">
        <v>5070</v>
      </c>
      <c r="H503" s="8" t="s">
        <v>5070</v>
      </c>
      <c r="I503" s="9"/>
      <c r="J503" s="9"/>
      <c r="K503" s="10"/>
      <c r="L503" s="11"/>
      <c r="M503" s="22"/>
      <c r="N503" s="33"/>
      <c r="O503" s="22"/>
      <c r="P503" s="12" t="s">
        <v>7674</v>
      </c>
      <c r="Q503" s="12" t="s">
        <v>7550</v>
      </c>
      <c r="R503" s="12" t="s">
        <v>7675</v>
      </c>
      <c r="S503" s="12" t="s">
        <v>7052</v>
      </c>
      <c r="T503" s="12" t="s">
        <v>7052</v>
      </c>
      <c r="U503" s="14" t="s">
        <v>56</v>
      </c>
      <c r="V503" s="14" t="s">
        <v>56</v>
      </c>
      <c r="W503" s="14" t="s">
        <v>56</v>
      </c>
      <c r="X503" s="16" t="s">
        <v>56</v>
      </c>
      <c r="Y503" s="13"/>
      <c r="Z503" s="13"/>
      <c r="AA503" s="13"/>
      <c r="AB503" s="13"/>
    </row>
    <row r="504" spans="1:28" ht="17.100000000000001" customHeight="1">
      <c r="A504" t="s">
        <v>1223</v>
      </c>
      <c r="B504" s="12" t="s">
        <v>1224</v>
      </c>
      <c r="C504" s="12" t="s">
        <v>37</v>
      </c>
      <c r="D504" s="12" t="s">
        <v>173</v>
      </c>
      <c r="E504" s="12" t="s">
        <v>1182</v>
      </c>
      <c r="F504" s="12" t="s">
        <v>1146</v>
      </c>
      <c r="G504" s="9" t="s">
        <v>5071</v>
      </c>
      <c r="H504" s="8" t="s">
        <v>6643</v>
      </c>
      <c r="I504" s="9"/>
      <c r="J504" s="9"/>
      <c r="K504" s="10"/>
      <c r="L504" s="11"/>
      <c r="M504" s="22"/>
      <c r="N504" s="33"/>
      <c r="O504" s="22"/>
      <c r="P504" s="12" t="s">
        <v>7674</v>
      </c>
      <c r="Q504" s="12" t="s">
        <v>7676</v>
      </c>
      <c r="R504" s="12" t="s">
        <v>7675</v>
      </c>
      <c r="S504" s="12" t="s">
        <v>7052</v>
      </c>
      <c r="T504" s="12" t="s">
        <v>7052</v>
      </c>
      <c r="U504" s="14" t="s">
        <v>56</v>
      </c>
      <c r="V504" s="14" t="s">
        <v>56</v>
      </c>
      <c r="W504" s="14" t="s">
        <v>56</v>
      </c>
      <c r="X504" s="16" t="s">
        <v>56</v>
      </c>
      <c r="Y504" s="13"/>
      <c r="Z504" s="13"/>
      <c r="AA504" s="13"/>
      <c r="AB504" s="13"/>
    </row>
    <row r="505" spans="1:28" ht="17.100000000000001" customHeight="1">
      <c r="A505" t="s">
        <v>1226</v>
      </c>
      <c r="B505" s="12" t="s">
        <v>1227</v>
      </c>
      <c r="C505" s="12" t="s">
        <v>37</v>
      </c>
      <c r="D505" s="12" t="s">
        <v>173</v>
      </c>
      <c r="E505" s="12" t="s">
        <v>174</v>
      </c>
      <c r="F505" s="12" t="s">
        <v>1228</v>
      </c>
      <c r="G505" s="9" t="s">
        <v>5072</v>
      </c>
      <c r="H505" s="8" t="s">
        <v>6644</v>
      </c>
      <c r="I505" s="9"/>
      <c r="J505" s="9"/>
      <c r="K505" s="10"/>
      <c r="L505" s="11"/>
      <c r="M505" s="22"/>
      <c r="N505" s="33"/>
      <c r="O505" s="22"/>
      <c r="P505" s="12" t="s">
        <v>7677</v>
      </c>
      <c r="Q505" s="12" t="s">
        <v>7678</v>
      </c>
      <c r="R505" s="12" t="s">
        <v>7679</v>
      </c>
      <c r="S505" s="12" t="s">
        <v>7680</v>
      </c>
      <c r="T505" s="12" t="s">
        <v>7286</v>
      </c>
      <c r="U505" s="14" t="s">
        <v>56</v>
      </c>
      <c r="V505" s="14" t="s">
        <v>56</v>
      </c>
      <c r="W505" s="14" t="s">
        <v>56</v>
      </c>
      <c r="X505" s="16" t="s">
        <v>56</v>
      </c>
      <c r="Y505" s="13"/>
      <c r="Z505" s="13"/>
      <c r="AA505" s="13"/>
      <c r="AB505" s="13"/>
    </row>
    <row r="506" spans="1:28" ht="17.100000000000001" customHeight="1">
      <c r="A506" t="s">
        <v>1230</v>
      </c>
      <c r="B506" s="12" t="s">
        <v>1231</v>
      </c>
      <c r="C506" s="12" t="s">
        <v>37</v>
      </c>
      <c r="D506" s="12" t="s">
        <v>173</v>
      </c>
      <c r="E506" s="12" t="s">
        <v>174</v>
      </c>
      <c r="F506" s="12" t="s">
        <v>1228</v>
      </c>
      <c r="G506" s="9" t="s">
        <v>5073</v>
      </c>
      <c r="H506" s="8" t="s">
        <v>6645</v>
      </c>
      <c r="I506" s="9"/>
      <c r="J506" s="9"/>
      <c r="K506" s="10"/>
      <c r="L506" s="11"/>
      <c r="M506" s="22"/>
      <c r="N506" s="33"/>
      <c r="O506" s="22"/>
      <c r="P506" s="12" t="s">
        <v>7681</v>
      </c>
      <c r="Q506" s="12" t="s">
        <v>7682</v>
      </c>
      <c r="R506" s="12" t="s">
        <v>7360</v>
      </c>
      <c r="S506" s="12" t="s">
        <v>7569</v>
      </c>
      <c r="T506" s="12" t="s">
        <v>7286</v>
      </c>
      <c r="U506" s="14" t="s">
        <v>56</v>
      </c>
      <c r="V506" s="14" t="s">
        <v>56</v>
      </c>
      <c r="W506" s="14" t="s">
        <v>56</v>
      </c>
      <c r="X506" s="16" t="s">
        <v>56</v>
      </c>
      <c r="Y506" s="13"/>
      <c r="Z506" s="13"/>
      <c r="AA506" s="13"/>
      <c r="AB506" s="13"/>
    </row>
    <row r="507" spans="1:28" ht="17.100000000000001" customHeight="1">
      <c r="A507" t="s">
        <v>1233</v>
      </c>
      <c r="B507" s="12" t="s">
        <v>1234</v>
      </c>
      <c r="C507" s="12" t="s">
        <v>37</v>
      </c>
      <c r="D507" s="12" t="s">
        <v>173</v>
      </c>
      <c r="E507" s="12" t="s">
        <v>174</v>
      </c>
      <c r="F507" s="12" t="s">
        <v>1228</v>
      </c>
      <c r="G507" s="9" t="s">
        <v>5074</v>
      </c>
      <c r="H507" s="8" t="s">
        <v>6646</v>
      </c>
      <c r="I507" s="9"/>
      <c r="J507" s="9"/>
      <c r="K507" s="10"/>
      <c r="L507" s="11"/>
      <c r="M507" s="22"/>
      <c r="N507" s="33"/>
      <c r="O507" s="22"/>
      <c r="P507" s="12" t="s">
        <v>7683</v>
      </c>
      <c r="Q507" s="12" t="s">
        <v>7684</v>
      </c>
      <c r="R507" s="12" t="s">
        <v>7285</v>
      </c>
      <c r="S507" s="12" t="s">
        <v>7680</v>
      </c>
      <c r="T507" s="12" t="s">
        <v>7569</v>
      </c>
      <c r="U507" s="14" t="s">
        <v>56</v>
      </c>
      <c r="V507" s="14" t="s">
        <v>56</v>
      </c>
      <c r="W507" s="14" t="s">
        <v>56</v>
      </c>
      <c r="X507" s="16" t="s">
        <v>56</v>
      </c>
      <c r="Y507" s="13"/>
      <c r="Z507" s="13"/>
      <c r="AA507" s="13"/>
      <c r="AB507" s="13"/>
    </row>
    <row r="508" spans="1:28" ht="17.100000000000001" customHeight="1">
      <c r="A508" t="s">
        <v>1236</v>
      </c>
      <c r="B508" s="12" t="s">
        <v>1237</v>
      </c>
      <c r="C508" s="12" t="s">
        <v>37</v>
      </c>
      <c r="D508" s="12" t="s">
        <v>173</v>
      </c>
      <c r="E508" s="12" t="s">
        <v>174</v>
      </c>
      <c r="F508" s="12" t="s">
        <v>1228</v>
      </c>
      <c r="G508" s="9" t="s">
        <v>5075</v>
      </c>
      <c r="H508" s="8" t="s">
        <v>6647</v>
      </c>
      <c r="I508" s="9"/>
      <c r="J508" s="9"/>
      <c r="K508" s="10"/>
      <c r="L508" s="11"/>
      <c r="M508" s="22"/>
      <c r="N508" s="33"/>
      <c r="O508" s="22"/>
      <c r="P508" s="12" t="s">
        <v>7685</v>
      </c>
      <c r="Q508" s="12" t="s">
        <v>7686</v>
      </c>
      <c r="R508" s="12" t="s">
        <v>7360</v>
      </c>
      <c r="S508" s="12" t="s">
        <v>7687</v>
      </c>
      <c r="T508" s="12" t="s">
        <v>7339</v>
      </c>
      <c r="U508" s="14" t="s">
        <v>56</v>
      </c>
      <c r="V508" s="14" t="s">
        <v>56</v>
      </c>
      <c r="W508" s="14" t="s">
        <v>56</v>
      </c>
      <c r="X508" s="16" t="s">
        <v>56</v>
      </c>
      <c r="Y508" s="13"/>
      <c r="Z508" s="13"/>
      <c r="AA508" s="13"/>
      <c r="AB508" s="13"/>
    </row>
    <row r="509" spans="1:28" ht="17.100000000000001" customHeight="1">
      <c r="A509" t="s">
        <v>1239</v>
      </c>
      <c r="B509" s="12" t="s">
        <v>1240</v>
      </c>
      <c r="C509" s="12" t="s">
        <v>37</v>
      </c>
      <c r="D509" s="12" t="s">
        <v>173</v>
      </c>
      <c r="E509" s="12" t="s">
        <v>174</v>
      </c>
      <c r="F509" s="12" t="s">
        <v>1241</v>
      </c>
      <c r="G509" s="9" t="s">
        <v>5076</v>
      </c>
      <c r="H509" s="8" t="s">
        <v>6648</v>
      </c>
      <c r="I509" s="9"/>
      <c r="J509" s="9"/>
      <c r="K509" s="10" t="s">
        <v>2017</v>
      </c>
      <c r="L509" s="11">
        <v>45597</v>
      </c>
      <c r="M509" s="22"/>
      <c r="N509" s="33"/>
      <c r="O509" s="22"/>
      <c r="P509" s="12" t="s">
        <v>7688</v>
      </c>
      <c r="Q509" s="12" t="s">
        <v>7294</v>
      </c>
      <c r="R509" s="12" t="s">
        <v>7689</v>
      </c>
      <c r="S509" s="12" t="s">
        <v>7225</v>
      </c>
      <c r="T509" s="12" t="s">
        <v>7296</v>
      </c>
      <c r="U509" s="14" t="s">
        <v>56</v>
      </c>
      <c r="V509" s="14" t="s">
        <v>56</v>
      </c>
      <c r="W509" s="14" t="s">
        <v>56</v>
      </c>
      <c r="X509" s="16" t="s">
        <v>56</v>
      </c>
      <c r="Y509" s="69"/>
      <c r="Z509" s="69"/>
      <c r="AA509" s="69"/>
      <c r="AB509" s="69"/>
    </row>
    <row r="510" spans="1:28" ht="17.100000000000001" customHeight="1">
      <c r="A510" t="s">
        <v>1243</v>
      </c>
      <c r="B510" s="12" t="s">
        <v>1244</v>
      </c>
      <c r="C510" s="12" t="s">
        <v>37</v>
      </c>
      <c r="D510" s="12" t="s">
        <v>173</v>
      </c>
      <c r="E510" s="12" t="s">
        <v>174</v>
      </c>
      <c r="F510" s="12" t="s">
        <v>1241</v>
      </c>
      <c r="G510" s="9" t="s">
        <v>5077</v>
      </c>
      <c r="H510" s="8" t="s">
        <v>6648</v>
      </c>
      <c r="I510" s="9"/>
      <c r="J510" s="9"/>
      <c r="K510" s="10" t="s">
        <v>2017</v>
      </c>
      <c r="L510" s="11">
        <v>45597</v>
      </c>
      <c r="M510" s="22"/>
      <c r="N510" s="33"/>
      <c r="O510" s="22"/>
      <c r="P510" s="12" t="s">
        <v>7688</v>
      </c>
      <c r="Q510" s="12" t="s">
        <v>7294</v>
      </c>
      <c r="R510" s="12" t="s">
        <v>7689</v>
      </c>
      <c r="S510" s="12" t="s">
        <v>7225</v>
      </c>
      <c r="T510" s="12" t="s">
        <v>7296</v>
      </c>
      <c r="U510" s="14" t="s">
        <v>56</v>
      </c>
      <c r="V510" s="14" t="s">
        <v>56</v>
      </c>
      <c r="W510" s="14" t="s">
        <v>56</v>
      </c>
      <c r="X510" s="16" t="s">
        <v>56</v>
      </c>
      <c r="Y510" s="69"/>
      <c r="Z510" s="69"/>
      <c r="AA510" s="69"/>
      <c r="AB510" s="69"/>
    </row>
    <row r="511" spans="1:28" ht="17.100000000000001" customHeight="1">
      <c r="A511" t="s">
        <v>1245</v>
      </c>
      <c r="B511" s="12" t="s">
        <v>1246</v>
      </c>
      <c r="C511" s="12" t="s">
        <v>37</v>
      </c>
      <c r="D511" s="12" t="s">
        <v>173</v>
      </c>
      <c r="E511" s="12" t="s">
        <v>1247</v>
      </c>
      <c r="F511" s="12" t="s">
        <v>1248</v>
      </c>
      <c r="G511" s="9" t="s">
        <v>5078</v>
      </c>
      <c r="H511" s="8" t="s">
        <v>6649</v>
      </c>
      <c r="I511" s="9"/>
      <c r="J511" s="9"/>
      <c r="K511" s="10"/>
      <c r="L511" s="11"/>
      <c r="M511" s="22"/>
      <c r="N511" s="33"/>
      <c r="O511" s="22"/>
      <c r="P511" s="12" t="s">
        <v>7690</v>
      </c>
      <c r="Q511" s="12" t="s">
        <v>7535</v>
      </c>
      <c r="R511" s="12" t="s">
        <v>7624</v>
      </c>
      <c r="S511" s="12" t="s">
        <v>7691</v>
      </c>
      <c r="T511" s="12" t="s">
        <v>7052</v>
      </c>
      <c r="U511" s="14" t="s">
        <v>56</v>
      </c>
      <c r="V511" s="14" t="s">
        <v>56</v>
      </c>
      <c r="W511" s="14" t="s">
        <v>56</v>
      </c>
      <c r="X511" s="16" t="s">
        <v>56</v>
      </c>
      <c r="Y511" s="13"/>
      <c r="Z511" s="13"/>
      <c r="AA511" s="13"/>
      <c r="AB511" s="13"/>
    </row>
    <row r="512" spans="1:28" ht="17.100000000000001" customHeight="1">
      <c r="A512" t="s">
        <v>1250</v>
      </c>
      <c r="B512" s="12" t="s">
        <v>1251</v>
      </c>
      <c r="C512" s="12" t="s">
        <v>37</v>
      </c>
      <c r="D512" s="12" t="s">
        <v>173</v>
      </c>
      <c r="E512" s="12" t="s">
        <v>1247</v>
      </c>
      <c r="F512" s="12" t="s">
        <v>1248</v>
      </c>
      <c r="G512" s="9" t="s">
        <v>5079</v>
      </c>
      <c r="H512" s="8" t="s">
        <v>6650</v>
      </c>
      <c r="I512" s="9"/>
      <c r="J512" s="9"/>
      <c r="K512" s="10"/>
      <c r="L512" s="11"/>
      <c r="M512" s="22"/>
      <c r="N512" s="33"/>
      <c r="O512" s="22"/>
      <c r="P512" s="12" t="s">
        <v>7692</v>
      </c>
      <c r="Q512" s="12" t="s">
        <v>7535</v>
      </c>
      <c r="R512" s="12" t="s">
        <v>7693</v>
      </c>
      <c r="S512" s="12" t="s">
        <v>7694</v>
      </c>
      <c r="T512" s="12" t="s">
        <v>7660</v>
      </c>
      <c r="U512" s="14" t="s">
        <v>56</v>
      </c>
      <c r="V512" s="14" t="s">
        <v>56</v>
      </c>
      <c r="W512" s="14" t="s">
        <v>56</v>
      </c>
      <c r="X512" s="16" t="s">
        <v>56</v>
      </c>
      <c r="Y512" s="69"/>
      <c r="Z512" s="69"/>
      <c r="AA512" s="69"/>
      <c r="AB512" s="69"/>
    </row>
    <row r="513" spans="1:28" ht="17.100000000000001" customHeight="1">
      <c r="A513" t="s">
        <v>1253</v>
      </c>
      <c r="B513" s="12" t="s">
        <v>1254</v>
      </c>
      <c r="C513" s="12" t="s">
        <v>37</v>
      </c>
      <c r="D513" s="12" t="s">
        <v>173</v>
      </c>
      <c r="E513" s="12" t="s">
        <v>174</v>
      </c>
      <c r="F513" s="12" t="s">
        <v>1255</v>
      </c>
      <c r="G513" s="9" t="s">
        <v>5080</v>
      </c>
      <c r="H513" s="8" t="s">
        <v>6651</v>
      </c>
      <c r="I513" s="9"/>
      <c r="J513" s="9"/>
      <c r="K513" s="10"/>
      <c r="L513" s="11"/>
      <c r="M513" s="22"/>
      <c r="N513" s="33"/>
      <c r="O513" s="22"/>
      <c r="P513" s="12" t="s">
        <v>7695</v>
      </c>
      <c r="Q513" s="12" t="s">
        <v>7696</v>
      </c>
      <c r="R513" s="12" t="s">
        <v>7360</v>
      </c>
      <c r="S513" s="12" t="s">
        <v>7446</v>
      </c>
      <c r="T513" s="12" t="s">
        <v>7446</v>
      </c>
      <c r="U513" s="14" t="s">
        <v>56</v>
      </c>
      <c r="V513" s="14" t="s">
        <v>56</v>
      </c>
      <c r="W513" s="14" t="s">
        <v>56</v>
      </c>
      <c r="X513" s="16" t="s">
        <v>56</v>
      </c>
      <c r="Y513" s="69"/>
      <c r="Z513" s="69"/>
      <c r="AA513" s="69"/>
      <c r="AB513" s="69"/>
    </row>
    <row r="514" spans="1:28" ht="17.100000000000001" customHeight="1">
      <c r="A514" t="s">
        <v>1257</v>
      </c>
      <c r="B514" s="12" t="s">
        <v>1258</v>
      </c>
      <c r="C514" s="12" t="s">
        <v>37</v>
      </c>
      <c r="D514" s="12" t="s">
        <v>173</v>
      </c>
      <c r="E514" s="12" t="s">
        <v>174</v>
      </c>
      <c r="F514" s="12" t="s">
        <v>1255</v>
      </c>
      <c r="G514" s="9" t="s">
        <v>5081</v>
      </c>
      <c r="H514" s="8" t="s">
        <v>6652</v>
      </c>
      <c r="I514" s="9"/>
      <c r="J514" s="9"/>
      <c r="K514" s="10"/>
      <c r="L514" s="11"/>
      <c r="M514" s="22"/>
      <c r="N514" s="33"/>
      <c r="O514" s="22"/>
      <c r="P514" s="12" t="s">
        <v>7697</v>
      </c>
      <c r="Q514" s="12" t="s">
        <v>7698</v>
      </c>
      <c r="R514" s="12" t="s">
        <v>7305</v>
      </c>
      <c r="S514" s="12" t="s">
        <v>7569</v>
      </c>
      <c r="T514" s="12" t="s">
        <v>7569</v>
      </c>
      <c r="U514" s="14" t="s">
        <v>56</v>
      </c>
      <c r="V514" s="14" t="s">
        <v>56</v>
      </c>
      <c r="W514" s="14" t="s">
        <v>56</v>
      </c>
      <c r="X514" s="16" t="s">
        <v>56</v>
      </c>
      <c r="Y514" s="13"/>
      <c r="Z514" s="13"/>
      <c r="AA514" s="13"/>
      <c r="AB514" s="13"/>
    </row>
    <row r="515" spans="1:28" ht="17.100000000000001" customHeight="1">
      <c r="A515" t="s">
        <v>1260</v>
      </c>
      <c r="B515" s="12" t="s">
        <v>1261</v>
      </c>
      <c r="C515" s="12" t="s">
        <v>37</v>
      </c>
      <c r="D515" s="12" t="s">
        <v>173</v>
      </c>
      <c r="E515" s="12" t="s">
        <v>174</v>
      </c>
      <c r="F515" s="12" t="s">
        <v>1255</v>
      </c>
      <c r="G515" s="9" t="s">
        <v>5082</v>
      </c>
      <c r="H515" s="8" t="s">
        <v>6653</v>
      </c>
      <c r="I515" s="9"/>
      <c r="J515" s="9"/>
      <c r="K515" s="10"/>
      <c r="L515" s="11"/>
      <c r="M515" s="22"/>
      <c r="N515" s="33"/>
      <c r="O515" s="22"/>
      <c r="P515" s="12" t="s">
        <v>7699</v>
      </c>
      <c r="Q515" s="12" t="s">
        <v>7700</v>
      </c>
      <c r="R515" s="12" t="s">
        <v>7701</v>
      </c>
      <c r="S515" s="12" t="s">
        <v>7302</v>
      </c>
      <c r="T515" s="12" t="s">
        <v>7355</v>
      </c>
      <c r="U515" s="14" t="s">
        <v>56</v>
      </c>
      <c r="V515" s="14" t="s">
        <v>56</v>
      </c>
      <c r="W515" s="14" t="s">
        <v>56</v>
      </c>
      <c r="X515" s="16" t="s">
        <v>56</v>
      </c>
      <c r="Y515" s="13"/>
      <c r="Z515" s="13"/>
      <c r="AA515" s="13"/>
      <c r="AB515" s="13"/>
    </row>
    <row r="516" spans="1:28" ht="17.100000000000001" customHeight="1">
      <c r="A516" t="s">
        <v>1263</v>
      </c>
      <c r="B516" s="12" t="s">
        <v>1264</v>
      </c>
      <c r="C516" s="12" t="s">
        <v>37</v>
      </c>
      <c r="D516" s="12" t="s">
        <v>173</v>
      </c>
      <c r="E516" s="12" t="s">
        <v>174</v>
      </c>
      <c r="F516" s="12" t="s">
        <v>1255</v>
      </c>
      <c r="G516" s="9" t="s">
        <v>5083</v>
      </c>
      <c r="H516" s="8" t="s">
        <v>5083</v>
      </c>
      <c r="I516" s="9"/>
      <c r="J516" s="9"/>
      <c r="K516" s="10"/>
      <c r="L516" s="11"/>
      <c r="M516" s="22"/>
      <c r="N516" s="33"/>
      <c r="O516" s="22"/>
      <c r="P516" s="12" t="s">
        <v>7702</v>
      </c>
      <c r="Q516" s="12" t="s">
        <v>7703</v>
      </c>
      <c r="R516" s="12" t="s">
        <v>7305</v>
      </c>
      <c r="S516" s="12" t="s">
        <v>7355</v>
      </c>
      <c r="T516" s="12" t="s">
        <v>7355</v>
      </c>
      <c r="U516" s="14" t="s">
        <v>56</v>
      </c>
      <c r="V516" s="14" t="s">
        <v>56</v>
      </c>
      <c r="W516" s="14" t="s">
        <v>56</v>
      </c>
      <c r="X516" s="16" t="s">
        <v>56</v>
      </c>
      <c r="Y516" s="13"/>
      <c r="Z516" s="13"/>
      <c r="AA516" s="13"/>
      <c r="AB516" s="13"/>
    </row>
    <row r="517" spans="1:28" ht="17.100000000000001" customHeight="1">
      <c r="A517" t="s">
        <v>1266</v>
      </c>
      <c r="B517" s="12" t="s">
        <v>1267</v>
      </c>
      <c r="C517" s="12" t="s">
        <v>37</v>
      </c>
      <c r="D517" s="12" t="s">
        <v>173</v>
      </c>
      <c r="E517" s="12" t="s">
        <v>174</v>
      </c>
      <c r="F517" s="12" t="s">
        <v>1255</v>
      </c>
      <c r="G517" s="9" t="s">
        <v>5084</v>
      </c>
      <c r="H517" s="8" t="s">
        <v>5084</v>
      </c>
      <c r="I517" s="9"/>
      <c r="J517" s="9"/>
      <c r="K517" s="10"/>
      <c r="L517" s="11"/>
      <c r="M517" s="22"/>
      <c r="N517" s="33"/>
      <c r="O517" s="22"/>
      <c r="P517" s="12" t="s">
        <v>7704</v>
      </c>
      <c r="Q517" s="12" t="s">
        <v>1553</v>
      </c>
      <c r="R517" s="12" t="s">
        <v>7360</v>
      </c>
      <c r="S517" s="12" t="s">
        <v>7290</v>
      </c>
      <c r="T517" s="12" t="s">
        <v>7352</v>
      </c>
      <c r="U517" s="14" t="s">
        <v>56</v>
      </c>
      <c r="V517" s="14" t="s">
        <v>56</v>
      </c>
      <c r="W517" s="14" t="s">
        <v>56</v>
      </c>
      <c r="X517" s="16" t="s">
        <v>56</v>
      </c>
      <c r="Y517" s="13"/>
      <c r="Z517" s="13"/>
      <c r="AA517" s="13"/>
      <c r="AB517" s="13"/>
    </row>
    <row r="518" spans="1:28" ht="17.100000000000001" customHeight="1">
      <c r="A518" t="s">
        <v>1269</v>
      </c>
      <c r="B518" s="12" t="s">
        <v>1270</v>
      </c>
      <c r="C518" s="12" t="s">
        <v>37</v>
      </c>
      <c r="D518" s="12" t="s">
        <v>173</v>
      </c>
      <c r="E518" s="12" t="s">
        <v>174</v>
      </c>
      <c r="F518" s="12" t="s">
        <v>1255</v>
      </c>
      <c r="G518" s="9" t="s">
        <v>5085</v>
      </c>
      <c r="H518" s="8" t="s">
        <v>5085</v>
      </c>
      <c r="I518" s="9"/>
      <c r="J518" s="9"/>
      <c r="K518" s="10"/>
      <c r="L518" s="11"/>
      <c r="M518" s="22"/>
      <c r="N518" s="33"/>
      <c r="O518" s="22"/>
      <c r="P518" s="12" t="s">
        <v>7705</v>
      </c>
      <c r="Q518" s="12" t="s">
        <v>7698</v>
      </c>
      <c r="R518" s="12" t="s">
        <v>7706</v>
      </c>
      <c r="S518" s="12" t="s">
        <v>7225</v>
      </c>
      <c r="T518" s="12" t="s">
        <v>7707</v>
      </c>
      <c r="U518" s="14" t="s">
        <v>56</v>
      </c>
      <c r="V518" s="14" t="s">
        <v>56</v>
      </c>
      <c r="W518" s="14" t="s">
        <v>56</v>
      </c>
      <c r="X518" s="16" t="s">
        <v>56</v>
      </c>
      <c r="Y518" s="13"/>
      <c r="Z518" s="13"/>
      <c r="AA518" s="13"/>
      <c r="AB518" s="13"/>
    </row>
    <row r="519" spans="1:28" ht="17.100000000000001" customHeight="1">
      <c r="A519" t="s">
        <v>1272</v>
      </c>
      <c r="B519" s="12" t="s">
        <v>1273</v>
      </c>
      <c r="C519" s="12" t="s">
        <v>37</v>
      </c>
      <c r="D519" s="12" t="s">
        <v>173</v>
      </c>
      <c r="E519" s="12" t="s">
        <v>174</v>
      </c>
      <c r="F519" s="12" t="s">
        <v>1255</v>
      </c>
      <c r="G519" s="9" t="s">
        <v>5086</v>
      </c>
      <c r="H519" s="8" t="s">
        <v>5086</v>
      </c>
      <c r="I519" s="9"/>
      <c r="J519" s="9"/>
      <c r="K519" s="10"/>
      <c r="L519" s="11"/>
      <c r="M519" s="22"/>
      <c r="N519" s="33"/>
      <c r="O519" s="22"/>
      <c r="P519" s="12" t="s">
        <v>7708</v>
      </c>
      <c r="Q519" s="12" t="s">
        <v>7709</v>
      </c>
      <c r="R519" s="12" t="s">
        <v>7295</v>
      </c>
      <c r="S519" s="12" t="s">
        <v>7710</v>
      </c>
      <c r="T519" s="12" t="s">
        <v>7355</v>
      </c>
      <c r="U519" s="14" t="s">
        <v>56</v>
      </c>
      <c r="V519" s="14" t="s">
        <v>56</v>
      </c>
      <c r="W519" s="14" t="s">
        <v>56</v>
      </c>
      <c r="X519" s="16" t="s">
        <v>56</v>
      </c>
      <c r="Y519" s="13"/>
      <c r="Z519" s="13"/>
      <c r="AA519" s="13"/>
      <c r="AB519" s="13"/>
    </row>
    <row r="520" spans="1:28" ht="17.100000000000001" customHeight="1">
      <c r="A520" t="s">
        <v>1275</v>
      </c>
      <c r="B520" s="12" t="s">
        <v>1276</v>
      </c>
      <c r="C520" s="12" t="s">
        <v>37</v>
      </c>
      <c r="D520" s="12" t="s">
        <v>173</v>
      </c>
      <c r="E520" s="12" t="s">
        <v>174</v>
      </c>
      <c r="F520" s="12" t="s">
        <v>1255</v>
      </c>
      <c r="G520" s="9" t="s">
        <v>5087</v>
      </c>
      <c r="H520" s="8" t="s">
        <v>5087</v>
      </c>
      <c r="I520" s="9"/>
      <c r="J520" s="9"/>
      <c r="K520" s="10"/>
      <c r="L520" s="11"/>
      <c r="M520" s="22"/>
      <c r="N520" s="33"/>
      <c r="O520" s="22"/>
      <c r="P520" s="12" t="s">
        <v>7711</v>
      </c>
      <c r="Q520" s="12" t="s">
        <v>7712</v>
      </c>
      <c r="R520" s="12" t="s">
        <v>7366</v>
      </c>
      <c r="S520" s="12" t="s">
        <v>7592</v>
      </c>
      <c r="T520" s="12" t="s">
        <v>7587</v>
      </c>
      <c r="U520" s="14" t="s">
        <v>56</v>
      </c>
      <c r="V520" s="14" t="s">
        <v>56</v>
      </c>
      <c r="W520" s="14" t="s">
        <v>56</v>
      </c>
      <c r="X520" s="16" t="s">
        <v>56</v>
      </c>
      <c r="Y520" s="69"/>
      <c r="Z520" s="69"/>
      <c r="AA520" s="69"/>
      <c r="AB520" s="69"/>
    </row>
    <row r="521" spans="1:28" ht="17.100000000000001" customHeight="1">
      <c r="A521" t="s">
        <v>1278</v>
      </c>
      <c r="B521" s="12" t="s">
        <v>1279</v>
      </c>
      <c r="C521" s="12" t="s">
        <v>37</v>
      </c>
      <c r="D521" s="12" t="s">
        <v>173</v>
      </c>
      <c r="E521" s="12" t="s">
        <v>174</v>
      </c>
      <c r="F521" s="12" t="s">
        <v>1255</v>
      </c>
      <c r="G521" s="9" t="s">
        <v>5088</v>
      </c>
      <c r="H521" s="8" t="s">
        <v>5088</v>
      </c>
      <c r="I521" s="9"/>
      <c r="J521" s="9"/>
      <c r="K521" s="10"/>
      <c r="L521" s="11"/>
      <c r="M521" s="22"/>
      <c r="N521" s="33"/>
      <c r="O521" s="22"/>
      <c r="P521" s="12" t="s">
        <v>7713</v>
      </c>
      <c r="Q521" s="12" t="s">
        <v>7714</v>
      </c>
      <c r="R521" s="12" t="s">
        <v>7295</v>
      </c>
      <c r="S521" s="12" t="s">
        <v>7710</v>
      </c>
      <c r="T521" s="12" t="s">
        <v>7715</v>
      </c>
      <c r="U521" s="14" t="s">
        <v>56</v>
      </c>
      <c r="V521" s="14" t="s">
        <v>56</v>
      </c>
      <c r="W521" s="14" t="s">
        <v>56</v>
      </c>
      <c r="X521" s="16" t="s">
        <v>56</v>
      </c>
      <c r="Y521" s="69"/>
      <c r="Z521" s="69"/>
      <c r="AA521" s="69"/>
      <c r="AB521" s="69"/>
    </row>
    <row r="522" spans="1:28" ht="17.100000000000001" customHeight="1">
      <c r="A522" t="s">
        <v>1281</v>
      </c>
      <c r="B522" s="12" t="s">
        <v>1282</v>
      </c>
      <c r="C522" s="12" t="s">
        <v>37</v>
      </c>
      <c r="D522" s="12" t="s">
        <v>173</v>
      </c>
      <c r="E522" s="12" t="s">
        <v>174</v>
      </c>
      <c r="F522" s="12" t="s">
        <v>1255</v>
      </c>
      <c r="G522" s="9" t="s">
        <v>5089</v>
      </c>
      <c r="H522" s="8" t="s">
        <v>6654</v>
      </c>
      <c r="I522" s="9"/>
      <c r="J522" s="9"/>
      <c r="K522" s="10"/>
      <c r="L522" s="11"/>
      <c r="M522" s="22"/>
      <c r="N522" s="33"/>
      <c r="O522" s="22"/>
      <c r="P522" s="12" t="s">
        <v>7716</v>
      </c>
      <c r="Q522" s="12" t="s">
        <v>7717</v>
      </c>
      <c r="R522" s="12" t="s">
        <v>7569</v>
      </c>
      <c r="S522" s="12" t="s">
        <v>7693</v>
      </c>
      <c r="T522" s="12" t="s">
        <v>7142</v>
      </c>
      <c r="U522" s="14" t="s">
        <v>56</v>
      </c>
      <c r="V522" s="14" t="s">
        <v>56</v>
      </c>
      <c r="W522" s="14" t="s">
        <v>56</v>
      </c>
      <c r="X522" s="16" t="s">
        <v>56</v>
      </c>
      <c r="Y522" s="13"/>
      <c r="Z522" s="13"/>
      <c r="AA522" s="13"/>
      <c r="AB522" s="13"/>
    </row>
    <row r="523" spans="1:28" ht="17.100000000000001" customHeight="1">
      <c r="A523" t="s">
        <v>1284</v>
      </c>
      <c r="B523" s="12" t="s">
        <v>1285</v>
      </c>
      <c r="C523" s="12" t="s">
        <v>37</v>
      </c>
      <c r="D523" s="12" t="s">
        <v>173</v>
      </c>
      <c r="E523" s="12" t="s">
        <v>174</v>
      </c>
      <c r="F523" s="12" t="s">
        <v>1255</v>
      </c>
      <c r="G523" s="9" t="s">
        <v>5090</v>
      </c>
      <c r="H523" s="8" t="s">
        <v>5090</v>
      </c>
      <c r="I523" s="9"/>
      <c r="J523" s="9"/>
      <c r="K523" s="10"/>
      <c r="L523" s="11"/>
      <c r="M523" s="22"/>
      <c r="N523" s="33"/>
      <c r="O523" s="22"/>
      <c r="P523" s="12" t="s">
        <v>7718</v>
      </c>
      <c r="Q523" s="12" t="s">
        <v>7402</v>
      </c>
      <c r="R523" s="12" t="s">
        <v>7569</v>
      </c>
      <c r="S523" s="12" t="s">
        <v>7428</v>
      </c>
      <c r="T523" s="12" t="s">
        <v>7428</v>
      </c>
      <c r="U523" s="14" t="s">
        <v>56</v>
      </c>
      <c r="V523" s="14" t="s">
        <v>56</v>
      </c>
      <c r="W523" s="14" t="s">
        <v>56</v>
      </c>
      <c r="X523" s="16" t="s">
        <v>56</v>
      </c>
      <c r="Y523" s="13"/>
      <c r="Z523" s="13"/>
      <c r="AA523" s="13"/>
      <c r="AB523" s="13"/>
    </row>
    <row r="524" spans="1:28" ht="17.100000000000001" customHeight="1">
      <c r="A524" t="s">
        <v>1287</v>
      </c>
      <c r="B524" s="12" t="s">
        <v>1288</v>
      </c>
      <c r="C524" s="12" t="s">
        <v>37</v>
      </c>
      <c r="D524" s="12" t="s">
        <v>173</v>
      </c>
      <c r="E524" s="12" t="s">
        <v>174</v>
      </c>
      <c r="F524" s="12" t="s">
        <v>1255</v>
      </c>
      <c r="G524" s="9" t="s">
        <v>5091</v>
      </c>
      <c r="H524" s="8" t="s">
        <v>5091</v>
      </c>
      <c r="I524" s="9"/>
      <c r="J524" s="9"/>
      <c r="K524" s="10"/>
      <c r="L524" s="11"/>
      <c r="M524" s="22"/>
      <c r="N524" s="33"/>
      <c r="O524" s="22"/>
      <c r="P524" s="12" t="s">
        <v>7718</v>
      </c>
      <c r="Q524" s="12" t="s">
        <v>7402</v>
      </c>
      <c r="R524" s="12" t="s">
        <v>7569</v>
      </c>
      <c r="S524" s="12" t="s">
        <v>7428</v>
      </c>
      <c r="T524" s="12" t="s">
        <v>7428</v>
      </c>
      <c r="U524" s="14" t="s">
        <v>56</v>
      </c>
      <c r="V524" s="14" t="s">
        <v>56</v>
      </c>
      <c r="W524" s="14" t="s">
        <v>56</v>
      </c>
      <c r="X524" s="16" t="s">
        <v>56</v>
      </c>
      <c r="Y524" s="13"/>
      <c r="Z524" s="13"/>
      <c r="AA524" s="13"/>
      <c r="AB524" s="13"/>
    </row>
    <row r="525" spans="1:28" ht="17.100000000000001" customHeight="1">
      <c r="A525" s="58" t="s">
        <v>1294</v>
      </c>
      <c r="B525" s="12" t="s">
        <v>7719</v>
      </c>
      <c r="C525" s="12" t="s">
        <v>37</v>
      </c>
      <c r="D525" s="12" t="s">
        <v>173</v>
      </c>
      <c r="E525" s="12" t="s">
        <v>1247</v>
      </c>
      <c r="F525" s="12" t="s">
        <v>1248</v>
      </c>
      <c r="G525" s="9" t="s">
        <v>5092</v>
      </c>
      <c r="H525" s="8" t="s">
        <v>1293</v>
      </c>
      <c r="I525" s="9" t="s">
        <v>1290</v>
      </c>
      <c r="J525" s="9"/>
      <c r="K525" s="10"/>
      <c r="L525" s="11"/>
      <c r="M525" s="22"/>
      <c r="N525" s="33"/>
      <c r="O525" s="22"/>
      <c r="P525" s="12" t="s">
        <v>7720</v>
      </c>
      <c r="Q525" s="12" t="s">
        <v>7721</v>
      </c>
      <c r="R525" s="12" t="s">
        <v>7172</v>
      </c>
      <c r="S525" s="12" t="s">
        <v>7722</v>
      </c>
      <c r="T525" s="12" t="s">
        <v>7624</v>
      </c>
      <c r="U525" s="14" t="s">
        <v>56</v>
      </c>
      <c r="V525" s="14" t="s">
        <v>56</v>
      </c>
      <c r="W525" s="14" t="s">
        <v>56</v>
      </c>
      <c r="X525" s="16" t="s">
        <v>56</v>
      </c>
      <c r="Y525" s="13"/>
      <c r="Z525" s="13"/>
      <c r="AA525" s="13"/>
      <c r="AB525" s="13"/>
    </row>
    <row r="526" spans="1:28" ht="17.100000000000001" customHeight="1">
      <c r="A526" s="58" t="s">
        <v>7723</v>
      </c>
      <c r="B526" s="12" t="s">
        <v>7724</v>
      </c>
      <c r="C526" s="12" t="s">
        <v>37</v>
      </c>
      <c r="D526" s="12" t="s">
        <v>173</v>
      </c>
      <c r="E526" s="12" t="s">
        <v>1247</v>
      </c>
      <c r="F526" s="12" t="s">
        <v>1248</v>
      </c>
      <c r="G526" s="9" t="s">
        <v>7725</v>
      </c>
      <c r="H526" s="8" t="s">
        <v>7726</v>
      </c>
      <c r="I526" s="77" t="s">
        <v>56</v>
      </c>
      <c r="J526" s="9"/>
      <c r="K526" s="10"/>
      <c r="L526" s="11"/>
      <c r="M526" s="22"/>
      <c r="N526" s="33"/>
      <c r="O526" s="22"/>
      <c r="P526" s="12" t="s">
        <v>7727</v>
      </c>
      <c r="Q526" s="12" t="s">
        <v>7728</v>
      </c>
      <c r="R526" s="12" t="s">
        <v>7660</v>
      </c>
      <c r="S526" s="12" t="s">
        <v>7660</v>
      </c>
      <c r="T526" s="12" t="s">
        <v>7729</v>
      </c>
      <c r="U526" s="14" t="s">
        <v>56</v>
      </c>
      <c r="V526" s="14" t="s">
        <v>56</v>
      </c>
      <c r="W526" s="14" t="s">
        <v>56</v>
      </c>
      <c r="X526" s="16" t="s">
        <v>56</v>
      </c>
      <c r="Y526" s="13"/>
      <c r="Z526" s="13"/>
      <c r="AA526" s="13"/>
      <c r="AB526" s="13"/>
    </row>
    <row r="527" spans="1:28" ht="17.100000000000001" customHeight="1">
      <c r="A527" s="58" t="s">
        <v>1298</v>
      </c>
      <c r="B527" s="12" t="s">
        <v>7730</v>
      </c>
      <c r="C527" s="12" t="s">
        <v>37</v>
      </c>
      <c r="D527" s="12" t="s">
        <v>173</v>
      </c>
      <c r="E527" s="12" t="s">
        <v>1247</v>
      </c>
      <c r="F527" s="12" t="s">
        <v>1248</v>
      </c>
      <c r="G527" s="9" t="s">
        <v>5093</v>
      </c>
      <c r="H527" s="8" t="s">
        <v>6655</v>
      </c>
      <c r="I527" s="9" t="s">
        <v>1295</v>
      </c>
      <c r="J527" s="9"/>
      <c r="K527" s="10"/>
      <c r="L527" s="11"/>
      <c r="M527" s="22"/>
      <c r="N527" s="33"/>
      <c r="O527" s="22"/>
      <c r="P527" s="12" t="s">
        <v>7731</v>
      </c>
      <c r="Q527" s="12" t="s">
        <v>7507</v>
      </c>
      <c r="R527" s="12" t="s">
        <v>7732</v>
      </c>
      <c r="S527" s="12" t="s">
        <v>7178</v>
      </c>
      <c r="T527" s="12" t="s">
        <v>7172</v>
      </c>
      <c r="U527" s="14" t="s">
        <v>56</v>
      </c>
      <c r="V527" s="14" t="s">
        <v>56</v>
      </c>
      <c r="W527" s="14" t="s">
        <v>56</v>
      </c>
      <c r="X527" s="16" t="s">
        <v>56</v>
      </c>
      <c r="Y527" s="13"/>
      <c r="Z527" s="13"/>
      <c r="AA527" s="13"/>
      <c r="AB527" s="13"/>
    </row>
    <row r="528" spans="1:28" ht="17.100000000000001" customHeight="1">
      <c r="A528" s="58" t="s">
        <v>1301</v>
      </c>
      <c r="B528" s="12" t="s">
        <v>7733</v>
      </c>
      <c r="C528" s="12" t="s">
        <v>37</v>
      </c>
      <c r="D528" s="12" t="s">
        <v>173</v>
      </c>
      <c r="E528" s="12" t="s">
        <v>1247</v>
      </c>
      <c r="F528" s="12" t="s">
        <v>1248</v>
      </c>
      <c r="G528" s="9" t="s">
        <v>5093</v>
      </c>
      <c r="H528" s="8" t="s">
        <v>6655</v>
      </c>
      <c r="I528" s="9" t="s">
        <v>1299</v>
      </c>
      <c r="J528" s="9"/>
      <c r="K528" s="10"/>
      <c r="L528" s="11"/>
      <c r="M528" s="22"/>
      <c r="N528" s="33"/>
      <c r="O528" s="22"/>
      <c r="P528" s="12" t="s">
        <v>7731</v>
      </c>
      <c r="Q528" s="12" t="s">
        <v>7308</v>
      </c>
      <c r="R528" s="12" t="s">
        <v>7732</v>
      </c>
      <c r="S528" s="12" t="s">
        <v>7178</v>
      </c>
      <c r="T528" s="12" t="s">
        <v>7172</v>
      </c>
      <c r="U528" s="14" t="s">
        <v>56</v>
      </c>
      <c r="V528" s="14" t="s">
        <v>56</v>
      </c>
      <c r="W528" s="14" t="s">
        <v>56</v>
      </c>
      <c r="X528" s="16" t="s">
        <v>56</v>
      </c>
      <c r="Y528" s="13"/>
      <c r="Z528" s="13"/>
      <c r="AA528" s="13"/>
      <c r="AB528" s="13"/>
    </row>
    <row r="529" spans="1:28" ht="17.100000000000001" customHeight="1">
      <c r="A529" s="58" t="s">
        <v>1305</v>
      </c>
      <c r="B529" s="12" t="s">
        <v>7734</v>
      </c>
      <c r="C529" s="12" t="s">
        <v>37</v>
      </c>
      <c r="D529" s="12" t="s">
        <v>173</v>
      </c>
      <c r="E529" s="12" t="s">
        <v>1247</v>
      </c>
      <c r="F529" s="12" t="s">
        <v>1248</v>
      </c>
      <c r="G529" s="9" t="s">
        <v>5094</v>
      </c>
      <c r="H529" s="8" t="s">
        <v>6656</v>
      </c>
      <c r="I529" s="9" t="s">
        <v>1302</v>
      </c>
      <c r="J529" s="9"/>
      <c r="K529" s="10"/>
      <c r="L529" s="11"/>
      <c r="M529" s="22"/>
      <c r="N529" s="33"/>
      <c r="O529" s="22"/>
      <c r="P529" s="12" t="s">
        <v>7731</v>
      </c>
      <c r="Q529" s="12" t="s">
        <v>7507</v>
      </c>
      <c r="R529" s="12" t="s">
        <v>7732</v>
      </c>
      <c r="S529" s="12" t="s">
        <v>7178</v>
      </c>
      <c r="T529" s="12" t="s">
        <v>7172</v>
      </c>
      <c r="U529" s="14" t="s">
        <v>56</v>
      </c>
      <c r="V529" s="14" t="s">
        <v>56</v>
      </c>
      <c r="W529" s="14" t="s">
        <v>56</v>
      </c>
      <c r="X529" s="16" t="s">
        <v>56</v>
      </c>
      <c r="Y529" s="13"/>
      <c r="Z529" s="13"/>
      <c r="AA529" s="13"/>
      <c r="AB529" s="13"/>
    </row>
    <row r="530" spans="1:28" ht="17.100000000000001" customHeight="1">
      <c r="A530" s="58" t="s">
        <v>1309</v>
      </c>
      <c r="B530" s="12" t="s">
        <v>7735</v>
      </c>
      <c r="C530" s="12" t="s">
        <v>37</v>
      </c>
      <c r="D530" s="12" t="s">
        <v>173</v>
      </c>
      <c r="E530" s="12" t="s">
        <v>1247</v>
      </c>
      <c r="F530" s="12" t="s">
        <v>1248</v>
      </c>
      <c r="G530" s="9" t="s">
        <v>5095</v>
      </c>
      <c r="H530" s="8" t="s">
        <v>6657</v>
      </c>
      <c r="I530" s="9" t="s">
        <v>1306</v>
      </c>
      <c r="J530" s="9"/>
      <c r="K530" s="10"/>
      <c r="L530" s="11"/>
      <c r="M530" s="22"/>
      <c r="N530" s="33"/>
      <c r="O530" s="22"/>
      <c r="P530" s="12" t="s">
        <v>7731</v>
      </c>
      <c r="Q530" s="12" t="s">
        <v>7507</v>
      </c>
      <c r="R530" s="12" t="s">
        <v>7732</v>
      </c>
      <c r="S530" s="12" t="s">
        <v>7178</v>
      </c>
      <c r="T530" s="12" t="s">
        <v>7172</v>
      </c>
      <c r="U530" s="14" t="s">
        <v>56</v>
      </c>
      <c r="V530" s="14" t="s">
        <v>56</v>
      </c>
      <c r="W530" s="14" t="s">
        <v>56</v>
      </c>
      <c r="X530" s="16" t="s">
        <v>56</v>
      </c>
      <c r="Y530" s="13"/>
      <c r="Z530" s="13"/>
      <c r="AA530" s="13"/>
      <c r="AB530" s="13"/>
    </row>
    <row r="531" spans="1:28">
      <c r="A531" s="58" t="s">
        <v>1313</v>
      </c>
      <c r="B531" s="12" t="s">
        <v>7736</v>
      </c>
      <c r="C531" s="12" t="s">
        <v>37</v>
      </c>
      <c r="D531" s="12" t="s">
        <v>173</v>
      </c>
      <c r="E531" s="12" t="s">
        <v>1247</v>
      </c>
      <c r="F531" s="12" t="s">
        <v>1248</v>
      </c>
      <c r="G531" s="9" t="s">
        <v>5096</v>
      </c>
      <c r="H531" s="8" t="s">
        <v>6658</v>
      </c>
      <c r="I531" s="9" t="s">
        <v>1310</v>
      </c>
      <c r="J531" s="9"/>
      <c r="K531" s="10"/>
      <c r="L531" s="11"/>
      <c r="M531" s="22"/>
      <c r="N531" s="33"/>
      <c r="O531" s="22"/>
      <c r="P531" s="12" t="s">
        <v>7737</v>
      </c>
      <c r="Q531" s="12" t="s">
        <v>7308</v>
      </c>
      <c r="R531" s="12" t="s">
        <v>7624</v>
      </c>
      <c r="S531" s="12" t="s">
        <v>7178</v>
      </c>
      <c r="T531" s="12" t="s">
        <v>7596</v>
      </c>
      <c r="U531" s="14" t="s">
        <v>56</v>
      </c>
      <c r="V531" s="14" t="s">
        <v>56</v>
      </c>
      <c r="W531" s="14" t="s">
        <v>56</v>
      </c>
      <c r="X531" s="16" t="s">
        <v>56</v>
      </c>
      <c r="Y531" s="13"/>
      <c r="Z531" s="13"/>
      <c r="AA531" s="13"/>
      <c r="AB531" s="13"/>
    </row>
    <row r="532" spans="1:28">
      <c r="A532" s="58" t="s">
        <v>1317</v>
      </c>
      <c r="B532" s="12" t="s">
        <v>7738</v>
      </c>
      <c r="C532" s="12" t="s">
        <v>37</v>
      </c>
      <c r="D532" s="12" t="s">
        <v>173</v>
      </c>
      <c r="E532" s="12" t="s">
        <v>1247</v>
      </c>
      <c r="F532" s="12" t="s">
        <v>1248</v>
      </c>
      <c r="G532" s="9" t="s">
        <v>5097</v>
      </c>
      <c r="H532" s="8" t="s">
        <v>6659</v>
      </c>
      <c r="I532" s="9" t="s">
        <v>1314</v>
      </c>
      <c r="J532" s="9"/>
      <c r="K532" s="10"/>
      <c r="L532" s="11"/>
      <c r="M532" s="22"/>
      <c r="N532" s="33"/>
      <c r="O532" s="22"/>
      <c r="P532" s="12" t="s">
        <v>7739</v>
      </c>
      <c r="Q532" s="12" t="s">
        <v>7740</v>
      </c>
      <c r="R532" s="12" t="s">
        <v>7691</v>
      </c>
      <c r="S532" s="12" t="s">
        <v>7448</v>
      </c>
      <c r="T532" s="12" t="s">
        <v>7693</v>
      </c>
      <c r="U532" s="14" t="s">
        <v>56</v>
      </c>
      <c r="V532" s="14" t="s">
        <v>56</v>
      </c>
      <c r="W532" s="14" t="s">
        <v>56</v>
      </c>
      <c r="X532" s="16" t="s">
        <v>56</v>
      </c>
      <c r="Y532" s="13"/>
      <c r="Z532" s="13"/>
      <c r="AA532" s="13"/>
      <c r="AB532" s="13"/>
    </row>
    <row r="533" spans="1:28">
      <c r="A533" s="58" t="s">
        <v>1321</v>
      </c>
      <c r="B533" s="12" t="s">
        <v>7741</v>
      </c>
      <c r="C533" s="12" t="s">
        <v>37</v>
      </c>
      <c r="D533" s="12" t="s">
        <v>173</v>
      </c>
      <c r="E533" s="12" t="s">
        <v>1247</v>
      </c>
      <c r="F533" s="12" t="s">
        <v>1248</v>
      </c>
      <c r="G533" s="9" t="s">
        <v>5098</v>
      </c>
      <c r="H533" s="8" t="s">
        <v>6660</v>
      </c>
      <c r="I533" s="9" t="s">
        <v>1318</v>
      </c>
      <c r="J533" s="9"/>
      <c r="K533" s="10"/>
      <c r="L533" s="11"/>
      <c r="M533" s="22"/>
      <c r="N533" s="33"/>
      <c r="O533" s="22"/>
      <c r="P533" s="12" t="s">
        <v>7742</v>
      </c>
      <c r="Q533" s="12" t="s">
        <v>7562</v>
      </c>
      <c r="R533" s="12" t="s">
        <v>7601</v>
      </c>
      <c r="S533" s="12" t="s">
        <v>7653</v>
      </c>
      <c r="T533" s="12" t="s">
        <v>7743</v>
      </c>
      <c r="U533" s="14" t="s">
        <v>56</v>
      </c>
      <c r="V533" s="14" t="s">
        <v>56</v>
      </c>
      <c r="W533" s="14" t="s">
        <v>56</v>
      </c>
      <c r="X533" s="16" t="s">
        <v>56</v>
      </c>
      <c r="Y533" s="13"/>
      <c r="Z533" s="13"/>
      <c r="AA533" s="13"/>
      <c r="AB533" s="13"/>
    </row>
    <row r="534" spans="1:28">
      <c r="A534" s="58" t="s">
        <v>1325</v>
      </c>
      <c r="B534" s="12" t="s">
        <v>7744</v>
      </c>
      <c r="C534" s="12" t="s">
        <v>37</v>
      </c>
      <c r="D534" s="12" t="s">
        <v>173</v>
      </c>
      <c r="E534" s="12" t="s">
        <v>1247</v>
      </c>
      <c r="F534" s="12" t="s">
        <v>1248</v>
      </c>
      <c r="G534" s="9" t="s">
        <v>5099</v>
      </c>
      <c r="H534" s="8" t="s">
        <v>6661</v>
      </c>
      <c r="I534" s="9" t="s">
        <v>1322</v>
      </c>
      <c r="J534" s="9"/>
      <c r="K534" s="10"/>
      <c r="L534" s="11"/>
      <c r="M534" s="22"/>
      <c r="N534" s="33"/>
      <c r="O534" s="22"/>
      <c r="P534" s="12" t="s">
        <v>7745</v>
      </c>
      <c r="Q534" s="12" t="s">
        <v>7746</v>
      </c>
      <c r="R534" s="12" t="s">
        <v>7691</v>
      </c>
      <c r="S534" s="12" t="s">
        <v>7448</v>
      </c>
      <c r="T534" s="12" t="s">
        <v>7445</v>
      </c>
      <c r="U534" s="14" t="s">
        <v>56</v>
      </c>
      <c r="V534" s="14" t="s">
        <v>56</v>
      </c>
      <c r="W534" s="14" t="s">
        <v>56</v>
      </c>
      <c r="X534" s="16" t="s">
        <v>56</v>
      </c>
      <c r="Y534" s="13"/>
      <c r="Z534" s="13"/>
      <c r="AA534" s="13"/>
      <c r="AB534" s="13"/>
    </row>
    <row r="535" spans="1:28">
      <c r="A535" s="58" t="s">
        <v>1329</v>
      </c>
      <c r="B535" s="12" t="s">
        <v>7747</v>
      </c>
      <c r="C535" s="12" t="s">
        <v>37</v>
      </c>
      <c r="D535" s="12" t="s">
        <v>173</v>
      </c>
      <c r="E535" s="12" t="s">
        <v>1247</v>
      </c>
      <c r="F535" s="12" t="s">
        <v>1248</v>
      </c>
      <c r="G535" s="9" t="s">
        <v>5100</v>
      </c>
      <c r="H535" s="8" t="s">
        <v>6662</v>
      </c>
      <c r="I535" s="9" t="s">
        <v>1326</v>
      </c>
      <c r="J535" s="9"/>
      <c r="K535" s="10"/>
      <c r="L535" s="11"/>
      <c r="M535" s="22"/>
      <c r="N535" s="33"/>
      <c r="O535" s="22"/>
      <c r="P535" s="12" t="s">
        <v>7748</v>
      </c>
      <c r="Q535" s="12" t="s">
        <v>7749</v>
      </c>
      <c r="R535" s="12" t="s">
        <v>7750</v>
      </c>
      <c r="S535" s="12" t="s">
        <v>7751</v>
      </c>
      <c r="T535" s="12" t="s">
        <v>7693</v>
      </c>
      <c r="U535" s="14" t="s">
        <v>56</v>
      </c>
      <c r="V535" s="14" t="s">
        <v>56</v>
      </c>
      <c r="W535" s="14" t="s">
        <v>56</v>
      </c>
      <c r="X535" s="16" t="s">
        <v>56</v>
      </c>
      <c r="Y535" s="13"/>
      <c r="Z535" s="13"/>
      <c r="AA535" s="13"/>
      <c r="AB535" s="13"/>
    </row>
    <row r="536" spans="1:28">
      <c r="A536" s="58" t="s">
        <v>1333</v>
      </c>
      <c r="B536" s="12" t="s">
        <v>7752</v>
      </c>
      <c r="C536" s="12" t="s">
        <v>37</v>
      </c>
      <c r="D536" s="12" t="s">
        <v>173</v>
      </c>
      <c r="E536" s="12" t="s">
        <v>1247</v>
      </c>
      <c r="F536" s="12" t="s">
        <v>1248</v>
      </c>
      <c r="G536" s="9" t="s">
        <v>5101</v>
      </c>
      <c r="H536" s="8" t="s">
        <v>6663</v>
      </c>
      <c r="I536" s="9" t="s">
        <v>1330</v>
      </c>
      <c r="J536" s="9"/>
      <c r="K536" s="10"/>
      <c r="L536" s="11"/>
      <c r="M536" s="22"/>
      <c r="N536" s="33"/>
      <c r="O536" s="22"/>
      <c r="P536" s="12" t="s">
        <v>7753</v>
      </c>
      <c r="Q536" s="12" t="s">
        <v>7559</v>
      </c>
      <c r="R536" s="12" t="s">
        <v>7750</v>
      </c>
      <c r="S536" s="12" t="s">
        <v>7445</v>
      </c>
      <c r="T536" s="12" t="s">
        <v>7170</v>
      </c>
      <c r="U536" s="14" t="s">
        <v>56</v>
      </c>
      <c r="V536" s="14" t="s">
        <v>56</v>
      </c>
      <c r="W536" s="14" t="s">
        <v>56</v>
      </c>
      <c r="X536" s="16" t="s">
        <v>56</v>
      </c>
      <c r="Y536" s="13"/>
      <c r="Z536" s="13"/>
      <c r="AA536" s="13"/>
      <c r="AB536" s="13"/>
    </row>
    <row r="537" spans="1:28">
      <c r="A537" s="58" t="s">
        <v>1290</v>
      </c>
      <c r="B537" s="12" t="s">
        <v>1291</v>
      </c>
      <c r="C537" s="12" t="s">
        <v>37</v>
      </c>
      <c r="D537" s="12" t="s">
        <v>173</v>
      </c>
      <c r="E537" s="12" t="s">
        <v>1247</v>
      </c>
      <c r="F537" s="12" t="s">
        <v>1292</v>
      </c>
      <c r="G537" s="9" t="s">
        <v>5092</v>
      </c>
      <c r="H537" s="8" t="s">
        <v>1293</v>
      </c>
      <c r="I537" s="9"/>
      <c r="J537" s="9" t="s">
        <v>1294</v>
      </c>
      <c r="K537" s="10" t="s">
        <v>2017</v>
      </c>
      <c r="L537" s="11">
        <v>45748</v>
      </c>
      <c r="M537" s="22"/>
      <c r="N537" s="33"/>
      <c r="O537" s="22"/>
      <c r="P537" s="12" t="s">
        <v>7720</v>
      </c>
      <c r="Q537" s="12" t="s">
        <v>7721</v>
      </c>
      <c r="R537" s="12" t="s">
        <v>7172</v>
      </c>
      <c r="S537" s="12" t="s">
        <v>7722</v>
      </c>
      <c r="T537" s="12" t="s">
        <v>7624</v>
      </c>
      <c r="U537" s="14" t="s">
        <v>56</v>
      </c>
      <c r="V537" s="14" t="s">
        <v>56</v>
      </c>
      <c r="W537" s="14" t="s">
        <v>56</v>
      </c>
      <c r="X537" s="16" t="s">
        <v>56</v>
      </c>
      <c r="Y537" s="13"/>
      <c r="Z537" s="13"/>
      <c r="AA537" s="13"/>
      <c r="AB537" s="13"/>
    </row>
    <row r="538" spans="1:28">
      <c r="A538" s="58" t="s">
        <v>1295</v>
      </c>
      <c r="B538" s="12" t="s">
        <v>1296</v>
      </c>
      <c r="C538" s="12" t="s">
        <v>37</v>
      </c>
      <c r="D538" s="12" t="s">
        <v>173</v>
      </c>
      <c r="E538" s="12" t="s">
        <v>1247</v>
      </c>
      <c r="F538" s="12" t="s">
        <v>1292</v>
      </c>
      <c r="G538" s="9" t="s">
        <v>5093</v>
      </c>
      <c r="H538" s="8" t="s">
        <v>6655</v>
      </c>
      <c r="I538" s="9"/>
      <c r="J538" s="9" t="s">
        <v>1298</v>
      </c>
      <c r="K538" s="10" t="s">
        <v>2017</v>
      </c>
      <c r="L538" s="11">
        <v>45748</v>
      </c>
      <c r="M538" s="22"/>
      <c r="N538" s="33"/>
      <c r="O538" s="22"/>
      <c r="P538" s="12" t="s">
        <v>7731</v>
      </c>
      <c r="Q538" s="12" t="s">
        <v>7507</v>
      </c>
      <c r="R538" s="12" t="s">
        <v>7732</v>
      </c>
      <c r="S538" s="12" t="s">
        <v>7178</v>
      </c>
      <c r="T538" s="12" t="s">
        <v>7172</v>
      </c>
      <c r="U538" s="14" t="s">
        <v>56</v>
      </c>
      <c r="V538" s="14" t="s">
        <v>56</v>
      </c>
      <c r="W538" s="14" t="s">
        <v>56</v>
      </c>
      <c r="X538" s="16" t="s">
        <v>56</v>
      </c>
      <c r="Y538" s="13"/>
      <c r="Z538" s="13"/>
      <c r="AA538" s="13"/>
      <c r="AB538" s="13"/>
    </row>
    <row r="539" spans="1:28">
      <c r="A539" s="58" t="s">
        <v>1299</v>
      </c>
      <c r="B539" s="12" t="s">
        <v>1300</v>
      </c>
      <c r="C539" s="12" t="s">
        <v>37</v>
      </c>
      <c r="D539" s="12" t="s">
        <v>173</v>
      </c>
      <c r="E539" s="12" t="s">
        <v>1247</v>
      </c>
      <c r="F539" s="12" t="s">
        <v>1292</v>
      </c>
      <c r="G539" s="9" t="s">
        <v>5093</v>
      </c>
      <c r="H539" s="8" t="s">
        <v>6655</v>
      </c>
      <c r="I539" s="9"/>
      <c r="J539" s="9" t="s">
        <v>1301</v>
      </c>
      <c r="K539" s="10" t="s">
        <v>2017</v>
      </c>
      <c r="L539" s="11">
        <v>45748</v>
      </c>
      <c r="M539" s="22"/>
      <c r="N539" s="33"/>
      <c r="O539" s="22"/>
      <c r="P539" s="12" t="s">
        <v>7731</v>
      </c>
      <c r="Q539" s="12" t="s">
        <v>7308</v>
      </c>
      <c r="R539" s="12" t="s">
        <v>7732</v>
      </c>
      <c r="S539" s="12" t="s">
        <v>7178</v>
      </c>
      <c r="T539" s="12" t="s">
        <v>7172</v>
      </c>
      <c r="U539" s="14" t="s">
        <v>56</v>
      </c>
      <c r="V539" s="14" t="s">
        <v>56</v>
      </c>
      <c r="W539" s="14" t="s">
        <v>56</v>
      </c>
      <c r="X539" s="16" t="s">
        <v>56</v>
      </c>
      <c r="Y539" s="13"/>
      <c r="Z539" s="13"/>
      <c r="AA539" s="13"/>
      <c r="AB539" s="13"/>
    </row>
    <row r="540" spans="1:28">
      <c r="A540" s="58" t="s">
        <v>1302</v>
      </c>
      <c r="B540" s="12" t="s">
        <v>1303</v>
      </c>
      <c r="C540" s="12" t="s">
        <v>37</v>
      </c>
      <c r="D540" s="12" t="s">
        <v>173</v>
      </c>
      <c r="E540" s="12" t="s">
        <v>1247</v>
      </c>
      <c r="F540" s="12" t="s">
        <v>1292</v>
      </c>
      <c r="G540" s="9" t="s">
        <v>5094</v>
      </c>
      <c r="H540" s="8" t="s">
        <v>6656</v>
      </c>
      <c r="I540" s="9"/>
      <c r="J540" s="9" t="s">
        <v>1305</v>
      </c>
      <c r="K540" s="10" t="s">
        <v>2017</v>
      </c>
      <c r="L540" s="11">
        <v>45748</v>
      </c>
      <c r="M540" s="22"/>
      <c r="N540" s="33"/>
      <c r="O540" s="22"/>
      <c r="P540" s="12" t="s">
        <v>7731</v>
      </c>
      <c r="Q540" s="12" t="s">
        <v>7507</v>
      </c>
      <c r="R540" s="12" t="s">
        <v>7732</v>
      </c>
      <c r="S540" s="12" t="s">
        <v>7178</v>
      </c>
      <c r="T540" s="12" t="s">
        <v>7172</v>
      </c>
      <c r="U540" s="14" t="s">
        <v>56</v>
      </c>
      <c r="V540" s="14" t="s">
        <v>56</v>
      </c>
      <c r="W540" s="14" t="s">
        <v>56</v>
      </c>
      <c r="X540" s="16" t="s">
        <v>56</v>
      </c>
      <c r="Y540" s="13"/>
      <c r="Z540" s="13"/>
      <c r="AA540" s="13"/>
      <c r="AB540" s="13"/>
    </row>
    <row r="541" spans="1:28">
      <c r="A541" s="58" t="s">
        <v>1306</v>
      </c>
      <c r="B541" s="12" t="s">
        <v>1307</v>
      </c>
      <c r="C541" s="12" t="s">
        <v>37</v>
      </c>
      <c r="D541" s="12" t="s">
        <v>173</v>
      </c>
      <c r="E541" s="12" t="s">
        <v>1247</v>
      </c>
      <c r="F541" s="12" t="s">
        <v>1292</v>
      </c>
      <c r="G541" s="9" t="s">
        <v>5095</v>
      </c>
      <c r="H541" s="8" t="s">
        <v>6657</v>
      </c>
      <c r="I541" s="9"/>
      <c r="J541" s="9" t="s">
        <v>1309</v>
      </c>
      <c r="K541" s="10" t="s">
        <v>2017</v>
      </c>
      <c r="L541" s="11">
        <v>45748</v>
      </c>
      <c r="M541" s="22"/>
      <c r="N541" s="33"/>
      <c r="O541" s="22"/>
      <c r="P541" s="12" t="s">
        <v>7731</v>
      </c>
      <c r="Q541" s="12" t="s">
        <v>7507</v>
      </c>
      <c r="R541" s="12" t="s">
        <v>7732</v>
      </c>
      <c r="S541" s="12" t="s">
        <v>7178</v>
      </c>
      <c r="T541" s="12" t="s">
        <v>7172</v>
      </c>
      <c r="U541" s="14" t="s">
        <v>56</v>
      </c>
      <c r="V541" s="14" t="s">
        <v>56</v>
      </c>
      <c r="W541" s="14" t="s">
        <v>56</v>
      </c>
      <c r="X541" s="16" t="s">
        <v>56</v>
      </c>
      <c r="Y541" s="13"/>
      <c r="Z541" s="13"/>
      <c r="AA541" s="13"/>
      <c r="AB541" s="13"/>
    </row>
    <row r="542" spans="1:28">
      <c r="A542" s="58" t="s">
        <v>1310</v>
      </c>
      <c r="B542" s="12" t="s">
        <v>1311</v>
      </c>
      <c r="C542" s="12" t="s">
        <v>37</v>
      </c>
      <c r="D542" s="12" t="s">
        <v>173</v>
      </c>
      <c r="E542" s="12" t="s">
        <v>1247</v>
      </c>
      <c r="F542" s="12" t="s">
        <v>1292</v>
      </c>
      <c r="G542" s="9" t="s">
        <v>5096</v>
      </c>
      <c r="H542" s="8" t="s">
        <v>6658</v>
      </c>
      <c r="I542" s="9"/>
      <c r="J542" s="9" t="s">
        <v>1313</v>
      </c>
      <c r="K542" s="10" t="s">
        <v>2017</v>
      </c>
      <c r="L542" s="11">
        <v>45748</v>
      </c>
      <c r="M542" s="22"/>
      <c r="N542" s="33"/>
      <c r="O542" s="22"/>
      <c r="P542" s="12" t="s">
        <v>7737</v>
      </c>
      <c r="Q542" s="12" t="s">
        <v>7308</v>
      </c>
      <c r="R542" s="12" t="s">
        <v>7624</v>
      </c>
      <c r="S542" s="12" t="s">
        <v>7178</v>
      </c>
      <c r="T542" s="12" t="s">
        <v>7596</v>
      </c>
      <c r="U542" s="14" t="s">
        <v>56</v>
      </c>
      <c r="V542" s="14" t="s">
        <v>56</v>
      </c>
      <c r="W542" s="14" t="s">
        <v>56</v>
      </c>
      <c r="X542" s="16" t="s">
        <v>56</v>
      </c>
      <c r="Y542" s="13"/>
      <c r="Z542" s="13"/>
      <c r="AA542" s="13"/>
      <c r="AB542" s="13"/>
    </row>
    <row r="543" spans="1:28">
      <c r="A543" s="58" t="s">
        <v>1314</v>
      </c>
      <c r="B543" s="12" t="s">
        <v>1315</v>
      </c>
      <c r="C543" s="12" t="s">
        <v>37</v>
      </c>
      <c r="D543" s="12" t="s">
        <v>173</v>
      </c>
      <c r="E543" s="12" t="s">
        <v>1247</v>
      </c>
      <c r="F543" s="12" t="s">
        <v>1292</v>
      </c>
      <c r="G543" s="9" t="s">
        <v>5097</v>
      </c>
      <c r="H543" s="8" t="s">
        <v>6659</v>
      </c>
      <c r="I543" s="9"/>
      <c r="J543" s="9" t="s">
        <v>1317</v>
      </c>
      <c r="K543" s="10" t="s">
        <v>2017</v>
      </c>
      <c r="L543" s="11">
        <v>45748</v>
      </c>
      <c r="M543" s="22"/>
      <c r="N543" s="33"/>
      <c r="O543" s="22"/>
      <c r="P543" s="12" t="s">
        <v>7739</v>
      </c>
      <c r="Q543" s="12" t="s">
        <v>7740</v>
      </c>
      <c r="R543" s="12" t="s">
        <v>7691</v>
      </c>
      <c r="S543" s="12" t="s">
        <v>7448</v>
      </c>
      <c r="T543" s="12" t="s">
        <v>7693</v>
      </c>
      <c r="U543" s="14" t="s">
        <v>56</v>
      </c>
      <c r="V543" s="14" t="s">
        <v>56</v>
      </c>
      <c r="W543" s="14" t="s">
        <v>56</v>
      </c>
      <c r="X543" s="16" t="s">
        <v>56</v>
      </c>
      <c r="Y543" s="13"/>
      <c r="Z543" s="13"/>
      <c r="AA543" s="13"/>
      <c r="AB543" s="13"/>
    </row>
    <row r="544" spans="1:28">
      <c r="A544" s="58" t="s">
        <v>1318</v>
      </c>
      <c r="B544" s="12" t="s">
        <v>1319</v>
      </c>
      <c r="C544" s="12" t="s">
        <v>37</v>
      </c>
      <c r="D544" s="12" t="s">
        <v>173</v>
      </c>
      <c r="E544" s="12" t="s">
        <v>1247</v>
      </c>
      <c r="F544" s="12" t="s">
        <v>1292</v>
      </c>
      <c r="G544" s="9" t="s">
        <v>5098</v>
      </c>
      <c r="H544" s="8" t="s">
        <v>6660</v>
      </c>
      <c r="I544" s="9"/>
      <c r="J544" s="9" t="s">
        <v>1321</v>
      </c>
      <c r="K544" s="10" t="s">
        <v>2017</v>
      </c>
      <c r="L544" s="11">
        <v>45748</v>
      </c>
      <c r="M544" s="22"/>
      <c r="N544" s="33"/>
      <c r="O544" s="22"/>
      <c r="P544" s="12" t="s">
        <v>7742</v>
      </c>
      <c r="Q544" s="12" t="s">
        <v>7562</v>
      </c>
      <c r="R544" s="12" t="s">
        <v>7601</v>
      </c>
      <c r="S544" s="12" t="s">
        <v>7653</v>
      </c>
      <c r="T544" s="12" t="s">
        <v>7743</v>
      </c>
      <c r="U544" s="14" t="s">
        <v>56</v>
      </c>
      <c r="V544" s="14" t="s">
        <v>56</v>
      </c>
      <c r="W544" s="14" t="s">
        <v>56</v>
      </c>
      <c r="X544" s="16" t="s">
        <v>56</v>
      </c>
      <c r="Y544" s="13"/>
      <c r="Z544" s="13"/>
      <c r="AA544" s="13"/>
      <c r="AB544" s="13"/>
    </row>
    <row r="545" spans="1:28">
      <c r="A545" s="58" t="s">
        <v>1322</v>
      </c>
      <c r="B545" s="12" t="s">
        <v>1323</v>
      </c>
      <c r="C545" s="12" t="s">
        <v>37</v>
      </c>
      <c r="D545" s="12" t="s">
        <v>173</v>
      </c>
      <c r="E545" s="12" t="s">
        <v>1247</v>
      </c>
      <c r="F545" s="12" t="s">
        <v>1292</v>
      </c>
      <c r="G545" s="9" t="s">
        <v>5099</v>
      </c>
      <c r="H545" s="8" t="s">
        <v>6661</v>
      </c>
      <c r="I545" s="9"/>
      <c r="J545" s="9" t="s">
        <v>1325</v>
      </c>
      <c r="K545" s="10" t="s">
        <v>2017</v>
      </c>
      <c r="L545" s="11">
        <v>45748</v>
      </c>
      <c r="M545" s="22"/>
      <c r="N545" s="33"/>
      <c r="O545" s="22"/>
      <c r="P545" s="12" t="s">
        <v>7745</v>
      </c>
      <c r="Q545" s="12" t="s">
        <v>7746</v>
      </c>
      <c r="R545" s="12" t="s">
        <v>7691</v>
      </c>
      <c r="S545" s="12" t="s">
        <v>7448</v>
      </c>
      <c r="T545" s="12" t="s">
        <v>7445</v>
      </c>
      <c r="U545" s="14" t="s">
        <v>56</v>
      </c>
      <c r="V545" s="14" t="s">
        <v>56</v>
      </c>
      <c r="W545" s="14" t="s">
        <v>56</v>
      </c>
      <c r="X545" s="16" t="s">
        <v>56</v>
      </c>
      <c r="Y545" s="13"/>
      <c r="Z545" s="13"/>
      <c r="AA545" s="13"/>
      <c r="AB545" s="13"/>
    </row>
    <row r="546" spans="1:28">
      <c r="A546" s="58" t="s">
        <v>1326</v>
      </c>
      <c r="B546" s="12" t="s">
        <v>1327</v>
      </c>
      <c r="C546" s="12" t="s">
        <v>37</v>
      </c>
      <c r="D546" s="12" t="s">
        <v>173</v>
      </c>
      <c r="E546" s="12" t="s">
        <v>1247</v>
      </c>
      <c r="F546" s="12" t="s">
        <v>1292</v>
      </c>
      <c r="G546" s="9" t="s">
        <v>5100</v>
      </c>
      <c r="H546" s="8" t="s">
        <v>6662</v>
      </c>
      <c r="I546" s="9"/>
      <c r="J546" s="9" t="s">
        <v>1329</v>
      </c>
      <c r="K546" s="10" t="s">
        <v>2017</v>
      </c>
      <c r="L546" s="11">
        <v>45748</v>
      </c>
      <c r="M546" s="22"/>
      <c r="N546" s="33"/>
      <c r="O546" s="22"/>
      <c r="P546" s="12" t="s">
        <v>7748</v>
      </c>
      <c r="Q546" s="12" t="s">
        <v>7749</v>
      </c>
      <c r="R546" s="12" t="s">
        <v>7750</v>
      </c>
      <c r="S546" s="12" t="s">
        <v>7751</v>
      </c>
      <c r="T546" s="12" t="s">
        <v>7693</v>
      </c>
      <c r="U546" s="14" t="s">
        <v>56</v>
      </c>
      <c r="V546" s="14" t="s">
        <v>56</v>
      </c>
      <c r="W546" s="14" t="s">
        <v>56</v>
      </c>
      <c r="X546" s="16" t="s">
        <v>56</v>
      </c>
      <c r="Y546" s="13"/>
      <c r="Z546" s="13"/>
      <c r="AA546" s="13"/>
      <c r="AB546" s="13"/>
    </row>
    <row r="547" spans="1:28">
      <c r="A547" s="58" t="s">
        <v>1330</v>
      </c>
      <c r="B547" s="12" t="s">
        <v>1331</v>
      </c>
      <c r="C547" s="12" t="s">
        <v>37</v>
      </c>
      <c r="D547" s="12" t="s">
        <v>173</v>
      </c>
      <c r="E547" s="12" t="s">
        <v>1247</v>
      </c>
      <c r="F547" s="12" t="s">
        <v>1292</v>
      </c>
      <c r="G547" s="9" t="s">
        <v>5101</v>
      </c>
      <c r="H547" s="8" t="s">
        <v>6663</v>
      </c>
      <c r="I547" s="9"/>
      <c r="J547" s="9" t="s">
        <v>1333</v>
      </c>
      <c r="K547" s="10" t="s">
        <v>2017</v>
      </c>
      <c r="L547" s="11">
        <v>45748</v>
      </c>
      <c r="M547" s="22"/>
      <c r="N547" s="33"/>
      <c r="O547" s="22"/>
      <c r="P547" s="12" t="s">
        <v>7753</v>
      </c>
      <c r="Q547" s="12" t="s">
        <v>7559</v>
      </c>
      <c r="R547" s="12" t="s">
        <v>7750</v>
      </c>
      <c r="S547" s="12" t="s">
        <v>7445</v>
      </c>
      <c r="T547" s="12" t="s">
        <v>7170</v>
      </c>
      <c r="U547" s="14" t="s">
        <v>56</v>
      </c>
      <c r="V547" s="14" t="s">
        <v>56</v>
      </c>
      <c r="W547" s="14" t="s">
        <v>56</v>
      </c>
      <c r="X547" s="16" t="s">
        <v>56</v>
      </c>
      <c r="Y547" s="13"/>
      <c r="Z547" s="13"/>
      <c r="AA547" s="13"/>
      <c r="AB547" s="13"/>
    </row>
    <row r="548" spans="1:28">
      <c r="A548" s="58" t="s">
        <v>1334</v>
      </c>
      <c r="B548" s="78" t="s">
        <v>56</v>
      </c>
      <c r="C548" s="12" t="s">
        <v>37</v>
      </c>
      <c r="D548" s="12" t="s">
        <v>173</v>
      </c>
      <c r="E548" s="12" t="s">
        <v>174</v>
      </c>
      <c r="F548" s="12" t="s">
        <v>1255</v>
      </c>
      <c r="G548" s="9" t="s">
        <v>5102</v>
      </c>
      <c r="H548" s="8" t="s">
        <v>6664</v>
      </c>
      <c r="I548" s="9"/>
      <c r="J548" s="9"/>
      <c r="K548" s="10" t="s">
        <v>2017</v>
      </c>
      <c r="L548" s="11">
        <v>45748</v>
      </c>
      <c r="M548" s="22"/>
      <c r="N548" s="33"/>
      <c r="O548" s="22"/>
      <c r="P548" s="78" t="s">
        <v>56</v>
      </c>
      <c r="Q548" s="78" t="s">
        <v>56</v>
      </c>
      <c r="R548" s="78" t="s">
        <v>56</v>
      </c>
      <c r="S548" s="78" t="s">
        <v>56</v>
      </c>
      <c r="T548" s="78" t="s">
        <v>56</v>
      </c>
      <c r="U548" s="14" t="s">
        <v>56</v>
      </c>
      <c r="V548" s="14" t="s">
        <v>56</v>
      </c>
      <c r="W548" s="14" t="s">
        <v>56</v>
      </c>
      <c r="X548" s="16" t="s">
        <v>56</v>
      </c>
      <c r="Y548" s="13"/>
      <c r="Z548" s="13"/>
      <c r="AA548" s="13"/>
      <c r="AB548" s="13"/>
    </row>
    <row r="549" spans="1:28">
      <c r="A549" s="58" t="s">
        <v>1337</v>
      </c>
      <c r="B549" s="78" t="s">
        <v>56</v>
      </c>
      <c r="C549" s="12" t="s">
        <v>37</v>
      </c>
      <c r="D549" s="12" t="s">
        <v>173</v>
      </c>
      <c r="E549" s="12" t="s">
        <v>174</v>
      </c>
      <c r="F549" s="12" t="s">
        <v>1255</v>
      </c>
      <c r="G549" s="9" t="s">
        <v>5103</v>
      </c>
      <c r="H549" s="8" t="s">
        <v>6665</v>
      </c>
      <c r="I549" s="9"/>
      <c r="J549" s="9"/>
      <c r="K549" s="10" t="s">
        <v>2017</v>
      </c>
      <c r="L549" s="11">
        <v>45748</v>
      </c>
      <c r="M549" s="22"/>
      <c r="N549" s="33"/>
      <c r="O549" s="22"/>
      <c r="P549" s="78" t="s">
        <v>56</v>
      </c>
      <c r="Q549" s="78" t="s">
        <v>56</v>
      </c>
      <c r="R549" s="78" t="s">
        <v>56</v>
      </c>
      <c r="S549" s="78" t="s">
        <v>56</v>
      </c>
      <c r="T549" s="78" t="s">
        <v>56</v>
      </c>
      <c r="U549" s="14" t="s">
        <v>56</v>
      </c>
      <c r="V549" s="14" t="s">
        <v>56</v>
      </c>
      <c r="W549" s="14" t="s">
        <v>56</v>
      </c>
      <c r="X549" s="16" t="s">
        <v>56</v>
      </c>
      <c r="Y549" s="13"/>
      <c r="Z549" s="13"/>
      <c r="AA549" s="13"/>
      <c r="AB549" s="13"/>
    </row>
    <row r="550" spans="1:28">
      <c r="A550" s="58" t="s">
        <v>1340</v>
      </c>
      <c r="B550" s="12" t="s">
        <v>1341</v>
      </c>
      <c r="C550" s="12" t="s">
        <v>37</v>
      </c>
      <c r="D550" s="12" t="s">
        <v>173</v>
      </c>
      <c r="E550" s="12" t="s">
        <v>174</v>
      </c>
      <c r="F550" s="12" t="s">
        <v>1255</v>
      </c>
      <c r="G550" s="9" t="s">
        <v>5104</v>
      </c>
      <c r="H550" s="8" t="s">
        <v>6666</v>
      </c>
      <c r="I550" s="9"/>
      <c r="J550" s="9"/>
      <c r="K550" s="10" t="s">
        <v>2017</v>
      </c>
      <c r="L550" s="11">
        <v>45748</v>
      </c>
      <c r="M550" s="22"/>
      <c r="N550" s="33"/>
      <c r="O550" s="22"/>
      <c r="P550" s="12" t="s">
        <v>7137</v>
      </c>
      <c r="Q550" s="12" t="s">
        <v>7754</v>
      </c>
      <c r="R550" s="12" t="s">
        <v>7133</v>
      </c>
      <c r="S550" s="12" t="s">
        <v>7133</v>
      </c>
      <c r="T550" s="12" t="s">
        <v>7133</v>
      </c>
      <c r="U550" s="14" t="s">
        <v>56</v>
      </c>
      <c r="V550" s="14" t="s">
        <v>56</v>
      </c>
      <c r="W550" s="14" t="s">
        <v>56</v>
      </c>
      <c r="X550" s="16" t="s">
        <v>56</v>
      </c>
      <c r="Y550" s="13"/>
      <c r="Z550" s="13"/>
      <c r="AA550" s="13"/>
      <c r="AB550" s="13"/>
    </row>
    <row r="551" spans="1:28">
      <c r="A551" s="58" t="s">
        <v>1343</v>
      </c>
      <c r="B551" s="12" t="s">
        <v>1344</v>
      </c>
      <c r="C551" s="12" t="s">
        <v>37</v>
      </c>
      <c r="D551" s="12" t="s">
        <v>173</v>
      </c>
      <c r="E551" s="12" t="s">
        <v>174</v>
      </c>
      <c r="F551" s="12" t="s">
        <v>1255</v>
      </c>
      <c r="G551" s="9" t="s">
        <v>5105</v>
      </c>
      <c r="H551" s="8" t="s">
        <v>6667</v>
      </c>
      <c r="I551" s="9"/>
      <c r="J551" s="9"/>
      <c r="K551" s="10" t="s">
        <v>2017</v>
      </c>
      <c r="L551" s="11">
        <v>45748</v>
      </c>
      <c r="M551" s="22"/>
      <c r="N551" s="33"/>
      <c r="O551" s="22"/>
      <c r="P551" s="12" t="s">
        <v>7137</v>
      </c>
      <c r="Q551" s="12" t="s">
        <v>7754</v>
      </c>
      <c r="R551" s="12" t="s">
        <v>7133</v>
      </c>
      <c r="S551" s="12" t="s">
        <v>7133</v>
      </c>
      <c r="T551" s="12" t="s">
        <v>7133</v>
      </c>
      <c r="U551" s="14" t="s">
        <v>56</v>
      </c>
      <c r="V551" s="14" t="s">
        <v>56</v>
      </c>
      <c r="W551" s="14" t="s">
        <v>56</v>
      </c>
      <c r="X551" s="16" t="s">
        <v>56</v>
      </c>
      <c r="Y551" s="13"/>
      <c r="Z551" s="13"/>
      <c r="AA551" s="13"/>
      <c r="AB551" s="13"/>
    </row>
    <row r="552" spans="1:28">
      <c r="A552" s="58" t="s">
        <v>1346</v>
      </c>
      <c r="B552" s="12" t="s">
        <v>1347</v>
      </c>
      <c r="C552" s="12" t="s">
        <v>37</v>
      </c>
      <c r="D552" s="12" t="s">
        <v>173</v>
      </c>
      <c r="E552" s="12" t="s">
        <v>174</v>
      </c>
      <c r="F552" s="12" t="s">
        <v>1255</v>
      </c>
      <c r="G552" s="9" t="s">
        <v>5106</v>
      </c>
      <c r="H552" s="8" t="s">
        <v>6668</v>
      </c>
      <c r="I552" s="9"/>
      <c r="J552" s="9"/>
      <c r="K552" s="10" t="s">
        <v>2017</v>
      </c>
      <c r="L552" s="11">
        <v>45748</v>
      </c>
      <c r="M552" s="22"/>
      <c r="N552" s="33"/>
      <c r="O552" s="22"/>
      <c r="P552" s="12" t="s">
        <v>7137</v>
      </c>
      <c r="Q552" s="12" t="s">
        <v>7754</v>
      </c>
      <c r="R552" s="12" t="s">
        <v>7133</v>
      </c>
      <c r="S552" s="12" t="s">
        <v>7133</v>
      </c>
      <c r="T552" s="12" t="s">
        <v>7133</v>
      </c>
      <c r="U552" s="14" t="s">
        <v>56</v>
      </c>
      <c r="V552" s="14" t="s">
        <v>56</v>
      </c>
      <c r="W552" s="14" t="s">
        <v>56</v>
      </c>
      <c r="X552" s="16" t="s">
        <v>56</v>
      </c>
      <c r="Y552" s="13"/>
      <c r="Z552" s="13"/>
      <c r="AA552" s="13"/>
      <c r="AB552" s="13"/>
    </row>
    <row r="553" spans="1:28">
      <c r="A553" s="58" t="s">
        <v>1349</v>
      </c>
      <c r="B553" s="12" t="s">
        <v>1350</v>
      </c>
      <c r="C553" s="12" t="s">
        <v>37</v>
      </c>
      <c r="D553" s="12" t="s">
        <v>173</v>
      </c>
      <c r="E553" s="12" t="s">
        <v>174</v>
      </c>
      <c r="F553" s="12" t="s">
        <v>1255</v>
      </c>
      <c r="G553" s="9" t="s">
        <v>5107</v>
      </c>
      <c r="H553" s="8" t="s">
        <v>6669</v>
      </c>
      <c r="I553" s="9"/>
      <c r="J553" s="9"/>
      <c r="K553" s="10" t="s">
        <v>2017</v>
      </c>
      <c r="L553" s="11">
        <v>45748</v>
      </c>
      <c r="M553" s="22"/>
      <c r="N553" s="33"/>
      <c r="O553" s="22"/>
      <c r="P553" s="12" t="s">
        <v>7137</v>
      </c>
      <c r="Q553" s="12" t="s">
        <v>7754</v>
      </c>
      <c r="R553" s="12" t="s">
        <v>7133</v>
      </c>
      <c r="S553" s="12" t="s">
        <v>7133</v>
      </c>
      <c r="T553" s="12" t="s">
        <v>7133</v>
      </c>
      <c r="U553" s="14" t="s">
        <v>56</v>
      </c>
      <c r="V553" s="14" t="s">
        <v>56</v>
      </c>
      <c r="W553" s="14" t="s">
        <v>56</v>
      </c>
      <c r="X553" s="16" t="s">
        <v>56</v>
      </c>
      <c r="Y553" s="13"/>
      <c r="Z553" s="13"/>
      <c r="AA553" s="13"/>
      <c r="AB553" s="13"/>
    </row>
    <row r="554" spans="1:28">
      <c r="A554" s="58" t="s">
        <v>1352</v>
      </c>
      <c r="B554" s="12" t="s">
        <v>1353</v>
      </c>
      <c r="C554" s="12" t="s">
        <v>37</v>
      </c>
      <c r="D554" s="12" t="s">
        <v>173</v>
      </c>
      <c r="E554" s="12" t="s">
        <v>174</v>
      </c>
      <c r="F554" s="12" t="s">
        <v>1255</v>
      </c>
      <c r="G554" s="9" t="s">
        <v>5108</v>
      </c>
      <c r="H554" s="8" t="s">
        <v>6670</v>
      </c>
      <c r="I554" s="9"/>
      <c r="J554" s="9"/>
      <c r="K554" s="10" t="s">
        <v>2017</v>
      </c>
      <c r="L554" s="11">
        <v>45748</v>
      </c>
      <c r="M554" s="22"/>
      <c r="N554" s="33"/>
      <c r="O554" s="22"/>
      <c r="P554" s="12" t="s">
        <v>7137</v>
      </c>
      <c r="Q554" s="12" t="s">
        <v>7754</v>
      </c>
      <c r="R554" s="12" t="s">
        <v>7133</v>
      </c>
      <c r="S554" s="12" t="s">
        <v>7133</v>
      </c>
      <c r="T554" s="12" t="s">
        <v>7133</v>
      </c>
      <c r="U554" s="14" t="s">
        <v>56</v>
      </c>
      <c r="V554" s="14" t="s">
        <v>56</v>
      </c>
      <c r="W554" s="14" t="s">
        <v>56</v>
      </c>
      <c r="X554" s="16" t="s">
        <v>56</v>
      </c>
      <c r="Y554" s="13"/>
      <c r="Z554" s="13"/>
      <c r="AA554" s="13"/>
      <c r="AB554" s="13"/>
    </row>
    <row r="555" spans="1:28">
      <c r="A555" s="58" t="s">
        <v>1355</v>
      </c>
      <c r="B555" s="12" t="s">
        <v>1356</v>
      </c>
      <c r="C555" s="12" t="s">
        <v>37</v>
      </c>
      <c r="D555" s="12" t="s">
        <v>173</v>
      </c>
      <c r="E555" s="12" t="s">
        <v>174</v>
      </c>
      <c r="F555" s="12" t="s">
        <v>1255</v>
      </c>
      <c r="G555" s="9" t="s">
        <v>5109</v>
      </c>
      <c r="H555" s="8" t="s">
        <v>6671</v>
      </c>
      <c r="I555" s="9"/>
      <c r="J555" s="9"/>
      <c r="K555" s="10" t="s">
        <v>2017</v>
      </c>
      <c r="L555" s="11">
        <v>45748</v>
      </c>
      <c r="M555" s="22"/>
      <c r="N555" s="33"/>
      <c r="O555" s="22"/>
      <c r="P555" s="12" t="s">
        <v>7137</v>
      </c>
      <c r="Q555" s="12" t="s">
        <v>7754</v>
      </c>
      <c r="R555" s="12" t="s">
        <v>7133</v>
      </c>
      <c r="S555" s="12" t="s">
        <v>7133</v>
      </c>
      <c r="T555" s="12" t="s">
        <v>7133</v>
      </c>
      <c r="U555" s="14" t="s">
        <v>56</v>
      </c>
      <c r="V555" s="14" t="s">
        <v>56</v>
      </c>
      <c r="W555" s="14" t="s">
        <v>56</v>
      </c>
      <c r="X555" s="16" t="s">
        <v>56</v>
      </c>
      <c r="Y555" s="13"/>
      <c r="Z555" s="13"/>
      <c r="AA555" s="13"/>
      <c r="AB555" s="13"/>
    </row>
    <row r="556" spans="1:28">
      <c r="A556" s="58" t="s">
        <v>1358</v>
      </c>
      <c r="B556" s="12" t="s">
        <v>1359</v>
      </c>
      <c r="C556" s="12" t="s">
        <v>37</v>
      </c>
      <c r="D556" s="12" t="s">
        <v>173</v>
      </c>
      <c r="E556" s="12" t="s">
        <v>174</v>
      </c>
      <c r="F556" s="12" t="s">
        <v>1255</v>
      </c>
      <c r="G556" s="9" t="s">
        <v>5110</v>
      </c>
      <c r="H556" s="8" t="s">
        <v>6672</v>
      </c>
      <c r="I556" s="9"/>
      <c r="J556" s="9"/>
      <c r="K556" s="10" t="s">
        <v>2017</v>
      </c>
      <c r="L556" s="11">
        <v>45748</v>
      </c>
      <c r="M556" s="22"/>
      <c r="N556" s="33"/>
      <c r="O556" s="22"/>
      <c r="P556" s="12" t="s">
        <v>7137</v>
      </c>
      <c r="Q556" s="12" t="s">
        <v>7754</v>
      </c>
      <c r="R556" s="12" t="s">
        <v>7133</v>
      </c>
      <c r="S556" s="12" t="s">
        <v>7133</v>
      </c>
      <c r="T556" s="12" t="s">
        <v>7133</v>
      </c>
      <c r="U556" s="14" t="s">
        <v>56</v>
      </c>
      <c r="V556" s="14" t="s">
        <v>56</v>
      </c>
      <c r="W556" s="14" t="s">
        <v>56</v>
      </c>
      <c r="X556" s="16" t="s">
        <v>56</v>
      </c>
      <c r="Y556" s="13"/>
      <c r="Z556" s="13"/>
      <c r="AA556" s="13"/>
      <c r="AB556" s="13"/>
    </row>
    <row r="557" spans="1:28">
      <c r="A557" s="58" t="s">
        <v>1361</v>
      </c>
      <c r="B557" s="12" t="s">
        <v>1362</v>
      </c>
      <c r="C557" s="12" t="s">
        <v>37</v>
      </c>
      <c r="D557" s="12" t="s">
        <v>173</v>
      </c>
      <c r="E557" s="12" t="s">
        <v>174</v>
      </c>
      <c r="F557" s="12" t="s">
        <v>1255</v>
      </c>
      <c r="G557" s="9" t="s">
        <v>5111</v>
      </c>
      <c r="H557" s="8" t="s">
        <v>6673</v>
      </c>
      <c r="I557" s="9"/>
      <c r="J557" s="9"/>
      <c r="K557" s="10" t="s">
        <v>2017</v>
      </c>
      <c r="L557" s="11">
        <v>45748</v>
      </c>
      <c r="M557" s="22"/>
      <c r="N557" s="33"/>
      <c r="O557" s="22"/>
      <c r="P557" s="12" t="s">
        <v>7137</v>
      </c>
      <c r="Q557" s="12" t="s">
        <v>7754</v>
      </c>
      <c r="R557" s="12" t="s">
        <v>7133</v>
      </c>
      <c r="S557" s="12" t="s">
        <v>7133</v>
      </c>
      <c r="T557" s="12" t="s">
        <v>7133</v>
      </c>
      <c r="U557" s="14" t="s">
        <v>56</v>
      </c>
      <c r="V557" s="14" t="s">
        <v>56</v>
      </c>
      <c r="W557" s="14" t="s">
        <v>56</v>
      </c>
      <c r="X557" s="16" t="s">
        <v>56</v>
      </c>
      <c r="Y557" s="13"/>
      <c r="Z557" s="13"/>
      <c r="AA557" s="13"/>
      <c r="AB557" s="13"/>
    </row>
    <row r="558" spans="1:28">
      <c r="A558" s="58" t="s">
        <v>1364</v>
      </c>
      <c r="B558" s="12" t="s">
        <v>1365</v>
      </c>
      <c r="C558" s="12" t="s">
        <v>37</v>
      </c>
      <c r="D558" s="12" t="s">
        <v>173</v>
      </c>
      <c r="E558" s="12" t="s">
        <v>174</v>
      </c>
      <c r="F558" s="12" t="s">
        <v>1255</v>
      </c>
      <c r="G558" s="9" t="s">
        <v>5112</v>
      </c>
      <c r="H558" s="8" t="s">
        <v>6674</v>
      </c>
      <c r="I558" s="9"/>
      <c r="J558" s="9"/>
      <c r="K558" s="10" t="s">
        <v>2017</v>
      </c>
      <c r="L558" s="11">
        <v>45748</v>
      </c>
      <c r="M558" s="22"/>
      <c r="N558" s="33"/>
      <c r="O558" s="22"/>
      <c r="P558" s="12" t="s">
        <v>7137</v>
      </c>
      <c r="Q558" s="12" t="s">
        <v>7754</v>
      </c>
      <c r="R558" s="12" t="s">
        <v>7133</v>
      </c>
      <c r="S558" s="12" t="s">
        <v>7133</v>
      </c>
      <c r="T558" s="12" t="s">
        <v>7133</v>
      </c>
      <c r="U558" s="14" t="s">
        <v>56</v>
      </c>
      <c r="V558" s="14" t="s">
        <v>56</v>
      </c>
      <c r="W558" s="14" t="s">
        <v>56</v>
      </c>
      <c r="X558" s="16" t="s">
        <v>56</v>
      </c>
      <c r="Y558" s="13"/>
      <c r="Z558" s="13"/>
      <c r="AA558" s="13"/>
      <c r="AB558" s="13"/>
    </row>
    <row r="559" spans="1:28">
      <c r="A559" s="58" t="s">
        <v>1367</v>
      </c>
      <c r="B559" s="12" t="s">
        <v>1368</v>
      </c>
      <c r="C559" s="12" t="s">
        <v>37</v>
      </c>
      <c r="D559" s="12" t="s">
        <v>173</v>
      </c>
      <c r="E559" s="12" t="s">
        <v>174</v>
      </c>
      <c r="F559" s="12" t="s">
        <v>1255</v>
      </c>
      <c r="G559" s="9" t="s">
        <v>5113</v>
      </c>
      <c r="H559" s="8" t="s">
        <v>6675</v>
      </c>
      <c r="I559" s="9"/>
      <c r="J559" s="9"/>
      <c r="K559" s="10" t="s">
        <v>2017</v>
      </c>
      <c r="L559" s="11">
        <v>45748</v>
      </c>
      <c r="M559" s="22"/>
      <c r="N559" s="33"/>
      <c r="O559" s="22"/>
      <c r="P559" s="12" t="s">
        <v>7137</v>
      </c>
      <c r="Q559" s="12" t="s">
        <v>7754</v>
      </c>
      <c r="R559" s="12" t="s">
        <v>7133</v>
      </c>
      <c r="S559" s="12" t="s">
        <v>7133</v>
      </c>
      <c r="T559" s="12" t="s">
        <v>7133</v>
      </c>
      <c r="U559" s="14" t="s">
        <v>56</v>
      </c>
      <c r="V559" s="14" t="s">
        <v>56</v>
      </c>
      <c r="W559" s="14" t="s">
        <v>56</v>
      </c>
      <c r="X559" s="16" t="s">
        <v>56</v>
      </c>
      <c r="Y559" s="13"/>
      <c r="Z559" s="13"/>
      <c r="AA559" s="13"/>
      <c r="AB559" s="13"/>
    </row>
    <row r="560" spans="1:28">
      <c r="A560" s="58" t="s">
        <v>1370</v>
      </c>
      <c r="B560" s="12" t="s">
        <v>1371</v>
      </c>
      <c r="C560" s="12" t="s">
        <v>37</v>
      </c>
      <c r="D560" s="12" t="s">
        <v>173</v>
      </c>
      <c r="E560" s="12" t="s">
        <v>174</v>
      </c>
      <c r="F560" s="12" t="s">
        <v>1255</v>
      </c>
      <c r="G560" s="9" t="s">
        <v>5114</v>
      </c>
      <c r="H560" s="8" t="s">
        <v>6676</v>
      </c>
      <c r="I560" s="9"/>
      <c r="J560" s="9"/>
      <c r="K560" s="10" t="s">
        <v>2017</v>
      </c>
      <c r="L560" s="11">
        <v>45748</v>
      </c>
      <c r="M560" s="22"/>
      <c r="N560" s="33"/>
      <c r="O560" s="22"/>
      <c r="P560" s="12" t="s">
        <v>7137</v>
      </c>
      <c r="Q560" s="12" t="s">
        <v>7754</v>
      </c>
      <c r="R560" s="12" t="s">
        <v>7133</v>
      </c>
      <c r="S560" s="12" t="s">
        <v>7133</v>
      </c>
      <c r="T560" s="12" t="s">
        <v>7133</v>
      </c>
      <c r="U560" s="14" t="s">
        <v>56</v>
      </c>
      <c r="V560" s="14" t="s">
        <v>56</v>
      </c>
      <c r="W560" s="14" t="s">
        <v>56</v>
      </c>
      <c r="X560" s="16" t="s">
        <v>56</v>
      </c>
      <c r="Y560" s="13"/>
      <c r="Z560" s="13"/>
      <c r="AA560" s="13"/>
      <c r="AB560" s="13"/>
    </row>
    <row r="561" spans="1:28">
      <c r="A561" s="58" t="s">
        <v>1373</v>
      </c>
      <c r="B561" s="12" t="s">
        <v>1374</v>
      </c>
      <c r="C561" s="12" t="s">
        <v>37</v>
      </c>
      <c r="D561" s="12" t="s">
        <v>173</v>
      </c>
      <c r="E561" s="12" t="s">
        <v>174</v>
      </c>
      <c r="F561" s="12" t="s">
        <v>1255</v>
      </c>
      <c r="G561" s="9" t="s">
        <v>5115</v>
      </c>
      <c r="H561" s="8" t="s">
        <v>6677</v>
      </c>
      <c r="I561" s="9"/>
      <c r="J561" s="9"/>
      <c r="K561" s="10" t="s">
        <v>2017</v>
      </c>
      <c r="L561" s="11">
        <v>45748</v>
      </c>
      <c r="M561" s="22"/>
      <c r="N561" s="33"/>
      <c r="O561" s="22"/>
      <c r="P561" s="12" t="s">
        <v>7137</v>
      </c>
      <c r="Q561" s="12" t="s">
        <v>7754</v>
      </c>
      <c r="R561" s="12" t="s">
        <v>7133</v>
      </c>
      <c r="S561" s="12" t="s">
        <v>7133</v>
      </c>
      <c r="T561" s="12" t="s">
        <v>7133</v>
      </c>
      <c r="U561" s="14" t="s">
        <v>56</v>
      </c>
      <c r="V561" s="14" t="s">
        <v>56</v>
      </c>
      <c r="W561" s="14" t="s">
        <v>56</v>
      </c>
      <c r="X561" s="16" t="s">
        <v>56</v>
      </c>
      <c r="Y561" s="13"/>
      <c r="Z561" s="13"/>
      <c r="AA561" s="13"/>
      <c r="AB561" s="13"/>
    </row>
    <row r="562" spans="1:28">
      <c r="A562" s="58" t="s">
        <v>1376</v>
      </c>
      <c r="B562" s="12" t="s">
        <v>1377</v>
      </c>
      <c r="C562" s="12" t="s">
        <v>37</v>
      </c>
      <c r="D562" s="12" t="s">
        <v>173</v>
      </c>
      <c r="E562" s="12" t="s">
        <v>174</v>
      </c>
      <c r="F562" s="12" t="s">
        <v>1255</v>
      </c>
      <c r="G562" s="9" t="s">
        <v>5116</v>
      </c>
      <c r="H562" s="8" t="s">
        <v>6678</v>
      </c>
      <c r="I562" s="9"/>
      <c r="J562" s="9"/>
      <c r="K562" s="10" t="s">
        <v>2017</v>
      </c>
      <c r="L562" s="11">
        <v>45748</v>
      </c>
      <c r="M562" s="22"/>
      <c r="N562" s="33"/>
      <c r="O562" s="22"/>
      <c r="P562" s="12" t="s">
        <v>7568</v>
      </c>
      <c r="Q562" s="12" t="s">
        <v>7132</v>
      </c>
      <c r="R562" s="12" t="s">
        <v>7569</v>
      </c>
      <c r="S562" s="12" t="s">
        <v>7569</v>
      </c>
      <c r="T562" s="12" t="s">
        <v>7569</v>
      </c>
      <c r="U562" s="14" t="s">
        <v>56</v>
      </c>
      <c r="V562" s="14" t="s">
        <v>56</v>
      </c>
      <c r="W562" s="14" t="s">
        <v>56</v>
      </c>
      <c r="X562" s="16" t="s">
        <v>56</v>
      </c>
      <c r="Y562" s="13"/>
      <c r="Z562" s="13"/>
      <c r="AA562" s="13"/>
      <c r="AB562" s="13"/>
    </row>
    <row r="563" spans="1:28">
      <c r="A563" s="58" t="s">
        <v>1379</v>
      </c>
      <c r="B563" s="12" t="s">
        <v>1380</v>
      </c>
      <c r="C563" s="12" t="s">
        <v>37</v>
      </c>
      <c r="D563" s="12" t="s">
        <v>173</v>
      </c>
      <c r="E563" s="12" t="s">
        <v>174</v>
      </c>
      <c r="F563" s="12" t="s">
        <v>1255</v>
      </c>
      <c r="G563" s="9" t="s">
        <v>5117</v>
      </c>
      <c r="H563" s="8" t="s">
        <v>6678</v>
      </c>
      <c r="I563" s="9"/>
      <c r="J563" s="9"/>
      <c r="K563" s="10" t="s">
        <v>2017</v>
      </c>
      <c r="L563" s="11">
        <v>45748</v>
      </c>
      <c r="M563" s="22"/>
      <c r="N563" s="33"/>
      <c r="O563" s="22"/>
      <c r="P563" s="12" t="s">
        <v>7568</v>
      </c>
      <c r="Q563" s="12" t="s">
        <v>7132</v>
      </c>
      <c r="R563" s="12" t="s">
        <v>7569</v>
      </c>
      <c r="S563" s="12" t="s">
        <v>7569</v>
      </c>
      <c r="T563" s="12" t="s">
        <v>7569</v>
      </c>
      <c r="U563" s="14" t="s">
        <v>56</v>
      </c>
      <c r="V563" s="14" t="s">
        <v>56</v>
      </c>
      <c r="W563" s="14" t="s">
        <v>56</v>
      </c>
      <c r="X563" s="16" t="s">
        <v>56</v>
      </c>
      <c r="Y563" s="13"/>
      <c r="Z563" s="13"/>
      <c r="AA563" s="13"/>
      <c r="AB563" s="13"/>
    </row>
    <row r="564" spans="1:28">
      <c r="A564" s="58" t="s">
        <v>1381</v>
      </c>
      <c r="B564" s="12" t="s">
        <v>1382</v>
      </c>
      <c r="C564" s="12" t="s">
        <v>37</v>
      </c>
      <c r="D564" s="12" t="s">
        <v>173</v>
      </c>
      <c r="E564" s="12" t="s">
        <v>174</v>
      </c>
      <c r="F564" s="12" t="s">
        <v>1255</v>
      </c>
      <c r="G564" s="9" t="s">
        <v>5118</v>
      </c>
      <c r="H564" s="8" t="s">
        <v>6678</v>
      </c>
      <c r="I564" s="9"/>
      <c r="J564" s="9"/>
      <c r="K564" s="10" t="s">
        <v>2017</v>
      </c>
      <c r="L564" s="11">
        <v>45748</v>
      </c>
      <c r="M564" s="22"/>
      <c r="N564" s="33"/>
      <c r="O564" s="22"/>
      <c r="P564" s="12" t="s">
        <v>7568</v>
      </c>
      <c r="Q564" s="12" t="s">
        <v>7132</v>
      </c>
      <c r="R564" s="12" t="s">
        <v>7569</v>
      </c>
      <c r="S564" s="12" t="s">
        <v>7569</v>
      </c>
      <c r="T564" s="12" t="s">
        <v>7569</v>
      </c>
      <c r="U564" s="14" t="s">
        <v>56</v>
      </c>
      <c r="V564" s="14" t="s">
        <v>56</v>
      </c>
      <c r="W564" s="14" t="s">
        <v>56</v>
      </c>
      <c r="X564" s="16" t="s">
        <v>56</v>
      </c>
      <c r="Y564" s="13"/>
      <c r="Z564" s="13"/>
      <c r="AA564" s="13"/>
      <c r="AB564" s="13"/>
    </row>
    <row r="565" spans="1:28">
      <c r="A565" s="58" t="s">
        <v>1383</v>
      </c>
      <c r="B565" s="12" t="s">
        <v>1384</v>
      </c>
      <c r="C565" s="12" t="s">
        <v>37</v>
      </c>
      <c r="D565" s="12" t="s">
        <v>173</v>
      </c>
      <c r="E565" s="12" t="s">
        <v>174</v>
      </c>
      <c r="F565" s="12" t="s">
        <v>1255</v>
      </c>
      <c r="G565" s="9" t="s">
        <v>5119</v>
      </c>
      <c r="H565" s="8" t="s">
        <v>6678</v>
      </c>
      <c r="I565" s="9"/>
      <c r="J565" s="9"/>
      <c r="K565" s="10" t="s">
        <v>2017</v>
      </c>
      <c r="L565" s="11">
        <v>45748</v>
      </c>
      <c r="M565" s="22"/>
      <c r="N565" s="33"/>
      <c r="O565" s="22"/>
      <c r="P565" s="12" t="s">
        <v>7568</v>
      </c>
      <c r="Q565" s="12" t="s">
        <v>7132</v>
      </c>
      <c r="R565" s="12" t="s">
        <v>7569</v>
      </c>
      <c r="S565" s="12" t="s">
        <v>7569</v>
      </c>
      <c r="T565" s="12" t="s">
        <v>7569</v>
      </c>
      <c r="U565" s="14" t="s">
        <v>56</v>
      </c>
      <c r="V565" s="14" t="s">
        <v>56</v>
      </c>
      <c r="W565" s="14" t="s">
        <v>56</v>
      </c>
      <c r="X565" s="16" t="s">
        <v>56</v>
      </c>
      <c r="Y565" s="13"/>
      <c r="Z565" s="13"/>
      <c r="AA565" s="13"/>
      <c r="AB565" s="13"/>
    </row>
    <row r="566" spans="1:28">
      <c r="A566" s="58" t="s">
        <v>1385</v>
      </c>
      <c r="B566" s="12" t="s">
        <v>1386</v>
      </c>
      <c r="C566" s="12" t="s">
        <v>37</v>
      </c>
      <c r="D566" s="12" t="s">
        <v>173</v>
      </c>
      <c r="E566" s="12" t="s">
        <v>174</v>
      </c>
      <c r="F566" s="12" t="s">
        <v>1255</v>
      </c>
      <c r="G566" s="9" t="s">
        <v>5120</v>
      </c>
      <c r="H566" s="8" t="s">
        <v>6678</v>
      </c>
      <c r="I566" s="9"/>
      <c r="J566" s="9"/>
      <c r="K566" s="10" t="s">
        <v>2017</v>
      </c>
      <c r="L566" s="11">
        <v>45748</v>
      </c>
      <c r="M566" s="22"/>
      <c r="N566" s="33"/>
      <c r="O566" s="22"/>
      <c r="P566" s="12" t="s">
        <v>7568</v>
      </c>
      <c r="Q566" s="12" t="s">
        <v>7132</v>
      </c>
      <c r="R566" s="12" t="s">
        <v>7569</v>
      </c>
      <c r="S566" s="12" t="s">
        <v>7569</v>
      </c>
      <c r="T566" s="12" t="s">
        <v>7569</v>
      </c>
      <c r="U566" s="14" t="s">
        <v>56</v>
      </c>
      <c r="V566" s="14" t="s">
        <v>56</v>
      </c>
      <c r="W566" s="14" t="s">
        <v>56</v>
      </c>
      <c r="X566" s="16" t="s">
        <v>56</v>
      </c>
      <c r="Y566" s="13"/>
      <c r="Z566" s="13"/>
      <c r="AA566" s="13"/>
      <c r="AB566" s="13"/>
    </row>
    <row r="567" spans="1:28">
      <c r="A567" s="58" t="s">
        <v>1387</v>
      </c>
      <c r="B567" s="12" t="s">
        <v>1388</v>
      </c>
      <c r="C567" s="12" t="s">
        <v>37</v>
      </c>
      <c r="D567" s="12" t="s">
        <v>173</v>
      </c>
      <c r="E567" s="12" t="s">
        <v>174</v>
      </c>
      <c r="F567" s="12" t="s">
        <v>1255</v>
      </c>
      <c r="G567" s="9" t="s">
        <v>5121</v>
      </c>
      <c r="H567" s="8" t="s">
        <v>6678</v>
      </c>
      <c r="I567" s="9"/>
      <c r="J567" s="9"/>
      <c r="K567" s="10" t="s">
        <v>2017</v>
      </c>
      <c r="L567" s="11">
        <v>45748</v>
      </c>
      <c r="M567" s="22"/>
      <c r="N567" s="33"/>
      <c r="O567" s="22"/>
      <c r="P567" s="12" t="s">
        <v>7568</v>
      </c>
      <c r="Q567" s="12" t="s">
        <v>7132</v>
      </c>
      <c r="R567" s="12" t="s">
        <v>7569</v>
      </c>
      <c r="S567" s="12" t="s">
        <v>7569</v>
      </c>
      <c r="T567" s="12" t="s">
        <v>7569</v>
      </c>
      <c r="U567" s="14" t="s">
        <v>56</v>
      </c>
      <c r="V567" s="14" t="s">
        <v>56</v>
      </c>
      <c r="W567" s="14" t="s">
        <v>56</v>
      </c>
      <c r="X567" s="16" t="s">
        <v>56</v>
      </c>
      <c r="Y567" s="13"/>
      <c r="Z567" s="13"/>
      <c r="AA567" s="13"/>
      <c r="AB567" s="13"/>
    </row>
    <row r="568" spans="1:28">
      <c r="A568" s="58" t="s">
        <v>1389</v>
      </c>
      <c r="B568" s="12" t="s">
        <v>1390</v>
      </c>
      <c r="C568" s="12" t="s">
        <v>37</v>
      </c>
      <c r="D568" s="12" t="s">
        <v>173</v>
      </c>
      <c r="E568" s="12" t="s">
        <v>174</v>
      </c>
      <c r="F568" s="12" t="s">
        <v>1255</v>
      </c>
      <c r="G568" s="9" t="s">
        <v>5122</v>
      </c>
      <c r="H568" s="8" t="s">
        <v>6678</v>
      </c>
      <c r="I568" s="9"/>
      <c r="J568" s="9"/>
      <c r="K568" s="10" t="s">
        <v>2017</v>
      </c>
      <c r="L568" s="11">
        <v>45748</v>
      </c>
      <c r="M568" s="22"/>
      <c r="N568" s="33"/>
      <c r="O568" s="22"/>
      <c r="P568" s="12" t="s">
        <v>7568</v>
      </c>
      <c r="Q568" s="12" t="s">
        <v>7132</v>
      </c>
      <c r="R568" s="12" t="s">
        <v>7569</v>
      </c>
      <c r="S568" s="12" t="s">
        <v>7569</v>
      </c>
      <c r="T568" s="12" t="s">
        <v>7569</v>
      </c>
      <c r="U568" s="14" t="s">
        <v>56</v>
      </c>
      <c r="V568" s="14" t="s">
        <v>56</v>
      </c>
      <c r="W568" s="14" t="s">
        <v>56</v>
      </c>
      <c r="X568" s="16" t="s">
        <v>56</v>
      </c>
      <c r="Y568" s="13"/>
      <c r="Z568" s="13"/>
      <c r="AA568" s="13"/>
      <c r="AB568" s="13"/>
    </row>
    <row r="569" spans="1:28">
      <c r="A569" s="58" t="s">
        <v>1391</v>
      </c>
      <c r="B569" s="12" t="s">
        <v>1392</v>
      </c>
      <c r="C569" s="12" t="s">
        <v>37</v>
      </c>
      <c r="D569" s="12" t="s">
        <v>173</v>
      </c>
      <c r="E569" s="12" t="s">
        <v>174</v>
      </c>
      <c r="F569" s="12" t="s">
        <v>1255</v>
      </c>
      <c r="G569" s="9" t="s">
        <v>5123</v>
      </c>
      <c r="H569" s="8" t="s">
        <v>6678</v>
      </c>
      <c r="I569" s="9"/>
      <c r="J569" s="9"/>
      <c r="K569" s="10" t="s">
        <v>2017</v>
      </c>
      <c r="L569" s="11">
        <v>45748</v>
      </c>
      <c r="M569" s="22"/>
      <c r="N569" s="33"/>
      <c r="O569" s="22"/>
      <c r="P569" s="12" t="s">
        <v>7568</v>
      </c>
      <c r="Q569" s="12" t="s">
        <v>7132</v>
      </c>
      <c r="R569" s="12" t="s">
        <v>7569</v>
      </c>
      <c r="S569" s="12" t="s">
        <v>7569</v>
      </c>
      <c r="T569" s="12" t="s">
        <v>7569</v>
      </c>
      <c r="U569" s="14" t="s">
        <v>56</v>
      </c>
      <c r="V569" s="14" t="s">
        <v>56</v>
      </c>
      <c r="W569" s="14" t="s">
        <v>56</v>
      </c>
      <c r="X569" s="16" t="s">
        <v>56</v>
      </c>
      <c r="Y569" s="13"/>
      <c r="Z569" s="13"/>
      <c r="AA569" s="13"/>
      <c r="AB569" s="13"/>
    </row>
    <row r="570" spans="1:28">
      <c r="A570" s="58" t="s">
        <v>1393</v>
      </c>
      <c r="B570" s="12" t="s">
        <v>1394</v>
      </c>
      <c r="C570" s="12" t="s">
        <v>37</v>
      </c>
      <c r="D570" s="12" t="s">
        <v>173</v>
      </c>
      <c r="E570" s="12" t="s">
        <v>174</v>
      </c>
      <c r="F570" s="12" t="s">
        <v>1255</v>
      </c>
      <c r="G570" s="9" t="s">
        <v>5124</v>
      </c>
      <c r="H570" s="8" t="s">
        <v>6678</v>
      </c>
      <c r="I570" s="9"/>
      <c r="J570" s="9"/>
      <c r="K570" s="10" t="s">
        <v>2017</v>
      </c>
      <c r="L570" s="11">
        <v>45748</v>
      </c>
      <c r="M570" s="22"/>
      <c r="N570" s="33"/>
      <c r="O570" s="22"/>
      <c r="P570" s="12" t="s">
        <v>7568</v>
      </c>
      <c r="Q570" s="12" t="s">
        <v>7132</v>
      </c>
      <c r="R570" s="12" t="s">
        <v>7569</v>
      </c>
      <c r="S570" s="12" t="s">
        <v>7569</v>
      </c>
      <c r="T570" s="12" t="s">
        <v>7569</v>
      </c>
      <c r="U570" s="14" t="s">
        <v>56</v>
      </c>
      <c r="V570" s="14" t="s">
        <v>56</v>
      </c>
      <c r="W570" s="14" t="s">
        <v>56</v>
      </c>
      <c r="X570" s="16" t="s">
        <v>56</v>
      </c>
      <c r="Y570" s="13"/>
      <c r="Z570" s="13"/>
      <c r="AA570" s="13"/>
      <c r="AB570" s="13"/>
    </row>
    <row r="571" spans="1:28">
      <c r="A571" s="58" t="s">
        <v>1395</v>
      </c>
      <c r="B571" s="12" t="s">
        <v>1396</v>
      </c>
      <c r="C571" s="12" t="s">
        <v>37</v>
      </c>
      <c r="D571" s="12" t="s">
        <v>173</v>
      </c>
      <c r="E571" s="12" t="s">
        <v>174</v>
      </c>
      <c r="F571" s="12" t="s">
        <v>1255</v>
      </c>
      <c r="G571" s="9" t="s">
        <v>5125</v>
      </c>
      <c r="H571" s="8" t="s">
        <v>6678</v>
      </c>
      <c r="I571" s="9"/>
      <c r="J571" s="9"/>
      <c r="K571" s="10" t="s">
        <v>2017</v>
      </c>
      <c r="L571" s="11">
        <v>45748</v>
      </c>
      <c r="M571" s="22"/>
      <c r="N571" s="33"/>
      <c r="O571" s="22"/>
      <c r="P571" s="12" t="s">
        <v>7568</v>
      </c>
      <c r="Q571" s="12" t="s">
        <v>7132</v>
      </c>
      <c r="R571" s="12" t="s">
        <v>7569</v>
      </c>
      <c r="S571" s="12" t="s">
        <v>7569</v>
      </c>
      <c r="T571" s="12" t="s">
        <v>7569</v>
      </c>
      <c r="U571" s="14" t="s">
        <v>56</v>
      </c>
      <c r="V571" s="14" t="s">
        <v>56</v>
      </c>
      <c r="W571" s="14" t="s">
        <v>56</v>
      </c>
      <c r="X571" s="16" t="s">
        <v>56</v>
      </c>
      <c r="Y571" s="13"/>
      <c r="Z571" s="13"/>
      <c r="AA571" s="13"/>
      <c r="AB571" s="13"/>
    </row>
    <row r="572" spans="1:28">
      <c r="A572" s="58" t="s">
        <v>1397</v>
      </c>
      <c r="B572" s="12" t="s">
        <v>1398</v>
      </c>
      <c r="C572" s="12" t="s">
        <v>37</v>
      </c>
      <c r="D572" s="12" t="s">
        <v>173</v>
      </c>
      <c r="E572" s="12" t="s">
        <v>174</v>
      </c>
      <c r="F572" s="12" t="s">
        <v>1255</v>
      </c>
      <c r="G572" s="9" t="s">
        <v>5126</v>
      </c>
      <c r="H572" s="8" t="s">
        <v>6678</v>
      </c>
      <c r="I572" s="9"/>
      <c r="J572" s="9"/>
      <c r="K572" s="10" t="s">
        <v>2017</v>
      </c>
      <c r="L572" s="11">
        <v>45748</v>
      </c>
      <c r="M572" s="22"/>
      <c r="N572" s="33"/>
      <c r="O572" s="22"/>
      <c r="P572" s="12" t="s">
        <v>7568</v>
      </c>
      <c r="Q572" s="12" t="s">
        <v>7132</v>
      </c>
      <c r="R572" s="12" t="s">
        <v>7569</v>
      </c>
      <c r="S572" s="12" t="s">
        <v>7569</v>
      </c>
      <c r="T572" s="12" t="s">
        <v>7569</v>
      </c>
      <c r="U572" s="14" t="s">
        <v>56</v>
      </c>
      <c r="V572" s="14" t="s">
        <v>56</v>
      </c>
      <c r="W572" s="14" t="s">
        <v>56</v>
      </c>
      <c r="X572" s="16" t="s">
        <v>56</v>
      </c>
      <c r="Y572" s="13"/>
      <c r="Z572" s="13"/>
      <c r="AA572" s="13"/>
      <c r="AB572" s="13"/>
    </row>
    <row r="573" spans="1:28">
      <c r="A573" s="58" t="s">
        <v>1399</v>
      </c>
      <c r="B573" s="12" t="s">
        <v>1400</v>
      </c>
      <c r="C573" s="12" t="s">
        <v>37</v>
      </c>
      <c r="D573" s="12" t="s">
        <v>173</v>
      </c>
      <c r="E573" s="12" t="s">
        <v>174</v>
      </c>
      <c r="F573" s="12" t="s">
        <v>1255</v>
      </c>
      <c r="G573" s="9" t="s">
        <v>5127</v>
      </c>
      <c r="H573" s="8" t="s">
        <v>6678</v>
      </c>
      <c r="I573" s="9"/>
      <c r="J573" s="9"/>
      <c r="K573" s="10" t="s">
        <v>2017</v>
      </c>
      <c r="L573" s="11">
        <v>45748</v>
      </c>
      <c r="M573" s="22"/>
      <c r="N573" s="33"/>
      <c r="O573" s="22"/>
      <c r="P573" s="12" t="s">
        <v>7568</v>
      </c>
      <c r="Q573" s="12" t="s">
        <v>7132</v>
      </c>
      <c r="R573" s="12" t="s">
        <v>7569</v>
      </c>
      <c r="S573" s="12" t="s">
        <v>7569</v>
      </c>
      <c r="T573" s="12" t="s">
        <v>7569</v>
      </c>
      <c r="U573" s="14" t="s">
        <v>56</v>
      </c>
      <c r="V573" s="14" t="s">
        <v>56</v>
      </c>
      <c r="W573" s="14" t="s">
        <v>56</v>
      </c>
      <c r="X573" s="16" t="s">
        <v>56</v>
      </c>
      <c r="Y573" s="13"/>
      <c r="Z573" s="13"/>
      <c r="AA573" s="13"/>
      <c r="AB573" s="13"/>
    </row>
    <row r="574" spans="1:28">
      <c r="A574" s="58" t="s">
        <v>1401</v>
      </c>
      <c r="B574" s="12" t="s">
        <v>1402</v>
      </c>
      <c r="C574" s="12" t="s">
        <v>37</v>
      </c>
      <c r="D574" s="12" t="s">
        <v>173</v>
      </c>
      <c r="E574" s="12" t="s">
        <v>174</v>
      </c>
      <c r="F574" s="12" t="s">
        <v>1255</v>
      </c>
      <c r="G574" s="9" t="s">
        <v>5128</v>
      </c>
      <c r="H574" s="8" t="s">
        <v>6678</v>
      </c>
      <c r="I574" s="9"/>
      <c r="J574" s="9"/>
      <c r="K574" s="10" t="s">
        <v>2017</v>
      </c>
      <c r="L574" s="11">
        <v>45748</v>
      </c>
      <c r="M574" s="22"/>
      <c r="N574" s="33"/>
      <c r="O574" s="22"/>
      <c r="P574" s="12" t="s">
        <v>7568</v>
      </c>
      <c r="Q574" s="12" t="s">
        <v>7132</v>
      </c>
      <c r="R574" s="12" t="s">
        <v>7569</v>
      </c>
      <c r="S574" s="12" t="s">
        <v>7569</v>
      </c>
      <c r="T574" s="12" t="s">
        <v>7569</v>
      </c>
      <c r="U574" s="14" t="s">
        <v>56</v>
      </c>
      <c r="V574" s="14" t="s">
        <v>56</v>
      </c>
      <c r="W574" s="14" t="s">
        <v>56</v>
      </c>
      <c r="X574" s="16" t="s">
        <v>56</v>
      </c>
      <c r="Y574" s="13"/>
      <c r="Z574" s="13"/>
      <c r="AA574" s="13"/>
      <c r="AB574" s="13"/>
    </row>
    <row r="575" spans="1:28">
      <c r="A575" s="58" t="s">
        <v>1403</v>
      </c>
      <c r="B575" s="12" t="s">
        <v>1404</v>
      </c>
      <c r="C575" s="12" t="s">
        <v>37</v>
      </c>
      <c r="D575" s="12" t="s">
        <v>173</v>
      </c>
      <c r="E575" s="12" t="s">
        <v>174</v>
      </c>
      <c r="F575" s="12" t="s">
        <v>1255</v>
      </c>
      <c r="G575" s="9" t="s">
        <v>5129</v>
      </c>
      <c r="H575" s="8" t="s">
        <v>6678</v>
      </c>
      <c r="I575" s="9"/>
      <c r="J575" s="9"/>
      <c r="K575" s="10" t="s">
        <v>2017</v>
      </c>
      <c r="L575" s="11">
        <v>45748</v>
      </c>
      <c r="M575" s="22"/>
      <c r="N575" s="33"/>
      <c r="O575" s="22"/>
      <c r="P575" s="12" t="s">
        <v>7568</v>
      </c>
      <c r="Q575" s="12" t="s">
        <v>7132</v>
      </c>
      <c r="R575" s="12" t="s">
        <v>7569</v>
      </c>
      <c r="S575" s="12" t="s">
        <v>7569</v>
      </c>
      <c r="T575" s="12" t="s">
        <v>7569</v>
      </c>
      <c r="U575" s="14" t="s">
        <v>56</v>
      </c>
      <c r="V575" s="14" t="s">
        <v>56</v>
      </c>
      <c r="W575" s="14" t="s">
        <v>56</v>
      </c>
      <c r="X575" s="16" t="s">
        <v>56</v>
      </c>
      <c r="Y575" s="13"/>
      <c r="Z575" s="13"/>
      <c r="AA575" s="13"/>
      <c r="AB575" s="13"/>
    </row>
    <row r="576" spans="1:28">
      <c r="A576" s="58" t="s">
        <v>1405</v>
      </c>
      <c r="B576" s="12" t="s">
        <v>1406</v>
      </c>
      <c r="C576" s="12" t="s">
        <v>37</v>
      </c>
      <c r="D576" s="12" t="s">
        <v>173</v>
      </c>
      <c r="E576" s="12" t="s">
        <v>174</v>
      </c>
      <c r="F576" s="12" t="s">
        <v>1255</v>
      </c>
      <c r="G576" s="9" t="s">
        <v>5130</v>
      </c>
      <c r="H576" s="8" t="s">
        <v>6678</v>
      </c>
      <c r="I576" s="9"/>
      <c r="J576" s="9"/>
      <c r="K576" s="10" t="s">
        <v>2017</v>
      </c>
      <c r="L576" s="11">
        <v>45748</v>
      </c>
      <c r="M576" s="22"/>
      <c r="N576" s="33"/>
      <c r="O576" s="22"/>
      <c r="P576" s="12" t="s">
        <v>7568</v>
      </c>
      <c r="Q576" s="12" t="s">
        <v>7132</v>
      </c>
      <c r="R576" s="12" t="s">
        <v>7569</v>
      </c>
      <c r="S576" s="12" t="s">
        <v>7569</v>
      </c>
      <c r="T576" s="12" t="s">
        <v>7569</v>
      </c>
      <c r="U576" s="14" t="s">
        <v>56</v>
      </c>
      <c r="V576" s="14" t="s">
        <v>56</v>
      </c>
      <c r="W576" s="14" t="s">
        <v>56</v>
      </c>
      <c r="X576" s="16" t="s">
        <v>56</v>
      </c>
      <c r="Y576" s="13"/>
      <c r="Z576" s="13"/>
      <c r="AA576" s="13"/>
      <c r="AB576" s="13"/>
    </row>
    <row r="577" spans="1:28">
      <c r="A577" s="58" t="s">
        <v>1407</v>
      </c>
      <c r="B577" s="12" t="s">
        <v>1408</v>
      </c>
      <c r="C577" s="12" t="s">
        <v>37</v>
      </c>
      <c r="D577" s="12" t="s">
        <v>173</v>
      </c>
      <c r="E577" s="12" t="s">
        <v>174</v>
      </c>
      <c r="F577" s="12" t="s">
        <v>1255</v>
      </c>
      <c r="G577" s="9" t="s">
        <v>5131</v>
      </c>
      <c r="H577" s="8" t="s">
        <v>6678</v>
      </c>
      <c r="I577" s="9"/>
      <c r="J577" s="9"/>
      <c r="K577" s="10" t="s">
        <v>2017</v>
      </c>
      <c r="L577" s="11">
        <v>45748</v>
      </c>
      <c r="M577" s="22"/>
      <c r="N577" s="33"/>
      <c r="O577" s="22"/>
      <c r="P577" s="12" t="s">
        <v>7568</v>
      </c>
      <c r="Q577" s="12" t="s">
        <v>7132</v>
      </c>
      <c r="R577" s="12" t="s">
        <v>7569</v>
      </c>
      <c r="S577" s="12" t="s">
        <v>7569</v>
      </c>
      <c r="T577" s="12" t="s">
        <v>7569</v>
      </c>
      <c r="U577" s="14" t="s">
        <v>56</v>
      </c>
      <c r="V577" s="14" t="s">
        <v>56</v>
      </c>
      <c r="W577" s="14" t="s">
        <v>56</v>
      </c>
      <c r="X577" s="16" t="s">
        <v>56</v>
      </c>
      <c r="Y577" s="13"/>
      <c r="Z577" s="13"/>
      <c r="AA577" s="13"/>
      <c r="AB577" s="13"/>
    </row>
    <row r="578" spans="1:28">
      <c r="A578" s="58" t="s">
        <v>1409</v>
      </c>
      <c r="B578" s="12" t="s">
        <v>1410</v>
      </c>
      <c r="C578" s="12" t="s">
        <v>37</v>
      </c>
      <c r="D578" s="12" t="s">
        <v>173</v>
      </c>
      <c r="E578" s="12" t="s">
        <v>174</v>
      </c>
      <c r="F578" s="12" t="s">
        <v>1255</v>
      </c>
      <c r="G578" s="9" t="s">
        <v>5132</v>
      </c>
      <c r="H578" s="8" t="s">
        <v>6678</v>
      </c>
      <c r="I578" s="9"/>
      <c r="J578" s="9"/>
      <c r="K578" s="10" t="s">
        <v>2017</v>
      </c>
      <c r="L578" s="11">
        <v>45748</v>
      </c>
      <c r="M578" s="22"/>
      <c r="N578" s="33"/>
      <c r="O578" s="22"/>
      <c r="P578" s="12" t="s">
        <v>7568</v>
      </c>
      <c r="Q578" s="12" t="s">
        <v>7132</v>
      </c>
      <c r="R578" s="12" t="s">
        <v>7569</v>
      </c>
      <c r="S578" s="12" t="s">
        <v>7569</v>
      </c>
      <c r="T578" s="12" t="s">
        <v>7569</v>
      </c>
      <c r="U578" s="14" t="s">
        <v>56</v>
      </c>
      <c r="V578" s="14" t="s">
        <v>56</v>
      </c>
      <c r="W578" s="14" t="s">
        <v>56</v>
      </c>
      <c r="X578" s="16" t="s">
        <v>56</v>
      </c>
      <c r="Y578" s="13"/>
      <c r="Z578" s="13"/>
      <c r="AA578" s="13"/>
      <c r="AB578" s="13"/>
    </row>
    <row r="579" spans="1:28">
      <c r="A579" s="58" t="s">
        <v>1411</v>
      </c>
      <c r="B579" s="12" t="s">
        <v>1412</v>
      </c>
      <c r="C579" s="12" t="s">
        <v>37</v>
      </c>
      <c r="D579" s="12" t="s">
        <v>173</v>
      </c>
      <c r="E579" s="12" t="s">
        <v>174</v>
      </c>
      <c r="F579" s="12" t="s">
        <v>1255</v>
      </c>
      <c r="G579" s="9" t="s">
        <v>5133</v>
      </c>
      <c r="H579" s="8" t="s">
        <v>6678</v>
      </c>
      <c r="I579" s="9"/>
      <c r="J579" s="9"/>
      <c r="K579" s="10" t="s">
        <v>2017</v>
      </c>
      <c r="L579" s="11">
        <v>45748</v>
      </c>
      <c r="M579" s="22"/>
      <c r="N579" s="33"/>
      <c r="O579" s="22"/>
      <c r="P579" s="12" t="s">
        <v>7568</v>
      </c>
      <c r="Q579" s="12" t="s">
        <v>7132</v>
      </c>
      <c r="R579" s="12" t="s">
        <v>7569</v>
      </c>
      <c r="S579" s="12" t="s">
        <v>7569</v>
      </c>
      <c r="T579" s="12" t="s">
        <v>7569</v>
      </c>
      <c r="U579" s="14" t="s">
        <v>56</v>
      </c>
      <c r="V579" s="14" t="s">
        <v>56</v>
      </c>
      <c r="W579" s="14" t="s">
        <v>56</v>
      </c>
      <c r="X579" s="16" t="s">
        <v>56</v>
      </c>
      <c r="Y579" s="13"/>
      <c r="Z579" s="13"/>
      <c r="AA579" s="13"/>
      <c r="AB579" s="13"/>
    </row>
    <row r="580" spans="1:28">
      <c r="A580" s="58" t="s">
        <v>1413</v>
      </c>
      <c r="B580" s="12" t="s">
        <v>1414</v>
      </c>
      <c r="C580" s="12" t="s">
        <v>37</v>
      </c>
      <c r="D580" s="12" t="s">
        <v>173</v>
      </c>
      <c r="E580" s="12" t="s">
        <v>174</v>
      </c>
      <c r="F580" s="12" t="s">
        <v>1255</v>
      </c>
      <c r="G580" s="9" t="s">
        <v>5134</v>
      </c>
      <c r="H580" s="8" t="s">
        <v>6678</v>
      </c>
      <c r="I580" s="9"/>
      <c r="J580" s="9"/>
      <c r="K580" s="10" t="s">
        <v>2017</v>
      </c>
      <c r="L580" s="11">
        <v>45748</v>
      </c>
      <c r="M580" s="22"/>
      <c r="N580" s="33"/>
      <c r="O580" s="22"/>
      <c r="P580" s="12" t="s">
        <v>7568</v>
      </c>
      <c r="Q580" s="12" t="s">
        <v>7132</v>
      </c>
      <c r="R580" s="12" t="s">
        <v>7569</v>
      </c>
      <c r="S580" s="12" t="s">
        <v>7569</v>
      </c>
      <c r="T580" s="12" t="s">
        <v>7569</v>
      </c>
      <c r="U580" s="14" t="s">
        <v>56</v>
      </c>
      <c r="V580" s="14" t="s">
        <v>56</v>
      </c>
      <c r="W580" s="14" t="s">
        <v>56</v>
      </c>
      <c r="X580" s="16" t="s">
        <v>56</v>
      </c>
      <c r="Y580" s="13"/>
      <c r="Z580" s="13"/>
      <c r="AA580" s="13"/>
      <c r="AB580" s="13"/>
    </row>
    <row r="581" spans="1:28">
      <c r="A581" s="58" t="s">
        <v>1415</v>
      </c>
      <c r="B581" s="12" t="s">
        <v>1416</v>
      </c>
      <c r="C581" s="12" t="s">
        <v>37</v>
      </c>
      <c r="D581" s="12" t="s">
        <v>173</v>
      </c>
      <c r="E581" s="12" t="s">
        <v>174</v>
      </c>
      <c r="F581" s="12" t="s">
        <v>1255</v>
      </c>
      <c r="G581" s="9" t="s">
        <v>5135</v>
      </c>
      <c r="H581" s="8" t="s">
        <v>6678</v>
      </c>
      <c r="I581" s="9"/>
      <c r="J581" s="9"/>
      <c r="K581" s="10" t="s">
        <v>2017</v>
      </c>
      <c r="L581" s="11">
        <v>45748</v>
      </c>
      <c r="M581" s="22"/>
      <c r="N581" s="33"/>
      <c r="O581" s="22"/>
      <c r="P581" s="12" t="s">
        <v>7568</v>
      </c>
      <c r="Q581" s="12" t="s">
        <v>7132</v>
      </c>
      <c r="R581" s="12" t="s">
        <v>7569</v>
      </c>
      <c r="S581" s="12" t="s">
        <v>7569</v>
      </c>
      <c r="T581" s="12" t="s">
        <v>7569</v>
      </c>
      <c r="U581" s="14" t="s">
        <v>56</v>
      </c>
      <c r="V581" s="14" t="s">
        <v>56</v>
      </c>
      <c r="W581" s="14" t="s">
        <v>56</v>
      </c>
      <c r="X581" s="16" t="s">
        <v>56</v>
      </c>
      <c r="Y581" s="13"/>
      <c r="Z581" s="13"/>
      <c r="AA581" s="13"/>
      <c r="AB581" s="13"/>
    </row>
    <row r="582" spans="1:28">
      <c r="A582" s="58" t="s">
        <v>1417</v>
      </c>
      <c r="B582" s="12" t="s">
        <v>1418</v>
      </c>
      <c r="C582" s="12" t="s">
        <v>37</v>
      </c>
      <c r="D582" s="12" t="s">
        <v>173</v>
      </c>
      <c r="E582" s="12" t="s">
        <v>174</v>
      </c>
      <c r="F582" s="12" t="s">
        <v>1255</v>
      </c>
      <c r="G582" s="9" t="s">
        <v>5136</v>
      </c>
      <c r="H582" s="8" t="s">
        <v>6678</v>
      </c>
      <c r="I582" s="9"/>
      <c r="J582" s="9"/>
      <c r="K582" s="10" t="s">
        <v>2017</v>
      </c>
      <c r="L582" s="11">
        <v>45748</v>
      </c>
      <c r="M582" s="22"/>
      <c r="N582" s="33"/>
      <c r="O582" s="22"/>
      <c r="P582" s="12" t="s">
        <v>7568</v>
      </c>
      <c r="Q582" s="12" t="s">
        <v>7132</v>
      </c>
      <c r="R582" s="12" t="s">
        <v>7569</v>
      </c>
      <c r="S582" s="12" t="s">
        <v>7569</v>
      </c>
      <c r="T582" s="12" t="s">
        <v>7569</v>
      </c>
      <c r="U582" s="14" t="s">
        <v>56</v>
      </c>
      <c r="V582" s="14" t="s">
        <v>56</v>
      </c>
      <c r="W582" s="14" t="s">
        <v>56</v>
      </c>
      <c r="X582" s="16" t="s">
        <v>56</v>
      </c>
      <c r="Y582" s="13"/>
      <c r="Z582" s="13"/>
      <c r="AA582" s="13"/>
      <c r="AB582" s="13"/>
    </row>
    <row r="583" spans="1:28">
      <c r="A583" s="58" t="s">
        <v>1419</v>
      </c>
      <c r="B583" s="12" t="s">
        <v>1420</v>
      </c>
      <c r="C583" s="12" t="s">
        <v>37</v>
      </c>
      <c r="D583" s="12" t="s">
        <v>173</v>
      </c>
      <c r="E583" s="12" t="s">
        <v>174</v>
      </c>
      <c r="F583" s="12" t="s">
        <v>1255</v>
      </c>
      <c r="G583" s="9" t="s">
        <v>5137</v>
      </c>
      <c r="H583" s="8" t="s">
        <v>6678</v>
      </c>
      <c r="I583" s="9"/>
      <c r="J583" s="9"/>
      <c r="K583" s="10" t="s">
        <v>2017</v>
      </c>
      <c r="L583" s="11">
        <v>45748</v>
      </c>
      <c r="M583" s="22"/>
      <c r="N583" s="33"/>
      <c r="O583" s="22"/>
      <c r="P583" s="12" t="s">
        <v>7568</v>
      </c>
      <c r="Q583" s="12" t="s">
        <v>7132</v>
      </c>
      <c r="R583" s="12" t="s">
        <v>7569</v>
      </c>
      <c r="S583" s="12" t="s">
        <v>7569</v>
      </c>
      <c r="T583" s="12" t="s">
        <v>7569</v>
      </c>
      <c r="U583" s="14" t="s">
        <v>56</v>
      </c>
      <c r="V583" s="14" t="s">
        <v>56</v>
      </c>
      <c r="W583" s="14" t="s">
        <v>56</v>
      </c>
      <c r="X583" s="16" t="s">
        <v>56</v>
      </c>
      <c r="Y583" s="13"/>
      <c r="Z583" s="13"/>
      <c r="AA583" s="13"/>
      <c r="AB583" s="13"/>
    </row>
    <row r="584" spans="1:28">
      <c r="A584" s="58" t="s">
        <v>1421</v>
      </c>
      <c r="B584" s="12" t="s">
        <v>1422</v>
      </c>
      <c r="C584" s="12" t="s">
        <v>37</v>
      </c>
      <c r="D584" s="12" t="s">
        <v>173</v>
      </c>
      <c r="E584" s="12" t="s">
        <v>174</v>
      </c>
      <c r="F584" s="12" t="s">
        <v>1255</v>
      </c>
      <c r="G584" s="9" t="s">
        <v>5138</v>
      </c>
      <c r="H584" s="8" t="s">
        <v>6678</v>
      </c>
      <c r="I584" s="9"/>
      <c r="J584" s="9"/>
      <c r="K584" s="10" t="s">
        <v>2017</v>
      </c>
      <c r="L584" s="11">
        <v>45748</v>
      </c>
      <c r="M584" s="22"/>
      <c r="N584" s="33"/>
      <c r="O584" s="22"/>
      <c r="P584" s="12" t="s">
        <v>7568</v>
      </c>
      <c r="Q584" s="12" t="s">
        <v>7132</v>
      </c>
      <c r="R584" s="12" t="s">
        <v>7569</v>
      </c>
      <c r="S584" s="12" t="s">
        <v>7569</v>
      </c>
      <c r="T584" s="12" t="s">
        <v>7569</v>
      </c>
      <c r="U584" s="14" t="s">
        <v>56</v>
      </c>
      <c r="V584" s="14" t="s">
        <v>56</v>
      </c>
      <c r="W584" s="14" t="s">
        <v>56</v>
      </c>
      <c r="X584" s="16" t="s">
        <v>56</v>
      </c>
      <c r="Y584" s="13"/>
      <c r="Z584" s="13"/>
      <c r="AA584" s="13"/>
      <c r="AB584" s="13"/>
    </row>
    <row r="585" spans="1:28">
      <c r="A585" s="58" t="s">
        <v>1423</v>
      </c>
      <c r="B585" s="12" t="s">
        <v>1424</v>
      </c>
      <c r="C585" s="12" t="s">
        <v>37</v>
      </c>
      <c r="D585" s="12" t="s">
        <v>173</v>
      </c>
      <c r="E585" s="12" t="s">
        <v>174</v>
      </c>
      <c r="F585" s="12" t="s">
        <v>1255</v>
      </c>
      <c r="G585" s="9" t="s">
        <v>5139</v>
      </c>
      <c r="H585" s="8" t="s">
        <v>6678</v>
      </c>
      <c r="I585" s="9"/>
      <c r="J585" s="9"/>
      <c r="K585" s="10" t="s">
        <v>2017</v>
      </c>
      <c r="L585" s="11">
        <v>45748</v>
      </c>
      <c r="M585" s="22"/>
      <c r="N585" s="33"/>
      <c r="O585" s="22"/>
      <c r="P585" s="12" t="s">
        <v>7568</v>
      </c>
      <c r="Q585" s="12" t="s">
        <v>7132</v>
      </c>
      <c r="R585" s="12" t="s">
        <v>7569</v>
      </c>
      <c r="S585" s="12" t="s">
        <v>7569</v>
      </c>
      <c r="T585" s="12" t="s">
        <v>7569</v>
      </c>
      <c r="U585" s="14" t="s">
        <v>56</v>
      </c>
      <c r="V585" s="14" t="s">
        <v>56</v>
      </c>
      <c r="W585" s="14" t="s">
        <v>56</v>
      </c>
      <c r="X585" s="16" t="s">
        <v>56</v>
      </c>
      <c r="Y585" s="13"/>
      <c r="Z585" s="13"/>
      <c r="AA585" s="13"/>
      <c r="AB585" s="13"/>
    </row>
    <row r="586" spans="1:28">
      <c r="A586" s="58" t="s">
        <v>1425</v>
      </c>
      <c r="B586" s="12" t="s">
        <v>1426</v>
      </c>
      <c r="C586" s="12" t="s">
        <v>37</v>
      </c>
      <c r="D586" s="12" t="s">
        <v>173</v>
      </c>
      <c r="E586" s="12" t="s">
        <v>174</v>
      </c>
      <c r="F586" s="12" t="s">
        <v>1255</v>
      </c>
      <c r="G586" s="9" t="s">
        <v>5140</v>
      </c>
      <c r="H586" s="8" t="s">
        <v>6678</v>
      </c>
      <c r="I586" s="9"/>
      <c r="J586" s="9"/>
      <c r="K586" s="10" t="s">
        <v>2017</v>
      </c>
      <c r="L586" s="11">
        <v>45748</v>
      </c>
      <c r="M586" s="22"/>
      <c r="N586" s="33"/>
      <c r="O586" s="22"/>
      <c r="P586" s="12" t="s">
        <v>7568</v>
      </c>
      <c r="Q586" s="12" t="s">
        <v>7132</v>
      </c>
      <c r="R586" s="12" t="s">
        <v>7569</v>
      </c>
      <c r="S586" s="12" t="s">
        <v>7569</v>
      </c>
      <c r="T586" s="12" t="s">
        <v>7569</v>
      </c>
      <c r="U586" s="14" t="s">
        <v>56</v>
      </c>
      <c r="V586" s="14" t="s">
        <v>56</v>
      </c>
      <c r="W586" s="14" t="s">
        <v>56</v>
      </c>
      <c r="X586" s="16" t="s">
        <v>56</v>
      </c>
      <c r="Y586" s="13"/>
      <c r="Z586" s="13"/>
      <c r="AA586" s="13"/>
      <c r="AB586" s="13"/>
    </row>
    <row r="587" spans="1:28">
      <c r="A587" s="58" t="s">
        <v>1427</v>
      </c>
      <c r="B587" s="12" t="s">
        <v>1428</v>
      </c>
      <c r="C587" s="12" t="s">
        <v>37</v>
      </c>
      <c r="D587" s="12" t="s">
        <v>173</v>
      </c>
      <c r="E587" s="12" t="s">
        <v>174</v>
      </c>
      <c r="F587" s="12" t="s">
        <v>1255</v>
      </c>
      <c r="G587" s="9" t="s">
        <v>5141</v>
      </c>
      <c r="H587" s="8" t="s">
        <v>6678</v>
      </c>
      <c r="I587" s="9"/>
      <c r="J587" s="9"/>
      <c r="K587" s="10" t="s">
        <v>2017</v>
      </c>
      <c r="L587" s="11">
        <v>45748</v>
      </c>
      <c r="M587" s="22"/>
      <c r="N587" s="33"/>
      <c r="O587" s="22"/>
      <c r="P587" s="12" t="s">
        <v>7568</v>
      </c>
      <c r="Q587" s="12" t="s">
        <v>7132</v>
      </c>
      <c r="R587" s="12" t="s">
        <v>7569</v>
      </c>
      <c r="S587" s="12" t="s">
        <v>7569</v>
      </c>
      <c r="T587" s="12" t="s">
        <v>7569</v>
      </c>
      <c r="U587" s="14" t="s">
        <v>56</v>
      </c>
      <c r="V587" s="14" t="s">
        <v>56</v>
      </c>
      <c r="W587" s="14" t="s">
        <v>56</v>
      </c>
      <c r="X587" s="16" t="s">
        <v>56</v>
      </c>
      <c r="Y587" s="13"/>
      <c r="Z587" s="13"/>
      <c r="AA587" s="13"/>
      <c r="AB587" s="13"/>
    </row>
    <row r="588" spans="1:28">
      <c r="A588" s="58" t="s">
        <v>1429</v>
      </c>
      <c r="B588" s="12" t="s">
        <v>1430</v>
      </c>
      <c r="C588" s="12" t="s">
        <v>37</v>
      </c>
      <c r="D588" s="12" t="s">
        <v>173</v>
      </c>
      <c r="E588" s="12" t="s">
        <v>174</v>
      </c>
      <c r="F588" s="12" t="s">
        <v>1255</v>
      </c>
      <c r="G588" s="9" t="s">
        <v>5142</v>
      </c>
      <c r="H588" s="8" t="s">
        <v>6678</v>
      </c>
      <c r="I588" s="9"/>
      <c r="J588" s="9"/>
      <c r="K588" s="10" t="s">
        <v>2017</v>
      </c>
      <c r="L588" s="11">
        <v>45748</v>
      </c>
      <c r="M588" s="22"/>
      <c r="N588" s="33"/>
      <c r="O588" s="22"/>
      <c r="P588" s="12" t="s">
        <v>7568</v>
      </c>
      <c r="Q588" s="12" t="s">
        <v>7132</v>
      </c>
      <c r="R588" s="12" t="s">
        <v>7569</v>
      </c>
      <c r="S588" s="12" t="s">
        <v>7569</v>
      </c>
      <c r="T588" s="12" t="s">
        <v>7569</v>
      </c>
      <c r="U588" s="14" t="s">
        <v>56</v>
      </c>
      <c r="V588" s="14" t="s">
        <v>56</v>
      </c>
      <c r="W588" s="14" t="s">
        <v>56</v>
      </c>
      <c r="X588" s="16" t="s">
        <v>56</v>
      </c>
      <c r="Y588" s="13"/>
      <c r="Z588" s="13"/>
      <c r="AA588" s="13"/>
      <c r="AB588" s="13"/>
    </row>
    <row r="589" spans="1:28">
      <c r="A589" s="58" t="s">
        <v>1431</v>
      </c>
      <c r="B589" s="12" t="s">
        <v>1432</v>
      </c>
      <c r="C589" s="12" t="s">
        <v>37</v>
      </c>
      <c r="D589" s="12" t="s">
        <v>173</v>
      </c>
      <c r="E589" s="12" t="s">
        <v>174</v>
      </c>
      <c r="F589" s="12" t="s">
        <v>1255</v>
      </c>
      <c r="G589" s="9" t="s">
        <v>5143</v>
      </c>
      <c r="H589" s="8" t="s">
        <v>6678</v>
      </c>
      <c r="I589" s="9"/>
      <c r="J589" s="9"/>
      <c r="K589" s="10" t="s">
        <v>2017</v>
      </c>
      <c r="L589" s="11">
        <v>45748</v>
      </c>
      <c r="M589" s="22"/>
      <c r="N589" s="33"/>
      <c r="O589" s="22"/>
      <c r="P589" s="12" t="s">
        <v>7568</v>
      </c>
      <c r="Q589" s="12" t="s">
        <v>7132</v>
      </c>
      <c r="R589" s="12" t="s">
        <v>7569</v>
      </c>
      <c r="S589" s="12" t="s">
        <v>7569</v>
      </c>
      <c r="T589" s="12" t="s">
        <v>7569</v>
      </c>
      <c r="U589" s="14" t="s">
        <v>56</v>
      </c>
      <c r="V589" s="14" t="s">
        <v>56</v>
      </c>
      <c r="W589" s="14" t="s">
        <v>56</v>
      </c>
      <c r="X589" s="16" t="s">
        <v>56</v>
      </c>
      <c r="Y589" s="13"/>
      <c r="Z589" s="13"/>
      <c r="AA589" s="13"/>
      <c r="AB589" s="13"/>
    </row>
    <row r="590" spans="1:28">
      <c r="A590" s="58" t="s">
        <v>1433</v>
      </c>
      <c r="B590" s="12" t="s">
        <v>1434</v>
      </c>
      <c r="C590" s="12" t="s">
        <v>37</v>
      </c>
      <c r="D590" s="12" t="s">
        <v>173</v>
      </c>
      <c r="E590" s="12" t="s">
        <v>174</v>
      </c>
      <c r="F590" s="12" t="s">
        <v>1255</v>
      </c>
      <c r="G590" s="9" t="s">
        <v>5144</v>
      </c>
      <c r="H590" s="8" t="s">
        <v>6678</v>
      </c>
      <c r="I590" s="9"/>
      <c r="J590" s="9"/>
      <c r="K590" s="10" t="s">
        <v>2017</v>
      </c>
      <c r="L590" s="11">
        <v>45748</v>
      </c>
      <c r="M590" s="22"/>
      <c r="N590" s="33"/>
      <c r="O590" s="22"/>
      <c r="P590" s="12" t="s">
        <v>7568</v>
      </c>
      <c r="Q590" s="12" t="s">
        <v>7132</v>
      </c>
      <c r="R590" s="12" t="s">
        <v>7569</v>
      </c>
      <c r="S590" s="12" t="s">
        <v>7569</v>
      </c>
      <c r="T590" s="12" t="s">
        <v>7569</v>
      </c>
      <c r="U590" s="14" t="s">
        <v>56</v>
      </c>
      <c r="V590" s="14" t="s">
        <v>56</v>
      </c>
      <c r="W590" s="14" t="s">
        <v>56</v>
      </c>
      <c r="X590" s="16" t="s">
        <v>56</v>
      </c>
      <c r="Y590" s="13"/>
      <c r="Z590" s="13"/>
      <c r="AA590" s="13"/>
      <c r="AB590" s="13"/>
    </row>
    <row r="591" spans="1:28">
      <c r="A591" s="58" t="s">
        <v>1436</v>
      </c>
      <c r="B591" s="12" t="s">
        <v>1437</v>
      </c>
      <c r="C591" s="12" t="s">
        <v>37</v>
      </c>
      <c r="D591" s="12" t="s">
        <v>173</v>
      </c>
      <c r="E591" s="12" t="s">
        <v>174</v>
      </c>
      <c r="F591" s="12" t="s">
        <v>1255</v>
      </c>
      <c r="G591" s="9" t="s">
        <v>5145</v>
      </c>
      <c r="H591" s="8" t="s">
        <v>6678</v>
      </c>
      <c r="I591" s="9"/>
      <c r="J591" s="9"/>
      <c r="K591" s="10" t="s">
        <v>2017</v>
      </c>
      <c r="L591" s="11">
        <v>45748</v>
      </c>
      <c r="M591" s="22"/>
      <c r="N591" s="33"/>
      <c r="O591" s="22"/>
      <c r="P591" s="12" t="s">
        <v>7568</v>
      </c>
      <c r="Q591" s="12" t="s">
        <v>7132</v>
      </c>
      <c r="R591" s="12" t="s">
        <v>7569</v>
      </c>
      <c r="S591" s="12" t="s">
        <v>7569</v>
      </c>
      <c r="T591" s="12" t="s">
        <v>7569</v>
      </c>
      <c r="U591" s="14" t="s">
        <v>56</v>
      </c>
      <c r="V591" s="14" t="s">
        <v>56</v>
      </c>
      <c r="W591" s="14" t="s">
        <v>56</v>
      </c>
      <c r="X591" s="16" t="s">
        <v>56</v>
      </c>
      <c r="Y591" s="13"/>
      <c r="Z591" s="13"/>
      <c r="AA591" s="13"/>
      <c r="AB591" s="13"/>
    </row>
    <row r="592" spans="1:28">
      <c r="A592" s="58" t="s">
        <v>1439</v>
      </c>
      <c r="B592" s="12" t="s">
        <v>1440</v>
      </c>
      <c r="C592" s="12" t="s">
        <v>37</v>
      </c>
      <c r="D592" s="12" t="s">
        <v>173</v>
      </c>
      <c r="E592" s="12" t="s">
        <v>174</v>
      </c>
      <c r="F592" s="12" t="s">
        <v>1255</v>
      </c>
      <c r="G592" s="9" t="s">
        <v>5146</v>
      </c>
      <c r="H592" s="8" t="s">
        <v>6678</v>
      </c>
      <c r="I592" s="9"/>
      <c r="J592" s="9"/>
      <c r="K592" s="10" t="s">
        <v>2017</v>
      </c>
      <c r="L592" s="11">
        <v>45748</v>
      </c>
      <c r="M592" s="22"/>
      <c r="N592" s="33"/>
      <c r="O592" s="22"/>
      <c r="P592" s="12" t="s">
        <v>7568</v>
      </c>
      <c r="Q592" s="12" t="s">
        <v>7132</v>
      </c>
      <c r="R592" s="12" t="s">
        <v>7569</v>
      </c>
      <c r="S592" s="12" t="s">
        <v>7569</v>
      </c>
      <c r="T592" s="12" t="s">
        <v>7569</v>
      </c>
      <c r="U592" s="14" t="s">
        <v>56</v>
      </c>
      <c r="V592" s="14" t="s">
        <v>56</v>
      </c>
      <c r="W592" s="14" t="s">
        <v>56</v>
      </c>
      <c r="X592" s="16" t="s">
        <v>56</v>
      </c>
      <c r="Y592" s="13"/>
      <c r="Z592" s="13"/>
      <c r="AA592" s="13"/>
      <c r="AB592" s="13"/>
    </row>
    <row r="593" spans="1:28">
      <c r="A593" s="58" t="s">
        <v>1441</v>
      </c>
      <c r="B593" s="12" t="s">
        <v>1442</v>
      </c>
      <c r="C593" s="12" t="s">
        <v>37</v>
      </c>
      <c r="D593" s="12" t="s">
        <v>173</v>
      </c>
      <c r="E593" s="12" t="s">
        <v>174</v>
      </c>
      <c r="F593" s="12" t="s">
        <v>1255</v>
      </c>
      <c r="G593" s="9" t="s">
        <v>5147</v>
      </c>
      <c r="H593" s="8" t="s">
        <v>6678</v>
      </c>
      <c r="I593" s="9"/>
      <c r="J593" s="9"/>
      <c r="K593" s="10" t="s">
        <v>2017</v>
      </c>
      <c r="L593" s="11">
        <v>45748</v>
      </c>
      <c r="M593" s="22"/>
      <c r="N593" s="33"/>
      <c r="O593" s="22"/>
      <c r="P593" s="12" t="s">
        <v>7568</v>
      </c>
      <c r="Q593" s="12" t="s">
        <v>7132</v>
      </c>
      <c r="R593" s="12" t="s">
        <v>7569</v>
      </c>
      <c r="S593" s="12" t="s">
        <v>7569</v>
      </c>
      <c r="T593" s="12" t="s">
        <v>7569</v>
      </c>
      <c r="U593" s="14" t="s">
        <v>56</v>
      </c>
      <c r="V593" s="14" t="s">
        <v>56</v>
      </c>
      <c r="W593" s="14" t="s">
        <v>56</v>
      </c>
      <c r="X593" s="16" t="s">
        <v>56</v>
      </c>
      <c r="Y593" s="13"/>
      <c r="Z593" s="13"/>
      <c r="AA593" s="13"/>
      <c r="AB593" s="13"/>
    </row>
    <row r="594" spans="1:28">
      <c r="A594" s="58" t="s">
        <v>1443</v>
      </c>
      <c r="B594" s="12" t="s">
        <v>1444</v>
      </c>
      <c r="C594" s="12" t="s">
        <v>37</v>
      </c>
      <c r="D594" s="12" t="s">
        <v>173</v>
      </c>
      <c r="E594" s="12" t="s">
        <v>174</v>
      </c>
      <c r="F594" s="12" t="s">
        <v>1255</v>
      </c>
      <c r="G594" s="9" t="s">
        <v>5148</v>
      </c>
      <c r="H594" s="8" t="s">
        <v>6678</v>
      </c>
      <c r="I594" s="9"/>
      <c r="J594" s="9"/>
      <c r="K594" s="10" t="s">
        <v>2017</v>
      </c>
      <c r="L594" s="11">
        <v>45748</v>
      </c>
      <c r="M594" s="22"/>
      <c r="N594" s="33"/>
      <c r="O594" s="22"/>
      <c r="P594" s="12" t="s">
        <v>7568</v>
      </c>
      <c r="Q594" s="12" t="s">
        <v>7132</v>
      </c>
      <c r="R594" s="12" t="s">
        <v>7569</v>
      </c>
      <c r="S594" s="12" t="s">
        <v>7569</v>
      </c>
      <c r="T594" s="12" t="s">
        <v>7569</v>
      </c>
      <c r="U594" s="14" t="s">
        <v>56</v>
      </c>
      <c r="V594" s="14" t="s">
        <v>56</v>
      </c>
      <c r="W594" s="14" t="s">
        <v>56</v>
      </c>
      <c r="X594" s="16" t="s">
        <v>56</v>
      </c>
      <c r="Y594" s="13"/>
      <c r="Z594" s="13"/>
      <c r="AA594" s="13"/>
      <c r="AB594" s="13"/>
    </row>
    <row r="595" spans="1:28">
      <c r="A595" s="58" t="s">
        <v>1445</v>
      </c>
      <c r="B595" s="12" t="s">
        <v>1446</v>
      </c>
      <c r="C595" s="12" t="s">
        <v>37</v>
      </c>
      <c r="D595" s="12" t="s">
        <v>173</v>
      </c>
      <c r="E595" s="12" t="s">
        <v>174</v>
      </c>
      <c r="F595" s="12" t="s">
        <v>1255</v>
      </c>
      <c r="G595" s="9" t="s">
        <v>5149</v>
      </c>
      <c r="H595" s="8" t="s">
        <v>6678</v>
      </c>
      <c r="I595" s="9"/>
      <c r="J595" s="9"/>
      <c r="K595" s="10" t="s">
        <v>2017</v>
      </c>
      <c r="L595" s="11">
        <v>45748</v>
      </c>
      <c r="M595" s="22"/>
      <c r="N595" s="33"/>
      <c r="O595" s="22"/>
      <c r="P595" s="12" t="s">
        <v>7568</v>
      </c>
      <c r="Q595" s="12" t="s">
        <v>7132</v>
      </c>
      <c r="R595" s="12" t="s">
        <v>7569</v>
      </c>
      <c r="S595" s="12" t="s">
        <v>7569</v>
      </c>
      <c r="T595" s="12" t="s">
        <v>7569</v>
      </c>
      <c r="U595" s="14" t="s">
        <v>56</v>
      </c>
      <c r="V595" s="14" t="s">
        <v>56</v>
      </c>
      <c r="W595" s="14" t="s">
        <v>56</v>
      </c>
      <c r="X595" s="16" t="s">
        <v>56</v>
      </c>
      <c r="Y595" s="13"/>
      <c r="Z595" s="13"/>
      <c r="AA595" s="13"/>
      <c r="AB595" s="13"/>
    </row>
    <row r="596" spans="1:28">
      <c r="A596" s="58" t="s">
        <v>1447</v>
      </c>
      <c r="B596" s="12" t="s">
        <v>1448</v>
      </c>
      <c r="C596" s="12" t="s">
        <v>37</v>
      </c>
      <c r="D596" s="12" t="s">
        <v>173</v>
      </c>
      <c r="E596" s="12" t="s">
        <v>174</v>
      </c>
      <c r="F596" s="12" t="s">
        <v>1255</v>
      </c>
      <c r="G596" s="9" t="s">
        <v>5150</v>
      </c>
      <c r="H596" s="8" t="s">
        <v>6678</v>
      </c>
      <c r="I596" s="9"/>
      <c r="J596" s="9"/>
      <c r="K596" s="10" t="s">
        <v>2017</v>
      </c>
      <c r="L596" s="11">
        <v>45748</v>
      </c>
      <c r="M596" s="22"/>
      <c r="N596" s="33"/>
      <c r="O596" s="22"/>
      <c r="P596" s="12" t="s">
        <v>7568</v>
      </c>
      <c r="Q596" s="12" t="s">
        <v>7132</v>
      </c>
      <c r="R596" s="12" t="s">
        <v>7569</v>
      </c>
      <c r="S596" s="12" t="s">
        <v>7569</v>
      </c>
      <c r="T596" s="12" t="s">
        <v>7569</v>
      </c>
      <c r="U596" s="14" t="s">
        <v>56</v>
      </c>
      <c r="V596" s="14" t="s">
        <v>56</v>
      </c>
      <c r="W596" s="14" t="s">
        <v>56</v>
      </c>
      <c r="X596" s="16" t="s">
        <v>56</v>
      </c>
      <c r="Y596" s="13"/>
      <c r="Z596" s="13"/>
      <c r="AA596" s="13"/>
      <c r="AB596" s="13"/>
    </row>
    <row r="597" spans="1:28">
      <c r="A597" s="58" t="s">
        <v>1449</v>
      </c>
      <c r="B597" s="12" t="s">
        <v>1450</v>
      </c>
      <c r="C597" s="12" t="s">
        <v>37</v>
      </c>
      <c r="D597" s="12" t="s">
        <v>173</v>
      </c>
      <c r="E597" s="12" t="s">
        <v>174</v>
      </c>
      <c r="F597" s="12" t="s">
        <v>1255</v>
      </c>
      <c r="G597" s="9" t="s">
        <v>5151</v>
      </c>
      <c r="H597" s="8" t="s">
        <v>6678</v>
      </c>
      <c r="I597" s="9"/>
      <c r="J597" s="9"/>
      <c r="K597" s="10" t="s">
        <v>2017</v>
      </c>
      <c r="L597" s="11">
        <v>45748</v>
      </c>
      <c r="M597" s="22"/>
      <c r="N597" s="33"/>
      <c r="O597" s="22"/>
      <c r="P597" s="12" t="s">
        <v>7568</v>
      </c>
      <c r="Q597" s="12" t="s">
        <v>7132</v>
      </c>
      <c r="R597" s="12" t="s">
        <v>7569</v>
      </c>
      <c r="S597" s="12" t="s">
        <v>7569</v>
      </c>
      <c r="T597" s="12" t="s">
        <v>7569</v>
      </c>
      <c r="U597" s="14" t="s">
        <v>56</v>
      </c>
      <c r="V597" s="14" t="s">
        <v>56</v>
      </c>
      <c r="W597" s="14" t="s">
        <v>56</v>
      </c>
      <c r="X597" s="16" t="s">
        <v>56</v>
      </c>
      <c r="Y597" s="13"/>
      <c r="Z597" s="13"/>
      <c r="AA597" s="13"/>
      <c r="AB597" s="13"/>
    </row>
    <row r="598" spans="1:28">
      <c r="A598" s="58" t="s">
        <v>1451</v>
      </c>
      <c r="B598" s="12" t="s">
        <v>1452</v>
      </c>
      <c r="C598" s="12" t="s">
        <v>37</v>
      </c>
      <c r="D598" s="12" t="s">
        <v>173</v>
      </c>
      <c r="E598" s="12" t="s">
        <v>174</v>
      </c>
      <c r="F598" s="12" t="s">
        <v>1255</v>
      </c>
      <c r="G598" s="9" t="s">
        <v>5152</v>
      </c>
      <c r="H598" s="8" t="s">
        <v>6678</v>
      </c>
      <c r="I598" s="9"/>
      <c r="J598" s="9"/>
      <c r="K598" s="10" t="s">
        <v>2017</v>
      </c>
      <c r="L598" s="11">
        <v>45748</v>
      </c>
      <c r="M598" s="22"/>
      <c r="N598" s="33"/>
      <c r="O598" s="22"/>
      <c r="P598" s="12" t="s">
        <v>7568</v>
      </c>
      <c r="Q598" s="12" t="s">
        <v>7132</v>
      </c>
      <c r="R598" s="12" t="s">
        <v>7569</v>
      </c>
      <c r="S598" s="12" t="s">
        <v>7569</v>
      </c>
      <c r="T598" s="12" t="s">
        <v>7569</v>
      </c>
      <c r="U598" s="14" t="s">
        <v>56</v>
      </c>
      <c r="V598" s="14" t="s">
        <v>56</v>
      </c>
      <c r="W598" s="14" t="s">
        <v>56</v>
      </c>
      <c r="X598" s="16" t="s">
        <v>56</v>
      </c>
      <c r="Y598" s="13"/>
      <c r="Z598" s="13"/>
      <c r="AA598" s="13"/>
      <c r="AB598" s="13"/>
    </row>
    <row r="599" spans="1:28">
      <c r="A599" s="58" t="s">
        <v>1453</v>
      </c>
      <c r="B599" s="12" t="s">
        <v>1454</v>
      </c>
      <c r="C599" s="12" t="s">
        <v>37</v>
      </c>
      <c r="D599" s="12" t="s">
        <v>173</v>
      </c>
      <c r="E599" s="12" t="s">
        <v>174</v>
      </c>
      <c r="F599" s="12" t="s">
        <v>1255</v>
      </c>
      <c r="G599" s="9" t="s">
        <v>5153</v>
      </c>
      <c r="H599" s="8" t="s">
        <v>6678</v>
      </c>
      <c r="I599" s="9"/>
      <c r="J599" s="9"/>
      <c r="K599" s="10" t="s">
        <v>2017</v>
      </c>
      <c r="L599" s="11">
        <v>45748</v>
      </c>
      <c r="M599" s="22"/>
      <c r="N599" s="33"/>
      <c r="O599" s="22"/>
      <c r="P599" s="12" t="s">
        <v>7568</v>
      </c>
      <c r="Q599" s="12" t="s">
        <v>7132</v>
      </c>
      <c r="R599" s="12" t="s">
        <v>7569</v>
      </c>
      <c r="S599" s="12" t="s">
        <v>7569</v>
      </c>
      <c r="T599" s="12" t="s">
        <v>7569</v>
      </c>
      <c r="U599" s="14" t="s">
        <v>56</v>
      </c>
      <c r="V599" s="14" t="s">
        <v>56</v>
      </c>
      <c r="W599" s="14" t="s">
        <v>56</v>
      </c>
      <c r="X599" s="16" t="s">
        <v>56</v>
      </c>
      <c r="Y599" s="13"/>
      <c r="Z599" s="13"/>
      <c r="AA599" s="13"/>
      <c r="AB599" s="13"/>
    </row>
    <row r="600" spans="1:28">
      <c r="A600" s="58" t="s">
        <v>1455</v>
      </c>
      <c r="B600" s="12" t="s">
        <v>1456</v>
      </c>
      <c r="C600" s="12" t="s">
        <v>37</v>
      </c>
      <c r="D600" s="12" t="s">
        <v>173</v>
      </c>
      <c r="E600" s="12" t="s">
        <v>174</v>
      </c>
      <c r="F600" s="12" t="s">
        <v>1255</v>
      </c>
      <c r="G600" s="9" t="s">
        <v>5154</v>
      </c>
      <c r="H600" s="8" t="s">
        <v>6678</v>
      </c>
      <c r="I600" s="9"/>
      <c r="J600" s="9"/>
      <c r="K600" s="10" t="s">
        <v>2017</v>
      </c>
      <c r="L600" s="11">
        <v>45748</v>
      </c>
      <c r="M600" s="22"/>
      <c r="N600" s="33"/>
      <c r="O600" s="22"/>
      <c r="P600" s="12" t="s">
        <v>7568</v>
      </c>
      <c r="Q600" s="12" t="s">
        <v>7132</v>
      </c>
      <c r="R600" s="12" t="s">
        <v>7569</v>
      </c>
      <c r="S600" s="12" t="s">
        <v>7569</v>
      </c>
      <c r="T600" s="12" t="s">
        <v>7569</v>
      </c>
      <c r="U600" s="14" t="s">
        <v>56</v>
      </c>
      <c r="V600" s="14" t="s">
        <v>56</v>
      </c>
      <c r="W600" s="14" t="s">
        <v>56</v>
      </c>
      <c r="X600" s="16" t="s">
        <v>56</v>
      </c>
      <c r="Y600" s="13"/>
      <c r="Z600" s="13"/>
      <c r="AA600" s="13"/>
      <c r="AB600" s="13"/>
    </row>
    <row r="601" spans="1:28">
      <c r="A601" s="58" t="s">
        <v>1457</v>
      </c>
      <c r="B601" s="12" t="s">
        <v>1458</v>
      </c>
      <c r="C601" s="12" t="s">
        <v>37</v>
      </c>
      <c r="D601" s="12" t="s">
        <v>173</v>
      </c>
      <c r="E601" s="12" t="s">
        <v>174</v>
      </c>
      <c r="F601" s="12" t="s">
        <v>1255</v>
      </c>
      <c r="G601" s="9" t="s">
        <v>5155</v>
      </c>
      <c r="H601" s="8" t="s">
        <v>6678</v>
      </c>
      <c r="I601" s="9"/>
      <c r="J601" s="9"/>
      <c r="K601" s="10" t="s">
        <v>2017</v>
      </c>
      <c r="L601" s="11">
        <v>45748</v>
      </c>
      <c r="M601" s="22"/>
      <c r="N601" s="33"/>
      <c r="O601" s="22"/>
      <c r="P601" s="12" t="s">
        <v>7568</v>
      </c>
      <c r="Q601" s="12" t="s">
        <v>7132</v>
      </c>
      <c r="R601" s="12" t="s">
        <v>7569</v>
      </c>
      <c r="S601" s="12" t="s">
        <v>7569</v>
      </c>
      <c r="T601" s="12" t="s">
        <v>7569</v>
      </c>
      <c r="U601" s="14" t="s">
        <v>56</v>
      </c>
      <c r="V601" s="14" t="s">
        <v>56</v>
      </c>
      <c r="W601" s="14" t="s">
        <v>56</v>
      </c>
      <c r="X601" s="16" t="s">
        <v>56</v>
      </c>
      <c r="Y601" s="13"/>
      <c r="Z601" s="13"/>
      <c r="AA601" s="13"/>
      <c r="AB601" s="13"/>
    </row>
    <row r="602" spans="1:28">
      <c r="A602" s="58" t="s">
        <v>1459</v>
      </c>
      <c r="B602" s="12" t="s">
        <v>1460</v>
      </c>
      <c r="C602" s="12" t="s">
        <v>37</v>
      </c>
      <c r="D602" s="12" t="s">
        <v>173</v>
      </c>
      <c r="E602" s="12" t="s">
        <v>174</v>
      </c>
      <c r="F602" s="12" t="s">
        <v>1255</v>
      </c>
      <c r="G602" s="9" t="s">
        <v>5156</v>
      </c>
      <c r="H602" s="8" t="s">
        <v>6678</v>
      </c>
      <c r="I602" s="9"/>
      <c r="J602" s="9"/>
      <c r="K602" s="10" t="s">
        <v>2017</v>
      </c>
      <c r="L602" s="11">
        <v>45748</v>
      </c>
      <c r="M602" s="22"/>
      <c r="N602" s="33"/>
      <c r="O602" s="22"/>
      <c r="P602" s="12" t="s">
        <v>7568</v>
      </c>
      <c r="Q602" s="12" t="s">
        <v>7132</v>
      </c>
      <c r="R602" s="12" t="s">
        <v>7569</v>
      </c>
      <c r="S602" s="12" t="s">
        <v>7569</v>
      </c>
      <c r="T602" s="12" t="s">
        <v>7569</v>
      </c>
      <c r="U602" s="14" t="s">
        <v>56</v>
      </c>
      <c r="V602" s="14" t="s">
        <v>56</v>
      </c>
      <c r="W602" s="14" t="s">
        <v>56</v>
      </c>
      <c r="X602" s="16" t="s">
        <v>56</v>
      </c>
      <c r="Y602" s="13"/>
      <c r="Z602" s="13"/>
      <c r="AA602" s="13"/>
      <c r="AB602" s="13"/>
    </row>
    <row r="603" spans="1:28">
      <c r="A603" t="s">
        <v>1471</v>
      </c>
      <c r="B603" s="12" t="s">
        <v>7755</v>
      </c>
      <c r="C603" s="12" t="s">
        <v>37</v>
      </c>
      <c r="D603" s="12" t="s">
        <v>173</v>
      </c>
      <c r="E603" s="12" t="s">
        <v>1463</v>
      </c>
      <c r="F603" s="12" t="s">
        <v>607</v>
      </c>
      <c r="G603" s="9" t="s">
        <v>5159</v>
      </c>
      <c r="H603" s="8" t="s">
        <v>5159</v>
      </c>
      <c r="I603" s="9" t="s">
        <v>1468</v>
      </c>
      <c r="J603" s="9"/>
      <c r="K603" s="10"/>
      <c r="L603" s="11"/>
      <c r="M603" s="22"/>
      <c r="N603" s="33"/>
      <c r="O603" s="22"/>
      <c r="P603" s="12" t="s">
        <v>7756</v>
      </c>
      <c r="Q603" s="12" t="s">
        <v>7556</v>
      </c>
      <c r="R603" s="12" t="s">
        <v>7757</v>
      </c>
      <c r="S603" s="12" t="s">
        <v>7052</v>
      </c>
      <c r="T603" s="12" t="s">
        <v>7529</v>
      </c>
      <c r="U603" s="12" t="s">
        <v>7758</v>
      </c>
      <c r="V603" s="6">
        <v>0.52</v>
      </c>
      <c r="W603" s="57">
        <v>1430</v>
      </c>
      <c r="X603" s="15">
        <v>0.74</v>
      </c>
      <c r="Y603" s="13"/>
      <c r="Z603" s="13"/>
      <c r="AA603" s="13"/>
      <c r="AB603" s="13"/>
    </row>
    <row r="604" spans="1:28">
      <c r="A604" t="s">
        <v>1475</v>
      </c>
      <c r="B604" s="12" t="s">
        <v>7759</v>
      </c>
      <c r="C604" s="12" t="s">
        <v>37</v>
      </c>
      <c r="D604" s="12" t="s">
        <v>173</v>
      </c>
      <c r="E604" s="12" t="s">
        <v>1463</v>
      </c>
      <c r="F604" s="12" t="s">
        <v>607</v>
      </c>
      <c r="G604" s="9" t="s">
        <v>5160</v>
      </c>
      <c r="H604" s="8" t="s">
        <v>5160</v>
      </c>
      <c r="I604" s="9" t="s">
        <v>1472</v>
      </c>
      <c r="J604" s="9"/>
      <c r="K604" s="10"/>
      <c r="L604" s="11"/>
      <c r="M604" s="22"/>
      <c r="N604" s="33"/>
      <c r="O604" s="22"/>
      <c r="P604" s="12" t="s">
        <v>7760</v>
      </c>
      <c r="Q604" s="12" t="s">
        <v>7761</v>
      </c>
      <c r="R604" s="12" t="s">
        <v>7762</v>
      </c>
      <c r="S604" s="12" t="s">
        <v>7052</v>
      </c>
      <c r="T604" s="12" t="s">
        <v>7052</v>
      </c>
      <c r="U604" s="12" t="s">
        <v>7758</v>
      </c>
      <c r="V604" s="6">
        <v>0.57999999999999996</v>
      </c>
      <c r="W604" s="57">
        <v>1430</v>
      </c>
      <c r="X604" s="15">
        <v>0.83</v>
      </c>
      <c r="Y604" s="13"/>
      <c r="Z604" s="13"/>
      <c r="AA604" s="13"/>
      <c r="AB604" s="13"/>
    </row>
    <row r="605" spans="1:28">
      <c r="A605" t="s">
        <v>1479</v>
      </c>
      <c r="B605" s="12" t="s">
        <v>7763</v>
      </c>
      <c r="C605" s="12" t="s">
        <v>37</v>
      </c>
      <c r="D605" s="12" t="s">
        <v>173</v>
      </c>
      <c r="E605" s="12" t="s">
        <v>1463</v>
      </c>
      <c r="F605" s="12" t="s">
        <v>565</v>
      </c>
      <c r="G605" s="9" t="s">
        <v>5161</v>
      </c>
      <c r="H605" s="8" t="s">
        <v>5161</v>
      </c>
      <c r="I605" s="9" t="s">
        <v>1476</v>
      </c>
      <c r="J605" s="9"/>
      <c r="K605" s="10"/>
      <c r="L605" s="11"/>
      <c r="M605" s="22"/>
      <c r="N605" s="33"/>
      <c r="O605" s="22"/>
      <c r="P605" s="12" t="s">
        <v>7764</v>
      </c>
      <c r="Q605" s="12" t="s">
        <v>7765</v>
      </c>
      <c r="R605" s="12" t="s">
        <v>7766</v>
      </c>
      <c r="S605" s="12" t="s">
        <v>7691</v>
      </c>
      <c r="T605" s="12" t="s">
        <v>7691</v>
      </c>
      <c r="U605" s="12" t="s">
        <v>7767</v>
      </c>
      <c r="V605" s="6">
        <v>0.8</v>
      </c>
      <c r="W605" s="57">
        <v>631</v>
      </c>
      <c r="X605" s="15">
        <v>0.5</v>
      </c>
      <c r="Y605" s="13"/>
      <c r="Z605" s="13"/>
      <c r="AA605" s="13"/>
      <c r="AB605" s="13"/>
    </row>
    <row r="606" spans="1:28">
      <c r="A606" t="s">
        <v>1486</v>
      </c>
      <c r="B606" s="12" t="s">
        <v>7768</v>
      </c>
      <c r="C606" s="12" t="s">
        <v>37</v>
      </c>
      <c r="D606" s="12" t="s">
        <v>173</v>
      </c>
      <c r="E606" s="12" t="s">
        <v>1463</v>
      </c>
      <c r="F606" s="12" t="s">
        <v>565</v>
      </c>
      <c r="G606" s="9" t="s">
        <v>7769</v>
      </c>
      <c r="H606" s="8" t="s">
        <v>7769</v>
      </c>
      <c r="I606" s="9" t="s">
        <v>1483</v>
      </c>
      <c r="J606" s="9"/>
      <c r="K606" s="10"/>
      <c r="L606" s="11"/>
      <c r="M606" s="22"/>
      <c r="N606" s="33"/>
      <c r="O606" s="22"/>
      <c r="P606" s="12" t="s">
        <v>7770</v>
      </c>
      <c r="Q606" s="12" t="s">
        <v>7771</v>
      </c>
      <c r="R606" s="12" t="s">
        <v>7772</v>
      </c>
      <c r="S606" s="12" t="s">
        <v>7722</v>
      </c>
      <c r="T606" s="12" t="s">
        <v>7722</v>
      </c>
      <c r="U606" s="12" t="s">
        <v>7767</v>
      </c>
      <c r="V606" s="6">
        <v>0.86</v>
      </c>
      <c r="W606" s="57">
        <v>631</v>
      </c>
      <c r="X606" s="15">
        <v>0.54</v>
      </c>
      <c r="Y606" s="13"/>
      <c r="Z606" s="13"/>
      <c r="AA606" s="13"/>
      <c r="AB606" s="13"/>
    </row>
    <row r="607" spans="1:28">
      <c r="A607" t="s">
        <v>1490</v>
      </c>
      <c r="B607" s="12" t="s">
        <v>7773</v>
      </c>
      <c r="C607" s="12" t="s">
        <v>37</v>
      </c>
      <c r="D607" s="12" t="s">
        <v>173</v>
      </c>
      <c r="E607" s="12" t="s">
        <v>1463</v>
      </c>
      <c r="F607" s="12" t="s">
        <v>565</v>
      </c>
      <c r="G607" s="9" t="s">
        <v>7774</v>
      </c>
      <c r="H607" s="8" t="s">
        <v>7775</v>
      </c>
      <c r="I607" s="9" t="s">
        <v>1487</v>
      </c>
      <c r="J607" s="9"/>
      <c r="K607" s="10"/>
      <c r="L607" s="11"/>
      <c r="M607" s="22"/>
      <c r="N607" s="33"/>
      <c r="O607" s="22"/>
      <c r="P607" s="12" t="s">
        <v>7770</v>
      </c>
      <c r="Q607" s="12" t="s">
        <v>7776</v>
      </c>
      <c r="R607" s="12" t="s">
        <v>7772</v>
      </c>
      <c r="S607" s="12" t="s">
        <v>7722</v>
      </c>
      <c r="T607" s="12" t="s">
        <v>7722</v>
      </c>
      <c r="U607" s="12" t="s">
        <v>7767</v>
      </c>
      <c r="V607" s="6">
        <v>0.86</v>
      </c>
      <c r="W607" s="57">
        <v>631</v>
      </c>
      <c r="X607" s="15">
        <v>0.54</v>
      </c>
      <c r="Y607" s="13"/>
      <c r="Z607" s="13"/>
      <c r="AA607" s="13"/>
      <c r="AB607" s="13"/>
    </row>
    <row r="608" spans="1:28">
      <c r="A608" t="s">
        <v>7777</v>
      </c>
      <c r="B608" s="12" t="s">
        <v>7778</v>
      </c>
      <c r="C608" s="12" t="s">
        <v>37</v>
      </c>
      <c r="D608" s="12" t="s">
        <v>173</v>
      </c>
      <c r="E608" s="12" t="s">
        <v>1463</v>
      </c>
      <c r="F608" s="12" t="s">
        <v>175</v>
      </c>
      <c r="G608" s="56" t="s">
        <v>5157</v>
      </c>
      <c r="H608" s="8" t="s">
        <v>6679</v>
      </c>
      <c r="I608" s="9"/>
      <c r="J608" s="9"/>
      <c r="K608" s="10"/>
      <c r="L608" s="11"/>
      <c r="M608" s="22"/>
      <c r="N608" s="33"/>
      <c r="O608" s="22"/>
      <c r="P608" s="12" t="s">
        <v>7779</v>
      </c>
      <c r="Q608" s="12" t="s">
        <v>7617</v>
      </c>
      <c r="R608" s="12" t="s">
        <v>7339</v>
      </c>
      <c r="S608" s="12" t="s">
        <v>7595</v>
      </c>
      <c r="T608" s="12" t="s">
        <v>7780</v>
      </c>
      <c r="U608" s="14" t="s">
        <v>56</v>
      </c>
      <c r="V608" s="14" t="s">
        <v>56</v>
      </c>
      <c r="W608" s="14" t="s">
        <v>56</v>
      </c>
      <c r="X608" s="16" t="s">
        <v>56</v>
      </c>
      <c r="Y608" s="13"/>
      <c r="Z608" s="13"/>
      <c r="AA608" s="13"/>
      <c r="AB608" s="13"/>
    </row>
    <row r="609" spans="1:28">
      <c r="A609" t="s">
        <v>1468</v>
      </c>
      <c r="B609" s="12" t="s">
        <v>1469</v>
      </c>
      <c r="C609" s="12" t="s">
        <v>37</v>
      </c>
      <c r="D609" s="12" t="s">
        <v>173</v>
      </c>
      <c r="E609" s="12" t="s">
        <v>1463</v>
      </c>
      <c r="F609" s="12" t="s">
        <v>607</v>
      </c>
      <c r="G609" s="9" t="s">
        <v>5159</v>
      </c>
      <c r="H609" s="8" t="s">
        <v>5159</v>
      </c>
      <c r="I609" s="9"/>
      <c r="J609" s="9" t="s">
        <v>1471</v>
      </c>
      <c r="K609" s="10" t="s">
        <v>2017</v>
      </c>
      <c r="L609" s="11">
        <v>45809</v>
      </c>
      <c r="M609" s="22"/>
      <c r="N609" s="33"/>
      <c r="O609" s="22"/>
      <c r="P609" s="12" t="s">
        <v>7781</v>
      </c>
      <c r="Q609" s="12" t="s">
        <v>7556</v>
      </c>
      <c r="R609" s="12" t="s">
        <v>7616</v>
      </c>
      <c r="S609" s="12" t="s">
        <v>7052</v>
      </c>
      <c r="T609" s="12" t="s">
        <v>7660</v>
      </c>
      <c r="U609" s="12" t="s">
        <v>42</v>
      </c>
      <c r="V609" s="6">
        <v>0.15</v>
      </c>
      <c r="W609" s="57">
        <v>0.02</v>
      </c>
      <c r="X609" s="6">
        <v>3.0000000000000001E-6</v>
      </c>
      <c r="Y609" s="13"/>
      <c r="Z609" s="13"/>
      <c r="AA609" s="13"/>
      <c r="AB609" s="13"/>
    </row>
    <row r="610" spans="1:28">
      <c r="A610" t="s">
        <v>1472</v>
      </c>
      <c r="B610" s="12" t="s">
        <v>1473</v>
      </c>
      <c r="C610" s="12" t="s">
        <v>37</v>
      </c>
      <c r="D610" s="12" t="s">
        <v>173</v>
      </c>
      <c r="E610" s="12" t="s">
        <v>1463</v>
      </c>
      <c r="F610" s="12" t="s">
        <v>607</v>
      </c>
      <c r="G610" s="9" t="s">
        <v>5160</v>
      </c>
      <c r="H610" s="8" t="s">
        <v>5160</v>
      </c>
      <c r="I610" s="9"/>
      <c r="J610" s="9" t="s">
        <v>1475</v>
      </c>
      <c r="K610" s="10" t="s">
        <v>2017</v>
      </c>
      <c r="L610" s="11">
        <v>45809</v>
      </c>
      <c r="M610" s="22"/>
      <c r="N610" s="33"/>
      <c r="O610" s="22"/>
      <c r="P610" s="12" t="s">
        <v>7782</v>
      </c>
      <c r="Q610" s="12" t="s">
        <v>7761</v>
      </c>
      <c r="R610" s="12" t="s">
        <v>7203</v>
      </c>
      <c r="S610" s="12" t="s">
        <v>7052</v>
      </c>
      <c r="T610" s="12" t="s">
        <v>7660</v>
      </c>
      <c r="U610" s="12" t="s">
        <v>42</v>
      </c>
      <c r="V610" s="6">
        <v>0.15</v>
      </c>
      <c r="W610" s="57">
        <v>0.02</v>
      </c>
      <c r="X610" s="6">
        <v>3.0000000000000001E-6</v>
      </c>
      <c r="Y610" s="13"/>
      <c r="Z610" s="13"/>
      <c r="AA610" s="13"/>
      <c r="AB610" s="13"/>
    </row>
    <row r="611" spans="1:28">
      <c r="A611" t="s">
        <v>1476</v>
      </c>
      <c r="B611" s="12" t="s">
        <v>1477</v>
      </c>
      <c r="C611" s="12" t="s">
        <v>37</v>
      </c>
      <c r="D611" s="12" t="s">
        <v>173</v>
      </c>
      <c r="E611" s="12" t="s">
        <v>1463</v>
      </c>
      <c r="F611" s="12" t="s">
        <v>565</v>
      </c>
      <c r="G611" s="9" t="s">
        <v>5161</v>
      </c>
      <c r="H611" s="8" t="s">
        <v>5161</v>
      </c>
      <c r="I611" s="9"/>
      <c r="J611" s="9" t="s">
        <v>1479</v>
      </c>
      <c r="K611" s="10" t="s">
        <v>2017</v>
      </c>
      <c r="L611" s="11">
        <v>45748</v>
      </c>
      <c r="M611" s="22"/>
      <c r="N611" s="33"/>
      <c r="O611" s="22"/>
      <c r="P611" s="12" t="s">
        <v>7783</v>
      </c>
      <c r="Q611" s="12" t="s">
        <v>7784</v>
      </c>
      <c r="R611" s="12" t="s">
        <v>7069</v>
      </c>
      <c r="S611" s="12" t="s">
        <v>7785</v>
      </c>
      <c r="T611" s="12" t="s">
        <v>7464</v>
      </c>
      <c r="U611" s="12" t="s">
        <v>42</v>
      </c>
      <c r="V611" s="6">
        <v>0.15</v>
      </c>
      <c r="W611" s="57">
        <v>0.02</v>
      </c>
      <c r="X611" s="6">
        <v>3.0000000000000001E-6</v>
      </c>
      <c r="Y611" s="13"/>
      <c r="Z611" s="13"/>
      <c r="AA611" s="13"/>
      <c r="AB611" s="13"/>
    </row>
    <row r="612" spans="1:28">
      <c r="A612" t="s">
        <v>1480</v>
      </c>
      <c r="B612" s="12" t="s">
        <v>1481</v>
      </c>
      <c r="C612" s="12" t="s">
        <v>37</v>
      </c>
      <c r="D612" s="12" t="s">
        <v>173</v>
      </c>
      <c r="E612" s="12" t="s">
        <v>1463</v>
      </c>
      <c r="F612" s="12" t="s">
        <v>565</v>
      </c>
      <c r="G612" s="9" t="s">
        <v>5162</v>
      </c>
      <c r="H612" s="8" t="s">
        <v>6681</v>
      </c>
      <c r="I612" s="9"/>
      <c r="J612" s="9"/>
      <c r="K612" s="10" t="s">
        <v>2017</v>
      </c>
      <c r="L612" s="11">
        <v>45748</v>
      </c>
      <c r="M612" s="22"/>
      <c r="N612" s="33"/>
      <c r="O612" s="22"/>
      <c r="P612" s="12" t="s">
        <v>7783</v>
      </c>
      <c r="Q612" s="12" t="s">
        <v>7786</v>
      </c>
      <c r="R612" s="12" t="s">
        <v>7069</v>
      </c>
      <c r="S612" s="12" t="s">
        <v>7785</v>
      </c>
      <c r="T612" s="12" t="s">
        <v>7464</v>
      </c>
      <c r="U612" s="12" t="s">
        <v>42</v>
      </c>
      <c r="V612" s="6">
        <v>0.15</v>
      </c>
      <c r="W612" s="57">
        <v>0.02</v>
      </c>
      <c r="X612" s="6">
        <v>3.0000000000000001E-6</v>
      </c>
      <c r="Y612" s="13"/>
      <c r="Z612" s="13"/>
      <c r="AA612" s="13"/>
      <c r="AB612" s="13"/>
    </row>
    <row r="613" spans="1:28">
      <c r="A613" t="s">
        <v>1483</v>
      </c>
      <c r="B613" s="12" t="s">
        <v>1484</v>
      </c>
      <c r="C613" s="12" t="s">
        <v>37</v>
      </c>
      <c r="D613" s="12" t="s">
        <v>173</v>
      </c>
      <c r="E613" s="12" t="s">
        <v>1463</v>
      </c>
      <c r="F613" s="12" t="s">
        <v>565</v>
      </c>
      <c r="G613" s="9" t="s">
        <v>5163</v>
      </c>
      <c r="H613" s="8" t="s">
        <v>5163</v>
      </c>
      <c r="I613" s="9"/>
      <c r="J613" s="9" t="s">
        <v>1486</v>
      </c>
      <c r="K613" s="10" t="s">
        <v>2017</v>
      </c>
      <c r="L613" s="11">
        <v>45748</v>
      </c>
      <c r="M613" s="22"/>
      <c r="N613" s="33"/>
      <c r="O613" s="22"/>
      <c r="P613" s="12" t="s">
        <v>7783</v>
      </c>
      <c r="Q613" s="12" t="s">
        <v>7787</v>
      </c>
      <c r="R613" s="12" t="s">
        <v>7069</v>
      </c>
      <c r="S613" s="12" t="s">
        <v>7785</v>
      </c>
      <c r="T613" s="12" t="s">
        <v>7464</v>
      </c>
      <c r="U613" s="12" t="s">
        <v>42</v>
      </c>
      <c r="V613" s="6">
        <v>0.15</v>
      </c>
      <c r="W613" s="57">
        <v>0.02</v>
      </c>
      <c r="X613" s="6">
        <v>3.0000000000000001E-6</v>
      </c>
      <c r="Y613" s="13"/>
      <c r="Z613" s="13"/>
      <c r="AA613" s="13"/>
      <c r="AB613" s="13"/>
    </row>
    <row r="614" spans="1:28">
      <c r="A614" t="s">
        <v>1487</v>
      </c>
      <c r="B614" s="12" t="s">
        <v>1488</v>
      </c>
      <c r="C614" s="12" t="s">
        <v>37</v>
      </c>
      <c r="D614" s="12" t="s">
        <v>173</v>
      </c>
      <c r="E614" s="12" t="s">
        <v>1463</v>
      </c>
      <c r="F614" s="12" t="s">
        <v>565</v>
      </c>
      <c r="G614" s="9" t="s">
        <v>5164</v>
      </c>
      <c r="H614" s="8" t="s">
        <v>6682</v>
      </c>
      <c r="I614" s="9"/>
      <c r="J614" s="9" t="s">
        <v>1490</v>
      </c>
      <c r="K614" s="10" t="s">
        <v>2017</v>
      </c>
      <c r="L614" s="11">
        <v>45748</v>
      </c>
      <c r="M614" s="22"/>
      <c r="N614" s="33"/>
      <c r="O614" s="22"/>
      <c r="P614" s="12" t="s">
        <v>7783</v>
      </c>
      <c r="Q614" s="12" t="s">
        <v>7788</v>
      </c>
      <c r="R614" s="12" t="s">
        <v>7069</v>
      </c>
      <c r="S614" s="12" t="s">
        <v>7785</v>
      </c>
      <c r="T614" s="12" t="s">
        <v>7464</v>
      </c>
      <c r="U614" s="12" t="s">
        <v>42</v>
      </c>
      <c r="V614" s="6">
        <v>0.15</v>
      </c>
      <c r="W614" s="57">
        <v>0.02</v>
      </c>
      <c r="X614" s="6">
        <v>3.0000000000000001E-6</v>
      </c>
      <c r="Y614" s="13"/>
      <c r="Z614" s="13"/>
      <c r="AA614" s="13"/>
      <c r="AB614" s="13"/>
    </row>
    <row r="615" spans="1:28">
      <c r="A615" t="s">
        <v>7789</v>
      </c>
      <c r="B615" s="12" t="s">
        <v>7790</v>
      </c>
      <c r="C615" s="12" t="s">
        <v>1493</v>
      </c>
      <c r="D615" s="12" t="s">
        <v>6502</v>
      </c>
      <c r="E615" s="12" t="s">
        <v>7791</v>
      </c>
      <c r="F615" s="12" t="s">
        <v>7792</v>
      </c>
      <c r="G615" s="9" t="s">
        <v>7793</v>
      </c>
      <c r="H615" s="8" t="s">
        <v>7794</v>
      </c>
      <c r="I615" s="9"/>
      <c r="J615" s="9"/>
      <c r="K615" s="10"/>
      <c r="L615" s="11"/>
      <c r="M615" s="22"/>
      <c r="N615" s="33"/>
      <c r="O615" s="22"/>
      <c r="P615" s="12" t="s">
        <v>7795</v>
      </c>
      <c r="Q615" s="12" t="s">
        <v>7559</v>
      </c>
      <c r="R615" s="12" t="s">
        <v>7464</v>
      </c>
      <c r="S615" s="12" t="s">
        <v>7517</v>
      </c>
      <c r="T615" s="12" t="s">
        <v>7175</v>
      </c>
      <c r="U615" s="12" t="s">
        <v>96</v>
      </c>
      <c r="V615" s="6">
        <v>1.05</v>
      </c>
      <c r="W615" s="6">
        <v>675</v>
      </c>
      <c r="X615" s="15">
        <v>0.70874999999999999</v>
      </c>
      <c r="Y615" s="13"/>
      <c r="Z615" s="13"/>
      <c r="AA615" s="13"/>
      <c r="AB615" s="13"/>
    </row>
    <row r="616" spans="1:28">
      <c r="A616" t="s">
        <v>7796</v>
      </c>
      <c r="B616" s="12" t="s">
        <v>7797</v>
      </c>
      <c r="C616" s="12" t="s">
        <v>1493</v>
      </c>
      <c r="D616" s="12" t="s">
        <v>6502</v>
      </c>
      <c r="E616" s="12" t="s">
        <v>7791</v>
      </c>
      <c r="F616" s="12" t="s">
        <v>7792</v>
      </c>
      <c r="G616" s="9" t="s">
        <v>7798</v>
      </c>
      <c r="H616" s="8" t="s">
        <v>7794</v>
      </c>
      <c r="I616" s="9"/>
      <c r="J616" s="9"/>
      <c r="K616" s="10"/>
      <c r="L616" s="11"/>
      <c r="M616" s="22"/>
      <c r="N616" s="33"/>
      <c r="O616" s="22"/>
      <c r="P616" s="12" t="s">
        <v>7795</v>
      </c>
      <c r="Q616" s="12" t="s">
        <v>7559</v>
      </c>
      <c r="R616" s="12" t="s">
        <v>7464</v>
      </c>
      <c r="S616" s="12" t="s">
        <v>7517</v>
      </c>
      <c r="T616" s="12" t="s">
        <v>7175</v>
      </c>
      <c r="U616" s="12" t="s">
        <v>96</v>
      </c>
      <c r="V616" s="6">
        <v>1.1000000000000001</v>
      </c>
      <c r="W616" s="6">
        <v>675</v>
      </c>
      <c r="X616" s="15">
        <v>0.74250000000000005</v>
      </c>
      <c r="Y616" s="13"/>
      <c r="Z616" s="13"/>
      <c r="AA616" s="13"/>
      <c r="AB616" s="13"/>
    </row>
    <row r="617" spans="1:28">
      <c r="A617" t="s">
        <v>7799</v>
      </c>
      <c r="B617" s="12" t="s">
        <v>7800</v>
      </c>
      <c r="C617" s="12" t="s">
        <v>1493</v>
      </c>
      <c r="D617" s="12" t="s">
        <v>6507</v>
      </c>
      <c r="E617" s="12" t="s">
        <v>7791</v>
      </c>
      <c r="F617" s="12" t="s">
        <v>7792</v>
      </c>
      <c r="G617" s="9" t="s">
        <v>7801</v>
      </c>
      <c r="H617" s="8" t="s">
        <v>7802</v>
      </c>
      <c r="I617" s="9"/>
      <c r="J617" s="9"/>
      <c r="K617" s="10"/>
      <c r="L617" s="11"/>
      <c r="M617" s="22"/>
      <c r="N617" s="33"/>
      <c r="O617" s="22"/>
      <c r="P617" s="12" t="s">
        <v>7803</v>
      </c>
      <c r="Q617" s="12" t="s">
        <v>7444</v>
      </c>
      <c r="R617" s="12" t="s">
        <v>7175</v>
      </c>
      <c r="S617" s="12" t="s">
        <v>7804</v>
      </c>
      <c r="T617" s="12" t="s">
        <v>7601</v>
      </c>
      <c r="U617" s="14" t="s">
        <v>56</v>
      </c>
      <c r="V617" s="14" t="s">
        <v>56</v>
      </c>
      <c r="W617" s="14" t="s">
        <v>56</v>
      </c>
      <c r="X617" s="16" t="s">
        <v>56</v>
      </c>
      <c r="Y617" s="13"/>
      <c r="Z617" s="13"/>
      <c r="AA617" s="13"/>
      <c r="AB617" s="13"/>
    </row>
    <row r="618" spans="1:28">
      <c r="A618" t="s">
        <v>7805</v>
      </c>
      <c r="B618" s="12" t="s">
        <v>7806</v>
      </c>
      <c r="C618" s="12" t="s">
        <v>1493</v>
      </c>
      <c r="D618" s="12" t="s">
        <v>6507</v>
      </c>
      <c r="E618" s="12" t="s">
        <v>7791</v>
      </c>
      <c r="F618" s="12" t="s">
        <v>7792</v>
      </c>
      <c r="G618" s="9" t="s">
        <v>7807</v>
      </c>
      <c r="H618" s="8" t="s">
        <v>7802</v>
      </c>
      <c r="I618" s="9"/>
      <c r="J618" s="9"/>
      <c r="K618" s="10"/>
      <c r="L618" s="11"/>
      <c r="M618" s="22"/>
      <c r="N618" s="33"/>
      <c r="O618" s="22"/>
      <c r="P618" s="12" t="s">
        <v>7803</v>
      </c>
      <c r="Q618" s="12" t="s">
        <v>7444</v>
      </c>
      <c r="R618" s="12" t="s">
        <v>7175</v>
      </c>
      <c r="S618" s="12" t="s">
        <v>7804</v>
      </c>
      <c r="T618" s="12" t="s">
        <v>7601</v>
      </c>
      <c r="U618" s="14" t="s">
        <v>56</v>
      </c>
      <c r="V618" s="14" t="s">
        <v>56</v>
      </c>
      <c r="W618" s="14" t="s">
        <v>56</v>
      </c>
      <c r="X618" s="16" t="s">
        <v>56</v>
      </c>
      <c r="Y618" s="13"/>
      <c r="Z618" s="13"/>
      <c r="AA618" s="13"/>
      <c r="AB618" s="13"/>
    </row>
    <row r="619" spans="1:28">
      <c r="A619" t="s">
        <v>1655</v>
      </c>
      <c r="B619" s="12" t="s">
        <v>7808</v>
      </c>
      <c r="C619" s="12" t="s">
        <v>1493</v>
      </c>
      <c r="D619" s="12" t="s">
        <v>6502</v>
      </c>
      <c r="E619" s="12" t="s">
        <v>1615</v>
      </c>
      <c r="F619" s="12" t="s">
        <v>1616</v>
      </c>
      <c r="G619" s="9" t="s">
        <v>5206</v>
      </c>
      <c r="H619" s="8" t="s">
        <v>1654</v>
      </c>
      <c r="I619" s="9"/>
      <c r="J619" s="9"/>
      <c r="K619" s="10"/>
      <c r="L619" s="11"/>
      <c r="M619" s="22"/>
      <c r="N619" s="33"/>
      <c r="O619" s="22"/>
      <c r="P619" s="12" t="s">
        <v>7809</v>
      </c>
      <c r="Q619" s="12" t="s">
        <v>7810</v>
      </c>
      <c r="R619" s="12" t="s">
        <v>7052</v>
      </c>
      <c r="S619" s="12" t="s">
        <v>7512</v>
      </c>
      <c r="T619" s="12" t="s">
        <v>7811</v>
      </c>
      <c r="U619" s="12" t="s">
        <v>96</v>
      </c>
      <c r="V619" s="6">
        <v>0.7</v>
      </c>
      <c r="W619" s="6">
        <v>675</v>
      </c>
      <c r="X619" s="15">
        <v>0.47249999999999992</v>
      </c>
      <c r="Y619" s="13"/>
      <c r="Z619" s="13"/>
      <c r="AA619" s="13"/>
      <c r="AB619" s="13"/>
    </row>
    <row r="620" spans="1:28">
      <c r="A620" t="s">
        <v>1659</v>
      </c>
      <c r="B620" s="12" t="s">
        <v>7812</v>
      </c>
      <c r="C620" s="12" t="s">
        <v>1493</v>
      </c>
      <c r="D620" s="12" t="s">
        <v>6502</v>
      </c>
      <c r="E620" s="12" t="s">
        <v>1615</v>
      </c>
      <c r="F620" s="12" t="s">
        <v>1616</v>
      </c>
      <c r="G620" s="9" t="s">
        <v>5207</v>
      </c>
      <c r="H620" s="8" t="s">
        <v>1654</v>
      </c>
      <c r="I620" s="9"/>
      <c r="J620" s="9"/>
      <c r="K620" s="10"/>
      <c r="L620" s="11"/>
      <c r="M620" s="22"/>
      <c r="N620" s="33"/>
      <c r="O620" s="22"/>
      <c r="P620" s="12" t="s">
        <v>7809</v>
      </c>
      <c r="Q620" s="12" t="s">
        <v>7810</v>
      </c>
      <c r="R620" s="12" t="s">
        <v>7052</v>
      </c>
      <c r="S620" s="12" t="s">
        <v>7512</v>
      </c>
      <c r="T620" s="12" t="s">
        <v>7811</v>
      </c>
      <c r="U620" s="12" t="s">
        <v>96</v>
      </c>
      <c r="V620" s="6">
        <v>0.7</v>
      </c>
      <c r="W620" s="6">
        <v>675</v>
      </c>
      <c r="X620" s="15">
        <v>0.47249999999999992</v>
      </c>
      <c r="Y620" s="13"/>
      <c r="Z620" s="13"/>
      <c r="AA620" s="13"/>
      <c r="AB620" s="13"/>
    </row>
    <row r="621" spans="1:28">
      <c r="A621" t="s">
        <v>1663</v>
      </c>
      <c r="B621" s="12" t="s">
        <v>7813</v>
      </c>
      <c r="C621" s="12" t="s">
        <v>1493</v>
      </c>
      <c r="D621" s="12" t="s">
        <v>6502</v>
      </c>
      <c r="E621" s="12" t="s">
        <v>1615</v>
      </c>
      <c r="F621" s="12" t="s">
        <v>1616</v>
      </c>
      <c r="G621" s="9" t="s">
        <v>5208</v>
      </c>
      <c r="H621" s="8" t="s">
        <v>1654</v>
      </c>
      <c r="I621" s="9"/>
      <c r="J621" s="9"/>
      <c r="K621" s="10"/>
      <c r="L621" s="11"/>
      <c r="M621" s="22"/>
      <c r="N621" s="33"/>
      <c r="O621" s="22"/>
      <c r="P621" s="12" t="s">
        <v>7809</v>
      </c>
      <c r="Q621" s="12" t="s">
        <v>7814</v>
      </c>
      <c r="R621" s="12" t="s">
        <v>7052</v>
      </c>
      <c r="S621" s="12" t="s">
        <v>7512</v>
      </c>
      <c r="T621" s="12" t="s">
        <v>7811</v>
      </c>
      <c r="U621" s="12" t="s">
        <v>96</v>
      </c>
      <c r="V621" s="6">
        <v>0.81</v>
      </c>
      <c r="W621" s="6">
        <v>675</v>
      </c>
      <c r="X621" s="15">
        <v>0.54674999999999996</v>
      </c>
      <c r="Y621" s="13"/>
      <c r="Z621" s="13"/>
      <c r="AA621" s="13"/>
      <c r="AB621" s="13"/>
    </row>
    <row r="622" spans="1:28">
      <c r="A622" t="s">
        <v>1667</v>
      </c>
      <c r="B622" s="12" t="s">
        <v>7815</v>
      </c>
      <c r="C622" s="12" t="s">
        <v>1493</v>
      </c>
      <c r="D622" s="12" t="s">
        <v>6502</v>
      </c>
      <c r="E622" s="12" t="s">
        <v>1615</v>
      </c>
      <c r="F622" s="12" t="s">
        <v>1616</v>
      </c>
      <c r="G622" s="9" t="s">
        <v>5209</v>
      </c>
      <c r="H622" s="8" t="s">
        <v>1654</v>
      </c>
      <c r="I622" s="9"/>
      <c r="J622" s="9"/>
      <c r="K622" s="10"/>
      <c r="L622" s="11"/>
      <c r="M622" s="22"/>
      <c r="N622" s="33"/>
      <c r="O622" s="22"/>
      <c r="P622" s="12" t="s">
        <v>7809</v>
      </c>
      <c r="Q622" s="12" t="s">
        <v>7814</v>
      </c>
      <c r="R622" s="12" t="s">
        <v>7052</v>
      </c>
      <c r="S622" s="12" t="s">
        <v>7512</v>
      </c>
      <c r="T622" s="12" t="s">
        <v>7811</v>
      </c>
      <c r="U622" s="12" t="s">
        <v>96</v>
      </c>
      <c r="V622" s="6">
        <v>0.83</v>
      </c>
      <c r="W622" s="6">
        <v>675</v>
      </c>
      <c r="X622" s="15">
        <v>0.56025000000000003</v>
      </c>
      <c r="Y622" s="13"/>
      <c r="Z622" s="13"/>
      <c r="AA622" s="13"/>
      <c r="AB622" s="13"/>
    </row>
    <row r="623" spans="1:28">
      <c r="A623" t="s">
        <v>1671</v>
      </c>
      <c r="B623" s="12" t="s">
        <v>7816</v>
      </c>
      <c r="C623" s="12" t="s">
        <v>1493</v>
      </c>
      <c r="D623" s="12" t="s">
        <v>6502</v>
      </c>
      <c r="E623" s="12" t="s">
        <v>1615</v>
      </c>
      <c r="F623" s="12" t="s">
        <v>1616</v>
      </c>
      <c r="G623" s="9" t="s">
        <v>5210</v>
      </c>
      <c r="H623" s="8" t="s">
        <v>1654</v>
      </c>
      <c r="I623" s="9"/>
      <c r="J623" s="9"/>
      <c r="K623" s="10"/>
      <c r="L623" s="11"/>
      <c r="M623" s="22"/>
      <c r="N623" s="33"/>
      <c r="O623" s="22"/>
      <c r="P623" s="12" t="s">
        <v>7817</v>
      </c>
      <c r="Q623" s="12" t="s">
        <v>7562</v>
      </c>
      <c r="R623" s="12" t="s">
        <v>7743</v>
      </c>
      <c r="S623" s="12" t="s">
        <v>7179</v>
      </c>
      <c r="T623" s="12" t="s">
        <v>7077</v>
      </c>
      <c r="U623" s="12" t="s">
        <v>96</v>
      </c>
      <c r="V623" s="6">
        <v>1.1299999999999999</v>
      </c>
      <c r="W623" s="6">
        <v>675</v>
      </c>
      <c r="X623" s="15">
        <v>0.76274999999999993</v>
      </c>
      <c r="Y623" s="13"/>
      <c r="Z623" s="13"/>
      <c r="AA623" s="13"/>
      <c r="AB623" s="13"/>
    </row>
    <row r="624" spans="1:28">
      <c r="A624" t="s">
        <v>1675</v>
      </c>
      <c r="B624" s="12" t="s">
        <v>7818</v>
      </c>
      <c r="C624" s="12" t="s">
        <v>1493</v>
      </c>
      <c r="D624" s="12" t="s">
        <v>6502</v>
      </c>
      <c r="E624" s="12" t="s">
        <v>1615</v>
      </c>
      <c r="F624" s="12" t="s">
        <v>1616</v>
      </c>
      <c r="G624" s="9" t="s">
        <v>5211</v>
      </c>
      <c r="H624" s="8" t="s">
        <v>1654</v>
      </c>
      <c r="I624" s="9"/>
      <c r="J624" s="9"/>
      <c r="K624" s="10"/>
      <c r="L624" s="11"/>
      <c r="M624" s="22"/>
      <c r="N624" s="33"/>
      <c r="O624" s="22"/>
      <c r="P624" s="12" t="s">
        <v>7817</v>
      </c>
      <c r="Q624" s="12" t="s">
        <v>7819</v>
      </c>
      <c r="R624" s="12" t="s">
        <v>7743</v>
      </c>
      <c r="S624" s="12" t="s">
        <v>7179</v>
      </c>
      <c r="T624" s="12" t="s">
        <v>7077</v>
      </c>
      <c r="U624" s="12" t="s">
        <v>96</v>
      </c>
      <c r="V624" s="6">
        <v>1.35</v>
      </c>
      <c r="W624" s="6">
        <v>675</v>
      </c>
      <c r="X624" s="15">
        <v>0.91125000000000012</v>
      </c>
      <c r="Y624" s="13"/>
      <c r="Z624" s="13"/>
      <c r="AA624" s="13"/>
      <c r="AB624" s="13"/>
    </row>
    <row r="625" spans="1:28">
      <c r="A625" t="s">
        <v>1625</v>
      </c>
      <c r="B625" s="12" t="s">
        <v>7820</v>
      </c>
      <c r="C625" s="12" t="s">
        <v>1493</v>
      </c>
      <c r="D625" s="12" t="s">
        <v>6507</v>
      </c>
      <c r="E625" s="12" t="s">
        <v>1615</v>
      </c>
      <c r="F625" s="12" t="s">
        <v>1616</v>
      </c>
      <c r="G625" s="9" t="s">
        <v>6712</v>
      </c>
      <c r="H625" s="8" t="s">
        <v>6722</v>
      </c>
      <c r="I625" s="9"/>
      <c r="J625" s="9"/>
      <c r="K625" s="10"/>
      <c r="L625" s="11"/>
      <c r="M625" s="22"/>
      <c r="N625" s="33"/>
      <c r="O625" s="22"/>
      <c r="P625" s="12" t="s">
        <v>7821</v>
      </c>
      <c r="Q625" s="12" t="s">
        <v>7822</v>
      </c>
      <c r="R625" s="12" t="s">
        <v>7565</v>
      </c>
      <c r="S625" s="12" t="s">
        <v>7566</v>
      </c>
      <c r="T625" s="12" t="s">
        <v>7601</v>
      </c>
      <c r="U625" s="14" t="s">
        <v>56</v>
      </c>
      <c r="V625" s="14" t="s">
        <v>56</v>
      </c>
      <c r="W625" s="14" t="s">
        <v>56</v>
      </c>
      <c r="X625" s="16" t="s">
        <v>56</v>
      </c>
      <c r="Y625" s="13"/>
      <c r="Z625" s="13"/>
      <c r="AA625" s="13"/>
      <c r="AB625" s="13"/>
    </row>
    <row r="626" spans="1:28">
      <c r="A626" t="s">
        <v>1630</v>
      </c>
      <c r="B626" s="12" t="s">
        <v>7823</v>
      </c>
      <c r="C626" s="12" t="s">
        <v>1493</v>
      </c>
      <c r="D626" s="12" t="s">
        <v>6507</v>
      </c>
      <c r="E626" s="12" t="s">
        <v>1615</v>
      </c>
      <c r="F626" s="12" t="s">
        <v>1616</v>
      </c>
      <c r="G626" s="9" t="s">
        <v>6713</v>
      </c>
      <c r="H626" s="8" t="s">
        <v>6722</v>
      </c>
      <c r="I626" s="9"/>
      <c r="J626" s="9"/>
      <c r="K626" s="10"/>
      <c r="L626" s="11"/>
      <c r="M626" s="22"/>
      <c r="N626" s="33"/>
      <c r="O626" s="22"/>
      <c r="P626" s="12" t="s">
        <v>7821</v>
      </c>
      <c r="Q626" s="12" t="s">
        <v>7822</v>
      </c>
      <c r="R626" s="12" t="s">
        <v>7565</v>
      </c>
      <c r="S626" s="12" t="s">
        <v>7566</v>
      </c>
      <c r="T626" s="12" t="s">
        <v>7601</v>
      </c>
      <c r="U626" s="14" t="s">
        <v>56</v>
      </c>
      <c r="V626" s="14" t="s">
        <v>56</v>
      </c>
      <c r="W626" s="14" t="s">
        <v>56</v>
      </c>
      <c r="X626" s="16" t="s">
        <v>56</v>
      </c>
      <c r="Y626" s="13"/>
      <c r="Z626" s="13"/>
      <c r="AA626" s="13"/>
      <c r="AB626" s="13"/>
    </row>
    <row r="627" spans="1:28">
      <c r="A627" t="s">
        <v>1635</v>
      </c>
      <c r="B627" s="12" t="s">
        <v>7824</v>
      </c>
      <c r="C627" s="12" t="s">
        <v>1493</v>
      </c>
      <c r="D627" s="12" t="s">
        <v>6507</v>
      </c>
      <c r="E627" s="12" t="s">
        <v>1615</v>
      </c>
      <c r="F627" s="12" t="s">
        <v>1616</v>
      </c>
      <c r="G627" s="9" t="s">
        <v>6714</v>
      </c>
      <c r="H627" s="8" t="s">
        <v>6722</v>
      </c>
      <c r="I627" s="9"/>
      <c r="J627" s="9"/>
      <c r="K627" s="10"/>
      <c r="L627" s="11"/>
      <c r="M627" s="22"/>
      <c r="N627" s="33"/>
      <c r="O627" s="22"/>
      <c r="P627" s="12" t="s">
        <v>7821</v>
      </c>
      <c r="Q627" s="12" t="s">
        <v>7825</v>
      </c>
      <c r="R627" s="12" t="s">
        <v>7565</v>
      </c>
      <c r="S627" s="12" t="s">
        <v>7566</v>
      </c>
      <c r="T627" s="12" t="s">
        <v>7601</v>
      </c>
      <c r="U627" s="14" t="s">
        <v>56</v>
      </c>
      <c r="V627" s="14" t="s">
        <v>56</v>
      </c>
      <c r="W627" s="14" t="s">
        <v>56</v>
      </c>
      <c r="X627" s="16" t="s">
        <v>56</v>
      </c>
      <c r="Y627" s="13"/>
      <c r="Z627" s="13"/>
      <c r="AA627" s="13"/>
      <c r="AB627" s="13"/>
    </row>
    <row r="628" spans="1:28">
      <c r="A628" t="s">
        <v>1640</v>
      </c>
      <c r="B628" s="12" t="s">
        <v>7826</v>
      </c>
      <c r="C628" s="12" t="s">
        <v>1493</v>
      </c>
      <c r="D628" s="12" t="s">
        <v>6507</v>
      </c>
      <c r="E628" s="12" t="s">
        <v>1615</v>
      </c>
      <c r="F628" s="12" t="s">
        <v>1616</v>
      </c>
      <c r="G628" s="9" t="s">
        <v>6715</v>
      </c>
      <c r="H628" s="8" t="s">
        <v>6722</v>
      </c>
      <c r="I628" s="9"/>
      <c r="J628" s="9"/>
      <c r="K628" s="10"/>
      <c r="L628" s="11"/>
      <c r="M628" s="22"/>
      <c r="N628" s="33"/>
      <c r="O628" s="22"/>
      <c r="P628" s="12" t="s">
        <v>7821</v>
      </c>
      <c r="Q628" s="12" t="s">
        <v>7825</v>
      </c>
      <c r="R628" s="12" t="s">
        <v>7565</v>
      </c>
      <c r="S628" s="12" t="s">
        <v>7566</v>
      </c>
      <c r="T628" s="12" t="s">
        <v>7601</v>
      </c>
      <c r="U628" s="14" t="s">
        <v>56</v>
      </c>
      <c r="V628" s="14" t="s">
        <v>56</v>
      </c>
      <c r="W628" s="14" t="s">
        <v>56</v>
      </c>
      <c r="X628" s="16" t="s">
        <v>56</v>
      </c>
      <c r="Y628" s="13"/>
      <c r="Z628" s="13"/>
      <c r="AA628" s="13"/>
      <c r="AB628" s="13"/>
    </row>
    <row r="629" spans="1:28">
      <c r="A629" t="s">
        <v>1645</v>
      </c>
      <c r="B629" s="12" t="s">
        <v>7827</v>
      </c>
      <c r="C629" s="12" t="s">
        <v>1493</v>
      </c>
      <c r="D629" s="12" t="s">
        <v>6507</v>
      </c>
      <c r="E629" s="12" t="s">
        <v>1615</v>
      </c>
      <c r="F629" s="12" t="s">
        <v>1616</v>
      </c>
      <c r="G629" s="9" t="s">
        <v>6716</v>
      </c>
      <c r="H629" s="8" t="s">
        <v>6722</v>
      </c>
      <c r="I629" s="9"/>
      <c r="J629" s="9"/>
      <c r="K629" s="10"/>
      <c r="L629" s="11"/>
      <c r="M629" s="22"/>
      <c r="N629" s="33"/>
      <c r="O629" s="22"/>
      <c r="P629" s="12" t="s">
        <v>7828</v>
      </c>
      <c r="Q629" s="12" t="s">
        <v>7829</v>
      </c>
      <c r="R629" s="12" t="s">
        <v>7498</v>
      </c>
      <c r="S629" s="12" t="s">
        <v>7320</v>
      </c>
      <c r="T629" s="12" t="s">
        <v>7596</v>
      </c>
      <c r="U629" s="14" t="s">
        <v>56</v>
      </c>
      <c r="V629" s="14" t="s">
        <v>56</v>
      </c>
      <c r="W629" s="14" t="s">
        <v>56</v>
      </c>
      <c r="X629" s="16" t="s">
        <v>56</v>
      </c>
      <c r="Y629" s="13"/>
      <c r="Z629" s="13"/>
      <c r="AA629" s="13"/>
      <c r="AB629" s="13"/>
    </row>
    <row r="630" spans="1:28">
      <c r="A630" t="s">
        <v>1650</v>
      </c>
      <c r="B630" s="12" t="s">
        <v>7830</v>
      </c>
      <c r="C630" s="12" t="s">
        <v>1493</v>
      </c>
      <c r="D630" s="12" t="s">
        <v>6507</v>
      </c>
      <c r="E630" s="12" t="s">
        <v>1615</v>
      </c>
      <c r="F630" s="12" t="s">
        <v>1616</v>
      </c>
      <c r="G630" s="9" t="s">
        <v>6717</v>
      </c>
      <c r="H630" s="8" t="s">
        <v>6722</v>
      </c>
      <c r="I630" s="9"/>
      <c r="J630" s="9"/>
      <c r="K630" s="10"/>
      <c r="L630" s="11"/>
      <c r="M630" s="22"/>
      <c r="N630" s="33"/>
      <c r="O630" s="22"/>
      <c r="P630" s="12" t="s">
        <v>7828</v>
      </c>
      <c r="Q630" s="12" t="s">
        <v>7479</v>
      </c>
      <c r="R630" s="12" t="s">
        <v>7498</v>
      </c>
      <c r="S630" s="12" t="s">
        <v>7320</v>
      </c>
      <c r="T630" s="12" t="s">
        <v>7596</v>
      </c>
      <c r="U630" s="14" t="s">
        <v>56</v>
      </c>
      <c r="V630" s="14" t="s">
        <v>56</v>
      </c>
      <c r="W630" s="14" t="s">
        <v>56</v>
      </c>
      <c r="X630" s="16" t="s">
        <v>56</v>
      </c>
      <c r="Y630" s="13"/>
      <c r="Z630" s="13"/>
      <c r="AA630" s="13"/>
      <c r="AB630" s="13"/>
    </row>
    <row r="631" spans="1:28">
      <c r="A631" t="s">
        <v>1619</v>
      </c>
      <c r="B631" s="12" t="s">
        <v>7831</v>
      </c>
      <c r="C631" s="12" t="s">
        <v>1493</v>
      </c>
      <c r="D631" s="12" t="s">
        <v>6507</v>
      </c>
      <c r="E631" s="12" t="s">
        <v>1615</v>
      </c>
      <c r="F631" s="12" t="s">
        <v>1616</v>
      </c>
      <c r="G631" s="9" t="s">
        <v>6711</v>
      </c>
      <c r="H631" s="8" t="s">
        <v>6722</v>
      </c>
      <c r="I631" s="9"/>
      <c r="J631" s="9"/>
      <c r="K631" s="10"/>
      <c r="L631" s="11"/>
      <c r="M631" s="22"/>
      <c r="N631" s="33"/>
      <c r="O631" s="22"/>
      <c r="P631" s="12" t="s">
        <v>7821</v>
      </c>
      <c r="Q631" s="12" t="s">
        <v>7822</v>
      </c>
      <c r="R631" s="12" t="s">
        <v>7565</v>
      </c>
      <c r="S631" s="12" t="s">
        <v>7566</v>
      </c>
      <c r="T631" s="12" t="s">
        <v>7601</v>
      </c>
      <c r="U631" s="14" t="s">
        <v>56</v>
      </c>
      <c r="V631" s="14" t="s">
        <v>56</v>
      </c>
      <c r="W631" s="14" t="s">
        <v>56</v>
      </c>
      <c r="X631" s="16" t="s">
        <v>56</v>
      </c>
      <c r="Y631" s="13"/>
      <c r="Z631" s="13"/>
      <c r="AA631" s="13"/>
      <c r="AB631" s="13"/>
    </row>
    <row r="632" spans="1:28">
      <c r="A632" t="s">
        <v>6723</v>
      </c>
      <c r="B632" s="12" t="s">
        <v>7832</v>
      </c>
      <c r="C632" s="12" t="s">
        <v>1493</v>
      </c>
      <c r="D632" s="12" t="s">
        <v>6507</v>
      </c>
      <c r="E632" s="12" t="s">
        <v>1615</v>
      </c>
      <c r="F632" s="12" t="s">
        <v>6720</v>
      </c>
      <c r="G632" s="9" t="s">
        <v>6721</v>
      </c>
      <c r="H632" s="8" t="s">
        <v>6722</v>
      </c>
      <c r="I632" s="9"/>
      <c r="J632" s="9"/>
      <c r="K632" s="10"/>
      <c r="L632" s="11"/>
      <c r="M632" s="22"/>
      <c r="N632" s="33"/>
      <c r="O632" s="22"/>
      <c r="P632" s="12" t="s">
        <v>7821</v>
      </c>
      <c r="Q632" s="12" t="s">
        <v>7822</v>
      </c>
      <c r="R632" s="12" t="s">
        <v>7565</v>
      </c>
      <c r="S632" s="12" t="s">
        <v>7566</v>
      </c>
      <c r="T632" s="12" t="s">
        <v>7601</v>
      </c>
      <c r="U632" s="14" t="s">
        <v>56</v>
      </c>
      <c r="V632" s="14" t="s">
        <v>56</v>
      </c>
      <c r="W632" s="14" t="s">
        <v>56</v>
      </c>
      <c r="X632" s="16" t="s">
        <v>56</v>
      </c>
      <c r="Y632" s="13"/>
      <c r="Z632" s="13"/>
      <c r="AA632" s="13"/>
      <c r="AB632" s="13"/>
    </row>
    <row r="633" spans="1:28">
      <c r="A633" t="s">
        <v>6727</v>
      </c>
      <c r="B633" s="12" t="s">
        <v>7833</v>
      </c>
      <c r="C633" s="12" t="s">
        <v>1493</v>
      </c>
      <c r="D633" s="12" t="s">
        <v>6507</v>
      </c>
      <c r="E633" s="12" t="s">
        <v>1615</v>
      </c>
      <c r="F633" s="12" t="s">
        <v>6720</v>
      </c>
      <c r="G633" s="9" t="s">
        <v>6726</v>
      </c>
      <c r="H633" s="8" t="s">
        <v>6722</v>
      </c>
      <c r="I633" s="9"/>
      <c r="J633" s="9"/>
      <c r="K633" s="10"/>
      <c r="L633" s="11"/>
      <c r="M633" s="22"/>
      <c r="N633" s="33"/>
      <c r="O633" s="22"/>
      <c r="P633" s="12" t="s">
        <v>7821</v>
      </c>
      <c r="Q633" s="12" t="s">
        <v>7822</v>
      </c>
      <c r="R633" s="12" t="s">
        <v>7565</v>
      </c>
      <c r="S633" s="12" t="s">
        <v>7566</v>
      </c>
      <c r="T633" s="12" t="s">
        <v>7601</v>
      </c>
      <c r="U633" s="14" t="s">
        <v>56</v>
      </c>
      <c r="V633" s="14" t="s">
        <v>56</v>
      </c>
      <c r="W633" s="14" t="s">
        <v>56</v>
      </c>
      <c r="X633" s="16" t="s">
        <v>56</v>
      </c>
      <c r="Y633" s="13"/>
      <c r="Z633" s="13"/>
      <c r="AA633" s="13"/>
      <c r="AB633" s="13"/>
    </row>
    <row r="634" spans="1:28">
      <c r="A634" t="s">
        <v>6731</v>
      </c>
      <c r="B634" s="12" t="s">
        <v>7834</v>
      </c>
      <c r="C634" s="12" t="s">
        <v>1493</v>
      </c>
      <c r="D634" s="12" t="s">
        <v>6507</v>
      </c>
      <c r="E634" s="12" t="s">
        <v>1615</v>
      </c>
      <c r="F634" s="12" t="s">
        <v>6720</v>
      </c>
      <c r="G634" s="9" t="s">
        <v>6730</v>
      </c>
      <c r="H634" s="8" t="s">
        <v>6722</v>
      </c>
      <c r="I634" s="9"/>
      <c r="J634" s="9"/>
      <c r="K634" s="10"/>
      <c r="L634" s="11"/>
      <c r="M634" s="22"/>
      <c r="N634" s="33"/>
      <c r="O634" s="22"/>
      <c r="P634" s="12" t="s">
        <v>7821</v>
      </c>
      <c r="Q634" s="12" t="s">
        <v>7825</v>
      </c>
      <c r="R634" s="12" t="s">
        <v>7565</v>
      </c>
      <c r="S634" s="12" t="s">
        <v>7566</v>
      </c>
      <c r="T634" s="12" t="s">
        <v>7601</v>
      </c>
      <c r="U634" s="14" t="s">
        <v>56</v>
      </c>
      <c r="V634" s="14" t="s">
        <v>56</v>
      </c>
      <c r="W634" s="14" t="s">
        <v>56</v>
      </c>
      <c r="X634" s="16" t="s">
        <v>56</v>
      </c>
      <c r="Y634" s="13"/>
      <c r="Z634" s="13"/>
      <c r="AA634" s="13"/>
      <c r="AB634" s="13"/>
    </row>
    <row r="635" spans="1:28">
      <c r="A635" t="s">
        <v>6735</v>
      </c>
      <c r="B635" s="12" t="s">
        <v>7835</v>
      </c>
      <c r="C635" s="12" t="s">
        <v>1493</v>
      </c>
      <c r="D635" s="12" t="s">
        <v>6507</v>
      </c>
      <c r="E635" s="12" t="s">
        <v>1615</v>
      </c>
      <c r="F635" s="12" t="s">
        <v>6720</v>
      </c>
      <c r="G635" s="9" t="s">
        <v>6734</v>
      </c>
      <c r="H635" s="8" t="s">
        <v>6722</v>
      </c>
      <c r="I635" s="9"/>
      <c r="J635" s="9"/>
      <c r="K635" s="10"/>
      <c r="L635" s="11"/>
      <c r="M635" s="22"/>
      <c r="N635" s="33"/>
      <c r="O635" s="22"/>
      <c r="P635" s="12" t="s">
        <v>7828</v>
      </c>
      <c r="Q635" s="12" t="s">
        <v>7829</v>
      </c>
      <c r="R635" s="12" t="s">
        <v>7498</v>
      </c>
      <c r="S635" s="12" t="s">
        <v>7320</v>
      </c>
      <c r="T635" s="12" t="s">
        <v>7596</v>
      </c>
      <c r="U635" s="14" t="s">
        <v>56</v>
      </c>
      <c r="V635" s="14" t="s">
        <v>56</v>
      </c>
      <c r="W635" s="14" t="s">
        <v>56</v>
      </c>
      <c r="X635" s="16" t="s">
        <v>56</v>
      </c>
      <c r="Y635" s="13"/>
      <c r="Z635" s="13"/>
      <c r="AA635" s="13"/>
      <c r="AB635" s="13"/>
    </row>
    <row r="636" spans="1:28">
      <c r="A636" t="s">
        <v>1681</v>
      </c>
      <c r="B636" s="12" t="s">
        <v>7836</v>
      </c>
      <c r="C636" s="12" t="s">
        <v>1493</v>
      </c>
      <c r="D636" s="12" t="s">
        <v>6507</v>
      </c>
      <c r="E636" s="12" t="s">
        <v>1615</v>
      </c>
      <c r="F636" s="12" t="s">
        <v>1678</v>
      </c>
      <c r="G636" s="9" t="s">
        <v>6736</v>
      </c>
      <c r="H636" s="8" t="s">
        <v>6722</v>
      </c>
      <c r="I636" s="9"/>
      <c r="J636" s="9"/>
      <c r="K636" s="10"/>
      <c r="L636" s="11"/>
      <c r="M636" s="22"/>
      <c r="N636" s="33"/>
      <c r="O636" s="22"/>
      <c r="P636" s="12" t="s">
        <v>7821</v>
      </c>
      <c r="Q636" s="12" t="s">
        <v>7822</v>
      </c>
      <c r="R636" s="12" t="s">
        <v>7565</v>
      </c>
      <c r="S636" s="12" t="s">
        <v>7566</v>
      </c>
      <c r="T636" s="12" t="s">
        <v>7601</v>
      </c>
      <c r="U636" s="14" t="s">
        <v>56</v>
      </c>
      <c r="V636" s="14" t="s">
        <v>56</v>
      </c>
      <c r="W636" s="14" t="s">
        <v>56</v>
      </c>
      <c r="X636" s="16" t="s">
        <v>56</v>
      </c>
      <c r="Y636" s="13"/>
      <c r="Z636" s="13"/>
      <c r="AA636" s="13"/>
      <c r="AB636" s="13"/>
    </row>
    <row r="637" spans="1:28">
      <c r="A637" t="s">
        <v>1685</v>
      </c>
      <c r="B637" s="12" t="s">
        <v>7837</v>
      </c>
      <c r="C637" s="12" t="s">
        <v>1493</v>
      </c>
      <c r="D637" s="12" t="s">
        <v>6507</v>
      </c>
      <c r="E637" s="12" t="s">
        <v>1615</v>
      </c>
      <c r="F637" s="12" t="s">
        <v>1678</v>
      </c>
      <c r="G637" s="9" t="s">
        <v>6737</v>
      </c>
      <c r="H637" s="8" t="s">
        <v>6722</v>
      </c>
      <c r="I637" s="9"/>
      <c r="J637" s="9"/>
      <c r="K637" s="10"/>
      <c r="L637" s="11"/>
      <c r="M637" s="22"/>
      <c r="N637" s="33"/>
      <c r="O637" s="22"/>
      <c r="P637" s="12" t="s">
        <v>7821</v>
      </c>
      <c r="Q637" s="12" t="s">
        <v>7822</v>
      </c>
      <c r="R637" s="12" t="s">
        <v>7565</v>
      </c>
      <c r="S637" s="12" t="s">
        <v>7566</v>
      </c>
      <c r="T637" s="12" t="s">
        <v>7601</v>
      </c>
      <c r="U637" s="14" t="s">
        <v>56</v>
      </c>
      <c r="V637" s="14" t="s">
        <v>56</v>
      </c>
      <c r="W637" s="14" t="s">
        <v>56</v>
      </c>
      <c r="X637" s="16" t="s">
        <v>56</v>
      </c>
      <c r="Y637" s="13"/>
      <c r="Z637" s="13"/>
      <c r="AA637" s="13"/>
      <c r="AB637" s="13"/>
    </row>
    <row r="638" spans="1:28">
      <c r="A638" t="s">
        <v>1689</v>
      </c>
      <c r="B638" s="12" t="s">
        <v>7838</v>
      </c>
      <c r="C638" s="12" t="s">
        <v>1493</v>
      </c>
      <c r="D638" s="12" t="s">
        <v>6507</v>
      </c>
      <c r="E638" s="12" t="s">
        <v>1615</v>
      </c>
      <c r="F638" s="12" t="s">
        <v>1678</v>
      </c>
      <c r="G638" s="9" t="s">
        <v>6738</v>
      </c>
      <c r="H638" s="8" t="s">
        <v>6722</v>
      </c>
      <c r="I638" s="9"/>
      <c r="J638" s="9"/>
      <c r="K638" s="10"/>
      <c r="L638" s="11"/>
      <c r="M638" s="22"/>
      <c r="N638" s="33"/>
      <c r="O638" s="22"/>
      <c r="P638" s="12" t="s">
        <v>7821</v>
      </c>
      <c r="Q638" s="12" t="s">
        <v>7825</v>
      </c>
      <c r="R638" s="12" t="s">
        <v>7565</v>
      </c>
      <c r="S638" s="12" t="s">
        <v>7566</v>
      </c>
      <c r="T638" s="12" t="s">
        <v>7601</v>
      </c>
      <c r="U638" s="14" t="s">
        <v>56</v>
      </c>
      <c r="V638" s="14" t="s">
        <v>56</v>
      </c>
      <c r="W638" s="14" t="s">
        <v>56</v>
      </c>
      <c r="X638" s="16" t="s">
        <v>56</v>
      </c>
      <c r="Y638" s="13"/>
      <c r="Z638" s="13"/>
      <c r="AA638" s="13"/>
      <c r="AB638" s="13"/>
    </row>
    <row r="639" spans="1:28">
      <c r="A639" t="s">
        <v>1693</v>
      </c>
      <c r="B639" s="12" t="s">
        <v>7839</v>
      </c>
      <c r="C639" s="12" t="s">
        <v>1493</v>
      </c>
      <c r="D639" s="12" t="s">
        <v>6507</v>
      </c>
      <c r="E639" s="12" t="s">
        <v>1615</v>
      </c>
      <c r="F639" s="12" t="s">
        <v>1678</v>
      </c>
      <c r="G639" s="9" t="s">
        <v>6739</v>
      </c>
      <c r="H639" s="8" t="s">
        <v>6722</v>
      </c>
      <c r="I639" s="9"/>
      <c r="J639" s="9"/>
      <c r="K639" s="10"/>
      <c r="L639" s="11"/>
      <c r="M639" s="22"/>
      <c r="N639" s="33"/>
      <c r="O639" s="22"/>
      <c r="P639" s="12" t="s">
        <v>7821</v>
      </c>
      <c r="Q639" s="12" t="s">
        <v>7825</v>
      </c>
      <c r="R639" s="12" t="s">
        <v>7565</v>
      </c>
      <c r="S639" s="12" t="s">
        <v>7566</v>
      </c>
      <c r="T639" s="12" t="s">
        <v>7601</v>
      </c>
      <c r="U639" s="14" t="s">
        <v>56</v>
      </c>
      <c r="V639" s="14" t="s">
        <v>56</v>
      </c>
      <c r="W639" s="14" t="s">
        <v>56</v>
      </c>
      <c r="X639" s="16" t="s">
        <v>56</v>
      </c>
      <c r="Y639" s="13"/>
      <c r="Z639" s="13"/>
      <c r="AA639" s="13"/>
      <c r="AB639" s="13"/>
    </row>
    <row r="640" spans="1:28">
      <c r="A640" t="s">
        <v>1732</v>
      </c>
      <c r="B640" s="12" t="s">
        <v>7840</v>
      </c>
      <c r="C640" s="12" t="s">
        <v>1493</v>
      </c>
      <c r="D640" s="12" t="s">
        <v>6502</v>
      </c>
      <c r="E640" s="12" t="s">
        <v>1696</v>
      </c>
      <c r="F640" s="12" t="s">
        <v>1495</v>
      </c>
      <c r="G640" s="9" t="s">
        <v>5230</v>
      </c>
      <c r="H640" s="8" t="s">
        <v>1731</v>
      </c>
      <c r="I640" s="9"/>
      <c r="J640" s="9"/>
      <c r="K640" s="10"/>
      <c r="L640" s="11"/>
      <c r="M640" s="22"/>
      <c r="N640" s="33"/>
      <c r="O640" s="22"/>
      <c r="P640" s="12" t="s">
        <v>7809</v>
      </c>
      <c r="Q640" s="12" t="s">
        <v>7652</v>
      </c>
      <c r="R640" s="12" t="s">
        <v>7052</v>
      </c>
      <c r="S640" s="12" t="s">
        <v>7512</v>
      </c>
      <c r="T640" s="12" t="s">
        <v>7811</v>
      </c>
      <c r="U640" s="12" t="s">
        <v>96</v>
      </c>
      <c r="V640" s="6">
        <v>0.52</v>
      </c>
      <c r="W640" s="6">
        <v>675</v>
      </c>
      <c r="X640" s="15">
        <v>0.35099999999999998</v>
      </c>
      <c r="Y640" s="13"/>
      <c r="Z640" s="13"/>
      <c r="AA640" s="13"/>
      <c r="AB640" s="13"/>
    </row>
    <row r="641" spans="1:28">
      <c r="A641" t="s">
        <v>1736</v>
      </c>
      <c r="B641" s="12" t="s">
        <v>7841</v>
      </c>
      <c r="C641" s="12" t="s">
        <v>1493</v>
      </c>
      <c r="D641" s="12" t="s">
        <v>6502</v>
      </c>
      <c r="E641" s="12" t="s">
        <v>1696</v>
      </c>
      <c r="F641" s="12" t="s">
        <v>1495</v>
      </c>
      <c r="G641" s="9" t="s">
        <v>5231</v>
      </c>
      <c r="H641" s="8" t="s">
        <v>1731</v>
      </c>
      <c r="I641" s="9"/>
      <c r="J641" s="9"/>
      <c r="K641" s="10"/>
      <c r="L641" s="11"/>
      <c r="M641" s="22"/>
      <c r="N641" s="33"/>
      <c r="O641" s="22"/>
      <c r="P641" s="12" t="s">
        <v>7809</v>
      </c>
      <c r="Q641" s="12" t="s">
        <v>7652</v>
      </c>
      <c r="R641" s="12" t="s">
        <v>7052</v>
      </c>
      <c r="S641" s="12" t="s">
        <v>7512</v>
      </c>
      <c r="T641" s="12" t="s">
        <v>7811</v>
      </c>
      <c r="U641" s="12" t="s">
        <v>96</v>
      </c>
      <c r="V641" s="6">
        <v>0.61</v>
      </c>
      <c r="W641" s="6">
        <v>675</v>
      </c>
      <c r="X641" s="15">
        <v>0.41175</v>
      </c>
      <c r="Y641" s="13"/>
      <c r="Z641" s="13"/>
      <c r="AA641" s="13"/>
      <c r="AB641" s="13"/>
    </row>
    <row r="642" spans="1:28">
      <c r="A642" t="s">
        <v>1740</v>
      </c>
      <c r="B642" s="12" t="s">
        <v>7842</v>
      </c>
      <c r="C642" s="12" t="s">
        <v>1493</v>
      </c>
      <c r="D642" s="12" t="s">
        <v>6502</v>
      </c>
      <c r="E642" s="12" t="s">
        <v>1696</v>
      </c>
      <c r="F642" s="12" t="s">
        <v>1495</v>
      </c>
      <c r="G642" s="9" t="s">
        <v>5232</v>
      </c>
      <c r="H642" s="8" t="s">
        <v>1731</v>
      </c>
      <c r="I642" s="9"/>
      <c r="J642" s="9"/>
      <c r="K642" s="10"/>
      <c r="L642" s="11"/>
      <c r="M642" s="22"/>
      <c r="N642" s="33"/>
      <c r="O642" s="22"/>
      <c r="P642" s="12" t="s">
        <v>7809</v>
      </c>
      <c r="Q642" s="12" t="s">
        <v>7552</v>
      </c>
      <c r="R642" s="12" t="s">
        <v>7052</v>
      </c>
      <c r="S642" s="12" t="s">
        <v>7512</v>
      </c>
      <c r="T642" s="12" t="s">
        <v>7811</v>
      </c>
      <c r="U642" s="12" t="s">
        <v>96</v>
      </c>
      <c r="V642" s="6">
        <v>0.67</v>
      </c>
      <c r="W642" s="6">
        <v>675</v>
      </c>
      <c r="X642" s="15">
        <v>0.45224999999999999</v>
      </c>
      <c r="Y642" s="13"/>
      <c r="Z642" s="13"/>
      <c r="AA642" s="13"/>
      <c r="AB642" s="13"/>
    </row>
    <row r="643" spans="1:28">
      <c r="A643" t="s">
        <v>1744</v>
      </c>
      <c r="B643" s="12" t="s">
        <v>7843</v>
      </c>
      <c r="C643" s="12" t="s">
        <v>1493</v>
      </c>
      <c r="D643" s="12" t="s">
        <v>6502</v>
      </c>
      <c r="E643" s="12" t="s">
        <v>1696</v>
      </c>
      <c r="F643" s="12" t="s">
        <v>1495</v>
      </c>
      <c r="G643" s="9" t="s">
        <v>5233</v>
      </c>
      <c r="H643" s="8" t="s">
        <v>1731</v>
      </c>
      <c r="I643" s="9"/>
      <c r="J643" s="9"/>
      <c r="K643" s="10"/>
      <c r="L643" s="11"/>
      <c r="M643" s="22"/>
      <c r="N643" s="33"/>
      <c r="O643" s="22"/>
      <c r="P643" s="12" t="s">
        <v>7809</v>
      </c>
      <c r="Q643" s="12" t="s">
        <v>7814</v>
      </c>
      <c r="R643" s="12" t="s">
        <v>7052</v>
      </c>
      <c r="S643" s="12" t="s">
        <v>7512</v>
      </c>
      <c r="T643" s="12" t="s">
        <v>7811</v>
      </c>
      <c r="U643" s="12" t="s">
        <v>96</v>
      </c>
      <c r="V643" s="6">
        <v>0.79</v>
      </c>
      <c r="W643" s="6">
        <v>675</v>
      </c>
      <c r="X643" s="15">
        <v>0.53325</v>
      </c>
      <c r="Y643" s="13"/>
      <c r="Z643" s="13"/>
      <c r="AA643" s="13"/>
      <c r="AB643" s="13"/>
    </row>
    <row r="644" spans="1:28">
      <c r="A644" t="s">
        <v>1748</v>
      </c>
      <c r="B644" s="12" t="s">
        <v>7844</v>
      </c>
      <c r="C644" s="12" t="s">
        <v>1493</v>
      </c>
      <c r="D644" s="12" t="s">
        <v>6502</v>
      </c>
      <c r="E644" s="12" t="s">
        <v>1696</v>
      </c>
      <c r="F644" s="12" t="s">
        <v>1495</v>
      </c>
      <c r="G644" s="9" t="s">
        <v>5234</v>
      </c>
      <c r="H644" s="8" t="s">
        <v>1731</v>
      </c>
      <c r="I644" s="9"/>
      <c r="J644" s="9"/>
      <c r="K644" s="10"/>
      <c r="L644" s="11"/>
      <c r="M644" s="22"/>
      <c r="N644" s="33"/>
      <c r="O644" s="22"/>
      <c r="P644" s="12" t="s">
        <v>7173</v>
      </c>
      <c r="Q644" s="12" t="s">
        <v>7636</v>
      </c>
      <c r="R644" s="12" t="s">
        <v>7174</v>
      </c>
      <c r="S644" s="12" t="s">
        <v>7085</v>
      </c>
      <c r="T644" s="12" t="s">
        <v>7175</v>
      </c>
      <c r="U644" s="12" t="s">
        <v>96</v>
      </c>
      <c r="V644" s="6">
        <v>1.07</v>
      </c>
      <c r="W644" s="6">
        <v>675</v>
      </c>
      <c r="X644" s="15">
        <v>0.72224999999999995</v>
      </c>
      <c r="Y644" s="13"/>
      <c r="Z644" s="13"/>
      <c r="AA644" s="13"/>
      <c r="AB644" s="13"/>
    </row>
    <row r="645" spans="1:28">
      <c r="A645" t="s">
        <v>1752</v>
      </c>
      <c r="B645" s="12" t="s">
        <v>7845</v>
      </c>
      <c r="C645" s="12" t="s">
        <v>1493</v>
      </c>
      <c r="D645" s="12" t="s">
        <v>6502</v>
      </c>
      <c r="E645" s="12" t="s">
        <v>1696</v>
      </c>
      <c r="F645" s="12" t="s">
        <v>1495</v>
      </c>
      <c r="G645" s="9" t="s">
        <v>5235</v>
      </c>
      <c r="H645" s="8" t="s">
        <v>1731</v>
      </c>
      <c r="I645" s="9"/>
      <c r="J645" s="9"/>
      <c r="K645" s="10"/>
      <c r="L645" s="11"/>
      <c r="M645" s="22"/>
      <c r="N645" s="33"/>
      <c r="O645" s="22"/>
      <c r="P645" s="12" t="s">
        <v>7173</v>
      </c>
      <c r="Q645" s="12" t="s">
        <v>7636</v>
      </c>
      <c r="R645" s="12" t="s">
        <v>7174</v>
      </c>
      <c r="S645" s="12" t="s">
        <v>7085</v>
      </c>
      <c r="T645" s="12" t="s">
        <v>7175</v>
      </c>
      <c r="U645" s="12" t="s">
        <v>96</v>
      </c>
      <c r="V645" s="6">
        <v>1.22</v>
      </c>
      <c r="W645" s="6">
        <v>675</v>
      </c>
      <c r="X645" s="15">
        <v>0.82350000000000001</v>
      </c>
      <c r="Y645" s="13"/>
      <c r="Z645" s="13"/>
      <c r="AA645" s="13"/>
      <c r="AB645" s="13"/>
    </row>
    <row r="646" spans="1:28">
      <c r="A646" t="s">
        <v>1756</v>
      </c>
      <c r="B646" s="12" t="s">
        <v>7846</v>
      </c>
      <c r="C646" s="12" t="s">
        <v>1493</v>
      </c>
      <c r="D646" s="12" t="s">
        <v>6502</v>
      </c>
      <c r="E646" s="12" t="s">
        <v>1696</v>
      </c>
      <c r="F646" s="12" t="s">
        <v>1495</v>
      </c>
      <c r="G646" s="9" t="s">
        <v>5236</v>
      </c>
      <c r="H646" s="8" t="s">
        <v>1731</v>
      </c>
      <c r="I646" s="9"/>
      <c r="J646" s="9"/>
      <c r="K646" s="10"/>
      <c r="L646" s="11"/>
      <c r="M646" s="22"/>
      <c r="N646" s="33"/>
      <c r="O646" s="22"/>
      <c r="P646" s="12" t="s">
        <v>7817</v>
      </c>
      <c r="Q646" s="12" t="s">
        <v>7819</v>
      </c>
      <c r="R646" s="12" t="s">
        <v>7743</v>
      </c>
      <c r="S646" s="12" t="s">
        <v>7179</v>
      </c>
      <c r="T646" s="12" t="s">
        <v>7077</v>
      </c>
      <c r="U646" s="12" t="s">
        <v>96</v>
      </c>
      <c r="V646" s="6">
        <v>1.35</v>
      </c>
      <c r="W646" s="6">
        <v>675</v>
      </c>
      <c r="X646" s="15">
        <v>0.91125000000000012</v>
      </c>
      <c r="Y646" s="13"/>
      <c r="Z646" s="13"/>
      <c r="AA646" s="13"/>
      <c r="AB646" s="13"/>
    </row>
    <row r="647" spans="1:28">
      <c r="A647" t="s">
        <v>1699</v>
      </c>
      <c r="B647" s="12" t="s">
        <v>7847</v>
      </c>
      <c r="C647" s="12" t="s">
        <v>1493</v>
      </c>
      <c r="D647" s="12" t="s">
        <v>6507</v>
      </c>
      <c r="E647" s="12" t="s">
        <v>1696</v>
      </c>
      <c r="F647" s="12" t="s">
        <v>1495</v>
      </c>
      <c r="G647" s="9" t="s">
        <v>6764</v>
      </c>
      <c r="H647" s="8" t="s">
        <v>6765</v>
      </c>
      <c r="I647" s="9"/>
      <c r="J647" s="9"/>
      <c r="K647" s="10"/>
      <c r="L647" s="11"/>
      <c r="M647" s="22"/>
      <c r="N647" s="33"/>
      <c r="O647" s="22"/>
      <c r="P647" s="12" t="s">
        <v>7848</v>
      </c>
      <c r="Q647" s="12" t="s">
        <v>6871</v>
      </c>
      <c r="R647" s="12" t="s">
        <v>7142</v>
      </c>
      <c r="S647" s="12" t="s">
        <v>7627</v>
      </c>
      <c r="T647" s="12" t="s">
        <v>7849</v>
      </c>
      <c r="U647" s="14" t="s">
        <v>56</v>
      </c>
      <c r="V647" s="14" t="s">
        <v>56</v>
      </c>
      <c r="W647" s="14" t="s">
        <v>56</v>
      </c>
      <c r="X647" s="16" t="s">
        <v>56</v>
      </c>
      <c r="Y647" s="13"/>
      <c r="Z647" s="13"/>
      <c r="AA647" s="13"/>
      <c r="AB647" s="13"/>
    </row>
    <row r="648" spans="1:28">
      <c r="A648" t="s">
        <v>1703</v>
      </c>
      <c r="B648" s="12" t="s">
        <v>7850</v>
      </c>
      <c r="C648" s="12" t="s">
        <v>1493</v>
      </c>
      <c r="D648" s="12" t="s">
        <v>6507</v>
      </c>
      <c r="E648" s="12" t="s">
        <v>1696</v>
      </c>
      <c r="F648" s="12" t="s">
        <v>1495</v>
      </c>
      <c r="G648" s="9" t="s">
        <v>6766</v>
      </c>
      <c r="H648" s="8" t="s">
        <v>6765</v>
      </c>
      <c r="I648" s="9"/>
      <c r="J648" s="9"/>
      <c r="K648" s="10"/>
      <c r="L648" s="11"/>
      <c r="M648" s="22"/>
      <c r="N648" s="33"/>
      <c r="O648" s="22"/>
      <c r="P648" s="12" t="s">
        <v>7848</v>
      </c>
      <c r="Q648" s="12" t="s">
        <v>6871</v>
      </c>
      <c r="R648" s="12" t="s">
        <v>7142</v>
      </c>
      <c r="S648" s="12" t="s">
        <v>7627</v>
      </c>
      <c r="T648" s="12" t="s">
        <v>7849</v>
      </c>
      <c r="U648" s="14" t="s">
        <v>56</v>
      </c>
      <c r="V648" s="14" t="s">
        <v>56</v>
      </c>
      <c r="W648" s="14" t="s">
        <v>56</v>
      </c>
      <c r="X648" s="16" t="s">
        <v>56</v>
      </c>
      <c r="Y648" s="13"/>
      <c r="Z648" s="13"/>
      <c r="AA648" s="13"/>
      <c r="AB648" s="13"/>
    </row>
    <row r="649" spans="1:28">
      <c r="A649" t="s">
        <v>1707</v>
      </c>
      <c r="B649" s="12" t="s">
        <v>7851</v>
      </c>
      <c r="C649" s="12" t="s">
        <v>1493</v>
      </c>
      <c r="D649" s="12" t="s">
        <v>6507</v>
      </c>
      <c r="E649" s="12" t="s">
        <v>1696</v>
      </c>
      <c r="F649" s="12" t="s">
        <v>1495</v>
      </c>
      <c r="G649" s="9" t="s">
        <v>6767</v>
      </c>
      <c r="H649" s="8" t="s">
        <v>6765</v>
      </c>
      <c r="I649" s="9"/>
      <c r="J649" s="9"/>
      <c r="K649" s="10"/>
      <c r="L649" s="11"/>
      <c r="M649" s="22"/>
      <c r="N649" s="33"/>
      <c r="O649" s="22"/>
      <c r="P649" s="12" t="s">
        <v>7848</v>
      </c>
      <c r="Q649" s="12" t="s">
        <v>6871</v>
      </c>
      <c r="R649" s="12" t="s">
        <v>7142</v>
      </c>
      <c r="S649" s="12" t="s">
        <v>7627</v>
      </c>
      <c r="T649" s="12" t="s">
        <v>7849</v>
      </c>
      <c r="U649" s="14" t="s">
        <v>56</v>
      </c>
      <c r="V649" s="14" t="s">
        <v>56</v>
      </c>
      <c r="W649" s="14" t="s">
        <v>56</v>
      </c>
      <c r="X649" s="16" t="s">
        <v>56</v>
      </c>
      <c r="Y649" s="13"/>
      <c r="Z649" s="13"/>
      <c r="AA649" s="13"/>
      <c r="AB649" s="13"/>
    </row>
    <row r="650" spans="1:28">
      <c r="A650" t="s">
        <v>1711</v>
      </c>
      <c r="B650" s="12" t="s">
        <v>7852</v>
      </c>
      <c r="C650" s="12" t="s">
        <v>1493</v>
      </c>
      <c r="D650" s="12" t="s">
        <v>6507</v>
      </c>
      <c r="E650" s="12" t="s">
        <v>1696</v>
      </c>
      <c r="F650" s="12" t="s">
        <v>1495</v>
      </c>
      <c r="G650" s="9" t="s">
        <v>6768</v>
      </c>
      <c r="H650" s="8" t="s">
        <v>6765</v>
      </c>
      <c r="I650" s="9"/>
      <c r="J650" s="9"/>
      <c r="K650" s="10"/>
      <c r="L650" s="11"/>
      <c r="M650" s="22"/>
      <c r="N650" s="33"/>
      <c r="O650" s="22"/>
      <c r="P650" s="12" t="s">
        <v>7848</v>
      </c>
      <c r="Q650" s="12" t="s">
        <v>6871</v>
      </c>
      <c r="R650" s="12" t="s">
        <v>7142</v>
      </c>
      <c r="S650" s="12" t="s">
        <v>7627</v>
      </c>
      <c r="T650" s="12" t="s">
        <v>7849</v>
      </c>
      <c r="U650" s="14" t="s">
        <v>56</v>
      </c>
      <c r="V650" s="14" t="s">
        <v>56</v>
      </c>
      <c r="W650" s="14" t="s">
        <v>56</v>
      </c>
      <c r="X650" s="16" t="s">
        <v>56</v>
      </c>
      <c r="Y650" s="13"/>
      <c r="Z650" s="13"/>
      <c r="AA650" s="13"/>
      <c r="AB650" s="13"/>
    </row>
    <row r="651" spans="1:28">
      <c r="A651" t="s">
        <v>1715</v>
      </c>
      <c r="B651" s="12" t="s">
        <v>7853</v>
      </c>
      <c r="C651" s="12" t="s">
        <v>1493</v>
      </c>
      <c r="D651" s="12" t="s">
        <v>6507</v>
      </c>
      <c r="E651" s="12" t="s">
        <v>1696</v>
      </c>
      <c r="F651" s="12" t="s">
        <v>1495</v>
      </c>
      <c r="G651" s="9" t="s">
        <v>6769</v>
      </c>
      <c r="H651" s="8" t="s">
        <v>6765</v>
      </c>
      <c r="I651" s="9"/>
      <c r="J651" s="9"/>
      <c r="K651" s="10"/>
      <c r="L651" s="11"/>
      <c r="M651" s="22"/>
      <c r="N651" s="33"/>
      <c r="O651" s="22"/>
      <c r="P651" s="12" t="s">
        <v>7848</v>
      </c>
      <c r="Q651" s="12" t="s">
        <v>6871</v>
      </c>
      <c r="R651" s="12" t="s">
        <v>7142</v>
      </c>
      <c r="S651" s="12" t="s">
        <v>7627</v>
      </c>
      <c r="T651" s="12" t="s">
        <v>7849</v>
      </c>
      <c r="U651" s="14" t="s">
        <v>56</v>
      </c>
      <c r="V651" s="14" t="s">
        <v>56</v>
      </c>
      <c r="W651" s="14" t="s">
        <v>56</v>
      </c>
      <c r="X651" s="16" t="s">
        <v>56</v>
      </c>
      <c r="Y651" s="13"/>
      <c r="Z651" s="13"/>
      <c r="AA651" s="13"/>
      <c r="AB651" s="13"/>
    </row>
    <row r="652" spans="1:28">
      <c r="A652" t="s">
        <v>1719</v>
      </c>
      <c r="B652" s="12" t="s">
        <v>7854</v>
      </c>
      <c r="C652" s="12" t="s">
        <v>1493</v>
      </c>
      <c r="D652" s="12" t="s">
        <v>6507</v>
      </c>
      <c r="E652" s="12" t="s">
        <v>1696</v>
      </c>
      <c r="F652" s="12" t="s">
        <v>1495</v>
      </c>
      <c r="G652" s="9" t="s">
        <v>6770</v>
      </c>
      <c r="H652" s="8" t="s">
        <v>6765</v>
      </c>
      <c r="I652" s="9"/>
      <c r="J652" s="9"/>
      <c r="K652" s="10"/>
      <c r="L652" s="11"/>
      <c r="M652" s="22"/>
      <c r="N652" s="33"/>
      <c r="O652" s="22"/>
      <c r="P652" s="12" t="s">
        <v>7848</v>
      </c>
      <c r="Q652" s="12" t="s">
        <v>6871</v>
      </c>
      <c r="R652" s="12" t="s">
        <v>7142</v>
      </c>
      <c r="S652" s="12" t="s">
        <v>7627</v>
      </c>
      <c r="T652" s="12" t="s">
        <v>7849</v>
      </c>
      <c r="U652" s="14" t="s">
        <v>56</v>
      </c>
      <c r="V652" s="14" t="s">
        <v>56</v>
      </c>
      <c r="W652" s="14" t="s">
        <v>56</v>
      </c>
      <c r="X652" s="16" t="s">
        <v>56</v>
      </c>
      <c r="Y652" s="13"/>
      <c r="Z652" s="13"/>
      <c r="AA652" s="13"/>
      <c r="AB652" s="13"/>
    </row>
    <row r="653" spans="1:28">
      <c r="A653" t="s">
        <v>1723</v>
      </c>
      <c r="B653" s="12" t="s">
        <v>7855</v>
      </c>
      <c r="C653" s="12" t="s">
        <v>1493</v>
      </c>
      <c r="D653" s="12" t="s">
        <v>6507</v>
      </c>
      <c r="E653" s="12" t="s">
        <v>1696</v>
      </c>
      <c r="F653" s="12" t="s">
        <v>1495</v>
      </c>
      <c r="G653" s="9" t="s">
        <v>6771</v>
      </c>
      <c r="H653" s="8" t="s">
        <v>6765</v>
      </c>
      <c r="I653" s="9"/>
      <c r="J653" s="9"/>
      <c r="K653" s="10"/>
      <c r="L653" s="11"/>
      <c r="M653" s="22"/>
      <c r="N653" s="33"/>
      <c r="O653" s="22"/>
      <c r="P653" s="12" t="s">
        <v>7828</v>
      </c>
      <c r="Q653" s="12" t="s">
        <v>7829</v>
      </c>
      <c r="R653" s="12" t="s">
        <v>7498</v>
      </c>
      <c r="S653" s="12" t="s">
        <v>7320</v>
      </c>
      <c r="T653" s="12" t="s">
        <v>7596</v>
      </c>
      <c r="U653" s="14" t="s">
        <v>56</v>
      </c>
      <c r="V653" s="14" t="s">
        <v>56</v>
      </c>
      <c r="W653" s="14" t="s">
        <v>56</v>
      </c>
      <c r="X653" s="16" t="s">
        <v>56</v>
      </c>
      <c r="Y653" s="13"/>
      <c r="Z653" s="13"/>
      <c r="AA653" s="13"/>
      <c r="AB653" s="13"/>
    </row>
    <row r="654" spans="1:28">
      <c r="A654" t="s">
        <v>1727</v>
      </c>
      <c r="B654" s="12" t="s">
        <v>7856</v>
      </c>
      <c r="C654" s="12" t="s">
        <v>1493</v>
      </c>
      <c r="D654" s="12" t="s">
        <v>6507</v>
      </c>
      <c r="E654" s="12" t="s">
        <v>1696</v>
      </c>
      <c r="F654" s="12" t="s">
        <v>1495</v>
      </c>
      <c r="G654" s="9" t="s">
        <v>6772</v>
      </c>
      <c r="H654" s="8" t="s">
        <v>6765</v>
      </c>
      <c r="I654" s="9"/>
      <c r="J654" s="9"/>
      <c r="K654" s="10"/>
      <c r="L654" s="11"/>
      <c r="M654" s="22"/>
      <c r="N654" s="33"/>
      <c r="O654" s="22"/>
      <c r="P654" s="12" t="s">
        <v>7828</v>
      </c>
      <c r="Q654" s="12" t="s">
        <v>7829</v>
      </c>
      <c r="R654" s="12" t="s">
        <v>7498</v>
      </c>
      <c r="S654" s="12" t="s">
        <v>7320</v>
      </c>
      <c r="T654" s="12" t="s">
        <v>7596</v>
      </c>
      <c r="U654" s="14" t="s">
        <v>56</v>
      </c>
      <c r="V654" s="14" t="s">
        <v>56</v>
      </c>
      <c r="W654" s="14" t="s">
        <v>56</v>
      </c>
      <c r="X654" s="16" t="s">
        <v>56</v>
      </c>
      <c r="Y654" s="13"/>
      <c r="Z654" s="13"/>
      <c r="AA654" s="13"/>
      <c r="AB654" s="13"/>
    </row>
    <row r="655" spans="1:28">
      <c r="A655" t="s">
        <v>1780</v>
      </c>
      <c r="B655" s="12" t="s">
        <v>7857</v>
      </c>
      <c r="C655" s="12" t="s">
        <v>1493</v>
      </c>
      <c r="D655" s="12" t="s">
        <v>6502</v>
      </c>
      <c r="E655" s="12" t="s">
        <v>1759</v>
      </c>
      <c r="F655" s="12" t="s">
        <v>1760</v>
      </c>
      <c r="G655" s="9" t="s">
        <v>5241</v>
      </c>
      <c r="H655" s="8" t="s">
        <v>1779</v>
      </c>
      <c r="I655" s="9"/>
      <c r="J655" s="9"/>
      <c r="K655" s="10"/>
      <c r="L655" s="11"/>
      <c r="M655" s="22"/>
      <c r="N655" s="33"/>
      <c r="O655" s="22"/>
      <c r="P655" s="12" t="s">
        <v>7809</v>
      </c>
      <c r="Q655" s="12" t="s">
        <v>7458</v>
      </c>
      <c r="R655" s="12" t="s">
        <v>7052</v>
      </c>
      <c r="S655" s="12" t="s">
        <v>7512</v>
      </c>
      <c r="T655" s="12" t="s">
        <v>7811</v>
      </c>
      <c r="U655" s="12" t="s">
        <v>96</v>
      </c>
      <c r="V655" s="6">
        <v>0.52</v>
      </c>
      <c r="W655" s="6">
        <v>675</v>
      </c>
      <c r="X655" s="15">
        <v>0.35099999999999998</v>
      </c>
      <c r="Y655" s="13"/>
      <c r="Z655" s="13"/>
      <c r="AA655" s="13"/>
      <c r="AB655" s="13"/>
    </row>
    <row r="656" spans="1:28">
      <c r="A656" t="s">
        <v>1784</v>
      </c>
      <c r="B656" s="12" t="s">
        <v>7858</v>
      </c>
      <c r="C656" s="12" t="s">
        <v>1493</v>
      </c>
      <c r="D656" s="12" t="s">
        <v>6502</v>
      </c>
      <c r="E656" s="12" t="s">
        <v>1759</v>
      </c>
      <c r="F656" s="12" t="s">
        <v>1760</v>
      </c>
      <c r="G656" s="9" t="s">
        <v>5242</v>
      </c>
      <c r="H656" s="8" t="s">
        <v>1779</v>
      </c>
      <c r="I656" s="9"/>
      <c r="J656" s="9"/>
      <c r="K656" s="10"/>
      <c r="L656" s="11"/>
      <c r="M656" s="22"/>
      <c r="N656" s="33"/>
      <c r="O656" s="22"/>
      <c r="P656" s="12" t="s">
        <v>7809</v>
      </c>
      <c r="Q656" s="12" t="s">
        <v>7458</v>
      </c>
      <c r="R656" s="12" t="s">
        <v>7052</v>
      </c>
      <c r="S656" s="12" t="s">
        <v>7512</v>
      </c>
      <c r="T656" s="12" t="s">
        <v>7811</v>
      </c>
      <c r="U656" s="12" t="s">
        <v>96</v>
      </c>
      <c r="V656" s="6">
        <v>0.61</v>
      </c>
      <c r="W656" s="6">
        <v>675</v>
      </c>
      <c r="X656" s="15">
        <v>0.41175</v>
      </c>
      <c r="Y656" s="13"/>
      <c r="Z656" s="13"/>
      <c r="AA656" s="13"/>
      <c r="AB656" s="13"/>
    </row>
    <row r="657" spans="1:28">
      <c r="A657" t="s">
        <v>1788</v>
      </c>
      <c r="B657" s="12" t="s">
        <v>7859</v>
      </c>
      <c r="C657" s="12" t="s">
        <v>1493</v>
      </c>
      <c r="D657" s="12" t="s">
        <v>6502</v>
      </c>
      <c r="E657" s="12" t="s">
        <v>1759</v>
      </c>
      <c r="F657" s="12" t="s">
        <v>1760</v>
      </c>
      <c r="G657" s="9" t="s">
        <v>5243</v>
      </c>
      <c r="H657" s="8" t="s">
        <v>1779</v>
      </c>
      <c r="I657" s="9"/>
      <c r="J657" s="9"/>
      <c r="K657" s="10"/>
      <c r="L657" s="11"/>
      <c r="M657" s="22"/>
      <c r="N657" s="33"/>
      <c r="O657" s="22"/>
      <c r="P657" s="12" t="s">
        <v>7173</v>
      </c>
      <c r="Q657" s="12" t="s">
        <v>7636</v>
      </c>
      <c r="R657" s="12" t="s">
        <v>7174</v>
      </c>
      <c r="S657" s="12" t="s">
        <v>7085</v>
      </c>
      <c r="T657" s="12" t="s">
        <v>7175</v>
      </c>
      <c r="U657" s="12" t="s">
        <v>96</v>
      </c>
      <c r="V657" s="6">
        <v>1.07</v>
      </c>
      <c r="W657" s="6">
        <v>675</v>
      </c>
      <c r="X657" s="15">
        <v>0.72224999999999995</v>
      </c>
      <c r="Y657" s="13"/>
      <c r="Z657" s="13"/>
      <c r="AA657" s="13"/>
      <c r="AB657" s="13"/>
    </row>
    <row r="658" spans="1:28">
      <c r="A658" t="s">
        <v>1792</v>
      </c>
      <c r="B658" s="12" t="s">
        <v>7860</v>
      </c>
      <c r="C658" s="12" t="s">
        <v>1493</v>
      </c>
      <c r="D658" s="12" t="s">
        <v>6502</v>
      </c>
      <c r="E658" s="12" t="s">
        <v>1759</v>
      </c>
      <c r="F658" s="12" t="s">
        <v>1760</v>
      </c>
      <c r="G658" s="9" t="s">
        <v>5244</v>
      </c>
      <c r="H658" s="8" t="s">
        <v>1779</v>
      </c>
      <c r="I658" s="9"/>
      <c r="J658" s="9"/>
      <c r="K658" s="10"/>
      <c r="L658" s="11"/>
      <c r="M658" s="22"/>
      <c r="N658" s="33"/>
      <c r="O658" s="22"/>
      <c r="P658" s="12" t="s">
        <v>7817</v>
      </c>
      <c r="Q658" s="12" t="s">
        <v>7562</v>
      </c>
      <c r="R658" s="12" t="s">
        <v>7743</v>
      </c>
      <c r="S658" s="12" t="s">
        <v>7179</v>
      </c>
      <c r="T658" s="12" t="s">
        <v>7077</v>
      </c>
      <c r="U658" s="12" t="s">
        <v>96</v>
      </c>
      <c r="V658" s="6">
        <v>1.1100000000000001</v>
      </c>
      <c r="W658" s="6">
        <v>675</v>
      </c>
      <c r="X658" s="15">
        <v>0.74925000000000008</v>
      </c>
      <c r="Y658" s="13"/>
      <c r="Z658" s="13"/>
      <c r="AA658" s="13"/>
      <c r="AB658" s="13"/>
    </row>
    <row r="659" spans="1:28">
      <c r="A659" t="s">
        <v>1763</v>
      </c>
      <c r="B659" s="12" t="s">
        <v>7861</v>
      </c>
      <c r="C659" s="12" t="s">
        <v>1493</v>
      </c>
      <c r="D659" s="12" t="s">
        <v>6507</v>
      </c>
      <c r="E659" s="12" t="s">
        <v>1759</v>
      </c>
      <c r="F659" s="12" t="s">
        <v>1760</v>
      </c>
      <c r="G659" s="9" t="s">
        <v>6773</v>
      </c>
      <c r="H659" s="8" t="s">
        <v>6774</v>
      </c>
      <c r="I659" s="9"/>
      <c r="J659" s="9"/>
      <c r="K659" s="10"/>
      <c r="L659" s="11"/>
      <c r="M659" s="22"/>
      <c r="N659" s="33"/>
      <c r="O659" s="22"/>
      <c r="P659" s="12" t="s">
        <v>7862</v>
      </c>
      <c r="Q659" s="12" t="s">
        <v>6871</v>
      </c>
      <c r="R659" s="12" t="s">
        <v>7142</v>
      </c>
      <c r="S659" s="12" t="s">
        <v>7804</v>
      </c>
      <c r="T659" s="12" t="s">
        <v>7601</v>
      </c>
      <c r="U659" s="14" t="s">
        <v>56</v>
      </c>
      <c r="V659" s="14" t="s">
        <v>56</v>
      </c>
      <c r="W659" s="14" t="s">
        <v>56</v>
      </c>
      <c r="X659" s="16" t="s">
        <v>56</v>
      </c>
      <c r="Y659" s="13"/>
      <c r="Z659" s="13"/>
      <c r="AA659" s="13"/>
      <c r="AB659" s="13"/>
    </row>
    <row r="660" spans="1:28">
      <c r="A660" t="s">
        <v>1767</v>
      </c>
      <c r="B660" s="12" t="s">
        <v>7863</v>
      </c>
      <c r="C660" s="12" t="s">
        <v>1493</v>
      </c>
      <c r="D660" s="12" t="s">
        <v>6507</v>
      </c>
      <c r="E660" s="12" t="s">
        <v>1759</v>
      </c>
      <c r="F660" s="12" t="s">
        <v>1760</v>
      </c>
      <c r="G660" s="9" t="s">
        <v>6775</v>
      </c>
      <c r="H660" s="8" t="s">
        <v>6774</v>
      </c>
      <c r="I660" s="9"/>
      <c r="J660" s="9"/>
      <c r="K660" s="10"/>
      <c r="L660" s="11"/>
      <c r="M660" s="22"/>
      <c r="N660" s="33"/>
      <c r="O660" s="22"/>
      <c r="P660" s="12" t="s">
        <v>7862</v>
      </c>
      <c r="Q660" s="12" t="s">
        <v>6871</v>
      </c>
      <c r="R660" s="12" t="s">
        <v>7142</v>
      </c>
      <c r="S660" s="12" t="s">
        <v>7804</v>
      </c>
      <c r="T660" s="12" t="s">
        <v>7601</v>
      </c>
      <c r="U660" s="14" t="s">
        <v>56</v>
      </c>
      <c r="V660" s="14" t="s">
        <v>56</v>
      </c>
      <c r="W660" s="14" t="s">
        <v>56</v>
      </c>
      <c r="X660" s="16" t="s">
        <v>56</v>
      </c>
      <c r="Y660" s="13"/>
      <c r="Z660" s="13"/>
      <c r="AA660" s="13"/>
      <c r="AB660" s="13"/>
    </row>
    <row r="661" spans="1:28">
      <c r="A661" t="s">
        <v>1771</v>
      </c>
      <c r="B661" s="12" t="s">
        <v>7864</v>
      </c>
      <c r="C661" s="12" t="s">
        <v>1493</v>
      </c>
      <c r="D661" s="12" t="s">
        <v>6507</v>
      </c>
      <c r="E661" s="12" t="s">
        <v>1759</v>
      </c>
      <c r="F661" s="12" t="s">
        <v>1760</v>
      </c>
      <c r="G661" s="9" t="s">
        <v>6776</v>
      </c>
      <c r="H661" s="8" t="s">
        <v>6774</v>
      </c>
      <c r="I661" s="9"/>
      <c r="J661" s="9"/>
      <c r="K661" s="10"/>
      <c r="L661" s="11"/>
      <c r="M661" s="22"/>
      <c r="N661" s="33"/>
      <c r="O661" s="22"/>
      <c r="P661" s="12" t="s">
        <v>7848</v>
      </c>
      <c r="Q661" s="12" t="s">
        <v>6871</v>
      </c>
      <c r="R661" s="12" t="s">
        <v>7142</v>
      </c>
      <c r="S661" s="12" t="s">
        <v>7627</v>
      </c>
      <c r="T661" s="12" t="s">
        <v>7849</v>
      </c>
      <c r="U661" s="14" t="s">
        <v>56</v>
      </c>
      <c r="V661" s="14" t="s">
        <v>56</v>
      </c>
      <c r="W661" s="14" t="s">
        <v>56</v>
      </c>
      <c r="X661" s="16" t="s">
        <v>56</v>
      </c>
      <c r="Y661" s="13"/>
      <c r="Z661" s="13"/>
      <c r="AA661" s="13"/>
      <c r="AB661" s="13"/>
    </row>
    <row r="662" spans="1:28">
      <c r="A662" t="s">
        <v>1775</v>
      </c>
      <c r="B662" s="12" t="s">
        <v>7865</v>
      </c>
      <c r="C662" s="12" t="s">
        <v>1493</v>
      </c>
      <c r="D662" s="12" t="s">
        <v>6507</v>
      </c>
      <c r="E662" s="12" t="s">
        <v>1759</v>
      </c>
      <c r="F662" s="12" t="s">
        <v>1760</v>
      </c>
      <c r="G662" s="9" t="s">
        <v>6777</v>
      </c>
      <c r="H662" s="8" t="s">
        <v>6774</v>
      </c>
      <c r="I662" s="9"/>
      <c r="J662" s="9"/>
      <c r="K662" s="10"/>
      <c r="L662" s="11"/>
      <c r="M662" s="22"/>
      <c r="N662" s="33"/>
      <c r="O662" s="22"/>
      <c r="P662" s="12" t="s">
        <v>7848</v>
      </c>
      <c r="Q662" s="12" t="s">
        <v>7132</v>
      </c>
      <c r="R662" s="12" t="s">
        <v>7142</v>
      </c>
      <c r="S662" s="12" t="s">
        <v>7627</v>
      </c>
      <c r="T662" s="12" t="s">
        <v>7849</v>
      </c>
      <c r="U662" s="14" t="s">
        <v>56</v>
      </c>
      <c r="V662" s="14" t="s">
        <v>56</v>
      </c>
      <c r="W662" s="14" t="s">
        <v>56</v>
      </c>
      <c r="X662" s="16" t="s">
        <v>56</v>
      </c>
      <c r="Y662" s="13"/>
      <c r="Z662" s="13"/>
      <c r="AA662" s="13"/>
      <c r="AB662" s="13"/>
    </row>
    <row r="663" spans="1:28">
      <c r="A663" t="s">
        <v>1811</v>
      </c>
      <c r="B663" s="12" t="s">
        <v>7866</v>
      </c>
      <c r="C663" s="12" t="s">
        <v>1493</v>
      </c>
      <c r="D663" s="12" t="s">
        <v>6502</v>
      </c>
      <c r="E663" s="12" t="s">
        <v>1759</v>
      </c>
      <c r="F663" s="12" t="s">
        <v>1795</v>
      </c>
      <c r="G663" s="9" t="s">
        <v>5248</v>
      </c>
      <c r="H663" s="8" t="s">
        <v>1810</v>
      </c>
      <c r="I663" s="9"/>
      <c r="J663" s="9"/>
      <c r="K663" s="10"/>
      <c r="L663" s="11"/>
      <c r="M663" s="22"/>
      <c r="N663" s="33"/>
      <c r="O663" s="22"/>
      <c r="P663" s="12" t="s">
        <v>7867</v>
      </c>
      <c r="Q663" s="12" t="s">
        <v>7868</v>
      </c>
      <c r="R663" s="12" t="s">
        <v>7114</v>
      </c>
      <c r="S663" s="12" t="s">
        <v>7512</v>
      </c>
      <c r="T663" s="12" t="s">
        <v>7869</v>
      </c>
      <c r="U663" s="12" t="s">
        <v>96</v>
      </c>
      <c r="V663" s="6">
        <v>0.52</v>
      </c>
      <c r="W663" s="6">
        <v>675</v>
      </c>
      <c r="X663" s="15">
        <v>0.35099999999999998</v>
      </c>
      <c r="Y663" s="13"/>
      <c r="Z663" s="13"/>
      <c r="AA663" s="13"/>
      <c r="AB663" s="13"/>
    </row>
    <row r="664" spans="1:28">
      <c r="A664" t="s">
        <v>1815</v>
      </c>
      <c r="B664" s="12" t="s">
        <v>7870</v>
      </c>
      <c r="C664" s="12" t="s">
        <v>1493</v>
      </c>
      <c r="D664" s="12" t="s">
        <v>6502</v>
      </c>
      <c r="E664" s="12" t="s">
        <v>1759</v>
      </c>
      <c r="F664" s="12" t="s">
        <v>1795</v>
      </c>
      <c r="G664" s="9" t="s">
        <v>5249</v>
      </c>
      <c r="H664" s="8" t="s">
        <v>1810</v>
      </c>
      <c r="I664" s="9"/>
      <c r="J664" s="9"/>
      <c r="K664" s="10"/>
      <c r="L664" s="11"/>
      <c r="M664" s="22"/>
      <c r="N664" s="33"/>
      <c r="O664" s="22"/>
      <c r="P664" s="12" t="s">
        <v>7809</v>
      </c>
      <c r="Q664" s="12" t="s">
        <v>7458</v>
      </c>
      <c r="R664" s="12" t="s">
        <v>7052</v>
      </c>
      <c r="S664" s="12" t="s">
        <v>7512</v>
      </c>
      <c r="T664" s="12" t="s">
        <v>7811</v>
      </c>
      <c r="U664" s="12" t="s">
        <v>96</v>
      </c>
      <c r="V664" s="6">
        <v>0.61</v>
      </c>
      <c r="W664" s="6">
        <v>675</v>
      </c>
      <c r="X664" s="15">
        <v>0.41175</v>
      </c>
      <c r="Y664" s="13"/>
      <c r="Z664" s="13"/>
      <c r="AA664" s="13"/>
      <c r="AB664" s="13"/>
    </row>
    <row r="665" spans="1:28">
      <c r="A665" t="s">
        <v>1819</v>
      </c>
      <c r="B665" s="12" t="s">
        <v>7871</v>
      </c>
      <c r="C665" s="12" t="s">
        <v>1493</v>
      </c>
      <c r="D665" s="12" t="s">
        <v>6502</v>
      </c>
      <c r="E665" s="12" t="s">
        <v>1759</v>
      </c>
      <c r="F665" s="12" t="s">
        <v>1795</v>
      </c>
      <c r="G665" s="9" t="s">
        <v>5250</v>
      </c>
      <c r="H665" s="8" t="s">
        <v>1810</v>
      </c>
      <c r="I665" s="9"/>
      <c r="J665" s="9"/>
      <c r="K665" s="10"/>
      <c r="L665" s="11"/>
      <c r="M665" s="22"/>
      <c r="N665" s="33"/>
      <c r="O665" s="22"/>
      <c r="P665" s="12" t="s">
        <v>7173</v>
      </c>
      <c r="Q665" s="12" t="s">
        <v>7636</v>
      </c>
      <c r="R665" s="12" t="s">
        <v>7174</v>
      </c>
      <c r="S665" s="12" t="s">
        <v>7085</v>
      </c>
      <c r="T665" s="12" t="s">
        <v>7175</v>
      </c>
      <c r="U665" s="12" t="s">
        <v>96</v>
      </c>
      <c r="V665" s="6">
        <v>1.07</v>
      </c>
      <c r="W665" s="6">
        <v>675</v>
      </c>
      <c r="X665" s="15">
        <v>0.72224999999999995</v>
      </c>
      <c r="Y665" s="13"/>
      <c r="Z665" s="13"/>
      <c r="AA665" s="13"/>
      <c r="AB665" s="13"/>
    </row>
    <row r="666" spans="1:28">
      <c r="A666" t="s">
        <v>1798</v>
      </c>
      <c r="B666" s="12" t="s">
        <v>7872</v>
      </c>
      <c r="C666" s="12" t="s">
        <v>1493</v>
      </c>
      <c r="D666" s="12" t="s">
        <v>6507</v>
      </c>
      <c r="E666" s="12" t="s">
        <v>1759</v>
      </c>
      <c r="F666" s="12" t="s">
        <v>1795</v>
      </c>
      <c r="G666" s="9" t="s">
        <v>6778</v>
      </c>
      <c r="H666" s="8" t="s">
        <v>6779</v>
      </c>
      <c r="I666" s="9"/>
      <c r="J666" s="9"/>
      <c r="K666" s="10"/>
      <c r="L666" s="11"/>
      <c r="M666" s="22"/>
      <c r="N666" s="33"/>
      <c r="O666" s="22"/>
      <c r="P666" s="12" t="s">
        <v>7848</v>
      </c>
      <c r="Q666" s="12" t="s">
        <v>6871</v>
      </c>
      <c r="R666" s="12" t="s">
        <v>7142</v>
      </c>
      <c r="S666" s="12" t="s">
        <v>7627</v>
      </c>
      <c r="T666" s="12" t="s">
        <v>7849</v>
      </c>
      <c r="U666" s="14" t="s">
        <v>56</v>
      </c>
      <c r="V666" s="14" t="s">
        <v>56</v>
      </c>
      <c r="W666" s="14" t="s">
        <v>56</v>
      </c>
      <c r="X666" s="16" t="s">
        <v>56</v>
      </c>
      <c r="Y666" s="13"/>
      <c r="Z666" s="13"/>
      <c r="AA666" s="13"/>
      <c r="AB666" s="13"/>
    </row>
    <row r="667" spans="1:28">
      <c r="A667" t="s">
        <v>1802</v>
      </c>
      <c r="B667" s="12" t="s">
        <v>7873</v>
      </c>
      <c r="C667" s="12" t="s">
        <v>1493</v>
      </c>
      <c r="D667" s="12" t="s">
        <v>6507</v>
      </c>
      <c r="E667" s="12" t="s">
        <v>1759</v>
      </c>
      <c r="F667" s="12" t="s">
        <v>1795</v>
      </c>
      <c r="G667" s="9" t="s">
        <v>6780</v>
      </c>
      <c r="H667" s="8" t="s">
        <v>6779</v>
      </c>
      <c r="I667" s="9"/>
      <c r="J667" s="9"/>
      <c r="K667" s="10"/>
      <c r="L667" s="11"/>
      <c r="M667" s="22"/>
      <c r="N667" s="33"/>
      <c r="O667" s="22"/>
      <c r="P667" s="12" t="s">
        <v>7848</v>
      </c>
      <c r="Q667" s="12" t="s">
        <v>6871</v>
      </c>
      <c r="R667" s="12" t="s">
        <v>7142</v>
      </c>
      <c r="S667" s="12" t="s">
        <v>7627</v>
      </c>
      <c r="T667" s="12" t="s">
        <v>7849</v>
      </c>
      <c r="U667" s="14" t="s">
        <v>56</v>
      </c>
      <c r="V667" s="14" t="s">
        <v>56</v>
      </c>
      <c r="W667" s="14" t="s">
        <v>56</v>
      </c>
      <c r="X667" s="16" t="s">
        <v>56</v>
      </c>
      <c r="Y667" s="13"/>
      <c r="Z667" s="13"/>
      <c r="AA667" s="13"/>
      <c r="AB667" s="13"/>
    </row>
    <row r="668" spans="1:28">
      <c r="A668" t="s">
        <v>1806</v>
      </c>
      <c r="B668" s="12" t="s">
        <v>7874</v>
      </c>
      <c r="C668" s="12" t="s">
        <v>1493</v>
      </c>
      <c r="D668" s="12" t="s">
        <v>6507</v>
      </c>
      <c r="E668" s="12" t="s">
        <v>1759</v>
      </c>
      <c r="F668" s="12" t="s">
        <v>1795</v>
      </c>
      <c r="G668" s="9" t="s">
        <v>6781</v>
      </c>
      <c r="H668" s="8" t="s">
        <v>6779</v>
      </c>
      <c r="I668" s="9"/>
      <c r="J668" s="9"/>
      <c r="K668" s="10"/>
      <c r="L668" s="11"/>
      <c r="M668" s="22"/>
      <c r="N668" s="33"/>
      <c r="O668" s="22"/>
      <c r="P668" s="12" t="s">
        <v>7848</v>
      </c>
      <c r="Q668" s="12" t="s">
        <v>6871</v>
      </c>
      <c r="R668" s="12" t="s">
        <v>7142</v>
      </c>
      <c r="S668" s="12" t="s">
        <v>7627</v>
      </c>
      <c r="T668" s="12" t="s">
        <v>7849</v>
      </c>
      <c r="U668" s="14" t="s">
        <v>56</v>
      </c>
      <c r="V668" s="14" t="s">
        <v>56</v>
      </c>
      <c r="W668" s="14" t="s">
        <v>56</v>
      </c>
      <c r="X668" s="16" t="s">
        <v>56</v>
      </c>
      <c r="Y668" s="13"/>
      <c r="Z668" s="13"/>
      <c r="AA668" s="13"/>
      <c r="AB668" s="13"/>
    </row>
    <row r="669" spans="1:28">
      <c r="A669" t="s">
        <v>1864</v>
      </c>
      <c r="B669" s="12" t="s">
        <v>7875</v>
      </c>
      <c r="C669" s="12" t="s">
        <v>1493</v>
      </c>
      <c r="D669" s="12" t="s">
        <v>6502</v>
      </c>
      <c r="E669" s="12" t="s">
        <v>1822</v>
      </c>
      <c r="F669" s="12" t="s">
        <v>224</v>
      </c>
      <c r="G669" s="9" t="s">
        <v>5260</v>
      </c>
      <c r="H669" s="8" t="s">
        <v>1863</v>
      </c>
      <c r="I669" s="9"/>
      <c r="J669" s="9"/>
      <c r="K669" s="10"/>
      <c r="L669" s="11"/>
      <c r="M669" s="22"/>
      <c r="N669" s="33"/>
      <c r="O669" s="22"/>
      <c r="P669" s="12" t="s">
        <v>7809</v>
      </c>
      <c r="Q669" s="12" t="s">
        <v>7749</v>
      </c>
      <c r="R669" s="12" t="s">
        <v>7052</v>
      </c>
      <c r="S669" s="12" t="s">
        <v>7512</v>
      </c>
      <c r="T669" s="12" t="s">
        <v>7811</v>
      </c>
      <c r="U669" s="12" t="s">
        <v>96</v>
      </c>
      <c r="V669" s="6">
        <v>0.88</v>
      </c>
      <c r="W669" s="6">
        <v>675</v>
      </c>
      <c r="X669" s="15">
        <v>0.59399999999999997</v>
      </c>
      <c r="Y669" s="13"/>
      <c r="Z669" s="13"/>
      <c r="AA669" s="13"/>
      <c r="AB669" s="13"/>
    </row>
    <row r="670" spans="1:28">
      <c r="A670" t="s">
        <v>1868</v>
      </c>
      <c r="B670" s="12" t="s">
        <v>7876</v>
      </c>
      <c r="C670" s="12" t="s">
        <v>1493</v>
      </c>
      <c r="D670" s="12" t="s">
        <v>6502</v>
      </c>
      <c r="E670" s="12" t="s">
        <v>1822</v>
      </c>
      <c r="F670" s="12" t="s">
        <v>224</v>
      </c>
      <c r="G670" s="9" t="s">
        <v>5261</v>
      </c>
      <c r="H670" s="8" t="s">
        <v>1863</v>
      </c>
      <c r="I670" s="9"/>
      <c r="J670" s="9"/>
      <c r="K670" s="10"/>
      <c r="L670" s="11"/>
      <c r="M670" s="22"/>
      <c r="N670" s="33"/>
      <c r="O670" s="22"/>
      <c r="P670" s="12" t="s">
        <v>7173</v>
      </c>
      <c r="Q670" s="12" t="s">
        <v>7636</v>
      </c>
      <c r="R670" s="12" t="s">
        <v>7174</v>
      </c>
      <c r="S670" s="12" t="s">
        <v>7085</v>
      </c>
      <c r="T670" s="12" t="s">
        <v>7175</v>
      </c>
      <c r="U670" s="12" t="s">
        <v>96</v>
      </c>
      <c r="V670" s="6">
        <v>0.93</v>
      </c>
      <c r="W670" s="6">
        <v>675</v>
      </c>
      <c r="X670" s="15">
        <v>0.62775000000000003</v>
      </c>
      <c r="Y670" s="13"/>
      <c r="Z670" s="13"/>
      <c r="AA670" s="13"/>
      <c r="AB670" s="13"/>
    </row>
    <row r="671" spans="1:28">
      <c r="A671" t="s">
        <v>1872</v>
      </c>
      <c r="B671" s="12" t="s">
        <v>7877</v>
      </c>
      <c r="C671" s="12" t="s">
        <v>1493</v>
      </c>
      <c r="D671" s="12" t="s">
        <v>6502</v>
      </c>
      <c r="E671" s="12" t="s">
        <v>1822</v>
      </c>
      <c r="F671" s="12" t="s">
        <v>224</v>
      </c>
      <c r="G671" s="9" t="s">
        <v>5262</v>
      </c>
      <c r="H671" s="8" t="s">
        <v>1863</v>
      </c>
      <c r="I671" s="9"/>
      <c r="J671" s="9"/>
      <c r="K671" s="10"/>
      <c r="L671" s="11"/>
      <c r="M671" s="22"/>
      <c r="N671" s="33"/>
      <c r="O671" s="22"/>
      <c r="P671" s="12" t="s">
        <v>7817</v>
      </c>
      <c r="Q671" s="12" t="s">
        <v>7201</v>
      </c>
      <c r="R671" s="12" t="s">
        <v>7743</v>
      </c>
      <c r="S671" s="12" t="s">
        <v>7179</v>
      </c>
      <c r="T671" s="12" t="s">
        <v>7077</v>
      </c>
      <c r="U671" s="12" t="s">
        <v>96</v>
      </c>
      <c r="V671" s="6">
        <v>1.1299999999999999</v>
      </c>
      <c r="W671" s="6">
        <v>675</v>
      </c>
      <c r="X671" s="15">
        <v>0.76274999999999993</v>
      </c>
      <c r="Y671" s="13"/>
      <c r="Z671" s="13"/>
      <c r="AA671" s="13"/>
      <c r="AB671" s="13"/>
    </row>
    <row r="672" spans="1:28">
      <c r="A672" t="s">
        <v>1876</v>
      </c>
      <c r="B672" s="12" t="s">
        <v>7878</v>
      </c>
      <c r="C672" s="12" t="s">
        <v>1493</v>
      </c>
      <c r="D672" s="12" t="s">
        <v>6502</v>
      </c>
      <c r="E672" s="12" t="s">
        <v>1822</v>
      </c>
      <c r="F672" s="12" t="s">
        <v>224</v>
      </c>
      <c r="G672" s="9" t="s">
        <v>5263</v>
      </c>
      <c r="H672" s="8" t="s">
        <v>1863</v>
      </c>
      <c r="I672" s="9"/>
      <c r="J672" s="9"/>
      <c r="K672" s="10"/>
      <c r="L672" s="11"/>
      <c r="M672" s="22"/>
      <c r="N672" s="33"/>
      <c r="O672" s="22"/>
      <c r="P672" s="12" t="s">
        <v>7817</v>
      </c>
      <c r="Q672" s="12" t="s">
        <v>7201</v>
      </c>
      <c r="R672" s="12" t="s">
        <v>7743</v>
      </c>
      <c r="S672" s="12" t="s">
        <v>7179</v>
      </c>
      <c r="T672" s="12" t="s">
        <v>7077</v>
      </c>
      <c r="U672" s="12" t="s">
        <v>96</v>
      </c>
      <c r="V672" s="6">
        <v>1.1299999999999999</v>
      </c>
      <c r="W672" s="6">
        <v>675</v>
      </c>
      <c r="X672" s="15">
        <v>0.76274999999999993</v>
      </c>
      <c r="Y672" s="13"/>
      <c r="Z672" s="13"/>
      <c r="AA672" s="13"/>
      <c r="AB672" s="13"/>
    </row>
    <row r="673" spans="1:28">
      <c r="A673" t="s">
        <v>1847</v>
      </c>
      <c r="B673" s="12" t="s">
        <v>7879</v>
      </c>
      <c r="C673" s="12" t="s">
        <v>1493</v>
      </c>
      <c r="D673" s="12" t="s">
        <v>6507</v>
      </c>
      <c r="E673" s="12" t="s">
        <v>1822</v>
      </c>
      <c r="F673" s="12" t="s">
        <v>565</v>
      </c>
      <c r="G673" s="9" t="s">
        <v>5256</v>
      </c>
      <c r="H673" s="8" t="s">
        <v>1846</v>
      </c>
      <c r="I673" s="9"/>
      <c r="J673" s="9"/>
      <c r="K673" s="10"/>
      <c r="L673" s="11"/>
      <c r="M673" s="22"/>
      <c r="N673" s="33"/>
      <c r="O673" s="22"/>
      <c r="P673" s="12" t="s">
        <v>7880</v>
      </c>
      <c r="Q673" s="12" t="s">
        <v>7479</v>
      </c>
      <c r="R673" s="12" t="s">
        <v>7565</v>
      </c>
      <c r="S673" s="12" t="s">
        <v>7448</v>
      </c>
      <c r="T673" s="12" t="s">
        <v>7174</v>
      </c>
      <c r="U673" s="14" t="s">
        <v>56</v>
      </c>
      <c r="V673" s="14" t="s">
        <v>56</v>
      </c>
      <c r="W673" s="14" t="s">
        <v>56</v>
      </c>
      <c r="X673" s="16" t="s">
        <v>56</v>
      </c>
      <c r="Y673" s="13"/>
      <c r="Z673" s="13"/>
      <c r="AA673" s="13"/>
      <c r="AB673" s="13"/>
    </row>
    <row r="674" spans="1:28">
      <c r="A674" t="s">
        <v>1851</v>
      </c>
      <c r="B674" s="12" t="s">
        <v>7881</v>
      </c>
      <c r="C674" s="12" t="s">
        <v>1493</v>
      </c>
      <c r="D674" s="12" t="s">
        <v>6507</v>
      </c>
      <c r="E674" s="12" t="s">
        <v>1822</v>
      </c>
      <c r="F674" s="12" t="s">
        <v>565</v>
      </c>
      <c r="G674" s="9" t="s">
        <v>5257</v>
      </c>
      <c r="H674" s="8" t="s">
        <v>1846</v>
      </c>
      <c r="I674" s="9"/>
      <c r="J674" s="9"/>
      <c r="K674" s="10"/>
      <c r="L674" s="11"/>
      <c r="M674" s="22"/>
      <c r="N674" s="33"/>
      <c r="O674" s="22"/>
      <c r="P674" s="12" t="s">
        <v>7880</v>
      </c>
      <c r="Q674" s="12" t="s">
        <v>7479</v>
      </c>
      <c r="R674" s="12" t="s">
        <v>7565</v>
      </c>
      <c r="S674" s="12" t="s">
        <v>7448</v>
      </c>
      <c r="T674" s="12" t="s">
        <v>7174</v>
      </c>
      <c r="U674" s="14" t="s">
        <v>56</v>
      </c>
      <c r="V674" s="14" t="s">
        <v>56</v>
      </c>
      <c r="W674" s="14" t="s">
        <v>56</v>
      </c>
      <c r="X674" s="16" t="s">
        <v>56</v>
      </c>
      <c r="Y674" s="13"/>
      <c r="Z674" s="13"/>
      <c r="AA674" s="13"/>
      <c r="AB674" s="13"/>
    </row>
    <row r="675" spans="1:28">
      <c r="A675" t="s">
        <v>1855</v>
      </c>
      <c r="B675" s="12" t="s">
        <v>7882</v>
      </c>
      <c r="C675" s="12" t="s">
        <v>1493</v>
      </c>
      <c r="D675" s="12" t="s">
        <v>6507</v>
      </c>
      <c r="E675" s="12" t="s">
        <v>1822</v>
      </c>
      <c r="F675" s="12" t="s">
        <v>565</v>
      </c>
      <c r="G675" s="9" t="s">
        <v>5258</v>
      </c>
      <c r="H675" s="8" t="s">
        <v>1846</v>
      </c>
      <c r="I675" s="9"/>
      <c r="J675" s="9"/>
      <c r="K675" s="10"/>
      <c r="L675" s="11"/>
      <c r="M675" s="22"/>
      <c r="N675" s="33"/>
      <c r="O675" s="22"/>
      <c r="P675" s="12" t="s">
        <v>7880</v>
      </c>
      <c r="Q675" s="12" t="s">
        <v>7479</v>
      </c>
      <c r="R675" s="12" t="s">
        <v>7565</v>
      </c>
      <c r="S675" s="12" t="s">
        <v>7448</v>
      </c>
      <c r="T675" s="12" t="s">
        <v>7174</v>
      </c>
      <c r="U675" s="14" t="s">
        <v>56</v>
      </c>
      <c r="V675" s="14" t="s">
        <v>56</v>
      </c>
      <c r="W675" s="14" t="s">
        <v>56</v>
      </c>
      <c r="X675" s="16" t="s">
        <v>56</v>
      </c>
      <c r="Y675" s="13"/>
      <c r="Z675" s="13"/>
      <c r="AA675" s="13"/>
      <c r="AB675" s="13"/>
    </row>
    <row r="676" spans="1:28">
      <c r="A676" t="s">
        <v>1859</v>
      </c>
      <c r="B676" s="12" t="s">
        <v>7883</v>
      </c>
      <c r="C676" s="12" t="s">
        <v>1493</v>
      </c>
      <c r="D676" s="12" t="s">
        <v>6507</v>
      </c>
      <c r="E676" s="12" t="s">
        <v>1822</v>
      </c>
      <c r="F676" s="12" t="s">
        <v>565</v>
      </c>
      <c r="G676" s="9" t="s">
        <v>5259</v>
      </c>
      <c r="H676" s="8" t="s">
        <v>1846</v>
      </c>
      <c r="I676" s="9"/>
      <c r="J676" s="9"/>
      <c r="K676" s="10"/>
      <c r="L676" s="11"/>
      <c r="M676" s="22"/>
      <c r="N676" s="33"/>
      <c r="O676" s="22"/>
      <c r="P676" s="12" t="s">
        <v>7880</v>
      </c>
      <c r="Q676" s="12" t="s">
        <v>7479</v>
      </c>
      <c r="R676" s="12" t="s">
        <v>7565</v>
      </c>
      <c r="S676" s="12" t="s">
        <v>7448</v>
      </c>
      <c r="T676" s="12" t="s">
        <v>7174</v>
      </c>
      <c r="U676" s="14" t="s">
        <v>56</v>
      </c>
      <c r="V676" s="14" t="s">
        <v>56</v>
      </c>
      <c r="W676" s="14" t="s">
        <v>56</v>
      </c>
      <c r="X676" s="16" t="s">
        <v>56</v>
      </c>
      <c r="Y676" s="13"/>
      <c r="Z676" s="13"/>
      <c r="AA676" s="13"/>
      <c r="AB676" s="13"/>
    </row>
    <row r="677" spans="1:28">
      <c r="A677" t="s">
        <v>1826</v>
      </c>
      <c r="B677" s="12" t="s">
        <v>7884</v>
      </c>
      <c r="C677" s="12" t="s">
        <v>1493</v>
      </c>
      <c r="D677" s="12" t="s">
        <v>6507</v>
      </c>
      <c r="E677" s="12" t="s">
        <v>1822</v>
      </c>
      <c r="F677" s="12" t="s">
        <v>1823</v>
      </c>
      <c r="G677" s="9" t="s">
        <v>5251</v>
      </c>
      <c r="H677" s="8" t="s">
        <v>1825</v>
      </c>
      <c r="I677" s="9"/>
      <c r="J677" s="9"/>
      <c r="K677" s="10"/>
      <c r="L677" s="11"/>
      <c r="M677" s="22"/>
      <c r="N677" s="33"/>
      <c r="O677" s="22"/>
      <c r="P677" s="12" t="s">
        <v>7885</v>
      </c>
      <c r="Q677" s="12" t="s">
        <v>7455</v>
      </c>
      <c r="R677" s="12" t="s">
        <v>7446</v>
      </c>
      <c r="S677" s="12" t="s">
        <v>7451</v>
      </c>
      <c r="T677" s="12" t="s">
        <v>7691</v>
      </c>
      <c r="U677" s="14" t="s">
        <v>56</v>
      </c>
      <c r="V677" s="14" t="s">
        <v>56</v>
      </c>
      <c r="W677" s="14" t="s">
        <v>56</v>
      </c>
      <c r="X677" s="16" t="s">
        <v>56</v>
      </c>
      <c r="Y677" s="13"/>
      <c r="Z677" s="13"/>
      <c r="AA677" s="13"/>
      <c r="AB677" s="13"/>
    </row>
    <row r="678" spans="1:28">
      <c r="A678" t="s">
        <v>1830</v>
      </c>
      <c r="B678" s="12" t="s">
        <v>7886</v>
      </c>
      <c r="C678" s="12" t="s">
        <v>1493</v>
      </c>
      <c r="D678" s="12" t="s">
        <v>6507</v>
      </c>
      <c r="E678" s="12" t="s">
        <v>1822</v>
      </c>
      <c r="F678" s="12" t="s">
        <v>1823</v>
      </c>
      <c r="G678" s="9" t="s">
        <v>5252</v>
      </c>
      <c r="H678" s="8" t="s">
        <v>1825</v>
      </c>
      <c r="I678" s="9"/>
      <c r="J678" s="9"/>
      <c r="K678" s="10"/>
      <c r="L678" s="11"/>
      <c r="M678" s="22"/>
      <c r="N678" s="33"/>
      <c r="O678" s="22"/>
      <c r="P678" s="12" t="s">
        <v>7885</v>
      </c>
      <c r="Q678" s="12" t="s">
        <v>7455</v>
      </c>
      <c r="R678" s="12" t="s">
        <v>7446</v>
      </c>
      <c r="S678" s="12" t="s">
        <v>7451</v>
      </c>
      <c r="T678" s="12" t="s">
        <v>7691</v>
      </c>
      <c r="U678" s="14" t="s">
        <v>56</v>
      </c>
      <c r="V678" s="14" t="s">
        <v>56</v>
      </c>
      <c r="W678" s="14" t="s">
        <v>56</v>
      </c>
      <c r="X678" s="16" t="s">
        <v>56</v>
      </c>
      <c r="Y678" s="13"/>
      <c r="Z678" s="13"/>
      <c r="AA678" s="13"/>
      <c r="AB678" s="13"/>
    </row>
    <row r="679" spans="1:28">
      <c r="A679" t="s">
        <v>1834</v>
      </c>
      <c r="B679" s="12" t="s">
        <v>7887</v>
      </c>
      <c r="C679" s="12" t="s">
        <v>1493</v>
      </c>
      <c r="D679" s="12" t="s">
        <v>6507</v>
      </c>
      <c r="E679" s="12" t="s">
        <v>1822</v>
      </c>
      <c r="F679" s="12" t="s">
        <v>1823</v>
      </c>
      <c r="G679" s="9" t="s">
        <v>5253</v>
      </c>
      <c r="H679" s="8" t="s">
        <v>1825</v>
      </c>
      <c r="I679" s="9"/>
      <c r="J679" s="9"/>
      <c r="K679" s="10"/>
      <c r="L679" s="11"/>
      <c r="M679" s="22"/>
      <c r="N679" s="33"/>
      <c r="O679" s="22"/>
      <c r="P679" s="12" t="s">
        <v>7885</v>
      </c>
      <c r="Q679" s="12" t="s">
        <v>7455</v>
      </c>
      <c r="R679" s="12" t="s">
        <v>7446</v>
      </c>
      <c r="S679" s="12" t="s">
        <v>7451</v>
      </c>
      <c r="T679" s="12" t="s">
        <v>7691</v>
      </c>
      <c r="U679" s="14" t="s">
        <v>56</v>
      </c>
      <c r="V679" s="14" t="s">
        <v>56</v>
      </c>
      <c r="W679" s="14" t="s">
        <v>56</v>
      </c>
      <c r="X679" s="16" t="s">
        <v>56</v>
      </c>
      <c r="Y679" s="13"/>
      <c r="Z679" s="13"/>
      <c r="AA679" s="13"/>
      <c r="AB679" s="13"/>
    </row>
    <row r="680" spans="1:28">
      <c r="A680" t="s">
        <v>1838</v>
      </c>
      <c r="B680" s="12" t="s">
        <v>7888</v>
      </c>
      <c r="C680" s="12" t="s">
        <v>1493</v>
      </c>
      <c r="D680" s="12" t="s">
        <v>6507</v>
      </c>
      <c r="E680" s="12" t="s">
        <v>1822</v>
      </c>
      <c r="F680" s="12" t="s">
        <v>1823</v>
      </c>
      <c r="G680" s="9" t="s">
        <v>5254</v>
      </c>
      <c r="H680" s="8" t="s">
        <v>1825</v>
      </c>
      <c r="I680" s="9"/>
      <c r="J680" s="9"/>
      <c r="K680" s="10"/>
      <c r="L680" s="11"/>
      <c r="M680" s="22"/>
      <c r="N680" s="33"/>
      <c r="O680" s="22"/>
      <c r="P680" s="12" t="s">
        <v>7885</v>
      </c>
      <c r="Q680" s="12" t="s">
        <v>7455</v>
      </c>
      <c r="R680" s="12" t="s">
        <v>7446</v>
      </c>
      <c r="S680" s="12" t="s">
        <v>7451</v>
      </c>
      <c r="T680" s="12" t="s">
        <v>7691</v>
      </c>
      <c r="U680" s="14" t="s">
        <v>56</v>
      </c>
      <c r="V680" s="14" t="s">
        <v>56</v>
      </c>
      <c r="W680" s="14" t="s">
        <v>56</v>
      </c>
      <c r="X680" s="16" t="s">
        <v>56</v>
      </c>
      <c r="Y680" s="13"/>
      <c r="Z680" s="13"/>
      <c r="AA680" s="13"/>
      <c r="AB680" s="13"/>
    </row>
    <row r="681" spans="1:28">
      <c r="A681" t="s">
        <v>1842</v>
      </c>
      <c r="B681" s="12" t="s">
        <v>7889</v>
      </c>
      <c r="C681" s="12" t="s">
        <v>1493</v>
      </c>
      <c r="D681" s="12" t="s">
        <v>6507</v>
      </c>
      <c r="E681" s="12" t="s">
        <v>1822</v>
      </c>
      <c r="F681" s="12" t="s">
        <v>1823</v>
      </c>
      <c r="G681" s="9" t="s">
        <v>5255</v>
      </c>
      <c r="H681" s="8" t="s">
        <v>1825</v>
      </c>
      <c r="I681" s="9"/>
      <c r="J681" s="9"/>
      <c r="K681" s="10"/>
      <c r="L681" s="11"/>
      <c r="M681" s="22"/>
      <c r="N681" s="33"/>
      <c r="O681" s="22"/>
      <c r="P681" s="12" t="s">
        <v>7885</v>
      </c>
      <c r="Q681" s="12" t="s">
        <v>7455</v>
      </c>
      <c r="R681" s="12" t="s">
        <v>7446</v>
      </c>
      <c r="S681" s="12" t="s">
        <v>7451</v>
      </c>
      <c r="T681" s="12" t="s">
        <v>7691</v>
      </c>
      <c r="U681" s="14" t="s">
        <v>56</v>
      </c>
      <c r="V681" s="14" t="s">
        <v>56</v>
      </c>
      <c r="W681" s="14" t="s">
        <v>56</v>
      </c>
      <c r="X681" s="16" t="s">
        <v>56</v>
      </c>
      <c r="Y681" s="13"/>
      <c r="Z681" s="13"/>
      <c r="AA681" s="13"/>
      <c r="AB681" s="13"/>
    </row>
    <row r="682" spans="1:28">
      <c r="A682" t="s">
        <v>1491</v>
      </c>
      <c r="B682" s="12" t="s">
        <v>1492</v>
      </c>
      <c r="C682" s="12" t="s">
        <v>1493</v>
      </c>
      <c r="D682" s="12" t="s">
        <v>6502</v>
      </c>
      <c r="E682" s="12" t="s">
        <v>1494</v>
      </c>
      <c r="F682" s="12" t="s">
        <v>1495</v>
      </c>
      <c r="G682" s="9" t="s">
        <v>6683</v>
      </c>
      <c r="H682" s="8" t="s">
        <v>1496</v>
      </c>
      <c r="I682" s="9"/>
      <c r="J682" s="9"/>
      <c r="K682" s="10"/>
      <c r="L682" s="11"/>
      <c r="M682" s="22"/>
      <c r="N682" s="33"/>
      <c r="O682" s="22"/>
      <c r="P682" s="12" t="s">
        <v>7809</v>
      </c>
      <c r="Q682" s="12" t="s">
        <v>7890</v>
      </c>
      <c r="R682" s="12" t="s">
        <v>7052</v>
      </c>
      <c r="S682" s="12" t="s">
        <v>7512</v>
      </c>
      <c r="T682" s="12" t="s">
        <v>7811</v>
      </c>
      <c r="U682" s="12" t="s">
        <v>96</v>
      </c>
      <c r="V682" s="6">
        <v>0.9</v>
      </c>
      <c r="W682" s="6">
        <v>675</v>
      </c>
      <c r="X682" s="15">
        <v>0.60750000000000004</v>
      </c>
      <c r="Y682" s="13"/>
      <c r="Z682" s="13"/>
      <c r="AA682" s="13"/>
      <c r="AB682" s="13"/>
    </row>
    <row r="683" spans="1:28">
      <c r="A683" t="s">
        <v>1497</v>
      </c>
      <c r="B683" s="12" t="s">
        <v>1498</v>
      </c>
      <c r="C683" s="12" t="s">
        <v>1493</v>
      </c>
      <c r="D683" s="12" t="s">
        <v>6502</v>
      </c>
      <c r="E683" s="12" t="s">
        <v>1494</v>
      </c>
      <c r="F683" s="12" t="s">
        <v>1495</v>
      </c>
      <c r="G683" s="9" t="s">
        <v>6684</v>
      </c>
      <c r="H683" s="8" t="s">
        <v>1496</v>
      </c>
      <c r="I683" s="9"/>
      <c r="J683" s="9"/>
      <c r="K683" s="10"/>
      <c r="L683" s="11"/>
      <c r="M683" s="22"/>
      <c r="N683" s="33"/>
      <c r="O683" s="22"/>
      <c r="P683" s="12" t="s">
        <v>7809</v>
      </c>
      <c r="Q683" s="12" t="s">
        <v>7890</v>
      </c>
      <c r="R683" s="12" t="s">
        <v>7052</v>
      </c>
      <c r="S683" s="12" t="s">
        <v>7512</v>
      </c>
      <c r="T683" s="12" t="s">
        <v>7811</v>
      </c>
      <c r="U683" s="12" t="s">
        <v>96</v>
      </c>
      <c r="V683" s="6">
        <v>0.9</v>
      </c>
      <c r="W683" s="6">
        <v>675</v>
      </c>
      <c r="X683" s="15">
        <v>0.60750000000000004</v>
      </c>
      <c r="Y683" s="13"/>
      <c r="Z683" s="13"/>
      <c r="AA683" s="13"/>
      <c r="AB683" s="13"/>
    </row>
    <row r="684" spans="1:28">
      <c r="A684" t="s">
        <v>1499</v>
      </c>
      <c r="B684" s="12" t="s">
        <v>1500</v>
      </c>
      <c r="C684" s="12" t="s">
        <v>1493</v>
      </c>
      <c r="D684" s="12" t="s">
        <v>6502</v>
      </c>
      <c r="E684" s="12" t="s">
        <v>1494</v>
      </c>
      <c r="F684" s="12" t="s">
        <v>1495</v>
      </c>
      <c r="G684" s="9" t="s">
        <v>6685</v>
      </c>
      <c r="H684" s="8" t="s">
        <v>1496</v>
      </c>
      <c r="I684" s="9"/>
      <c r="J684" s="9"/>
      <c r="K684" s="10"/>
      <c r="L684" s="11"/>
      <c r="M684" s="22"/>
      <c r="N684" s="33"/>
      <c r="O684" s="22"/>
      <c r="P684" s="12" t="s">
        <v>7891</v>
      </c>
      <c r="Q684" s="12" t="s">
        <v>7892</v>
      </c>
      <c r="R684" s="12" t="s">
        <v>7512</v>
      </c>
      <c r="S684" s="12" t="s">
        <v>7179</v>
      </c>
      <c r="T684" s="12" t="s">
        <v>7159</v>
      </c>
      <c r="U684" s="12" t="s">
        <v>96</v>
      </c>
      <c r="V684" s="6">
        <v>2.1</v>
      </c>
      <c r="W684" s="6">
        <v>675</v>
      </c>
      <c r="X684" s="15">
        <v>1.4175</v>
      </c>
      <c r="Y684" s="13"/>
      <c r="Z684" s="13"/>
      <c r="AA684" s="13"/>
      <c r="AB684" s="13"/>
    </row>
    <row r="685" spans="1:28">
      <c r="A685" t="s">
        <v>1881</v>
      </c>
      <c r="B685" s="12" t="s">
        <v>7893</v>
      </c>
      <c r="C685" s="12" t="s">
        <v>1493</v>
      </c>
      <c r="D685" s="12" t="s">
        <v>6502</v>
      </c>
      <c r="E685" s="12" t="s">
        <v>1494</v>
      </c>
      <c r="F685" s="12" t="s">
        <v>1616</v>
      </c>
      <c r="G685" s="9" t="s">
        <v>6782</v>
      </c>
      <c r="H685" s="8" t="s">
        <v>1880</v>
      </c>
      <c r="I685" s="9"/>
      <c r="J685" s="9"/>
      <c r="K685" s="10"/>
      <c r="L685" s="11"/>
      <c r="M685" s="22"/>
      <c r="N685" s="33"/>
      <c r="O685" s="22"/>
      <c r="P685" s="12" t="s">
        <v>7173</v>
      </c>
      <c r="Q685" s="12" t="s">
        <v>7531</v>
      </c>
      <c r="R685" s="12" t="s">
        <v>7174</v>
      </c>
      <c r="S685" s="12" t="s">
        <v>7085</v>
      </c>
      <c r="T685" s="12" t="s">
        <v>7175</v>
      </c>
      <c r="U685" s="12" t="s">
        <v>96</v>
      </c>
      <c r="V685" s="6">
        <v>1.1200000000000001</v>
      </c>
      <c r="W685" s="6">
        <v>675</v>
      </c>
      <c r="X685" s="15">
        <v>0.75600000000000012</v>
      </c>
      <c r="Y685" s="13"/>
      <c r="Z685" s="13"/>
      <c r="AA685" s="13"/>
      <c r="AB685" s="13"/>
    </row>
    <row r="686" spans="1:28">
      <c r="A686" t="s">
        <v>1885</v>
      </c>
      <c r="B686" s="12" t="s">
        <v>7894</v>
      </c>
      <c r="C686" s="12" t="s">
        <v>1493</v>
      </c>
      <c r="D686" s="12" t="s">
        <v>6502</v>
      </c>
      <c r="E686" s="12" t="s">
        <v>1494</v>
      </c>
      <c r="F686" s="12" t="s">
        <v>1616</v>
      </c>
      <c r="G686" s="9" t="s">
        <v>6783</v>
      </c>
      <c r="H686" s="8" t="s">
        <v>1880</v>
      </c>
      <c r="I686" s="9"/>
      <c r="J686" s="9"/>
      <c r="K686" s="10"/>
      <c r="L686" s="11"/>
      <c r="M686" s="22"/>
      <c r="N686" s="33"/>
      <c r="O686" s="22"/>
      <c r="P686" s="12" t="s">
        <v>7173</v>
      </c>
      <c r="Q686" s="12" t="s">
        <v>7531</v>
      </c>
      <c r="R686" s="12" t="s">
        <v>7174</v>
      </c>
      <c r="S686" s="12" t="s">
        <v>7085</v>
      </c>
      <c r="T686" s="12" t="s">
        <v>7175</v>
      </c>
      <c r="U686" s="12" t="s">
        <v>96</v>
      </c>
      <c r="V686" s="6">
        <v>1.1200000000000001</v>
      </c>
      <c r="W686" s="6">
        <v>675</v>
      </c>
      <c r="X686" s="15">
        <v>0.75600000000000012</v>
      </c>
      <c r="Y686" s="13"/>
      <c r="Z686" s="13"/>
      <c r="AA686" s="13"/>
      <c r="AB686" s="13"/>
    </row>
    <row r="687" spans="1:28">
      <c r="A687" t="s">
        <v>1889</v>
      </c>
      <c r="B687" s="12" t="s">
        <v>7895</v>
      </c>
      <c r="C687" s="12" t="s">
        <v>1493</v>
      </c>
      <c r="D687" s="12" t="s">
        <v>6502</v>
      </c>
      <c r="E687" s="12" t="s">
        <v>1494</v>
      </c>
      <c r="F687" s="12" t="s">
        <v>1616</v>
      </c>
      <c r="G687" s="9" t="s">
        <v>6784</v>
      </c>
      <c r="H687" s="8" t="s">
        <v>1880</v>
      </c>
      <c r="I687" s="9"/>
      <c r="J687" s="9"/>
      <c r="K687" s="10"/>
      <c r="L687" s="11"/>
      <c r="M687" s="22"/>
      <c r="N687" s="33"/>
      <c r="O687" s="22"/>
      <c r="P687" s="12" t="s">
        <v>7173</v>
      </c>
      <c r="Q687" s="12" t="s">
        <v>7531</v>
      </c>
      <c r="R687" s="12" t="s">
        <v>7174</v>
      </c>
      <c r="S687" s="12" t="s">
        <v>7085</v>
      </c>
      <c r="T687" s="12" t="s">
        <v>7175</v>
      </c>
      <c r="U687" s="12" t="s">
        <v>96</v>
      </c>
      <c r="V687" s="6">
        <v>1.1200000000000001</v>
      </c>
      <c r="W687" s="6">
        <v>675</v>
      </c>
      <c r="X687" s="15">
        <v>0.75600000000000012</v>
      </c>
      <c r="Y687" s="13"/>
      <c r="Z687" s="13"/>
      <c r="AA687" s="13"/>
      <c r="AB687" s="13"/>
    </row>
    <row r="688" spans="1:28">
      <c r="A688" t="s">
        <v>1893</v>
      </c>
      <c r="B688" s="12" t="s">
        <v>7896</v>
      </c>
      <c r="C688" s="12" t="s">
        <v>1493</v>
      </c>
      <c r="D688" s="12" t="s">
        <v>6502</v>
      </c>
      <c r="E688" s="12" t="s">
        <v>1494</v>
      </c>
      <c r="F688" s="12" t="s">
        <v>1616</v>
      </c>
      <c r="G688" s="9" t="s">
        <v>6785</v>
      </c>
      <c r="H688" s="8" t="s">
        <v>1880</v>
      </c>
      <c r="I688" s="9"/>
      <c r="J688" s="9"/>
      <c r="K688" s="10"/>
      <c r="L688" s="11"/>
      <c r="M688" s="22"/>
      <c r="N688" s="33"/>
      <c r="O688" s="22"/>
      <c r="P688" s="12" t="s">
        <v>7891</v>
      </c>
      <c r="Q688" s="12" t="s">
        <v>7892</v>
      </c>
      <c r="R688" s="12" t="s">
        <v>7512</v>
      </c>
      <c r="S688" s="12" t="s">
        <v>7179</v>
      </c>
      <c r="T688" s="12" t="s">
        <v>7159</v>
      </c>
      <c r="U688" s="12" t="s">
        <v>96</v>
      </c>
      <c r="V688" s="6">
        <v>2.1</v>
      </c>
      <c r="W688" s="6">
        <v>675</v>
      </c>
      <c r="X688" s="15">
        <v>1.4175</v>
      </c>
      <c r="Y688" s="13"/>
      <c r="Z688" s="13"/>
      <c r="AA688" s="13"/>
      <c r="AB688" s="13"/>
    </row>
    <row r="689" spans="1:28">
      <c r="A689" t="s">
        <v>1897</v>
      </c>
      <c r="B689" s="12" t="s">
        <v>7897</v>
      </c>
      <c r="C689" s="12" t="s">
        <v>1493</v>
      </c>
      <c r="D689" s="12" t="s">
        <v>6502</v>
      </c>
      <c r="E689" s="12" t="s">
        <v>1494</v>
      </c>
      <c r="F689" s="12" t="s">
        <v>1616</v>
      </c>
      <c r="G689" s="9" t="s">
        <v>6786</v>
      </c>
      <c r="H689" s="8" t="s">
        <v>1880</v>
      </c>
      <c r="I689" s="9"/>
      <c r="J689" s="9"/>
      <c r="K689" s="10"/>
      <c r="L689" s="11"/>
      <c r="M689" s="22"/>
      <c r="N689" s="33"/>
      <c r="O689" s="22"/>
      <c r="P689" s="12" t="s">
        <v>7891</v>
      </c>
      <c r="Q689" s="12" t="s">
        <v>7892</v>
      </c>
      <c r="R689" s="12" t="s">
        <v>7512</v>
      </c>
      <c r="S689" s="12" t="s">
        <v>7179</v>
      </c>
      <c r="T689" s="12" t="s">
        <v>7159</v>
      </c>
      <c r="U689" s="12" t="s">
        <v>96</v>
      </c>
      <c r="V689" s="6">
        <v>2.1</v>
      </c>
      <c r="W689" s="6">
        <v>675</v>
      </c>
      <c r="X689" s="15">
        <v>1.4175</v>
      </c>
      <c r="Y689" s="13"/>
      <c r="Z689" s="13"/>
      <c r="AA689" s="13"/>
      <c r="AB689" s="13"/>
    </row>
    <row r="690" spans="1:28">
      <c r="A690" t="s">
        <v>1901</v>
      </c>
      <c r="B690" s="12" t="s">
        <v>7898</v>
      </c>
      <c r="C690" s="12" t="s">
        <v>1493</v>
      </c>
      <c r="D690" s="12" t="s">
        <v>6502</v>
      </c>
      <c r="E690" s="12" t="s">
        <v>1494</v>
      </c>
      <c r="F690" s="12" t="s">
        <v>1616</v>
      </c>
      <c r="G690" s="9" t="s">
        <v>6787</v>
      </c>
      <c r="H690" s="8" t="s">
        <v>1880</v>
      </c>
      <c r="I690" s="9"/>
      <c r="J690" s="9"/>
      <c r="K690" s="10"/>
      <c r="L690" s="11"/>
      <c r="M690" s="22"/>
      <c r="N690" s="33"/>
      <c r="O690" s="22"/>
      <c r="P690" s="12" t="s">
        <v>7891</v>
      </c>
      <c r="Q690" s="12" t="s">
        <v>7899</v>
      </c>
      <c r="R690" s="12" t="s">
        <v>7512</v>
      </c>
      <c r="S690" s="12" t="s">
        <v>7179</v>
      </c>
      <c r="T690" s="12" t="s">
        <v>7159</v>
      </c>
      <c r="U690" s="12" t="s">
        <v>96</v>
      </c>
      <c r="V690" s="6">
        <v>2.1</v>
      </c>
      <c r="W690" s="6">
        <v>675</v>
      </c>
      <c r="X690" s="15">
        <v>1.4175</v>
      </c>
      <c r="Y690" s="13"/>
      <c r="Z690" s="13"/>
      <c r="AA690" s="13"/>
      <c r="AB690" s="13"/>
    </row>
    <row r="691" spans="1:28">
      <c r="A691" t="s">
        <v>1905</v>
      </c>
      <c r="B691" s="12" t="s">
        <v>7900</v>
      </c>
      <c r="C691" s="12" t="s">
        <v>1493</v>
      </c>
      <c r="D691" s="12" t="s">
        <v>6502</v>
      </c>
      <c r="E691" s="12" t="s">
        <v>1494</v>
      </c>
      <c r="F691" s="12" t="s">
        <v>1616</v>
      </c>
      <c r="G691" s="9" t="s">
        <v>6788</v>
      </c>
      <c r="H691" s="8" t="s">
        <v>1880</v>
      </c>
      <c r="I691" s="9"/>
      <c r="J691" s="9"/>
      <c r="K691" s="10"/>
      <c r="L691" s="11"/>
      <c r="M691" s="22"/>
      <c r="N691" s="33"/>
      <c r="O691" s="22"/>
      <c r="P691" s="12" t="s">
        <v>7901</v>
      </c>
      <c r="Q691" s="12" t="s">
        <v>7659</v>
      </c>
      <c r="R691" s="12" t="s">
        <v>7902</v>
      </c>
      <c r="S691" s="12" t="s">
        <v>7203</v>
      </c>
      <c r="T691" s="12" t="s">
        <v>7780</v>
      </c>
      <c r="U691" s="12" t="s">
        <v>96</v>
      </c>
      <c r="V691" s="6">
        <v>2.72</v>
      </c>
      <c r="W691" s="6">
        <v>675</v>
      </c>
      <c r="X691" s="15">
        <v>1.8360000000000003</v>
      </c>
      <c r="Y691" s="13"/>
      <c r="Z691" s="13"/>
      <c r="AA691" s="13"/>
      <c r="AB691" s="13"/>
    </row>
    <row r="692" spans="1:28">
      <c r="A692" t="s">
        <v>1909</v>
      </c>
      <c r="B692" s="12" t="s">
        <v>7903</v>
      </c>
      <c r="C692" s="12" t="s">
        <v>1493</v>
      </c>
      <c r="D692" s="12" t="s">
        <v>6502</v>
      </c>
      <c r="E692" s="12" t="s">
        <v>1494</v>
      </c>
      <c r="F692" s="12" t="s">
        <v>1616</v>
      </c>
      <c r="G692" s="9" t="s">
        <v>6789</v>
      </c>
      <c r="H692" s="8" t="s">
        <v>1880</v>
      </c>
      <c r="I692" s="9"/>
      <c r="J692" s="9"/>
      <c r="K692" s="10"/>
      <c r="L692" s="11"/>
      <c r="M692" s="22"/>
      <c r="N692" s="33"/>
      <c r="O692" s="22"/>
      <c r="P692" s="12" t="s">
        <v>7901</v>
      </c>
      <c r="Q692" s="12" t="s">
        <v>7167</v>
      </c>
      <c r="R692" s="12" t="s">
        <v>7902</v>
      </c>
      <c r="S692" s="12" t="s">
        <v>7203</v>
      </c>
      <c r="T692" s="12" t="s">
        <v>7780</v>
      </c>
      <c r="U692" s="12" t="s">
        <v>96</v>
      </c>
      <c r="V692" s="6">
        <v>2.72</v>
      </c>
      <c r="W692" s="6">
        <v>675</v>
      </c>
      <c r="X692" s="15">
        <v>1.8360000000000003</v>
      </c>
      <c r="Y692" s="13"/>
      <c r="Z692" s="13"/>
      <c r="AA692" s="13"/>
      <c r="AB692" s="13"/>
    </row>
    <row r="693" spans="1:28">
      <c r="A693" t="s">
        <v>6686</v>
      </c>
      <c r="B693" s="12" t="s">
        <v>6687</v>
      </c>
      <c r="C693" s="12" t="s">
        <v>1493</v>
      </c>
      <c r="D693" s="12" t="s">
        <v>6502</v>
      </c>
      <c r="E693" s="12" t="s">
        <v>6549</v>
      </c>
      <c r="F693" s="12" t="s">
        <v>1616</v>
      </c>
      <c r="G693" s="9" t="s">
        <v>6688</v>
      </c>
      <c r="H693" s="8" t="s">
        <v>6689</v>
      </c>
      <c r="I693" s="9"/>
      <c r="J693" s="9"/>
      <c r="K693" s="10" t="s">
        <v>2017</v>
      </c>
      <c r="L693" s="11">
        <v>45566</v>
      </c>
      <c r="M693" s="22"/>
      <c r="N693" s="33"/>
      <c r="O693" s="22"/>
      <c r="P693" s="12" t="s">
        <v>7891</v>
      </c>
      <c r="Q693" s="12" t="s">
        <v>7904</v>
      </c>
      <c r="R693" s="12" t="s">
        <v>7512</v>
      </c>
      <c r="S693" s="12" t="s">
        <v>7179</v>
      </c>
      <c r="T693" s="12" t="s">
        <v>7159</v>
      </c>
      <c r="U693" s="12" t="s">
        <v>96</v>
      </c>
      <c r="V693" s="6">
        <v>1.92</v>
      </c>
      <c r="W693" s="6">
        <v>675</v>
      </c>
      <c r="X693" s="15">
        <v>1.296</v>
      </c>
    </row>
    <row r="694" spans="1:28">
      <c r="A694" t="s">
        <v>6690</v>
      </c>
      <c r="B694" s="12" t="s">
        <v>6691</v>
      </c>
      <c r="C694" s="12" t="s">
        <v>1493</v>
      </c>
      <c r="D694" s="12" t="s">
        <v>6502</v>
      </c>
      <c r="E694" s="12" t="s">
        <v>6549</v>
      </c>
      <c r="F694" s="12" t="s">
        <v>1616</v>
      </c>
      <c r="G694" s="9" t="s">
        <v>6692</v>
      </c>
      <c r="H694" s="8" t="s">
        <v>6689</v>
      </c>
      <c r="I694" s="9"/>
      <c r="J694" s="9"/>
      <c r="K694" s="10" t="s">
        <v>2017</v>
      </c>
      <c r="L694" s="11">
        <v>45566</v>
      </c>
      <c r="M694" s="22"/>
      <c r="N694" s="33"/>
      <c r="O694" s="22"/>
      <c r="P694" s="12" t="s">
        <v>7891</v>
      </c>
      <c r="Q694" s="12" t="s">
        <v>7892</v>
      </c>
      <c r="R694" s="12" t="s">
        <v>7512</v>
      </c>
      <c r="S694" s="12" t="s">
        <v>7179</v>
      </c>
      <c r="T694" s="12" t="s">
        <v>7159</v>
      </c>
      <c r="U694" s="12" t="s">
        <v>96</v>
      </c>
      <c r="V694" s="6">
        <v>2.42</v>
      </c>
      <c r="W694" s="6">
        <v>675</v>
      </c>
      <c r="X694" s="15">
        <v>1.6335</v>
      </c>
    </row>
    <row r="695" spans="1:28">
      <c r="A695" t="s">
        <v>7905</v>
      </c>
      <c r="B695" s="12" t="s">
        <v>7906</v>
      </c>
      <c r="C695" s="12" t="s">
        <v>1493</v>
      </c>
      <c r="D695" s="12" t="s">
        <v>173</v>
      </c>
      <c r="E695" s="12" t="s">
        <v>174</v>
      </c>
      <c r="F695" s="12" t="s">
        <v>443</v>
      </c>
      <c r="G695" s="9" t="s">
        <v>7907</v>
      </c>
      <c r="H695" s="8" t="s">
        <v>7908</v>
      </c>
      <c r="I695" s="9"/>
      <c r="J695" s="9"/>
      <c r="K695" s="10"/>
      <c r="L695" s="11"/>
      <c r="M695" s="22"/>
      <c r="N695" s="33"/>
      <c r="O695" s="22"/>
      <c r="P695" s="12" t="s">
        <v>7909</v>
      </c>
      <c r="Q695" s="12" t="s">
        <v>7910</v>
      </c>
      <c r="R695" s="12" t="s">
        <v>7305</v>
      </c>
      <c r="S695" s="12" t="s">
        <v>7707</v>
      </c>
      <c r="T695" s="12" t="s">
        <v>7614</v>
      </c>
      <c r="U695" s="14" t="s">
        <v>56</v>
      </c>
      <c r="V695" s="14" t="s">
        <v>56</v>
      </c>
      <c r="W695" s="14" t="s">
        <v>56</v>
      </c>
      <c r="X695" s="16" t="s">
        <v>56</v>
      </c>
    </row>
    <row r="696" spans="1:28">
      <c r="A696" t="s">
        <v>1501</v>
      </c>
      <c r="B696" s="12" t="s">
        <v>1502</v>
      </c>
      <c r="C696" s="12" t="s">
        <v>1493</v>
      </c>
      <c r="D696" s="12" t="s">
        <v>173</v>
      </c>
      <c r="E696" s="12" t="s">
        <v>174</v>
      </c>
      <c r="F696" s="12" t="s">
        <v>1503</v>
      </c>
      <c r="G696" s="9" t="s">
        <v>5168</v>
      </c>
      <c r="H696" s="8" t="s">
        <v>1505</v>
      </c>
      <c r="I696" s="9"/>
      <c r="J696" s="9"/>
      <c r="K696" s="10"/>
      <c r="L696" s="11"/>
      <c r="M696" s="22"/>
      <c r="N696" s="33"/>
      <c r="O696" s="22"/>
      <c r="P696" s="12" t="s">
        <v>7911</v>
      </c>
      <c r="Q696" s="12" t="s">
        <v>7912</v>
      </c>
      <c r="R696" s="12" t="s">
        <v>7338</v>
      </c>
      <c r="S696" s="12" t="s">
        <v>7147</v>
      </c>
      <c r="T696" s="12" t="s">
        <v>7148</v>
      </c>
      <c r="U696" s="14" t="s">
        <v>56</v>
      </c>
      <c r="V696" s="14" t="s">
        <v>56</v>
      </c>
      <c r="W696" s="14" t="s">
        <v>56</v>
      </c>
      <c r="X696" s="16" t="s">
        <v>56</v>
      </c>
    </row>
    <row r="697" spans="1:28">
      <c r="A697" t="s">
        <v>1506</v>
      </c>
      <c r="B697" s="12" t="s">
        <v>1507</v>
      </c>
      <c r="C697" s="12" t="s">
        <v>1493</v>
      </c>
      <c r="D697" s="12" t="s">
        <v>173</v>
      </c>
      <c r="E697" s="12" t="s">
        <v>1508</v>
      </c>
      <c r="F697" s="12" t="s">
        <v>1509</v>
      </c>
      <c r="G697" s="9" t="s">
        <v>5169</v>
      </c>
      <c r="H697" s="8" t="s">
        <v>1511</v>
      </c>
      <c r="I697" s="9"/>
      <c r="J697" s="9"/>
      <c r="K697" s="10"/>
      <c r="L697" s="11"/>
      <c r="M697" s="22"/>
      <c r="N697" s="33"/>
      <c r="O697" s="22"/>
      <c r="P697" s="12" t="s">
        <v>1512</v>
      </c>
      <c r="Q697" s="12" t="s">
        <v>1513</v>
      </c>
      <c r="R697" s="12" t="s">
        <v>7295</v>
      </c>
      <c r="S697" s="12" t="s">
        <v>7147</v>
      </c>
      <c r="T697" s="12" t="s">
        <v>7707</v>
      </c>
      <c r="U697" s="14" t="s">
        <v>56</v>
      </c>
      <c r="V697" s="14" t="s">
        <v>56</v>
      </c>
      <c r="W697" s="14" t="s">
        <v>56</v>
      </c>
      <c r="X697" s="16" t="s">
        <v>56</v>
      </c>
    </row>
    <row r="698" spans="1:28">
      <c r="A698" t="s">
        <v>1514</v>
      </c>
      <c r="B698" s="12" t="s">
        <v>1515</v>
      </c>
      <c r="C698" s="12" t="s">
        <v>1493</v>
      </c>
      <c r="D698" s="12" t="s">
        <v>173</v>
      </c>
      <c r="E698" s="12" t="s">
        <v>174</v>
      </c>
      <c r="F698" s="12" t="s">
        <v>185</v>
      </c>
      <c r="G698" s="9" t="s">
        <v>5170</v>
      </c>
      <c r="H698" s="8" t="s">
        <v>1517</v>
      </c>
      <c r="I698" s="9"/>
      <c r="J698" s="9"/>
      <c r="K698" s="10"/>
      <c r="L698" s="11"/>
      <c r="M698" s="22"/>
      <c r="N698" s="33"/>
      <c r="O698" s="22"/>
      <c r="P698" s="12" t="s">
        <v>1518</v>
      </c>
      <c r="Q698" s="12" t="s">
        <v>1519</v>
      </c>
      <c r="R698" s="12" t="s">
        <v>7338</v>
      </c>
      <c r="S698" s="12" t="s">
        <v>7569</v>
      </c>
      <c r="T698" s="12" t="s">
        <v>7355</v>
      </c>
      <c r="U698" s="14" t="s">
        <v>56</v>
      </c>
      <c r="V698" s="14" t="s">
        <v>56</v>
      </c>
      <c r="W698" s="14" t="s">
        <v>56</v>
      </c>
      <c r="X698" s="16" t="s">
        <v>56</v>
      </c>
    </row>
    <row r="699" spans="1:28">
      <c r="A699" t="s">
        <v>1520</v>
      </c>
      <c r="B699" s="12" t="s">
        <v>1521</v>
      </c>
      <c r="C699" s="12" t="s">
        <v>1493</v>
      </c>
      <c r="D699" s="12" t="s">
        <v>173</v>
      </c>
      <c r="E699" s="12" t="s">
        <v>174</v>
      </c>
      <c r="F699" s="12" t="s">
        <v>185</v>
      </c>
      <c r="G699" s="9" t="s">
        <v>7913</v>
      </c>
      <c r="H699" s="8" t="s">
        <v>1523</v>
      </c>
      <c r="I699" s="9"/>
      <c r="J699" s="9"/>
      <c r="K699" s="10"/>
      <c r="L699" s="11"/>
      <c r="M699" s="22"/>
      <c r="N699" s="33"/>
      <c r="O699" s="22"/>
      <c r="P699" s="12" t="s">
        <v>7914</v>
      </c>
      <c r="Q699" s="12" t="s">
        <v>7393</v>
      </c>
      <c r="R699" s="12" t="s">
        <v>7338</v>
      </c>
      <c r="S699" s="12" t="s">
        <v>7366</v>
      </c>
      <c r="T699" s="12" t="s">
        <v>7437</v>
      </c>
      <c r="U699" s="14" t="s">
        <v>56</v>
      </c>
      <c r="V699" s="14" t="s">
        <v>56</v>
      </c>
      <c r="W699" s="14" t="s">
        <v>56</v>
      </c>
      <c r="X699" s="16" t="s">
        <v>56</v>
      </c>
    </row>
    <row r="700" spans="1:28">
      <c r="A700" t="s">
        <v>1524</v>
      </c>
      <c r="B700" s="12" t="s">
        <v>1525</v>
      </c>
      <c r="C700" s="12" t="s">
        <v>1493</v>
      </c>
      <c r="D700" s="12" t="s">
        <v>173</v>
      </c>
      <c r="E700" s="12" t="s">
        <v>174</v>
      </c>
      <c r="F700" s="12" t="s">
        <v>185</v>
      </c>
      <c r="G700" s="9" t="s">
        <v>7915</v>
      </c>
      <c r="H700" s="8" t="s">
        <v>1523</v>
      </c>
      <c r="I700" s="9"/>
      <c r="J700" s="9"/>
      <c r="K700" s="10"/>
      <c r="L700" s="11"/>
      <c r="M700" s="22"/>
      <c r="N700" s="33"/>
      <c r="O700" s="22"/>
      <c r="P700" s="12" t="s">
        <v>7358</v>
      </c>
      <c r="Q700" s="12" t="s">
        <v>7359</v>
      </c>
      <c r="R700" s="12" t="s">
        <v>7360</v>
      </c>
      <c r="S700" s="12" t="s">
        <v>7290</v>
      </c>
      <c r="T700" s="12" t="s">
        <v>7286</v>
      </c>
      <c r="U700" s="14" t="s">
        <v>56</v>
      </c>
      <c r="V700" s="14" t="s">
        <v>56</v>
      </c>
      <c r="W700" s="14" t="s">
        <v>56</v>
      </c>
      <c r="X700" s="16" t="s">
        <v>56</v>
      </c>
    </row>
    <row r="701" spans="1:28">
      <c r="A701" t="s">
        <v>1526</v>
      </c>
      <c r="B701" s="12" t="s">
        <v>1527</v>
      </c>
      <c r="C701" s="12" t="s">
        <v>1493</v>
      </c>
      <c r="D701" s="12" t="s">
        <v>173</v>
      </c>
      <c r="E701" s="12" t="s">
        <v>174</v>
      </c>
      <c r="F701" s="12" t="s">
        <v>185</v>
      </c>
      <c r="G701" s="9" t="s">
        <v>7916</v>
      </c>
      <c r="H701" s="8" t="s">
        <v>1529</v>
      </c>
      <c r="I701" s="9"/>
      <c r="J701" s="9"/>
      <c r="K701" s="10"/>
      <c r="L701" s="11"/>
      <c r="M701" s="22"/>
      <c r="N701" s="33"/>
      <c r="O701" s="22"/>
      <c r="P701" s="12" t="s">
        <v>7917</v>
      </c>
      <c r="Q701" s="12" t="s">
        <v>1553</v>
      </c>
      <c r="R701" s="12" t="s">
        <v>7365</v>
      </c>
      <c r="S701" s="12" t="s">
        <v>7370</v>
      </c>
      <c r="T701" s="12" t="s">
        <v>7918</v>
      </c>
      <c r="U701" s="14" t="s">
        <v>56</v>
      </c>
      <c r="V701" s="14" t="s">
        <v>56</v>
      </c>
      <c r="W701" s="14" t="s">
        <v>56</v>
      </c>
      <c r="X701" s="16" t="s">
        <v>56</v>
      </c>
    </row>
    <row r="702" spans="1:28">
      <c r="A702" t="s">
        <v>1530</v>
      </c>
      <c r="B702" s="12" t="s">
        <v>1531</v>
      </c>
      <c r="C702" s="12" t="s">
        <v>1493</v>
      </c>
      <c r="D702" s="12" t="s">
        <v>173</v>
      </c>
      <c r="E702" s="12" t="s">
        <v>174</v>
      </c>
      <c r="F702" s="12" t="s">
        <v>185</v>
      </c>
      <c r="G702" s="9" t="s">
        <v>7919</v>
      </c>
      <c r="H702" s="8" t="s">
        <v>1529</v>
      </c>
      <c r="I702" s="9"/>
      <c r="J702" s="9"/>
      <c r="K702" s="10"/>
      <c r="L702" s="11"/>
      <c r="M702" s="22"/>
      <c r="N702" s="33"/>
      <c r="O702" s="22"/>
      <c r="P702" s="12" t="s">
        <v>7358</v>
      </c>
      <c r="Q702" s="12" t="s">
        <v>7359</v>
      </c>
      <c r="R702" s="12" t="s">
        <v>7360</v>
      </c>
      <c r="S702" s="12" t="s">
        <v>7290</v>
      </c>
      <c r="T702" s="12" t="s">
        <v>7286</v>
      </c>
      <c r="U702" s="14" t="s">
        <v>56</v>
      </c>
      <c r="V702" s="14" t="s">
        <v>56</v>
      </c>
      <c r="W702" s="14" t="s">
        <v>56</v>
      </c>
      <c r="X702" s="16" t="s">
        <v>56</v>
      </c>
    </row>
    <row r="703" spans="1:28">
      <c r="A703" t="s">
        <v>1533</v>
      </c>
      <c r="B703" s="12" t="s">
        <v>1534</v>
      </c>
      <c r="C703" s="12" t="s">
        <v>1493</v>
      </c>
      <c r="D703" s="12" t="s">
        <v>173</v>
      </c>
      <c r="E703" s="12" t="s">
        <v>174</v>
      </c>
      <c r="F703" s="12" t="s">
        <v>185</v>
      </c>
      <c r="G703" s="9" t="s">
        <v>7920</v>
      </c>
      <c r="H703" s="8" t="s">
        <v>1536</v>
      </c>
      <c r="I703" s="9"/>
      <c r="J703" s="9"/>
      <c r="K703" s="10"/>
      <c r="L703" s="11"/>
      <c r="M703" s="22"/>
      <c r="N703" s="33"/>
      <c r="O703" s="22"/>
      <c r="P703" s="12" t="s">
        <v>7917</v>
      </c>
      <c r="Q703" s="12" t="s">
        <v>7284</v>
      </c>
      <c r="R703" s="12" t="s">
        <v>7365</v>
      </c>
      <c r="S703" s="12" t="s">
        <v>7370</v>
      </c>
      <c r="T703" s="12" t="s">
        <v>7918</v>
      </c>
      <c r="U703" s="14" t="s">
        <v>56</v>
      </c>
      <c r="V703" s="14" t="s">
        <v>56</v>
      </c>
      <c r="W703" s="14" t="s">
        <v>56</v>
      </c>
      <c r="X703" s="16" t="s">
        <v>56</v>
      </c>
    </row>
    <row r="704" spans="1:28">
      <c r="A704" t="s">
        <v>1537</v>
      </c>
      <c r="B704" s="12" t="s">
        <v>1538</v>
      </c>
      <c r="C704" s="12" t="s">
        <v>1493</v>
      </c>
      <c r="D704" s="12" t="s">
        <v>173</v>
      </c>
      <c r="E704" s="12" t="s">
        <v>174</v>
      </c>
      <c r="F704" s="12" t="s">
        <v>185</v>
      </c>
      <c r="G704" s="9" t="s">
        <v>7921</v>
      </c>
      <c r="H704" s="8" t="s">
        <v>1536</v>
      </c>
      <c r="I704" s="9"/>
      <c r="J704" s="9"/>
      <c r="K704" s="10"/>
      <c r="L704" s="11"/>
      <c r="M704" s="22"/>
      <c r="N704" s="33"/>
      <c r="O704" s="22"/>
      <c r="P704" s="12" t="s">
        <v>7358</v>
      </c>
      <c r="Q704" s="12" t="s">
        <v>7359</v>
      </c>
      <c r="R704" s="12" t="s">
        <v>7360</v>
      </c>
      <c r="S704" s="12" t="s">
        <v>7290</v>
      </c>
      <c r="T704" s="12" t="s">
        <v>7286</v>
      </c>
      <c r="U704" s="14" t="s">
        <v>56</v>
      </c>
      <c r="V704" s="14" t="s">
        <v>56</v>
      </c>
      <c r="W704" s="14" t="s">
        <v>56</v>
      </c>
      <c r="X704" s="16" t="s">
        <v>56</v>
      </c>
    </row>
    <row r="705" spans="1:24">
      <c r="A705" t="s">
        <v>1540</v>
      </c>
      <c r="B705" s="12" t="s">
        <v>1541</v>
      </c>
      <c r="C705" s="12" t="s">
        <v>1493</v>
      </c>
      <c r="D705" s="12" t="s">
        <v>173</v>
      </c>
      <c r="E705" s="12" t="s">
        <v>174</v>
      </c>
      <c r="F705" s="12" t="s">
        <v>185</v>
      </c>
      <c r="G705" s="9" t="s">
        <v>5177</v>
      </c>
      <c r="H705" s="8" t="s">
        <v>1543</v>
      </c>
      <c r="I705" s="9"/>
      <c r="J705" s="9"/>
      <c r="K705" s="10"/>
      <c r="L705" s="11"/>
      <c r="M705" s="22"/>
      <c r="N705" s="33"/>
      <c r="O705" s="22"/>
      <c r="P705" s="12" t="s">
        <v>7922</v>
      </c>
      <c r="Q705" s="12" t="s">
        <v>7402</v>
      </c>
      <c r="R705" s="12" t="s">
        <v>7355</v>
      </c>
      <c r="S705" s="12" t="s">
        <v>7923</v>
      </c>
      <c r="T705" s="12" t="s">
        <v>7290</v>
      </c>
      <c r="U705" s="14" t="s">
        <v>56</v>
      </c>
      <c r="V705" s="14" t="s">
        <v>56</v>
      </c>
      <c r="W705" s="14" t="s">
        <v>56</v>
      </c>
      <c r="X705" s="16" t="s">
        <v>56</v>
      </c>
    </row>
    <row r="706" spans="1:24">
      <c r="A706" t="s">
        <v>1544</v>
      </c>
      <c r="B706" s="12" t="s">
        <v>1545</v>
      </c>
      <c r="C706" s="12" t="s">
        <v>1493</v>
      </c>
      <c r="D706" s="12" t="s">
        <v>173</v>
      </c>
      <c r="E706" s="12" t="s">
        <v>1508</v>
      </c>
      <c r="F706" s="12" t="s">
        <v>1509</v>
      </c>
      <c r="G706" s="9" t="s">
        <v>6693</v>
      </c>
      <c r="H706" s="8" t="s">
        <v>1547</v>
      </c>
      <c r="I706" s="9"/>
      <c r="J706" s="9"/>
      <c r="K706" s="10"/>
      <c r="L706" s="11"/>
      <c r="M706" s="22"/>
      <c r="N706" s="33"/>
      <c r="O706" s="22"/>
      <c r="P706" s="12" t="s">
        <v>1548</v>
      </c>
      <c r="Q706" s="12" t="s">
        <v>1549</v>
      </c>
      <c r="R706" s="12" t="s">
        <v>7428</v>
      </c>
      <c r="S706" s="12" t="s">
        <v>7360</v>
      </c>
      <c r="T706" s="12" t="s">
        <v>7701</v>
      </c>
      <c r="U706" s="14" t="s">
        <v>56</v>
      </c>
      <c r="V706" s="14" t="s">
        <v>56</v>
      </c>
      <c r="W706" s="14" t="s">
        <v>56</v>
      </c>
      <c r="X706" s="16" t="s">
        <v>56</v>
      </c>
    </row>
    <row r="707" spans="1:24">
      <c r="A707" t="s">
        <v>1550</v>
      </c>
      <c r="B707" s="12" t="s">
        <v>1551</v>
      </c>
      <c r="C707" s="12" t="s">
        <v>1493</v>
      </c>
      <c r="D707" s="12" t="s">
        <v>173</v>
      </c>
      <c r="E707" s="12" t="s">
        <v>1508</v>
      </c>
      <c r="F707" s="12" t="s">
        <v>1509</v>
      </c>
      <c r="G707" s="9" t="s">
        <v>5179</v>
      </c>
      <c r="H707" s="8" t="s">
        <v>1547</v>
      </c>
      <c r="I707" s="9"/>
      <c r="J707" s="9"/>
      <c r="K707" s="10"/>
      <c r="L707" s="11"/>
      <c r="M707" s="22"/>
      <c r="N707" s="33"/>
      <c r="O707" s="22"/>
      <c r="P707" s="12" t="s">
        <v>1548</v>
      </c>
      <c r="Q707" s="12" t="s">
        <v>1553</v>
      </c>
      <c r="R707" s="12" t="s">
        <v>7338</v>
      </c>
      <c r="S707" s="12" t="s">
        <v>7569</v>
      </c>
      <c r="T707" s="12" t="s">
        <v>7355</v>
      </c>
      <c r="U707" s="14" t="s">
        <v>56</v>
      </c>
      <c r="V707" s="14" t="s">
        <v>56</v>
      </c>
      <c r="W707" s="14" t="s">
        <v>56</v>
      </c>
      <c r="X707" s="16" t="s">
        <v>56</v>
      </c>
    </row>
    <row r="708" spans="1:24">
      <c r="A708" t="s">
        <v>1554</v>
      </c>
      <c r="B708" s="12" t="s">
        <v>1555</v>
      </c>
      <c r="C708" s="12" t="s">
        <v>1493</v>
      </c>
      <c r="D708" s="12" t="s">
        <v>173</v>
      </c>
      <c r="E708" s="12" t="s">
        <v>1508</v>
      </c>
      <c r="F708" s="12" t="s">
        <v>1509</v>
      </c>
      <c r="G708" s="9" t="s">
        <v>6694</v>
      </c>
      <c r="H708" s="8" t="s">
        <v>1547</v>
      </c>
      <c r="I708" s="9"/>
      <c r="J708" s="9"/>
      <c r="K708" s="10"/>
      <c r="L708" s="11"/>
      <c r="M708" s="22"/>
      <c r="N708" s="33"/>
      <c r="O708" s="22"/>
      <c r="P708" s="12" t="s">
        <v>1548</v>
      </c>
      <c r="Q708" s="12" t="s">
        <v>1557</v>
      </c>
      <c r="R708" s="12" t="s">
        <v>7355</v>
      </c>
      <c r="S708" s="12" t="s">
        <v>7360</v>
      </c>
      <c r="T708" s="12" t="s">
        <v>7599</v>
      </c>
      <c r="U708" s="14" t="s">
        <v>56</v>
      </c>
      <c r="V708" s="14" t="s">
        <v>56</v>
      </c>
      <c r="W708" s="14" t="s">
        <v>56</v>
      </c>
      <c r="X708" s="16" t="s">
        <v>56</v>
      </c>
    </row>
    <row r="709" spans="1:24">
      <c r="A709" t="s">
        <v>1558</v>
      </c>
      <c r="B709" s="12" t="s">
        <v>1559</v>
      </c>
      <c r="C709" s="12" t="s">
        <v>1493</v>
      </c>
      <c r="D709" s="12" t="s">
        <v>6502</v>
      </c>
      <c r="E709" s="12" t="s">
        <v>1560</v>
      </c>
      <c r="F709" s="12" t="s">
        <v>1561</v>
      </c>
      <c r="G709" s="9" t="s">
        <v>5181</v>
      </c>
      <c r="H709" s="8" t="s">
        <v>1563</v>
      </c>
      <c r="I709" s="9"/>
      <c r="J709" s="9"/>
      <c r="K709" s="10" t="s">
        <v>2017</v>
      </c>
      <c r="L709" s="11">
        <v>45658</v>
      </c>
      <c r="M709" s="22"/>
      <c r="N709" s="33"/>
      <c r="O709" s="22"/>
      <c r="P709" s="12" t="s">
        <v>1565</v>
      </c>
      <c r="Q709" s="12" t="s">
        <v>1566</v>
      </c>
      <c r="R709" s="12" t="s">
        <v>7624</v>
      </c>
      <c r="S709" s="12" t="s">
        <v>7924</v>
      </c>
      <c r="T709" s="12" t="s">
        <v>7142</v>
      </c>
      <c r="U709" s="12" t="s">
        <v>42</v>
      </c>
      <c r="V709" s="6">
        <v>0.14000000000000001</v>
      </c>
      <c r="W709" s="6">
        <v>0.02</v>
      </c>
      <c r="X709" s="79">
        <v>2.8000000000000003E-6</v>
      </c>
    </row>
    <row r="710" spans="1:24">
      <c r="A710" t="s">
        <v>1567</v>
      </c>
      <c r="B710" s="12" t="s">
        <v>1568</v>
      </c>
      <c r="C710" s="12" t="s">
        <v>1493</v>
      </c>
      <c r="D710" s="12" t="s">
        <v>6502</v>
      </c>
      <c r="E710" s="12" t="s">
        <v>1560</v>
      </c>
      <c r="F710" s="12" t="s">
        <v>1561</v>
      </c>
      <c r="G710" s="9" t="s">
        <v>5182</v>
      </c>
      <c r="H710" s="8" t="s">
        <v>1563</v>
      </c>
      <c r="I710" s="9"/>
      <c r="J710" s="9"/>
      <c r="K710" s="10" t="s">
        <v>2017</v>
      </c>
      <c r="L710" s="11">
        <v>45658</v>
      </c>
      <c r="M710" s="22"/>
      <c r="N710" s="33"/>
      <c r="O710" s="22"/>
      <c r="P710" s="12" t="s">
        <v>1571</v>
      </c>
      <c r="Q710" s="12" t="s">
        <v>1572</v>
      </c>
      <c r="R710" s="12" t="s">
        <v>7624</v>
      </c>
      <c r="S710" s="12" t="s">
        <v>7179</v>
      </c>
      <c r="T710" s="12" t="s">
        <v>7142</v>
      </c>
      <c r="U710" s="12" t="s">
        <v>96</v>
      </c>
      <c r="V710" s="6">
        <v>0.5</v>
      </c>
      <c r="W710" s="6">
        <v>675</v>
      </c>
      <c r="X710" s="15">
        <v>0.33750000000000002</v>
      </c>
    </row>
    <row r="711" spans="1:24">
      <c r="A711" t="s">
        <v>1573</v>
      </c>
      <c r="B711" s="12" t="s">
        <v>1574</v>
      </c>
      <c r="C711" s="12" t="s">
        <v>1493</v>
      </c>
      <c r="D711" s="12" t="s">
        <v>6502</v>
      </c>
      <c r="E711" s="12" t="s">
        <v>1560</v>
      </c>
      <c r="F711" s="12" t="s">
        <v>1561</v>
      </c>
      <c r="G711" s="9" t="s">
        <v>5183</v>
      </c>
      <c r="H711" s="8" t="s">
        <v>1563</v>
      </c>
      <c r="I711" s="9"/>
      <c r="J711" s="9"/>
      <c r="K711" s="10" t="s">
        <v>2017</v>
      </c>
      <c r="L711" s="11">
        <v>45658</v>
      </c>
      <c r="M711" s="22"/>
      <c r="N711" s="33"/>
      <c r="O711" s="22"/>
      <c r="P711" s="12" t="s">
        <v>1577</v>
      </c>
      <c r="Q711" s="12" t="s">
        <v>1572</v>
      </c>
      <c r="R711" s="12" t="s">
        <v>7624</v>
      </c>
      <c r="S711" s="12" t="s">
        <v>7925</v>
      </c>
      <c r="T711" s="12" t="s">
        <v>7142</v>
      </c>
      <c r="U711" s="12" t="s">
        <v>96</v>
      </c>
      <c r="V711" s="6">
        <v>0.5</v>
      </c>
      <c r="W711" s="6">
        <v>675</v>
      </c>
      <c r="X711" s="15">
        <v>0.33750000000000002</v>
      </c>
    </row>
    <row r="712" spans="1:24">
      <c r="A712" t="s">
        <v>1578</v>
      </c>
      <c r="B712" s="12" t="s">
        <v>1579</v>
      </c>
      <c r="C712" s="12" t="s">
        <v>1493</v>
      </c>
      <c r="D712" s="12" t="s">
        <v>6502</v>
      </c>
      <c r="E712" s="12" t="s">
        <v>1560</v>
      </c>
      <c r="F712" s="12" t="s">
        <v>1561</v>
      </c>
      <c r="G712" s="9" t="s">
        <v>5184</v>
      </c>
      <c r="H712" s="8" t="s">
        <v>1563</v>
      </c>
      <c r="I712" s="9"/>
      <c r="J712" s="9"/>
      <c r="K712" s="10" t="s">
        <v>2017</v>
      </c>
      <c r="L712" s="11">
        <v>45658</v>
      </c>
      <c r="M712" s="22"/>
      <c r="N712" s="33"/>
      <c r="O712" s="22"/>
      <c r="P712" s="12" t="s">
        <v>1582</v>
      </c>
      <c r="Q712" s="12" t="s">
        <v>1572</v>
      </c>
      <c r="R712" s="12" t="s">
        <v>7624</v>
      </c>
      <c r="S712" s="12" t="s">
        <v>7320</v>
      </c>
      <c r="T712" s="12" t="s">
        <v>7142</v>
      </c>
      <c r="U712" s="12" t="s">
        <v>96</v>
      </c>
      <c r="V712" s="6">
        <v>0.5</v>
      </c>
      <c r="W712" s="6">
        <v>675</v>
      </c>
      <c r="X712" s="15">
        <v>0.33750000000000002</v>
      </c>
    </row>
    <row r="713" spans="1:24">
      <c r="A713" t="s">
        <v>1588</v>
      </c>
      <c r="B713" s="12" t="s">
        <v>1589</v>
      </c>
      <c r="C713" s="12" t="s">
        <v>1493</v>
      </c>
      <c r="D713" s="12" t="s">
        <v>173</v>
      </c>
      <c r="E713" s="12" t="s">
        <v>1508</v>
      </c>
      <c r="F713" s="12" t="s">
        <v>1509</v>
      </c>
      <c r="G713" s="9" t="s">
        <v>5189</v>
      </c>
      <c r="H713" s="8" t="s">
        <v>1591</v>
      </c>
      <c r="I713" s="9"/>
      <c r="J713" s="9"/>
      <c r="K713" s="10" t="s">
        <v>2017</v>
      </c>
      <c r="L713" s="11">
        <v>45658</v>
      </c>
      <c r="M713" s="22"/>
      <c r="N713" s="33"/>
      <c r="O713" s="22"/>
      <c r="P713" s="12" t="s">
        <v>7926</v>
      </c>
      <c r="Q713" s="12" t="s">
        <v>7604</v>
      </c>
      <c r="R713" s="12" t="s">
        <v>7579</v>
      </c>
      <c r="S713" s="12" t="s">
        <v>7927</v>
      </c>
      <c r="T713" s="12" t="s">
        <v>7928</v>
      </c>
      <c r="U713" s="14" t="s">
        <v>56</v>
      </c>
      <c r="V713" s="14" t="s">
        <v>56</v>
      </c>
      <c r="W713" s="14" t="s">
        <v>56</v>
      </c>
      <c r="X713" s="16" t="s">
        <v>56</v>
      </c>
    </row>
    <row r="714" spans="1:24">
      <c r="A714" t="s">
        <v>1592</v>
      </c>
      <c r="B714" s="12" t="s">
        <v>1593</v>
      </c>
      <c r="C714" s="12" t="s">
        <v>1493</v>
      </c>
      <c r="D714" s="12" t="s">
        <v>173</v>
      </c>
      <c r="E714" s="12" t="s">
        <v>1508</v>
      </c>
      <c r="F714" s="12" t="s">
        <v>1509</v>
      </c>
      <c r="G714" s="9" t="s">
        <v>5190</v>
      </c>
      <c r="H714" s="8" t="s">
        <v>1591</v>
      </c>
      <c r="I714" s="9"/>
      <c r="J714" s="9"/>
      <c r="K714" s="10" t="s">
        <v>2017</v>
      </c>
      <c r="L714" s="11">
        <v>45658</v>
      </c>
      <c r="M714" s="22"/>
      <c r="N714" s="33"/>
      <c r="O714" s="22"/>
      <c r="P714" s="12" t="s">
        <v>7929</v>
      </c>
      <c r="Q714" s="12" t="s">
        <v>7604</v>
      </c>
      <c r="R714" s="12" t="s">
        <v>7930</v>
      </c>
      <c r="S714" s="12" t="s">
        <v>7931</v>
      </c>
      <c r="T714" s="12" t="s">
        <v>7928</v>
      </c>
      <c r="U714" s="14" t="s">
        <v>56</v>
      </c>
      <c r="V714" s="14" t="s">
        <v>56</v>
      </c>
      <c r="W714" s="14" t="s">
        <v>56</v>
      </c>
      <c r="X714" s="16" t="s">
        <v>56</v>
      </c>
    </row>
    <row r="715" spans="1:24">
      <c r="A715" t="s">
        <v>1595</v>
      </c>
      <c r="B715" s="12" t="s">
        <v>1596</v>
      </c>
      <c r="C715" s="12" t="s">
        <v>1493</v>
      </c>
      <c r="D715" s="12" t="s">
        <v>173</v>
      </c>
      <c r="E715" s="12" t="s">
        <v>1508</v>
      </c>
      <c r="F715" s="12" t="s">
        <v>1509</v>
      </c>
      <c r="G715" s="9" t="s">
        <v>5191</v>
      </c>
      <c r="H715" s="8" t="s">
        <v>1591</v>
      </c>
      <c r="I715" s="9"/>
      <c r="J715" s="9"/>
      <c r="K715" s="10" t="s">
        <v>2017</v>
      </c>
      <c r="L715" s="11">
        <v>45658</v>
      </c>
      <c r="M715" s="22"/>
      <c r="N715" s="33"/>
      <c r="O715" s="22"/>
      <c r="P715" s="12" t="s">
        <v>7932</v>
      </c>
      <c r="Q715" s="12" t="s">
        <v>7604</v>
      </c>
      <c r="R715" s="12" t="s">
        <v>7579</v>
      </c>
      <c r="S715" s="12" t="s">
        <v>7576</v>
      </c>
      <c r="T715" s="12" t="s">
        <v>7933</v>
      </c>
      <c r="U715" s="14" t="s">
        <v>56</v>
      </c>
      <c r="V715" s="14" t="s">
        <v>56</v>
      </c>
      <c r="W715" s="14" t="s">
        <v>56</v>
      </c>
      <c r="X715" s="16" t="s">
        <v>56</v>
      </c>
    </row>
    <row r="716" spans="1:24">
      <c r="A716" t="s">
        <v>1598</v>
      </c>
      <c r="B716" s="12" t="s">
        <v>1599</v>
      </c>
      <c r="C716" s="12" t="s">
        <v>1493</v>
      </c>
      <c r="D716" s="12" t="s">
        <v>173</v>
      </c>
      <c r="E716" s="12" t="s">
        <v>1508</v>
      </c>
      <c r="F716" s="12" t="s">
        <v>1509</v>
      </c>
      <c r="G716" s="9" t="s">
        <v>7934</v>
      </c>
      <c r="H716" s="8" t="s">
        <v>1591</v>
      </c>
      <c r="I716" s="9"/>
      <c r="J716" s="9"/>
      <c r="K716" s="10" t="s">
        <v>2017</v>
      </c>
      <c r="L716" s="11">
        <v>45658</v>
      </c>
      <c r="M716" s="22"/>
      <c r="N716" s="33"/>
      <c r="O716" s="22"/>
      <c r="P716" s="12" t="s">
        <v>7935</v>
      </c>
      <c r="Q716" s="12" t="s">
        <v>7936</v>
      </c>
      <c r="R716" s="12" t="s">
        <v>7693</v>
      </c>
      <c r="S716" s="12" t="s">
        <v>7937</v>
      </c>
      <c r="T716" s="12" t="s">
        <v>7142</v>
      </c>
      <c r="U716" s="14" t="s">
        <v>56</v>
      </c>
      <c r="V716" s="14" t="s">
        <v>56</v>
      </c>
      <c r="W716" s="14" t="s">
        <v>56</v>
      </c>
      <c r="X716" s="16" t="s">
        <v>56</v>
      </c>
    </row>
    <row r="717" spans="1:24">
      <c r="A717" t="s">
        <v>1601</v>
      </c>
      <c r="B717" s="12" t="s">
        <v>1602</v>
      </c>
      <c r="C717" s="12" t="s">
        <v>1493</v>
      </c>
      <c r="D717" s="12" t="s">
        <v>173</v>
      </c>
      <c r="E717" s="12" t="s">
        <v>1508</v>
      </c>
      <c r="F717" s="12" t="s">
        <v>1509</v>
      </c>
      <c r="G717" s="9" t="s">
        <v>7938</v>
      </c>
      <c r="H717" s="8" t="s">
        <v>1591</v>
      </c>
      <c r="I717" s="9"/>
      <c r="J717" s="9"/>
      <c r="K717" s="10" t="s">
        <v>2017</v>
      </c>
      <c r="L717" s="11">
        <v>45658</v>
      </c>
      <c r="M717" s="22"/>
      <c r="N717" s="33"/>
      <c r="O717" s="22"/>
      <c r="P717" s="12" t="s">
        <v>7939</v>
      </c>
      <c r="Q717" s="12" t="s">
        <v>7940</v>
      </c>
      <c r="R717" s="12" t="s">
        <v>7123</v>
      </c>
      <c r="S717" s="12" t="s">
        <v>7937</v>
      </c>
      <c r="T717" s="12" t="s">
        <v>7142</v>
      </c>
      <c r="U717" s="14" t="s">
        <v>56</v>
      </c>
      <c r="V717" s="14" t="s">
        <v>56</v>
      </c>
      <c r="W717" s="14" t="s">
        <v>56</v>
      </c>
      <c r="X717" s="16" t="s">
        <v>56</v>
      </c>
    </row>
    <row r="718" spans="1:24">
      <c r="A718" t="s">
        <v>1604</v>
      </c>
      <c r="B718" s="12" t="s">
        <v>1605</v>
      </c>
      <c r="C718" s="12" t="s">
        <v>1493</v>
      </c>
      <c r="D718" s="12" t="s">
        <v>173</v>
      </c>
      <c r="E718" s="12" t="s">
        <v>1508</v>
      </c>
      <c r="F718" s="12" t="s">
        <v>1509</v>
      </c>
      <c r="G718" s="9" t="s">
        <v>5194</v>
      </c>
      <c r="H718" s="8" t="s">
        <v>1591</v>
      </c>
      <c r="I718" s="9"/>
      <c r="J718" s="9"/>
      <c r="K718" s="10" t="s">
        <v>2017</v>
      </c>
      <c r="L718" s="11">
        <v>45658</v>
      </c>
      <c r="M718" s="22"/>
      <c r="N718" s="33"/>
      <c r="O718" s="22"/>
      <c r="P718" s="12" t="s">
        <v>7941</v>
      </c>
      <c r="Q718" s="12" t="s">
        <v>7598</v>
      </c>
      <c r="R718" s="12" t="s">
        <v>7338</v>
      </c>
      <c r="S718" s="12" t="s">
        <v>7224</v>
      </c>
      <c r="T718" s="12" t="s">
        <v>7446</v>
      </c>
      <c r="U718" s="14" t="s">
        <v>56</v>
      </c>
      <c r="V718" s="14" t="s">
        <v>56</v>
      </c>
      <c r="W718" s="14" t="s">
        <v>56</v>
      </c>
      <c r="X718" s="16" t="s">
        <v>56</v>
      </c>
    </row>
    <row r="719" spans="1:24">
      <c r="A719" t="s">
        <v>1607</v>
      </c>
      <c r="B719" s="12" t="s">
        <v>1608</v>
      </c>
      <c r="C719" s="12" t="s">
        <v>1493</v>
      </c>
      <c r="D719" s="12" t="s">
        <v>173</v>
      </c>
      <c r="E719" s="12" t="s">
        <v>1508</v>
      </c>
      <c r="F719" s="12" t="s">
        <v>1509</v>
      </c>
      <c r="G719" s="9" t="s">
        <v>5195</v>
      </c>
      <c r="H719" s="8" t="s">
        <v>1591</v>
      </c>
      <c r="I719" s="9"/>
      <c r="J719" s="9"/>
      <c r="K719" s="10" t="s">
        <v>2017</v>
      </c>
      <c r="L719" s="11">
        <v>45658</v>
      </c>
      <c r="M719" s="22"/>
      <c r="N719" s="33"/>
      <c r="O719" s="22"/>
      <c r="P719" s="12" t="s">
        <v>7942</v>
      </c>
      <c r="Q719" s="12" t="s">
        <v>7594</v>
      </c>
      <c r="R719" s="12" t="s">
        <v>7295</v>
      </c>
      <c r="S719" s="12" t="s">
        <v>7224</v>
      </c>
      <c r="T719" s="12" t="s">
        <v>7461</v>
      </c>
      <c r="U719" s="14" t="s">
        <v>56</v>
      </c>
      <c r="V719" s="14" t="s">
        <v>56</v>
      </c>
      <c r="W719" s="14" t="s">
        <v>56</v>
      </c>
      <c r="X719" s="16" t="s">
        <v>56</v>
      </c>
    </row>
    <row r="720" spans="1:24">
      <c r="A720" t="s">
        <v>1610</v>
      </c>
      <c r="B720" s="12" t="s">
        <v>1611</v>
      </c>
      <c r="C720" s="12" t="s">
        <v>1493</v>
      </c>
      <c r="D720" s="12" t="s">
        <v>173</v>
      </c>
      <c r="E720" s="12" t="s">
        <v>1508</v>
      </c>
      <c r="F720" s="12" t="s">
        <v>1509</v>
      </c>
      <c r="G720" s="9" t="s">
        <v>5196</v>
      </c>
      <c r="H720" s="8" t="s">
        <v>1591</v>
      </c>
      <c r="I720" s="9"/>
      <c r="J720" s="9"/>
      <c r="K720" s="10" t="s">
        <v>2017</v>
      </c>
      <c r="L720" s="11">
        <v>45658</v>
      </c>
      <c r="M720" s="22"/>
      <c r="N720" s="33"/>
      <c r="O720" s="22"/>
      <c r="P720" s="12" t="s">
        <v>7943</v>
      </c>
      <c r="Q720" s="12" t="s">
        <v>7141</v>
      </c>
      <c r="R720" s="12" t="s">
        <v>7944</v>
      </c>
      <c r="S720" s="12" t="s">
        <v>7297</v>
      </c>
      <c r="T720" s="12" t="s">
        <v>7339</v>
      </c>
      <c r="U720" s="14" t="s">
        <v>56</v>
      </c>
      <c r="V720" s="14" t="s">
        <v>56</v>
      </c>
      <c r="W720" s="14" t="s">
        <v>56</v>
      </c>
      <c r="X720" s="16" t="s">
        <v>56</v>
      </c>
    </row>
    <row r="721" spans="1:24">
      <c r="A721" t="s">
        <v>1910</v>
      </c>
      <c r="B721" s="12">
        <v>5025232915507</v>
      </c>
      <c r="C721" s="12" t="s">
        <v>1911</v>
      </c>
      <c r="D721" s="82" t="s">
        <v>224</v>
      </c>
      <c r="E721" t="s">
        <v>1912</v>
      </c>
      <c r="F721" s="82" t="s">
        <v>1913</v>
      </c>
      <c r="G721" s="83" t="s">
        <v>5272</v>
      </c>
      <c r="H721" s="84" t="s">
        <v>1915</v>
      </c>
      <c r="I721" s="9"/>
      <c r="J721" s="9"/>
      <c r="K721" s="10"/>
      <c r="L721" s="11"/>
      <c r="M721" s="22"/>
      <c r="N721" s="22"/>
      <c r="O721" s="22"/>
      <c r="P721" s="85">
        <v>357420</v>
      </c>
      <c r="Q721" s="86">
        <v>46</v>
      </c>
      <c r="R721" s="86">
        <v>74</v>
      </c>
      <c r="S721" s="86">
        <v>105</v>
      </c>
      <c r="T721" s="86">
        <v>46</v>
      </c>
      <c r="U721" s="12" t="s">
        <v>96</v>
      </c>
      <c r="V721" s="6" t="s">
        <v>1916</v>
      </c>
      <c r="W721" s="6">
        <v>675</v>
      </c>
      <c r="X721" s="15" t="s">
        <v>1917</v>
      </c>
    </row>
    <row r="722" spans="1:24">
      <c r="A722" t="s">
        <v>1918</v>
      </c>
      <c r="B722" s="12">
        <v>5025232915514</v>
      </c>
      <c r="C722" s="12" t="s">
        <v>1911</v>
      </c>
      <c r="D722" s="82" t="s">
        <v>224</v>
      </c>
      <c r="E722" t="s">
        <v>1912</v>
      </c>
      <c r="F722" s="82" t="s">
        <v>1913</v>
      </c>
      <c r="G722" s="83" t="s">
        <v>5273</v>
      </c>
      <c r="H722" s="84" t="s">
        <v>1915</v>
      </c>
      <c r="I722" s="9"/>
      <c r="J722" s="9"/>
      <c r="K722" s="10"/>
      <c r="L722" s="11"/>
      <c r="M722" s="22"/>
      <c r="N722" s="22"/>
      <c r="O722" s="22"/>
      <c r="P722" s="85">
        <v>367080</v>
      </c>
      <c r="Q722" s="86">
        <v>46</v>
      </c>
      <c r="R722" s="86">
        <v>76</v>
      </c>
      <c r="S722" s="86">
        <v>105</v>
      </c>
      <c r="T722" s="86">
        <v>46</v>
      </c>
      <c r="U722" s="12" t="s">
        <v>96</v>
      </c>
      <c r="V722" s="6" t="s">
        <v>1916</v>
      </c>
      <c r="W722" s="6">
        <v>675</v>
      </c>
      <c r="X722" s="15" t="s">
        <v>1917</v>
      </c>
    </row>
    <row r="723" spans="1:24">
      <c r="A723" t="s">
        <v>1920</v>
      </c>
      <c r="B723" s="12">
        <v>5025232915521</v>
      </c>
      <c r="C723" s="12" t="s">
        <v>1911</v>
      </c>
      <c r="D723" s="82" t="s">
        <v>224</v>
      </c>
      <c r="E723" t="s">
        <v>1912</v>
      </c>
      <c r="F723" s="82" t="s">
        <v>1913</v>
      </c>
      <c r="G723" s="83" t="s">
        <v>5274</v>
      </c>
      <c r="H723" s="84" t="s">
        <v>1915</v>
      </c>
      <c r="I723" s="9"/>
      <c r="J723" s="9"/>
      <c r="K723" s="10"/>
      <c r="L723" s="11"/>
      <c r="M723" s="22"/>
      <c r="N723" s="22"/>
      <c r="O723" s="22"/>
      <c r="P723" s="85">
        <v>367080</v>
      </c>
      <c r="Q723" s="86">
        <v>47</v>
      </c>
      <c r="R723" s="86">
        <v>76</v>
      </c>
      <c r="S723" s="86">
        <v>105</v>
      </c>
      <c r="T723" s="86">
        <v>46</v>
      </c>
      <c r="U723" s="12" t="s">
        <v>96</v>
      </c>
      <c r="V723" s="6" t="s">
        <v>1922</v>
      </c>
      <c r="W723" s="6">
        <v>675</v>
      </c>
      <c r="X723" s="15" t="s">
        <v>1923</v>
      </c>
    </row>
    <row r="724" spans="1:24">
      <c r="A724" t="s">
        <v>1924</v>
      </c>
      <c r="B724" s="12">
        <v>5025232945429</v>
      </c>
      <c r="C724" s="12" t="s">
        <v>1911</v>
      </c>
      <c r="D724" s="82" t="s">
        <v>224</v>
      </c>
      <c r="E724" t="s">
        <v>1912</v>
      </c>
      <c r="F724" s="82" t="s">
        <v>1913</v>
      </c>
      <c r="G724" s="83" t="s">
        <v>5275</v>
      </c>
      <c r="H724" s="84" t="s">
        <v>1915</v>
      </c>
      <c r="I724" s="9"/>
      <c r="J724" s="9"/>
      <c r="K724" s="10"/>
      <c r="L724" s="11"/>
      <c r="M724" s="22"/>
      <c r="N724" s="22"/>
      <c r="O724" s="22"/>
      <c r="P724" s="85">
        <v>656875</v>
      </c>
      <c r="Q724" s="86">
        <v>74</v>
      </c>
      <c r="R724" s="86">
        <v>113.39999999999999</v>
      </c>
      <c r="S724" s="86">
        <v>109.5</v>
      </c>
      <c r="T724" s="86">
        <v>52.900000000000006</v>
      </c>
      <c r="U724" s="12" t="s">
        <v>96</v>
      </c>
      <c r="V724" s="6" t="s">
        <v>1926</v>
      </c>
      <c r="W724" s="6">
        <v>675</v>
      </c>
      <c r="X724" s="15" t="s">
        <v>1927</v>
      </c>
    </row>
    <row r="725" spans="1:24">
      <c r="A725" t="s">
        <v>1928</v>
      </c>
      <c r="B725" s="12">
        <v>5025232945368</v>
      </c>
      <c r="C725" s="12" t="s">
        <v>1911</v>
      </c>
      <c r="D725" s="82" t="s">
        <v>224</v>
      </c>
      <c r="E725" t="s">
        <v>1912</v>
      </c>
      <c r="F725" s="82" t="s">
        <v>1913</v>
      </c>
      <c r="G725" s="83" t="s">
        <v>5276</v>
      </c>
      <c r="H725" s="84" t="s">
        <v>1915</v>
      </c>
      <c r="I725" s="9"/>
      <c r="J725" s="9"/>
      <c r="K725" s="10"/>
      <c r="L725" s="11"/>
      <c r="M725" s="22"/>
      <c r="N725" s="22"/>
      <c r="O725" s="22"/>
      <c r="P725" s="85">
        <v>656875</v>
      </c>
      <c r="Q725" s="86">
        <v>92</v>
      </c>
      <c r="R725" s="86">
        <v>113.39999999999999</v>
      </c>
      <c r="S725" s="86">
        <v>109.5</v>
      </c>
      <c r="T725" s="86">
        <v>52.900000000000006</v>
      </c>
      <c r="U725" s="12" t="s">
        <v>96</v>
      </c>
      <c r="V725" s="6" t="s">
        <v>1930</v>
      </c>
      <c r="W725" s="6">
        <v>675</v>
      </c>
      <c r="X725" s="15" t="s">
        <v>1931</v>
      </c>
    </row>
    <row r="726" spans="1:24">
      <c r="A726" t="s">
        <v>1932</v>
      </c>
      <c r="B726" s="12">
        <v>5025232945382</v>
      </c>
      <c r="C726" s="12" t="s">
        <v>1911</v>
      </c>
      <c r="D726" s="82" t="s">
        <v>224</v>
      </c>
      <c r="E726" t="s">
        <v>1912</v>
      </c>
      <c r="F726" s="82" t="s">
        <v>1913</v>
      </c>
      <c r="G726" s="83" t="s">
        <v>5277</v>
      </c>
      <c r="H726" s="84" t="s">
        <v>1915</v>
      </c>
      <c r="I726" s="9"/>
      <c r="J726" s="9"/>
      <c r="K726" s="10"/>
      <c r="L726" s="11"/>
      <c r="M726" s="22"/>
      <c r="N726" s="22"/>
      <c r="O726" s="22"/>
      <c r="P726" s="85">
        <v>656875</v>
      </c>
      <c r="Q726" s="86">
        <v>94</v>
      </c>
      <c r="R726" s="86">
        <v>113.39999999999999</v>
      </c>
      <c r="S726" s="86">
        <v>109.5</v>
      </c>
      <c r="T726" s="86">
        <v>52.900000000000006</v>
      </c>
      <c r="U726" s="12" t="s">
        <v>96</v>
      </c>
      <c r="V726" s="6" t="s">
        <v>1934</v>
      </c>
      <c r="W726" s="6">
        <v>675</v>
      </c>
      <c r="X726" s="15" t="s">
        <v>1935</v>
      </c>
    </row>
    <row r="727" spans="1:24">
      <c r="A727" t="s">
        <v>1936</v>
      </c>
      <c r="B727" s="12">
        <v>5025232945405</v>
      </c>
      <c r="C727" s="12" t="s">
        <v>1911</v>
      </c>
      <c r="D727" s="82" t="s">
        <v>224</v>
      </c>
      <c r="E727" t="s">
        <v>1912</v>
      </c>
      <c r="F727" s="82" t="s">
        <v>1913</v>
      </c>
      <c r="G727" s="83" t="s">
        <v>5278</v>
      </c>
      <c r="H727" s="84" t="s">
        <v>1915</v>
      </c>
      <c r="I727" s="9"/>
      <c r="J727" s="9"/>
      <c r="K727" s="10"/>
      <c r="L727" s="11"/>
      <c r="M727" s="22"/>
      <c r="N727" s="22"/>
      <c r="O727" s="22"/>
      <c r="P727" s="85">
        <v>656875</v>
      </c>
      <c r="Q727" s="86">
        <v>94</v>
      </c>
      <c r="R727" s="86">
        <v>113.39999999999999</v>
      </c>
      <c r="S727" s="86">
        <v>109.5</v>
      </c>
      <c r="T727" s="86">
        <v>52.900000000000006</v>
      </c>
      <c r="U727" s="12" t="s">
        <v>96</v>
      </c>
      <c r="V727" s="6" t="s">
        <v>1934</v>
      </c>
      <c r="W727" s="6">
        <v>675</v>
      </c>
      <c r="X727" s="15" t="s">
        <v>1935</v>
      </c>
    </row>
    <row r="728" spans="1:24">
      <c r="A728" t="s">
        <v>1938</v>
      </c>
      <c r="B728" s="12">
        <v>5025232945436</v>
      </c>
      <c r="C728" s="12" t="s">
        <v>1911</v>
      </c>
      <c r="D728" s="82" t="s">
        <v>224</v>
      </c>
      <c r="E728" t="s">
        <v>1912</v>
      </c>
      <c r="F728" s="82" t="s">
        <v>1913</v>
      </c>
      <c r="G728" s="83" t="s">
        <v>5279</v>
      </c>
      <c r="H728" s="84" t="s">
        <v>1940</v>
      </c>
      <c r="I728" s="9"/>
      <c r="J728" s="9"/>
      <c r="K728" s="10"/>
      <c r="L728" s="11"/>
      <c r="M728" s="22"/>
      <c r="N728" s="22"/>
      <c r="O728" s="22"/>
      <c r="P728" s="85">
        <v>656875</v>
      </c>
      <c r="Q728" s="86">
        <v>74</v>
      </c>
      <c r="R728" s="86">
        <v>113.39999999999999</v>
      </c>
      <c r="S728" s="86">
        <v>109.5</v>
      </c>
      <c r="T728" s="86">
        <v>52.900000000000006</v>
      </c>
      <c r="U728" s="12" t="s">
        <v>96</v>
      </c>
      <c r="V728" s="6" t="s">
        <v>1926</v>
      </c>
      <c r="W728" s="6">
        <v>675</v>
      </c>
      <c r="X728" s="15" t="s">
        <v>1927</v>
      </c>
    </row>
    <row r="729" spans="1:24">
      <c r="A729" t="s">
        <v>1941</v>
      </c>
      <c r="B729" s="12">
        <v>5025232945375</v>
      </c>
      <c r="C729" s="12" t="s">
        <v>1911</v>
      </c>
      <c r="D729" s="82" t="s">
        <v>224</v>
      </c>
      <c r="E729" t="s">
        <v>1912</v>
      </c>
      <c r="F729" s="82" t="s">
        <v>1942</v>
      </c>
      <c r="G729" s="83" t="s">
        <v>5280</v>
      </c>
      <c r="H729" s="84" t="s">
        <v>1940</v>
      </c>
      <c r="I729" s="9"/>
      <c r="J729" s="9"/>
      <c r="K729" s="10"/>
      <c r="L729" s="11"/>
      <c r="M729" s="22"/>
      <c r="N729" s="22"/>
      <c r="O729" s="22"/>
      <c r="P729" s="85">
        <v>656875</v>
      </c>
      <c r="Q729" s="86">
        <v>90</v>
      </c>
      <c r="R729" s="86">
        <v>113.39999999999999</v>
      </c>
      <c r="S729" s="86">
        <v>109.5</v>
      </c>
      <c r="T729" s="86">
        <v>52.900000000000006</v>
      </c>
      <c r="U729" s="12" t="s">
        <v>96</v>
      </c>
      <c r="V729" s="6" t="s">
        <v>1930</v>
      </c>
      <c r="W729" s="6">
        <v>675</v>
      </c>
      <c r="X729" s="15" t="s">
        <v>1931</v>
      </c>
    </row>
    <row r="730" spans="1:24">
      <c r="A730" t="s">
        <v>1944</v>
      </c>
      <c r="B730" s="12">
        <v>5025232945399</v>
      </c>
      <c r="C730" s="12" t="s">
        <v>1911</v>
      </c>
      <c r="D730" s="82" t="s">
        <v>224</v>
      </c>
      <c r="E730" t="s">
        <v>1912</v>
      </c>
      <c r="F730" s="82" t="s">
        <v>1942</v>
      </c>
      <c r="G730" s="83" t="s">
        <v>5281</v>
      </c>
      <c r="H730" s="84" t="s">
        <v>1940</v>
      </c>
      <c r="I730" s="9"/>
      <c r="J730" s="9"/>
      <c r="K730" s="10"/>
      <c r="L730" s="11"/>
      <c r="M730" s="22"/>
      <c r="N730" s="22"/>
      <c r="O730" s="22"/>
      <c r="P730" s="85">
        <v>656875</v>
      </c>
      <c r="Q730" s="86">
        <v>92</v>
      </c>
      <c r="R730" s="86">
        <v>113.39999999999999</v>
      </c>
      <c r="S730" s="86">
        <v>109.5</v>
      </c>
      <c r="T730" s="86">
        <v>52.900000000000006</v>
      </c>
      <c r="U730" s="12" t="s">
        <v>96</v>
      </c>
      <c r="V730" s="6" t="s">
        <v>1934</v>
      </c>
      <c r="W730" s="6">
        <v>675</v>
      </c>
      <c r="X730" s="15" t="s">
        <v>1935</v>
      </c>
    </row>
    <row r="731" spans="1:24">
      <c r="A731" t="s">
        <v>1946</v>
      </c>
      <c r="B731" s="12">
        <v>5025232945412</v>
      </c>
      <c r="C731" s="12" t="s">
        <v>1911</v>
      </c>
      <c r="D731" s="82" t="s">
        <v>224</v>
      </c>
      <c r="E731" t="s">
        <v>1912</v>
      </c>
      <c r="F731" s="82" t="s">
        <v>1942</v>
      </c>
      <c r="G731" s="83" t="s">
        <v>5282</v>
      </c>
      <c r="H731" s="84" t="s">
        <v>1940</v>
      </c>
      <c r="I731" s="9"/>
      <c r="J731" s="9"/>
      <c r="K731" s="10"/>
      <c r="L731" s="11"/>
      <c r="M731" s="22"/>
      <c r="N731" s="22"/>
      <c r="O731" s="22"/>
      <c r="P731" s="85">
        <v>656875</v>
      </c>
      <c r="Q731" s="86">
        <v>92</v>
      </c>
      <c r="R731" s="86">
        <v>113.39999999999999</v>
      </c>
      <c r="S731" s="86">
        <v>109.5</v>
      </c>
      <c r="T731" s="86">
        <v>52.900000000000006</v>
      </c>
      <c r="U731" s="12" t="s">
        <v>96</v>
      </c>
      <c r="V731" s="6" t="s">
        <v>1934</v>
      </c>
      <c r="W731" s="6">
        <v>675</v>
      </c>
      <c r="X731" s="15" t="s">
        <v>1935</v>
      </c>
    </row>
    <row r="732" spans="1:24">
      <c r="A732" t="s">
        <v>1948</v>
      </c>
      <c r="B732" s="12">
        <v>5025232915538</v>
      </c>
      <c r="C732" s="12" t="s">
        <v>1911</v>
      </c>
      <c r="D732" s="82" t="s">
        <v>224</v>
      </c>
      <c r="E732" t="s">
        <v>1949</v>
      </c>
      <c r="F732" s="82" t="s">
        <v>1913</v>
      </c>
      <c r="G732" s="83" t="s">
        <v>5283</v>
      </c>
      <c r="H732" s="84" t="s">
        <v>1951</v>
      </c>
      <c r="I732" s="9"/>
      <c r="J732" s="9"/>
      <c r="K732" s="10"/>
      <c r="L732" s="11"/>
      <c r="M732" s="22"/>
      <c r="N732" s="22"/>
      <c r="O732" s="22"/>
      <c r="P732" s="85">
        <v>274176</v>
      </c>
      <c r="Q732" s="86">
        <v>35</v>
      </c>
      <c r="R732" s="86">
        <v>68</v>
      </c>
      <c r="S732" s="86">
        <v>96</v>
      </c>
      <c r="T732" s="86">
        <v>42</v>
      </c>
      <c r="U732" s="12" t="s">
        <v>96</v>
      </c>
      <c r="V732" s="6" t="s">
        <v>1952</v>
      </c>
      <c r="W732" s="6">
        <v>675</v>
      </c>
      <c r="X732" s="15" t="s">
        <v>1953</v>
      </c>
    </row>
    <row r="733" spans="1:24">
      <c r="A733" t="s">
        <v>1954</v>
      </c>
      <c r="B733" s="12">
        <v>5025232899333</v>
      </c>
      <c r="C733" s="12" t="s">
        <v>1911</v>
      </c>
      <c r="D733" s="82" t="s">
        <v>224</v>
      </c>
      <c r="E733" t="s">
        <v>1949</v>
      </c>
      <c r="F733" s="82" t="s">
        <v>1913</v>
      </c>
      <c r="G733" s="83" t="s">
        <v>5284</v>
      </c>
      <c r="H733" s="84" t="s">
        <v>1951</v>
      </c>
      <c r="I733" s="9"/>
      <c r="J733" s="9"/>
      <c r="K733" s="10"/>
      <c r="L733" s="11"/>
      <c r="M733" s="22"/>
      <c r="N733" s="22"/>
      <c r="O733" s="22"/>
      <c r="P733" s="85">
        <v>274176</v>
      </c>
      <c r="Q733" s="86">
        <v>36</v>
      </c>
      <c r="R733" s="86">
        <v>68</v>
      </c>
      <c r="S733" s="86">
        <v>96</v>
      </c>
      <c r="T733" s="86">
        <v>42</v>
      </c>
      <c r="U733" s="12" t="s">
        <v>96</v>
      </c>
      <c r="V733" s="6" t="s">
        <v>1952</v>
      </c>
      <c r="W733" s="6">
        <v>675</v>
      </c>
      <c r="X733" s="15" t="s">
        <v>1953</v>
      </c>
    </row>
    <row r="734" spans="1:24">
      <c r="A734" t="s">
        <v>1955</v>
      </c>
      <c r="B734" s="12">
        <v>5025232899340</v>
      </c>
      <c r="C734" s="12" t="s">
        <v>1911</v>
      </c>
      <c r="D734" s="82" t="s">
        <v>224</v>
      </c>
      <c r="E734" t="s">
        <v>1949</v>
      </c>
      <c r="F734" s="82" t="s">
        <v>1913</v>
      </c>
      <c r="G734" s="83" t="s">
        <v>5285</v>
      </c>
      <c r="H734" s="84" t="s">
        <v>1951</v>
      </c>
      <c r="I734" s="9"/>
      <c r="J734" s="9"/>
      <c r="K734" s="10"/>
      <c r="L734" s="11"/>
      <c r="M734" s="22"/>
      <c r="N734" s="22"/>
      <c r="O734" s="22"/>
      <c r="P734" s="85">
        <v>274176</v>
      </c>
      <c r="Q734" s="86">
        <v>46</v>
      </c>
      <c r="R734" s="86">
        <v>68</v>
      </c>
      <c r="S734" s="86">
        <v>96</v>
      </c>
      <c r="T734" s="86">
        <v>42</v>
      </c>
      <c r="U734" s="12" t="s">
        <v>96</v>
      </c>
      <c r="V734" s="6" t="s">
        <v>1956</v>
      </c>
      <c r="W734" s="6">
        <v>675</v>
      </c>
      <c r="X734" s="6" t="s">
        <v>1957</v>
      </c>
    </row>
    <row r="735" spans="1:24">
      <c r="A735" t="s">
        <v>1958</v>
      </c>
      <c r="B735" s="12">
        <v>5025232920884</v>
      </c>
      <c r="C735" s="12" t="s">
        <v>1911</v>
      </c>
      <c r="D735" s="82" t="s">
        <v>224</v>
      </c>
      <c r="E735" t="s">
        <v>1949</v>
      </c>
      <c r="F735" s="82" t="s">
        <v>1913</v>
      </c>
      <c r="G735" s="83" t="s">
        <v>5286</v>
      </c>
      <c r="H735" s="84" t="s">
        <v>1951</v>
      </c>
      <c r="I735" s="9"/>
      <c r="J735" s="9"/>
      <c r="K735" s="10"/>
      <c r="L735" s="11"/>
      <c r="M735" s="22"/>
      <c r="N735" s="22"/>
      <c r="O735" s="22"/>
      <c r="P735" s="85">
        <v>354375</v>
      </c>
      <c r="Q735" s="86">
        <v>46</v>
      </c>
      <c r="R735" s="86">
        <v>75</v>
      </c>
      <c r="S735" s="86">
        <v>105</v>
      </c>
      <c r="T735" s="86">
        <v>45</v>
      </c>
      <c r="U735" s="12" t="s">
        <v>96</v>
      </c>
      <c r="V735" s="6" t="s">
        <v>1922</v>
      </c>
      <c r="W735" s="6">
        <v>675</v>
      </c>
      <c r="X735" s="15" t="s">
        <v>1923</v>
      </c>
    </row>
    <row r="736" spans="1:24">
      <c r="A736" t="s">
        <v>1959</v>
      </c>
      <c r="B736" s="12">
        <v>5025232920891</v>
      </c>
      <c r="C736" s="12" t="s">
        <v>1911</v>
      </c>
      <c r="D736" s="82" t="s">
        <v>224</v>
      </c>
      <c r="E736" t="s">
        <v>1949</v>
      </c>
      <c r="F736" s="82" t="s">
        <v>1913</v>
      </c>
      <c r="G736" s="83" t="s">
        <v>5287</v>
      </c>
      <c r="H736" s="84" t="s">
        <v>1951</v>
      </c>
      <c r="I736" s="9"/>
      <c r="J736" s="9"/>
      <c r="K736" s="10"/>
      <c r="L736" s="11"/>
      <c r="M736" s="22"/>
      <c r="N736" s="22"/>
      <c r="O736" s="22"/>
      <c r="P736" s="85">
        <v>354375</v>
      </c>
      <c r="Q736" s="86">
        <v>54</v>
      </c>
      <c r="R736" s="86">
        <v>75</v>
      </c>
      <c r="S736" s="86">
        <v>105</v>
      </c>
      <c r="T736" s="86">
        <v>45</v>
      </c>
      <c r="U736" s="12" t="s">
        <v>96</v>
      </c>
      <c r="V736" s="6" t="s">
        <v>1927</v>
      </c>
      <c r="W736" s="6">
        <v>675</v>
      </c>
      <c r="X736" s="15" t="s">
        <v>1960</v>
      </c>
    </row>
    <row r="737" spans="1:24">
      <c r="A737" t="s">
        <v>1961</v>
      </c>
      <c r="B737" s="12">
        <v>5025232941032</v>
      </c>
      <c r="C737" s="12" t="s">
        <v>1911</v>
      </c>
      <c r="D737" s="82" t="s">
        <v>224</v>
      </c>
      <c r="E737" t="s">
        <v>1949</v>
      </c>
      <c r="F737" s="82" t="s">
        <v>1913</v>
      </c>
      <c r="G737" s="83" t="s">
        <v>5288</v>
      </c>
      <c r="H737" s="84" t="s">
        <v>1951</v>
      </c>
      <c r="I737" s="9"/>
      <c r="J737" s="9"/>
      <c r="K737" s="10"/>
      <c r="L737" s="11"/>
      <c r="M737" s="22"/>
      <c r="N737" s="22"/>
      <c r="O737" s="22"/>
      <c r="P737" s="85">
        <v>658790</v>
      </c>
      <c r="Q737" s="86">
        <v>98</v>
      </c>
      <c r="R737" s="86">
        <v>112.99999999999999</v>
      </c>
      <c r="S737" s="86">
        <v>110.00000000000001</v>
      </c>
      <c r="T737" s="86">
        <v>53</v>
      </c>
      <c r="U737" s="12" t="s">
        <v>96</v>
      </c>
      <c r="V737" s="6" t="s">
        <v>1962</v>
      </c>
      <c r="W737" s="6">
        <v>675</v>
      </c>
      <c r="X737" s="15" t="s">
        <v>1963</v>
      </c>
    </row>
    <row r="738" spans="1:24">
      <c r="A738" t="s">
        <v>1964</v>
      </c>
      <c r="B738" s="12">
        <v>5025232941056</v>
      </c>
      <c r="C738" s="12" t="s">
        <v>1911</v>
      </c>
      <c r="D738" s="82" t="s">
        <v>224</v>
      </c>
      <c r="E738" t="s">
        <v>1949</v>
      </c>
      <c r="F738" s="82" t="s">
        <v>1913</v>
      </c>
      <c r="G738" s="83" t="s">
        <v>5289</v>
      </c>
      <c r="H738" s="84" t="s">
        <v>1951</v>
      </c>
      <c r="I738" s="9"/>
      <c r="J738" s="9"/>
      <c r="K738" s="10"/>
      <c r="L738" s="11"/>
      <c r="M738" s="22"/>
      <c r="N738" s="22"/>
      <c r="O738" s="22"/>
      <c r="P738" s="85">
        <v>658790</v>
      </c>
      <c r="Q738" s="86">
        <v>102</v>
      </c>
      <c r="R738" s="86">
        <v>112.99999999999999</v>
      </c>
      <c r="S738" s="86">
        <v>110.00000000000001</v>
      </c>
      <c r="T738" s="86">
        <v>53</v>
      </c>
      <c r="U738" s="12" t="s">
        <v>96</v>
      </c>
      <c r="V738" s="6" t="s">
        <v>1965</v>
      </c>
      <c r="W738" s="6">
        <v>675</v>
      </c>
      <c r="X738" s="15" t="s">
        <v>1966</v>
      </c>
    </row>
    <row r="739" spans="1:24">
      <c r="A739" t="s">
        <v>1967</v>
      </c>
      <c r="B739" s="12">
        <v>5025232941070</v>
      </c>
      <c r="C739" s="12" t="s">
        <v>1911</v>
      </c>
      <c r="D739" s="82" t="s">
        <v>224</v>
      </c>
      <c r="E739" t="s">
        <v>1949</v>
      </c>
      <c r="F739" s="82" t="s">
        <v>1913</v>
      </c>
      <c r="G739" s="83" t="s">
        <v>5290</v>
      </c>
      <c r="H739" s="84" t="s">
        <v>1951</v>
      </c>
      <c r="I739" s="9"/>
      <c r="J739" s="9"/>
      <c r="K739" s="10"/>
      <c r="L739" s="11"/>
      <c r="M739" s="22"/>
      <c r="N739" s="22"/>
      <c r="O739" s="22"/>
      <c r="P739" s="85">
        <v>658790</v>
      </c>
      <c r="Q739" s="86">
        <v>102</v>
      </c>
      <c r="R739" s="86">
        <v>112.99999999999999</v>
      </c>
      <c r="S739" s="86">
        <v>110.00000000000001</v>
      </c>
      <c r="T739" s="86">
        <v>53</v>
      </c>
      <c r="U739" s="12" t="s">
        <v>96</v>
      </c>
      <c r="V739" s="6" t="s">
        <v>1965</v>
      </c>
      <c r="W739" s="6">
        <v>675</v>
      </c>
      <c r="X739" s="15" t="s">
        <v>1966</v>
      </c>
    </row>
    <row r="740" spans="1:24">
      <c r="A740" t="s">
        <v>1968</v>
      </c>
      <c r="B740" s="12">
        <v>5025232941049</v>
      </c>
      <c r="C740" s="12" t="s">
        <v>1911</v>
      </c>
      <c r="D740" s="82" t="s">
        <v>224</v>
      </c>
      <c r="E740" t="s">
        <v>1949</v>
      </c>
      <c r="F740" s="82" t="s">
        <v>1942</v>
      </c>
      <c r="G740" s="83" t="s">
        <v>5291</v>
      </c>
      <c r="H740" s="84" t="s">
        <v>1969</v>
      </c>
      <c r="I740" s="9"/>
      <c r="J740" s="9"/>
      <c r="K740" s="10"/>
      <c r="L740" s="11"/>
      <c r="M740" s="22"/>
      <c r="N740" s="22"/>
      <c r="O740" s="22"/>
      <c r="P740" s="85">
        <v>658790</v>
      </c>
      <c r="Q740" s="86">
        <v>98</v>
      </c>
      <c r="R740" s="86">
        <v>112.99999999999999</v>
      </c>
      <c r="S740" s="86">
        <v>110.00000000000001</v>
      </c>
      <c r="T740" s="86">
        <v>53</v>
      </c>
      <c r="U740" s="12" t="s">
        <v>96</v>
      </c>
      <c r="V740" s="6" t="s">
        <v>1962</v>
      </c>
      <c r="W740" s="6">
        <v>675</v>
      </c>
      <c r="X740" s="15" t="s">
        <v>1963</v>
      </c>
    </row>
    <row r="741" spans="1:24">
      <c r="A741" t="s">
        <v>1970</v>
      </c>
      <c r="B741" s="12">
        <v>5025232941063</v>
      </c>
      <c r="C741" s="12" t="s">
        <v>1911</v>
      </c>
      <c r="D741" s="82" t="s">
        <v>224</v>
      </c>
      <c r="E741" t="s">
        <v>1949</v>
      </c>
      <c r="F741" s="82" t="s">
        <v>1942</v>
      </c>
      <c r="G741" s="83" t="s">
        <v>5292</v>
      </c>
      <c r="H741" s="84" t="s">
        <v>1969</v>
      </c>
      <c r="I741" s="9"/>
      <c r="J741" s="9"/>
      <c r="K741" s="10"/>
      <c r="L741" s="11"/>
      <c r="M741" s="22"/>
      <c r="N741" s="22"/>
      <c r="O741" s="22"/>
      <c r="P741" s="85">
        <v>658790</v>
      </c>
      <c r="Q741" s="86">
        <v>95</v>
      </c>
      <c r="R741" s="86">
        <v>112.99999999999999</v>
      </c>
      <c r="S741" s="86">
        <v>110.00000000000001</v>
      </c>
      <c r="T741" s="86">
        <v>53</v>
      </c>
      <c r="U741" s="12" t="s">
        <v>96</v>
      </c>
      <c r="V741" s="6" t="s">
        <v>1965</v>
      </c>
      <c r="W741" s="6">
        <v>675</v>
      </c>
      <c r="X741" s="15" t="s">
        <v>1966</v>
      </c>
    </row>
    <row r="742" spans="1:24">
      <c r="A742" t="s">
        <v>1971</v>
      </c>
      <c r="B742" s="12">
        <v>5025232941087</v>
      </c>
      <c r="C742" s="12" t="s">
        <v>1911</v>
      </c>
      <c r="D742" s="82" t="s">
        <v>224</v>
      </c>
      <c r="E742" t="s">
        <v>1949</v>
      </c>
      <c r="F742" s="82" t="s">
        <v>1942</v>
      </c>
      <c r="G742" s="83" t="s">
        <v>5293</v>
      </c>
      <c r="H742" s="84" t="s">
        <v>1969</v>
      </c>
      <c r="I742" s="9"/>
      <c r="J742" s="9"/>
      <c r="K742" s="10"/>
      <c r="L742" s="11"/>
      <c r="M742" s="22"/>
      <c r="N742" s="22"/>
      <c r="O742" s="22"/>
      <c r="P742" s="85">
        <v>658790</v>
      </c>
      <c r="Q742" s="86">
        <v>102</v>
      </c>
      <c r="R742" s="86">
        <v>112.99999999999999</v>
      </c>
      <c r="S742" s="86">
        <v>110.00000000000001</v>
      </c>
      <c r="T742" s="86">
        <v>53</v>
      </c>
      <c r="U742" s="12" t="s">
        <v>96</v>
      </c>
      <c r="V742" s="6" t="s">
        <v>1965</v>
      </c>
      <c r="W742" s="6">
        <v>675</v>
      </c>
      <c r="X742" s="15" t="s">
        <v>1966</v>
      </c>
    </row>
    <row r="743" spans="1:24">
      <c r="A743" t="s">
        <v>1972</v>
      </c>
      <c r="B743" s="12">
        <v>5025232898831</v>
      </c>
      <c r="C743" s="12" t="s">
        <v>1911</v>
      </c>
      <c r="D743" s="82" t="s">
        <v>6883</v>
      </c>
      <c r="E743" t="s">
        <v>1973</v>
      </c>
      <c r="F743" t="s">
        <v>1974</v>
      </c>
      <c r="G743" s="83" t="s">
        <v>5294</v>
      </c>
      <c r="H743" s="83" t="s">
        <v>1976</v>
      </c>
      <c r="I743" s="9"/>
      <c r="J743" s="9"/>
      <c r="K743" s="9"/>
      <c r="L743" s="9"/>
      <c r="M743" s="22"/>
      <c r="N743" s="22"/>
      <c r="O743" s="22"/>
      <c r="P743" s="85">
        <v>243000</v>
      </c>
      <c r="Q743" s="86">
        <v>26</v>
      </c>
      <c r="R743" s="86">
        <v>30</v>
      </c>
      <c r="S743" s="86">
        <v>90</v>
      </c>
      <c r="T743" s="86">
        <v>90</v>
      </c>
      <c r="U743" s="14" t="s">
        <v>56</v>
      </c>
      <c r="V743" s="14" t="s">
        <v>56</v>
      </c>
      <c r="W743" s="14" t="s">
        <v>56</v>
      </c>
      <c r="X743" s="14" t="s">
        <v>56</v>
      </c>
    </row>
    <row r="744" spans="1:24">
      <c r="A744" t="s">
        <v>1977</v>
      </c>
      <c r="B744" s="12">
        <v>5025232898824</v>
      </c>
      <c r="C744" s="12" t="s">
        <v>1911</v>
      </c>
      <c r="D744" s="82" t="s">
        <v>6883</v>
      </c>
      <c r="E744" t="s">
        <v>1973</v>
      </c>
      <c r="F744" t="s">
        <v>1974</v>
      </c>
      <c r="G744" s="83" t="s">
        <v>5295</v>
      </c>
      <c r="H744" s="83" t="s">
        <v>1976</v>
      </c>
      <c r="I744" s="9"/>
      <c r="J744" s="9"/>
      <c r="K744" s="9"/>
      <c r="L744" s="9"/>
      <c r="M744" s="22"/>
      <c r="N744" s="22"/>
      <c r="O744" s="22"/>
      <c r="P744" s="85">
        <v>234900</v>
      </c>
      <c r="Q744" s="86">
        <v>29</v>
      </c>
      <c r="R744" s="86">
        <v>28.999999999999996</v>
      </c>
      <c r="S744" s="86">
        <v>90</v>
      </c>
      <c r="T744" s="86">
        <v>90</v>
      </c>
      <c r="U744" s="14" t="s">
        <v>56</v>
      </c>
      <c r="V744" s="14" t="s">
        <v>56</v>
      </c>
      <c r="W744" s="14" t="s">
        <v>56</v>
      </c>
      <c r="X744" s="14" t="s">
        <v>56</v>
      </c>
    </row>
    <row r="745" spans="1:24">
      <c r="A745" t="s">
        <v>1979</v>
      </c>
      <c r="B745" s="12">
        <v>5025232898817</v>
      </c>
      <c r="C745" s="12" t="s">
        <v>1911</v>
      </c>
      <c r="D745" s="82" t="s">
        <v>6883</v>
      </c>
      <c r="E745" t="s">
        <v>1973</v>
      </c>
      <c r="F745" t="s">
        <v>1974</v>
      </c>
      <c r="G745" s="83" t="s">
        <v>5296</v>
      </c>
      <c r="H745" s="83" t="s">
        <v>1976</v>
      </c>
      <c r="I745" s="9"/>
      <c r="J745" s="9"/>
      <c r="K745" s="9"/>
      <c r="L745" s="9"/>
      <c r="M745" s="22"/>
      <c r="N745" s="22"/>
      <c r="O745" s="22"/>
      <c r="P745" s="85">
        <v>280350</v>
      </c>
      <c r="Q745" s="86">
        <v>34</v>
      </c>
      <c r="R745" s="86">
        <v>35</v>
      </c>
      <c r="S745" s="86">
        <v>90</v>
      </c>
      <c r="T745" s="86">
        <v>89</v>
      </c>
      <c r="U745" s="14" t="s">
        <v>56</v>
      </c>
      <c r="V745" s="14" t="s">
        <v>56</v>
      </c>
      <c r="W745" s="14" t="s">
        <v>56</v>
      </c>
      <c r="X745" s="14" t="s">
        <v>56</v>
      </c>
    </row>
    <row r="746" spans="1:24">
      <c r="A746" t="s">
        <v>1981</v>
      </c>
      <c r="B746" s="12" t="s">
        <v>1982</v>
      </c>
      <c r="C746" s="12" t="s">
        <v>1983</v>
      </c>
      <c r="D746" s="82" t="s">
        <v>1984</v>
      </c>
      <c r="E746" t="s">
        <v>1985</v>
      </c>
      <c r="F746" t="s">
        <v>1986</v>
      </c>
      <c r="G746" s="83" t="s">
        <v>5297</v>
      </c>
      <c r="H746" s="83" t="s">
        <v>1988</v>
      </c>
      <c r="I746" s="9"/>
      <c r="J746" s="9" t="s">
        <v>1989</v>
      </c>
      <c r="K746" s="10" t="s">
        <v>2017</v>
      </c>
      <c r="L746" s="87">
        <v>45870</v>
      </c>
      <c r="M746" s="22"/>
      <c r="N746" s="22"/>
      <c r="O746" s="22"/>
      <c r="P746" s="85">
        <v>100000</v>
      </c>
      <c r="Q746" s="86">
        <v>7</v>
      </c>
      <c r="R746" s="86">
        <v>10</v>
      </c>
      <c r="S746" s="86">
        <v>100</v>
      </c>
      <c r="T746" s="86">
        <v>100</v>
      </c>
      <c r="U746" s="14" t="s">
        <v>56</v>
      </c>
      <c r="V746" s="14" t="s">
        <v>56</v>
      </c>
      <c r="W746" s="14" t="s">
        <v>56</v>
      </c>
      <c r="X746" s="14" t="s">
        <v>56</v>
      </c>
    </row>
    <row r="747" spans="1:24">
      <c r="A747" t="s">
        <v>1990</v>
      </c>
      <c r="B747" s="12" t="s">
        <v>1991</v>
      </c>
      <c r="C747" s="12" t="s">
        <v>1983</v>
      </c>
      <c r="D747" s="82" t="s">
        <v>1984</v>
      </c>
      <c r="E747" t="s">
        <v>1985</v>
      </c>
      <c r="F747" t="s">
        <v>1986</v>
      </c>
      <c r="G747" s="83" t="s">
        <v>5298</v>
      </c>
      <c r="H747" s="83" t="s">
        <v>1992</v>
      </c>
      <c r="I747" s="9"/>
      <c r="J747" s="9" t="s">
        <v>1993</v>
      </c>
      <c r="K747" s="10" t="s">
        <v>2017</v>
      </c>
      <c r="L747" s="87">
        <v>45870</v>
      </c>
      <c r="M747" s="22"/>
      <c r="N747" s="22"/>
      <c r="O747" s="22"/>
      <c r="P747" s="85">
        <v>100000</v>
      </c>
      <c r="Q747" s="86">
        <v>7</v>
      </c>
      <c r="R747" s="86">
        <v>10</v>
      </c>
      <c r="S747" s="86">
        <v>100</v>
      </c>
      <c r="T747" s="86">
        <v>100</v>
      </c>
      <c r="U747" s="14" t="s">
        <v>56</v>
      </c>
      <c r="V747" s="14" t="s">
        <v>56</v>
      </c>
      <c r="W747" s="14" t="s">
        <v>56</v>
      </c>
      <c r="X747" s="14" t="s">
        <v>56</v>
      </c>
    </row>
    <row r="748" spans="1:24">
      <c r="A748" t="s">
        <v>1994</v>
      </c>
      <c r="B748" s="12" t="s">
        <v>1995</v>
      </c>
      <c r="C748" s="12" t="s">
        <v>1983</v>
      </c>
      <c r="D748" s="82" t="s">
        <v>1984</v>
      </c>
      <c r="E748" t="s">
        <v>1985</v>
      </c>
      <c r="F748" t="s">
        <v>1986</v>
      </c>
      <c r="G748" s="83" t="s">
        <v>5299</v>
      </c>
      <c r="H748" s="83" t="s">
        <v>1997</v>
      </c>
      <c r="I748" s="9"/>
      <c r="J748" s="9"/>
      <c r="K748" s="10" t="s">
        <v>2017</v>
      </c>
      <c r="L748" s="87">
        <v>45809</v>
      </c>
      <c r="M748" s="22"/>
      <c r="N748" s="22"/>
      <c r="O748" s="22"/>
      <c r="P748" s="85">
        <v>100000</v>
      </c>
      <c r="Q748" s="86">
        <v>7</v>
      </c>
      <c r="R748" s="86">
        <v>10</v>
      </c>
      <c r="S748" s="86">
        <v>100</v>
      </c>
      <c r="T748" s="86">
        <v>100</v>
      </c>
      <c r="U748" s="14" t="s">
        <v>56</v>
      </c>
      <c r="V748" s="14" t="s">
        <v>56</v>
      </c>
      <c r="W748" s="14" t="s">
        <v>56</v>
      </c>
      <c r="X748" s="14" t="s">
        <v>56</v>
      </c>
    </row>
    <row r="749" spans="1:24">
      <c r="A749" t="s">
        <v>1998</v>
      </c>
      <c r="B749" s="12">
        <v>5025232856664</v>
      </c>
      <c r="C749" s="12" t="s">
        <v>1983</v>
      </c>
      <c r="D749" s="82" t="s">
        <v>1984</v>
      </c>
      <c r="E749" t="s">
        <v>1999</v>
      </c>
      <c r="F749" t="s">
        <v>1509</v>
      </c>
      <c r="G749" s="88" t="s">
        <v>5300</v>
      </c>
      <c r="H749" s="83" t="s">
        <v>2001</v>
      </c>
      <c r="I749" s="9"/>
      <c r="J749" s="9"/>
      <c r="K749" s="9"/>
      <c r="L749" s="9"/>
      <c r="M749" s="22"/>
      <c r="N749" s="22"/>
      <c r="O749" s="22"/>
      <c r="P749" s="85">
        <v>113535</v>
      </c>
      <c r="Q749" s="86">
        <v>5</v>
      </c>
      <c r="R749" s="86">
        <v>15</v>
      </c>
      <c r="S749" s="86">
        <v>87</v>
      </c>
      <c r="T749" s="86">
        <v>87</v>
      </c>
      <c r="U749" s="14" t="s">
        <v>56</v>
      </c>
      <c r="V749" s="14" t="s">
        <v>56</v>
      </c>
      <c r="W749" s="14" t="s">
        <v>56</v>
      </c>
      <c r="X749" s="14" t="s">
        <v>56</v>
      </c>
    </row>
    <row r="750" spans="1:24">
      <c r="A750" t="s">
        <v>2002</v>
      </c>
      <c r="B750" s="12">
        <v>5025232625758</v>
      </c>
      <c r="C750" s="12" t="s">
        <v>1983</v>
      </c>
      <c r="D750" s="82" t="s">
        <v>1984</v>
      </c>
      <c r="E750" t="s">
        <v>1999</v>
      </c>
      <c r="F750" t="s">
        <v>1509</v>
      </c>
      <c r="G750" s="83" t="s">
        <v>5301</v>
      </c>
      <c r="H750" s="83" t="s">
        <v>2004</v>
      </c>
      <c r="I750" s="9"/>
      <c r="J750" s="9"/>
      <c r="K750" s="9"/>
      <c r="L750" s="9"/>
      <c r="M750" s="22"/>
      <c r="N750" s="22"/>
      <c r="O750" s="22"/>
      <c r="P750" s="85">
        <v>4900</v>
      </c>
      <c r="Q750" s="86">
        <v>0.75</v>
      </c>
      <c r="R750" s="86">
        <v>14.000000000000002</v>
      </c>
      <c r="S750" s="86">
        <v>20</v>
      </c>
      <c r="T750" s="86">
        <v>17.5</v>
      </c>
      <c r="U750" s="14" t="s">
        <v>56</v>
      </c>
      <c r="V750" s="14" t="s">
        <v>56</v>
      </c>
      <c r="W750" s="14" t="s">
        <v>56</v>
      </c>
      <c r="X750" s="14" t="s">
        <v>56</v>
      </c>
    </row>
    <row r="751" spans="1:24">
      <c r="A751" t="s">
        <v>2005</v>
      </c>
      <c r="B751" s="12">
        <v>5025232913848</v>
      </c>
      <c r="C751" s="12" t="s">
        <v>1911</v>
      </c>
      <c r="D751" s="82" t="s">
        <v>6883</v>
      </c>
      <c r="E751" t="s">
        <v>1973</v>
      </c>
      <c r="F751" t="s">
        <v>2006</v>
      </c>
      <c r="G751" s="83" t="s">
        <v>5302</v>
      </c>
      <c r="H751" s="83" t="s">
        <v>2008</v>
      </c>
      <c r="I751" s="9"/>
      <c r="J751" s="9"/>
      <c r="K751" s="9"/>
      <c r="L751" s="9"/>
      <c r="M751" s="22"/>
      <c r="N751" s="22"/>
      <c r="O751" s="22"/>
      <c r="P751" s="85">
        <v>173250</v>
      </c>
      <c r="Q751" s="86">
        <v>20</v>
      </c>
      <c r="R751" s="86">
        <v>33</v>
      </c>
      <c r="S751" s="86">
        <v>75</v>
      </c>
      <c r="T751" s="86">
        <v>70</v>
      </c>
      <c r="U751" s="14" t="s">
        <v>56</v>
      </c>
      <c r="V751" s="14" t="s">
        <v>56</v>
      </c>
      <c r="W751" s="14" t="s">
        <v>56</v>
      </c>
      <c r="X751" s="14" t="s">
        <v>56</v>
      </c>
    </row>
    <row r="752" spans="1:24">
      <c r="A752" t="s">
        <v>2009</v>
      </c>
      <c r="B752" s="12">
        <v>5025232913855</v>
      </c>
      <c r="C752" s="12" t="s">
        <v>1911</v>
      </c>
      <c r="D752" s="82" t="s">
        <v>6883</v>
      </c>
      <c r="E752" t="s">
        <v>1973</v>
      </c>
      <c r="F752" t="s">
        <v>2006</v>
      </c>
      <c r="G752" s="83" t="s">
        <v>5303</v>
      </c>
      <c r="H752" s="83" t="s">
        <v>2008</v>
      </c>
      <c r="I752" s="9"/>
      <c r="J752" s="9"/>
      <c r="K752" s="9"/>
      <c r="L752" s="9"/>
      <c r="M752" s="22"/>
      <c r="N752" s="22"/>
      <c r="O752" s="22"/>
      <c r="P752" s="85">
        <v>173250</v>
      </c>
      <c r="Q752" s="86">
        <v>20</v>
      </c>
      <c r="R752" s="86">
        <v>33</v>
      </c>
      <c r="S752" s="86">
        <v>75</v>
      </c>
      <c r="T752" s="86">
        <v>70</v>
      </c>
      <c r="U752" s="14" t="s">
        <v>56</v>
      </c>
      <c r="V752" s="14" t="s">
        <v>56</v>
      </c>
      <c r="W752" s="14" t="s">
        <v>56</v>
      </c>
      <c r="X752" s="14" t="s">
        <v>56</v>
      </c>
    </row>
    <row r="753" spans="1:24">
      <c r="A753" t="s">
        <v>2010</v>
      </c>
      <c r="B753" s="12">
        <v>5025232913862</v>
      </c>
      <c r="C753" s="12" t="s">
        <v>1911</v>
      </c>
      <c r="D753" s="82" t="s">
        <v>6883</v>
      </c>
      <c r="E753" t="s">
        <v>1973</v>
      </c>
      <c r="F753" t="s">
        <v>2006</v>
      </c>
      <c r="G753" s="83" t="s">
        <v>5304</v>
      </c>
      <c r="H753" s="83" t="s">
        <v>2008</v>
      </c>
      <c r="I753" s="9"/>
      <c r="J753" s="9"/>
      <c r="K753" s="9"/>
      <c r="L753" s="9"/>
      <c r="M753" s="22"/>
      <c r="N753" s="22"/>
      <c r="O753" s="22"/>
      <c r="P753" s="85">
        <v>173250</v>
      </c>
      <c r="Q753" s="86">
        <v>20</v>
      </c>
      <c r="R753" s="86">
        <v>33</v>
      </c>
      <c r="S753" s="86">
        <v>75</v>
      </c>
      <c r="T753" s="86">
        <v>70</v>
      </c>
      <c r="U753" s="14" t="s">
        <v>56</v>
      </c>
      <c r="V753" s="14" t="s">
        <v>56</v>
      </c>
      <c r="W753" s="14" t="s">
        <v>56</v>
      </c>
      <c r="X753" s="14" t="s">
        <v>56</v>
      </c>
    </row>
    <row r="754" spans="1:24">
      <c r="A754" t="s">
        <v>2011</v>
      </c>
      <c r="B754" s="12">
        <v>5025232913879</v>
      </c>
      <c r="C754" s="12" t="s">
        <v>1911</v>
      </c>
      <c r="D754" s="82" t="s">
        <v>6883</v>
      </c>
      <c r="E754" t="s">
        <v>1973</v>
      </c>
      <c r="F754" t="s">
        <v>2006</v>
      </c>
      <c r="G754" s="83" t="s">
        <v>5305</v>
      </c>
      <c r="H754" s="83" t="s">
        <v>2008</v>
      </c>
      <c r="I754" s="9"/>
      <c r="J754" s="9"/>
      <c r="K754" s="9"/>
      <c r="L754" s="9"/>
      <c r="M754" s="22"/>
      <c r="N754" s="22"/>
      <c r="O754" s="22"/>
      <c r="P754" s="85">
        <v>173250</v>
      </c>
      <c r="Q754" s="86">
        <v>20</v>
      </c>
      <c r="R754" s="86">
        <v>33</v>
      </c>
      <c r="S754" s="86">
        <v>75</v>
      </c>
      <c r="T754" s="86">
        <v>70</v>
      </c>
      <c r="U754" s="14" t="s">
        <v>56</v>
      </c>
      <c r="V754" s="14" t="s">
        <v>56</v>
      </c>
      <c r="W754" s="14" t="s">
        <v>56</v>
      </c>
      <c r="X754" s="14" t="s">
        <v>56</v>
      </c>
    </row>
    <row r="755" spans="1:24">
      <c r="A755" t="s">
        <v>2016</v>
      </c>
      <c r="B755" s="12">
        <v>5025232913886</v>
      </c>
      <c r="C755" s="12" t="s">
        <v>1983</v>
      </c>
      <c r="D755" s="82" t="s">
        <v>1984</v>
      </c>
      <c r="E755" t="s">
        <v>1985</v>
      </c>
      <c r="F755" t="s">
        <v>2013</v>
      </c>
      <c r="G755" s="83" t="s">
        <v>6884</v>
      </c>
      <c r="H755" s="83" t="s">
        <v>6885</v>
      </c>
      <c r="I755" s="9"/>
      <c r="J755" s="9"/>
      <c r="K755" s="9"/>
      <c r="L755" s="9"/>
      <c r="M755" s="22"/>
      <c r="N755" s="22"/>
      <c r="O755" s="22"/>
      <c r="P755" s="85">
        <v>46920</v>
      </c>
      <c r="Q755" s="86">
        <v>5</v>
      </c>
      <c r="R755" s="86">
        <v>10</v>
      </c>
      <c r="S755" s="86">
        <v>69</v>
      </c>
      <c r="T755" s="86">
        <v>68</v>
      </c>
    </row>
    <row r="756" spans="1:24">
      <c r="A756" t="s">
        <v>2021</v>
      </c>
      <c r="B756" s="12">
        <v>5025232898848</v>
      </c>
      <c r="C756" s="12" t="s">
        <v>1911</v>
      </c>
      <c r="D756" s="82" t="s">
        <v>6883</v>
      </c>
      <c r="E756" t="s">
        <v>2022</v>
      </c>
      <c r="F756" t="s">
        <v>2023</v>
      </c>
      <c r="G756" s="83" t="s">
        <v>5308</v>
      </c>
      <c r="H756" s="83" t="s">
        <v>2025</v>
      </c>
      <c r="I756" s="9"/>
      <c r="J756" s="9"/>
      <c r="K756" s="9"/>
      <c r="L756" s="9"/>
      <c r="M756" s="22"/>
      <c r="N756" s="22"/>
      <c r="O756" s="22"/>
      <c r="P756" s="85">
        <v>294678</v>
      </c>
      <c r="Q756" s="86">
        <v>30</v>
      </c>
      <c r="R756" s="86">
        <v>34</v>
      </c>
      <c r="S756" s="86">
        <v>107</v>
      </c>
      <c r="T756" s="86">
        <v>81</v>
      </c>
      <c r="U756" s="14" t="s">
        <v>56</v>
      </c>
      <c r="V756" s="14" t="s">
        <v>56</v>
      </c>
      <c r="W756" s="14" t="s">
        <v>56</v>
      </c>
      <c r="X756" s="14" t="s">
        <v>56</v>
      </c>
    </row>
    <row r="757" spans="1:24">
      <c r="A757" t="s">
        <v>2026</v>
      </c>
      <c r="B757" s="12">
        <v>5025232898855</v>
      </c>
      <c r="C757" s="12" t="s">
        <v>1911</v>
      </c>
      <c r="D757" s="82" t="s">
        <v>6883</v>
      </c>
      <c r="E757" t="s">
        <v>2022</v>
      </c>
      <c r="F757" t="s">
        <v>2023</v>
      </c>
      <c r="G757" s="83" t="s">
        <v>5309</v>
      </c>
      <c r="H757" s="83" t="s">
        <v>2025</v>
      </c>
      <c r="I757" s="9"/>
      <c r="J757" s="9"/>
      <c r="K757" s="9"/>
      <c r="L757" s="9"/>
      <c r="M757" s="22"/>
      <c r="N757" s="22"/>
      <c r="O757" s="22"/>
      <c r="P757" s="85">
        <v>349758</v>
      </c>
      <c r="Q757" s="86">
        <v>36</v>
      </c>
      <c r="R757" s="86">
        <v>81</v>
      </c>
      <c r="S757" s="86">
        <v>127</v>
      </c>
      <c r="T757" s="86">
        <v>34</v>
      </c>
      <c r="U757" s="14" t="s">
        <v>56</v>
      </c>
      <c r="V757" s="14" t="s">
        <v>56</v>
      </c>
      <c r="W757" s="14" t="s">
        <v>56</v>
      </c>
      <c r="X757" s="14" t="s">
        <v>56</v>
      </c>
    </row>
    <row r="758" spans="1:24">
      <c r="A758" t="s">
        <v>2028</v>
      </c>
      <c r="B758" s="12">
        <v>5025232898862</v>
      </c>
      <c r="C758" s="12" t="s">
        <v>1911</v>
      </c>
      <c r="D758" s="82" t="s">
        <v>6883</v>
      </c>
      <c r="E758" t="s">
        <v>2022</v>
      </c>
      <c r="F758" t="s">
        <v>2023</v>
      </c>
      <c r="G758" s="83" t="s">
        <v>5310</v>
      </c>
      <c r="H758" s="83" t="s">
        <v>2025</v>
      </c>
      <c r="I758" s="9"/>
      <c r="J758" s="9"/>
      <c r="K758" s="9"/>
      <c r="L758" s="9"/>
      <c r="M758" s="22"/>
      <c r="N758" s="22"/>
      <c r="O758" s="22"/>
      <c r="P758" s="85">
        <v>459918</v>
      </c>
      <c r="Q758" s="86">
        <v>45</v>
      </c>
      <c r="R758" s="86">
        <v>34</v>
      </c>
      <c r="S758" s="86">
        <v>167</v>
      </c>
      <c r="T758" s="86">
        <v>81</v>
      </c>
      <c r="U758" s="14" t="s">
        <v>56</v>
      </c>
      <c r="V758" s="14" t="s">
        <v>56</v>
      </c>
      <c r="W758" s="14" t="s">
        <v>56</v>
      </c>
      <c r="X758" s="14" t="s">
        <v>56</v>
      </c>
    </row>
    <row r="759" spans="1:24">
      <c r="A759" t="s">
        <v>2030</v>
      </c>
      <c r="B759" s="12">
        <v>5025232915804</v>
      </c>
      <c r="C759" s="12" t="s">
        <v>1911</v>
      </c>
      <c r="D759" s="82" t="s">
        <v>6883</v>
      </c>
      <c r="E759" t="s">
        <v>2031</v>
      </c>
      <c r="F759" t="s">
        <v>2032</v>
      </c>
      <c r="G759" s="83" t="s">
        <v>5311</v>
      </c>
      <c r="H759" s="83" t="s">
        <v>2034</v>
      </c>
      <c r="I759" s="9"/>
      <c r="J759" s="9"/>
      <c r="K759" s="9"/>
      <c r="L759" s="9"/>
      <c r="M759" s="22"/>
      <c r="N759" s="22"/>
      <c r="O759" s="22"/>
      <c r="P759" s="85">
        <v>292740</v>
      </c>
      <c r="Q759" s="86">
        <v>42</v>
      </c>
      <c r="R759" s="86">
        <v>35</v>
      </c>
      <c r="S759" s="86">
        <v>102</v>
      </c>
      <c r="T759" s="86">
        <v>82</v>
      </c>
      <c r="U759" s="14" t="s">
        <v>56</v>
      </c>
      <c r="V759" s="14" t="s">
        <v>56</v>
      </c>
      <c r="W759" s="14" t="s">
        <v>56</v>
      </c>
      <c r="X759" s="14" t="s">
        <v>56</v>
      </c>
    </row>
    <row r="760" spans="1:24">
      <c r="A760" t="s">
        <v>2035</v>
      </c>
      <c r="B760" s="12">
        <v>5025232915811</v>
      </c>
      <c r="C760" s="12" t="s">
        <v>1911</v>
      </c>
      <c r="D760" s="82" t="s">
        <v>6883</v>
      </c>
      <c r="E760" t="s">
        <v>2031</v>
      </c>
      <c r="F760" t="s">
        <v>2032</v>
      </c>
      <c r="G760" s="83" t="s">
        <v>5312</v>
      </c>
      <c r="H760" s="83" t="s">
        <v>2034</v>
      </c>
      <c r="I760" s="9"/>
      <c r="J760" s="9"/>
      <c r="K760" s="9"/>
      <c r="L760" s="9"/>
      <c r="M760" s="22"/>
      <c r="N760" s="22"/>
      <c r="O760" s="22"/>
      <c r="P760" s="85">
        <v>395568</v>
      </c>
      <c r="Q760" s="86">
        <v>42</v>
      </c>
      <c r="R760" s="86">
        <v>36</v>
      </c>
      <c r="S760" s="86">
        <v>134</v>
      </c>
      <c r="T760" s="86">
        <v>82</v>
      </c>
      <c r="U760" s="14" t="s">
        <v>56</v>
      </c>
      <c r="V760" s="14" t="s">
        <v>56</v>
      </c>
      <c r="W760" s="14" t="s">
        <v>56</v>
      </c>
      <c r="X760" s="14" t="s">
        <v>56</v>
      </c>
    </row>
    <row r="761" spans="1:24">
      <c r="A761" t="s">
        <v>2037</v>
      </c>
      <c r="B761" s="12">
        <v>5025232915828</v>
      </c>
      <c r="C761" s="12" t="s">
        <v>1911</v>
      </c>
      <c r="D761" s="82" t="s">
        <v>6883</v>
      </c>
      <c r="E761" t="s">
        <v>2031</v>
      </c>
      <c r="F761" t="s">
        <v>2032</v>
      </c>
      <c r="G761" s="83" t="s">
        <v>5313</v>
      </c>
      <c r="H761" s="83" t="s">
        <v>2034</v>
      </c>
      <c r="I761" s="9"/>
      <c r="J761" s="9"/>
      <c r="K761" s="9"/>
      <c r="L761" s="9"/>
      <c r="M761" s="22"/>
      <c r="N761" s="22"/>
      <c r="O761" s="22"/>
      <c r="P761" s="85">
        <v>484128</v>
      </c>
      <c r="Q761" s="86">
        <v>49</v>
      </c>
      <c r="R761" s="86">
        <v>36</v>
      </c>
      <c r="S761" s="86">
        <v>164</v>
      </c>
      <c r="T761" s="86">
        <v>82</v>
      </c>
      <c r="U761" s="14" t="s">
        <v>56</v>
      </c>
      <c r="V761" s="14" t="s">
        <v>56</v>
      </c>
      <c r="W761" s="14" t="s">
        <v>56</v>
      </c>
      <c r="X761" s="14" t="s">
        <v>56</v>
      </c>
    </row>
    <row r="762" spans="1:24">
      <c r="A762" t="s">
        <v>2039</v>
      </c>
      <c r="B762" s="12" t="s">
        <v>2040</v>
      </c>
      <c r="C762" s="12" t="s">
        <v>1911</v>
      </c>
      <c r="D762" s="82" t="s">
        <v>6883</v>
      </c>
      <c r="E762" t="s">
        <v>2041</v>
      </c>
      <c r="F762" t="s">
        <v>2042</v>
      </c>
      <c r="G762" s="83" t="s">
        <v>5314</v>
      </c>
      <c r="H762" s="83" t="s">
        <v>2044</v>
      </c>
      <c r="I762" s="9"/>
      <c r="J762" s="9" t="s">
        <v>2045</v>
      </c>
      <c r="K762" s="10" t="s">
        <v>2017</v>
      </c>
      <c r="L762" s="87">
        <v>45778</v>
      </c>
      <c r="M762" s="22"/>
      <c r="N762" s="22"/>
      <c r="O762" s="22"/>
      <c r="P762" s="85">
        <v>126849</v>
      </c>
      <c r="Q762" s="86">
        <v>17</v>
      </c>
      <c r="R762" s="86">
        <v>28</v>
      </c>
      <c r="S762" s="86">
        <v>119</v>
      </c>
      <c r="T762" s="86">
        <v>38</v>
      </c>
      <c r="U762" s="14" t="s">
        <v>56</v>
      </c>
      <c r="V762" s="14" t="s">
        <v>56</v>
      </c>
      <c r="W762" s="14" t="s">
        <v>56</v>
      </c>
      <c r="X762" s="14" t="s">
        <v>56</v>
      </c>
    </row>
    <row r="763" spans="1:24">
      <c r="A763" t="s">
        <v>2046</v>
      </c>
      <c r="B763" s="12" t="s">
        <v>2047</v>
      </c>
      <c r="C763" s="12" t="s">
        <v>1911</v>
      </c>
      <c r="D763" s="82" t="s">
        <v>6883</v>
      </c>
      <c r="E763" t="s">
        <v>2041</v>
      </c>
      <c r="F763" t="s">
        <v>2042</v>
      </c>
      <c r="G763" s="83" t="s">
        <v>5315</v>
      </c>
      <c r="H763" s="83" t="s">
        <v>2044</v>
      </c>
      <c r="I763" s="9"/>
      <c r="J763" s="9" t="s">
        <v>2049</v>
      </c>
      <c r="K763" s="10" t="s">
        <v>2017</v>
      </c>
      <c r="L763" s="87">
        <v>45778</v>
      </c>
      <c r="M763" s="22"/>
      <c r="N763" s="22"/>
      <c r="O763" s="22"/>
      <c r="P763" s="85">
        <v>126849</v>
      </c>
      <c r="Q763" s="86">
        <v>17</v>
      </c>
      <c r="R763" s="86">
        <v>28</v>
      </c>
      <c r="S763" s="86">
        <v>119</v>
      </c>
      <c r="T763" s="86">
        <v>38</v>
      </c>
      <c r="U763" s="14" t="s">
        <v>56</v>
      </c>
      <c r="V763" s="14" t="s">
        <v>56</v>
      </c>
      <c r="W763" s="14" t="s">
        <v>56</v>
      </c>
      <c r="X763" s="14" t="s">
        <v>56</v>
      </c>
    </row>
    <row r="764" spans="1:24">
      <c r="A764" t="s">
        <v>2069</v>
      </c>
      <c r="B764" s="12" t="s">
        <v>2070</v>
      </c>
      <c r="C764" s="12" t="s">
        <v>1911</v>
      </c>
      <c r="D764" s="82" t="s">
        <v>6883</v>
      </c>
      <c r="E764" t="s">
        <v>2071</v>
      </c>
      <c r="F764" t="s">
        <v>2072</v>
      </c>
      <c r="G764" s="83" t="s">
        <v>5321</v>
      </c>
      <c r="H764" s="83" t="s">
        <v>2074</v>
      </c>
      <c r="I764" s="9"/>
      <c r="J764" s="9" t="s">
        <v>2075</v>
      </c>
      <c r="K764" s="10" t="s">
        <v>2017</v>
      </c>
      <c r="L764" s="87">
        <v>45717</v>
      </c>
      <c r="M764" s="22"/>
      <c r="N764" s="22"/>
      <c r="O764" s="22"/>
      <c r="P764" s="107">
        <v>86779</v>
      </c>
      <c r="Q764" s="86">
        <v>33</v>
      </c>
      <c r="R764" s="86">
        <v>23</v>
      </c>
      <c r="S764" s="86">
        <v>77</v>
      </c>
      <c r="T764" s="86">
        <v>49</v>
      </c>
      <c r="U764" s="14" t="s">
        <v>56</v>
      </c>
      <c r="V764" s="14" t="s">
        <v>56</v>
      </c>
      <c r="W764" s="14" t="s">
        <v>56</v>
      </c>
      <c r="X764" s="14" t="s">
        <v>56</v>
      </c>
    </row>
    <row r="765" spans="1:24">
      <c r="A765" t="s">
        <v>2076</v>
      </c>
      <c r="B765" s="12" t="s">
        <v>2077</v>
      </c>
      <c r="C765" s="12" t="s">
        <v>1911</v>
      </c>
      <c r="D765" s="82" t="s">
        <v>6883</v>
      </c>
      <c r="E765" t="s">
        <v>2071</v>
      </c>
      <c r="F765" t="s">
        <v>2072</v>
      </c>
      <c r="G765" s="83" t="s">
        <v>5322</v>
      </c>
      <c r="H765" s="83" t="s">
        <v>2074</v>
      </c>
      <c r="I765" s="9"/>
      <c r="J765" s="9" t="s">
        <v>2078</v>
      </c>
      <c r="K765" s="10" t="s">
        <v>2017</v>
      </c>
      <c r="L765" s="87">
        <v>45717</v>
      </c>
      <c r="M765" s="22"/>
      <c r="N765" s="22"/>
      <c r="O765" s="22"/>
      <c r="P765" s="107">
        <v>86779</v>
      </c>
      <c r="Q765" s="86">
        <v>33</v>
      </c>
      <c r="R765" s="86">
        <v>23</v>
      </c>
      <c r="S765" s="86">
        <v>77</v>
      </c>
      <c r="T765" s="86">
        <v>49</v>
      </c>
      <c r="U765" s="14" t="s">
        <v>56</v>
      </c>
      <c r="V765" s="14" t="s">
        <v>56</v>
      </c>
      <c r="W765" s="14" t="s">
        <v>56</v>
      </c>
      <c r="X765" s="14" t="s">
        <v>56</v>
      </c>
    </row>
    <row r="766" spans="1:24" ht="15" customHeight="1">
      <c r="A766" t="s">
        <v>2079</v>
      </c>
      <c r="B766" s="12">
        <v>5025232954469</v>
      </c>
      <c r="C766" s="12" t="s">
        <v>1911</v>
      </c>
      <c r="D766" s="82" t="s">
        <v>224</v>
      </c>
      <c r="E766" t="s">
        <v>2080</v>
      </c>
      <c r="F766" t="s">
        <v>2081</v>
      </c>
      <c r="G766" s="83" t="s">
        <v>6886</v>
      </c>
      <c r="H766" s="84" t="s">
        <v>2083</v>
      </c>
      <c r="I766" s="9"/>
      <c r="J766" s="9"/>
      <c r="K766" s="10"/>
      <c r="L766" s="10"/>
      <c r="M766" s="22"/>
      <c r="N766" s="22"/>
      <c r="O766" s="22"/>
      <c r="P766" s="85">
        <v>873806</v>
      </c>
      <c r="Q766" s="86">
        <v>121</v>
      </c>
      <c r="R766" s="86">
        <v>62</v>
      </c>
      <c r="S766" s="86">
        <v>125</v>
      </c>
      <c r="T766" s="86">
        <v>112.99999999999999</v>
      </c>
      <c r="U766" s="12" t="s">
        <v>96</v>
      </c>
      <c r="V766" s="6" t="s">
        <v>2084</v>
      </c>
      <c r="W766" s="6">
        <v>675</v>
      </c>
      <c r="X766" s="89" t="s">
        <v>2085</v>
      </c>
    </row>
    <row r="767" spans="1:24">
      <c r="A767" t="s">
        <v>2086</v>
      </c>
      <c r="B767" s="12">
        <v>5025232954476</v>
      </c>
      <c r="C767" s="12" t="s">
        <v>1911</v>
      </c>
      <c r="D767" s="82" t="s">
        <v>224</v>
      </c>
      <c r="E767" t="s">
        <v>2080</v>
      </c>
      <c r="F767" t="s">
        <v>2081</v>
      </c>
      <c r="G767" s="83" t="s">
        <v>6887</v>
      </c>
      <c r="H767" s="84" t="s">
        <v>2083</v>
      </c>
      <c r="I767" s="9"/>
      <c r="J767" s="9"/>
      <c r="K767" s="10"/>
      <c r="L767" s="10"/>
      <c r="M767" s="22"/>
      <c r="N767" s="22"/>
      <c r="O767" s="22"/>
      <c r="P767" s="85">
        <v>873806</v>
      </c>
      <c r="Q767" s="86">
        <v>121</v>
      </c>
      <c r="R767" s="86">
        <v>62</v>
      </c>
      <c r="S767" s="86">
        <v>125</v>
      </c>
      <c r="T767" s="86">
        <v>112.99999999999999</v>
      </c>
      <c r="U767" s="12" t="s">
        <v>96</v>
      </c>
      <c r="V767" s="6" t="s">
        <v>2084</v>
      </c>
      <c r="W767" s="6">
        <v>675</v>
      </c>
      <c r="X767" s="89" t="s">
        <v>2085</v>
      </c>
    </row>
    <row r="768" spans="1:24">
      <c r="A768" t="s">
        <v>2088</v>
      </c>
      <c r="B768" s="12">
        <v>5025232954445</v>
      </c>
      <c r="C768" s="12" t="s">
        <v>1911</v>
      </c>
      <c r="D768" s="82" t="s">
        <v>6883</v>
      </c>
      <c r="E768" t="s">
        <v>2080</v>
      </c>
      <c r="F768" t="s">
        <v>2089</v>
      </c>
      <c r="G768" s="83" t="s">
        <v>5325</v>
      </c>
      <c r="H768" s="84" t="s">
        <v>2091</v>
      </c>
      <c r="I768" s="9"/>
      <c r="J768" s="9"/>
      <c r="K768" s="10"/>
      <c r="L768" s="87"/>
      <c r="M768" s="22"/>
      <c r="N768" s="22"/>
      <c r="O768" s="22"/>
      <c r="P768" s="85">
        <v>1137345</v>
      </c>
      <c r="Q768" s="86">
        <v>106</v>
      </c>
      <c r="R768" s="86">
        <v>61</v>
      </c>
      <c r="S768" s="86">
        <v>165</v>
      </c>
      <c r="T768" s="86">
        <v>112.99999999999999</v>
      </c>
      <c r="U768" s="14" t="s">
        <v>56</v>
      </c>
      <c r="V768" s="14" t="s">
        <v>56</v>
      </c>
      <c r="W768" s="14" t="s">
        <v>56</v>
      </c>
      <c r="X768" s="14" t="s">
        <v>56</v>
      </c>
    </row>
    <row r="769" spans="1:24">
      <c r="A769" t="s">
        <v>2092</v>
      </c>
      <c r="B769" s="12">
        <v>5025232954452</v>
      </c>
      <c r="C769" s="12" t="s">
        <v>1911</v>
      </c>
      <c r="D769" s="82" t="s">
        <v>6883</v>
      </c>
      <c r="E769" t="s">
        <v>2080</v>
      </c>
      <c r="F769" t="s">
        <v>2089</v>
      </c>
      <c r="G769" s="83" t="s">
        <v>5326</v>
      </c>
      <c r="H769" s="90" t="s">
        <v>2091</v>
      </c>
      <c r="I769" s="9"/>
      <c r="J769" s="9"/>
      <c r="K769" s="10"/>
      <c r="L769" s="87"/>
      <c r="M769" s="22"/>
      <c r="N769" s="22"/>
      <c r="O769" s="22"/>
      <c r="P769" s="85">
        <v>1137345</v>
      </c>
      <c r="Q769" s="86">
        <v>108</v>
      </c>
      <c r="R769" s="86">
        <v>61</v>
      </c>
      <c r="S769" s="86">
        <v>165</v>
      </c>
      <c r="T769" s="86">
        <v>112.99999999999999</v>
      </c>
      <c r="U769" s="14" t="s">
        <v>56</v>
      </c>
      <c r="V769" s="14" t="s">
        <v>56</v>
      </c>
      <c r="W769" s="14" t="s">
        <v>56</v>
      </c>
      <c r="X769" s="14" t="s">
        <v>56</v>
      </c>
    </row>
    <row r="770" spans="1:24">
      <c r="A770" t="s">
        <v>2094</v>
      </c>
      <c r="B770" s="12">
        <v>5025232895175</v>
      </c>
      <c r="C770" s="12" t="s">
        <v>1911</v>
      </c>
      <c r="D770" s="82" t="s">
        <v>6883</v>
      </c>
      <c r="E770" t="s">
        <v>2080</v>
      </c>
      <c r="F770" t="s">
        <v>2089</v>
      </c>
      <c r="G770" s="83" t="s">
        <v>5327</v>
      </c>
      <c r="H770" s="84" t="s">
        <v>2091</v>
      </c>
      <c r="I770" s="9"/>
      <c r="J770" s="9"/>
      <c r="K770" s="10"/>
      <c r="L770" s="11"/>
      <c r="M770" s="22"/>
      <c r="N770" s="22"/>
      <c r="O770" s="22"/>
      <c r="P770" s="85">
        <v>1137345</v>
      </c>
      <c r="Q770" s="86">
        <v>108</v>
      </c>
      <c r="R770" s="86">
        <v>61</v>
      </c>
      <c r="S770" s="86">
        <v>165</v>
      </c>
      <c r="T770" s="86">
        <v>112.99999999999999</v>
      </c>
      <c r="U770" s="14" t="s">
        <v>56</v>
      </c>
      <c r="V770" s="14" t="s">
        <v>56</v>
      </c>
      <c r="W770" s="14" t="s">
        <v>56</v>
      </c>
      <c r="X770" s="14" t="s">
        <v>56</v>
      </c>
    </row>
    <row r="771" spans="1:24">
      <c r="A771" t="s">
        <v>2096</v>
      </c>
      <c r="B771" s="12">
        <v>5025232895182</v>
      </c>
      <c r="C771" s="12" t="s">
        <v>1911</v>
      </c>
      <c r="D771" s="82" t="s">
        <v>6883</v>
      </c>
      <c r="E771" t="s">
        <v>2080</v>
      </c>
      <c r="F771" t="s">
        <v>2089</v>
      </c>
      <c r="G771" s="83" t="s">
        <v>5328</v>
      </c>
      <c r="H771" s="90" t="s">
        <v>2091</v>
      </c>
      <c r="I771" s="9"/>
      <c r="J771" s="9"/>
      <c r="K771" s="10"/>
      <c r="L771" s="11"/>
      <c r="M771" s="22"/>
      <c r="N771" s="22"/>
      <c r="O771" s="22"/>
      <c r="P771" s="85">
        <v>1137345</v>
      </c>
      <c r="Q771" s="86">
        <v>108</v>
      </c>
      <c r="R771" s="86">
        <v>61</v>
      </c>
      <c r="S771" s="86">
        <v>165</v>
      </c>
      <c r="T771" s="86">
        <v>112.99999999999999</v>
      </c>
      <c r="U771" s="14" t="s">
        <v>56</v>
      </c>
      <c r="V771" s="14" t="s">
        <v>56</v>
      </c>
      <c r="W771" s="14" t="s">
        <v>56</v>
      </c>
      <c r="X771" s="14" t="s">
        <v>56</v>
      </c>
    </row>
    <row r="772" spans="1:24">
      <c r="A772" t="s">
        <v>2103</v>
      </c>
      <c r="B772" s="12" t="s">
        <v>6888</v>
      </c>
      <c r="C772" s="12" t="s">
        <v>1911</v>
      </c>
      <c r="D772" s="82" t="s">
        <v>6883</v>
      </c>
      <c r="E772" t="s">
        <v>2099</v>
      </c>
      <c r="F772" t="s">
        <v>2100</v>
      </c>
      <c r="G772" s="91" t="s">
        <v>6889</v>
      </c>
      <c r="H772" s="91" t="s">
        <v>2102</v>
      </c>
      <c r="I772" s="9"/>
      <c r="J772" s="9"/>
      <c r="K772" s="10" t="s">
        <v>2017</v>
      </c>
      <c r="L772" s="87">
        <v>45627</v>
      </c>
      <c r="M772" s="22"/>
      <c r="N772" s="22"/>
      <c r="O772" s="22"/>
      <c r="P772" s="85">
        <v>1260720</v>
      </c>
      <c r="Q772" s="86">
        <v>92</v>
      </c>
      <c r="R772" s="86">
        <v>102</v>
      </c>
      <c r="S772" s="86">
        <v>120</v>
      </c>
      <c r="T772" s="86">
        <v>103</v>
      </c>
      <c r="U772" s="14" t="s">
        <v>56</v>
      </c>
      <c r="V772" s="14" t="s">
        <v>56</v>
      </c>
      <c r="W772" s="14" t="s">
        <v>56</v>
      </c>
      <c r="X772" s="14" t="s">
        <v>56</v>
      </c>
    </row>
    <row r="773" spans="1:24">
      <c r="A773" t="s">
        <v>2109</v>
      </c>
      <c r="B773" s="12" t="s">
        <v>6890</v>
      </c>
      <c r="C773" s="12" t="s">
        <v>1911</v>
      </c>
      <c r="D773" s="82" t="s">
        <v>6883</v>
      </c>
      <c r="E773" t="s">
        <v>2099</v>
      </c>
      <c r="F773" t="s">
        <v>2106</v>
      </c>
      <c r="G773" s="91" t="s">
        <v>6891</v>
      </c>
      <c r="H773" s="91" t="s">
        <v>2108</v>
      </c>
      <c r="I773" s="9"/>
      <c r="J773" s="9"/>
      <c r="K773" s="10" t="s">
        <v>2017</v>
      </c>
      <c r="L773" s="87">
        <v>45627</v>
      </c>
      <c r="M773" s="22"/>
      <c r="N773" s="22"/>
      <c r="O773" s="22"/>
      <c r="P773" s="85">
        <v>723347.86</v>
      </c>
      <c r="Q773" s="86" t="s">
        <v>2110</v>
      </c>
      <c r="R773" s="86">
        <v>80.2</v>
      </c>
      <c r="S773" s="86">
        <v>101</v>
      </c>
      <c r="T773" s="86">
        <v>89.3</v>
      </c>
      <c r="U773" s="14" t="s">
        <v>56</v>
      </c>
      <c r="V773" s="14" t="s">
        <v>56</v>
      </c>
      <c r="W773" s="14" t="s">
        <v>56</v>
      </c>
      <c r="X773" s="14" t="s">
        <v>56</v>
      </c>
    </row>
    <row r="774" spans="1:24">
      <c r="A774" t="s">
        <v>2115</v>
      </c>
      <c r="B774" s="12" t="s">
        <v>6892</v>
      </c>
      <c r="C774" s="12" t="s">
        <v>1911</v>
      </c>
      <c r="D774" s="82" t="s">
        <v>6883</v>
      </c>
      <c r="E774" t="s">
        <v>2099</v>
      </c>
      <c r="F774" t="s">
        <v>667</v>
      </c>
      <c r="G774" s="91" t="s">
        <v>6893</v>
      </c>
      <c r="H774" s="91" t="s">
        <v>2114</v>
      </c>
      <c r="I774" s="9"/>
      <c r="J774" s="9"/>
      <c r="K774" s="10" t="s">
        <v>2017</v>
      </c>
      <c r="L774" s="87">
        <v>45627</v>
      </c>
      <c r="M774" s="22"/>
      <c r="N774" s="22"/>
      <c r="O774" s="22"/>
      <c r="P774" s="85">
        <v>723347.86</v>
      </c>
      <c r="Q774" s="86" t="s">
        <v>2110</v>
      </c>
      <c r="R774" s="86">
        <v>80.2</v>
      </c>
      <c r="S774" s="86">
        <v>101</v>
      </c>
      <c r="T774" s="86">
        <v>89.3</v>
      </c>
      <c r="U774" s="14" t="s">
        <v>56</v>
      </c>
      <c r="V774" s="14" t="s">
        <v>56</v>
      </c>
      <c r="W774" s="14" t="s">
        <v>56</v>
      </c>
      <c r="X774" s="14" t="s">
        <v>56</v>
      </c>
    </row>
    <row r="775" spans="1:24">
      <c r="A775" t="s">
        <v>2119</v>
      </c>
      <c r="B775" s="12" t="s">
        <v>6894</v>
      </c>
      <c r="C775" s="12" t="s">
        <v>1911</v>
      </c>
      <c r="D775" s="82" t="s">
        <v>6883</v>
      </c>
      <c r="E775" t="s">
        <v>2099</v>
      </c>
      <c r="F775" t="s">
        <v>2100</v>
      </c>
      <c r="G775" s="91" t="s">
        <v>6895</v>
      </c>
      <c r="H775" s="91" t="s">
        <v>2102</v>
      </c>
      <c r="I775" s="9"/>
      <c r="J775" s="9"/>
      <c r="K775" s="10" t="s">
        <v>2017</v>
      </c>
      <c r="L775" s="87">
        <v>45627</v>
      </c>
      <c r="M775" s="22"/>
      <c r="N775" s="22"/>
      <c r="O775" s="22"/>
      <c r="P775" s="85">
        <v>2017392</v>
      </c>
      <c r="Q775" s="86">
        <v>135</v>
      </c>
      <c r="R775" s="86">
        <v>122</v>
      </c>
      <c r="S775" s="86">
        <v>156</v>
      </c>
      <c r="T775" s="86">
        <v>106</v>
      </c>
      <c r="U775" s="14" t="s">
        <v>56</v>
      </c>
      <c r="V775" s="14" t="s">
        <v>56</v>
      </c>
      <c r="W775" s="14" t="s">
        <v>56</v>
      </c>
      <c r="X775" s="14" t="s">
        <v>56</v>
      </c>
    </row>
    <row r="776" spans="1:24">
      <c r="A776" t="s">
        <v>2123</v>
      </c>
      <c r="B776" s="12" t="s">
        <v>6896</v>
      </c>
      <c r="C776" s="12" t="s">
        <v>1911</v>
      </c>
      <c r="D776" s="82" t="s">
        <v>6883</v>
      </c>
      <c r="E776" t="s">
        <v>2099</v>
      </c>
      <c r="F776" t="s">
        <v>2106</v>
      </c>
      <c r="G776" s="91" t="s">
        <v>6897</v>
      </c>
      <c r="H776" s="91" t="s">
        <v>2108</v>
      </c>
      <c r="I776" s="9"/>
      <c r="J776" s="9"/>
      <c r="K776" s="10" t="s">
        <v>2017</v>
      </c>
      <c r="L776" s="87">
        <v>45627</v>
      </c>
      <c r="M776" s="22"/>
      <c r="N776" s="22"/>
      <c r="O776" s="22"/>
      <c r="P776" s="85">
        <v>1329778.08</v>
      </c>
      <c r="Q776" s="86">
        <v>107.5</v>
      </c>
      <c r="R776" s="86">
        <v>102.6</v>
      </c>
      <c r="S776" s="86">
        <v>136</v>
      </c>
      <c r="T776" s="86">
        <v>95.3</v>
      </c>
      <c r="U776" s="14" t="s">
        <v>56</v>
      </c>
      <c r="V776" s="14" t="s">
        <v>56</v>
      </c>
      <c r="W776" s="14" t="s">
        <v>56</v>
      </c>
      <c r="X776" s="14" t="s">
        <v>56</v>
      </c>
    </row>
    <row r="777" spans="1:24">
      <c r="A777" t="s">
        <v>2127</v>
      </c>
      <c r="B777" s="12" t="s">
        <v>6898</v>
      </c>
      <c r="C777" s="12" t="s">
        <v>1911</v>
      </c>
      <c r="D777" s="82" t="s">
        <v>6883</v>
      </c>
      <c r="E777" t="s">
        <v>2099</v>
      </c>
      <c r="F777" t="s">
        <v>667</v>
      </c>
      <c r="G777" s="91" t="s">
        <v>6899</v>
      </c>
      <c r="H777" s="91" t="s">
        <v>2114</v>
      </c>
      <c r="I777" s="9"/>
      <c r="J777" s="9"/>
      <c r="K777" s="10" t="s">
        <v>2017</v>
      </c>
      <c r="L777" s="87">
        <v>45627</v>
      </c>
      <c r="M777" s="22"/>
      <c r="N777" s="22"/>
      <c r="O777" s="22"/>
      <c r="P777" s="85">
        <v>1329778.08</v>
      </c>
      <c r="Q777" s="86">
        <v>107.5</v>
      </c>
      <c r="R777" s="86">
        <v>102.6</v>
      </c>
      <c r="S777" s="86">
        <v>136</v>
      </c>
      <c r="T777" s="86">
        <v>95.3</v>
      </c>
      <c r="U777" s="14" t="s">
        <v>56</v>
      </c>
      <c r="V777" s="14" t="s">
        <v>56</v>
      </c>
      <c r="W777" s="14" t="s">
        <v>56</v>
      </c>
      <c r="X777" s="14" t="s">
        <v>56</v>
      </c>
    </row>
    <row r="778" spans="1:24">
      <c r="A778" t="s">
        <v>6900</v>
      </c>
      <c r="B778" s="12" t="s">
        <v>6901</v>
      </c>
      <c r="C778" s="12" t="s">
        <v>1911</v>
      </c>
      <c r="D778" s="82" t="s">
        <v>1984</v>
      </c>
      <c r="E778" t="s">
        <v>2099</v>
      </c>
      <c r="F778" s="92" t="s">
        <v>175</v>
      </c>
      <c r="G778" s="91" t="s">
        <v>6902</v>
      </c>
      <c r="H778" s="83" t="s">
        <v>6903</v>
      </c>
      <c r="I778" s="9"/>
      <c r="J778" s="9"/>
      <c r="K778" s="10" t="s">
        <v>2017</v>
      </c>
      <c r="L778" s="87">
        <v>45627</v>
      </c>
      <c r="M778" s="22"/>
      <c r="N778" s="22"/>
      <c r="O778" s="22"/>
      <c r="P778" s="85">
        <v>2860</v>
      </c>
      <c r="Q778" s="86" t="s">
        <v>6904</v>
      </c>
      <c r="R778" s="86">
        <v>10</v>
      </c>
      <c r="S778" s="86">
        <v>22</v>
      </c>
      <c r="T778" s="86">
        <v>13</v>
      </c>
      <c r="U778" s="14" t="s">
        <v>56</v>
      </c>
      <c r="V778" s="14" t="s">
        <v>56</v>
      </c>
      <c r="W778" s="14" t="s">
        <v>56</v>
      </c>
      <c r="X778" s="14" t="s">
        <v>56</v>
      </c>
    </row>
    <row r="779" spans="1:24">
      <c r="A779" t="s">
        <v>6905</v>
      </c>
      <c r="B779" s="104" t="s">
        <v>6906</v>
      </c>
      <c r="C779" s="12" t="s">
        <v>1911</v>
      </c>
      <c r="D779" s="82" t="s">
        <v>1984</v>
      </c>
      <c r="E779" t="s">
        <v>2099</v>
      </c>
      <c r="F779" s="92" t="s">
        <v>175</v>
      </c>
      <c r="G779" s="91" t="s">
        <v>6907</v>
      </c>
      <c r="H779" s="83" t="s">
        <v>6908</v>
      </c>
      <c r="I779" s="9"/>
      <c r="J779" s="9"/>
      <c r="K779" s="10" t="s">
        <v>2017</v>
      </c>
      <c r="L779" s="87">
        <v>45627</v>
      </c>
      <c r="M779" s="22"/>
      <c r="N779" s="22"/>
      <c r="O779" s="22"/>
      <c r="P779" s="85">
        <v>2860</v>
      </c>
      <c r="Q779" s="86" t="s">
        <v>6909</v>
      </c>
      <c r="R779" s="86">
        <v>10</v>
      </c>
      <c r="S779" s="86">
        <v>22</v>
      </c>
      <c r="T779" s="86">
        <v>13</v>
      </c>
      <c r="U779" s="14" t="s">
        <v>56</v>
      </c>
      <c r="V779" s="14" t="s">
        <v>56</v>
      </c>
      <c r="W779" s="14" t="s">
        <v>56</v>
      </c>
      <c r="X779" s="14" t="s">
        <v>56</v>
      </c>
    </row>
    <row r="780" spans="1:24">
      <c r="A780" t="s">
        <v>2128</v>
      </c>
      <c r="B780" s="104" t="s">
        <v>2129</v>
      </c>
      <c r="C780" s="12" t="s">
        <v>1911</v>
      </c>
      <c r="D780" s="82" t="s">
        <v>1984</v>
      </c>
      <c r="E780" t="s">
        <v>2099</v>
      </c>
      <c r="F780" s="92" t="s">
        <v>175</v>
      </c>
      <c r="G780" s="91" t="s">
        <v>5335</v>
      </c>
      <c r="H780" s="91" t="s">
        <v>2131</v>
      </c>
      <c r="I780" s="9"/>
      <c r="J780" s="9"/>
      <c r="K780" s="10" t="s">
        <v>2017</v>
      </c>
      <c r="L780" s="87">
        <v>45627</v>
      </c>
      <c r="M780" s="22"/>
      <c r="N780" s="22"/>
      <c r="O780" s="22"/>
      <c r="P780" s="85">
        <v>3375</v>
      </c>
      <c r="Q780" s="86">
        <v>10</v>
      </c>
      <c r="R780" s="86">
        <v>15</v>
      </c>
      <c r="S780" s="86">
        <v>15</v>
      </c>
      <c r="T780" s="86">
        <v>15</v>
      </c>
      <c r="U780" s="14" t="s">
        <v>56</v>
      </c>
      <c r="V780" s="14" t="s">
        <v>56</v>
      </c>
      <c r="W780" s="14" t="s">
        <v>56</v>
      </c>
      <c r="X780" s="14" t="s">
        <v>56</v>
      </c>
    </row>
    <row r="781" spans="1:24">
      <c r="A781" t="s">
        <v>2132</v>
      </c>
      <c r="B781" s="104" t="s">
        <v>2133</v>
      </c>
      <c r="C781" s="12" t="s">
        <v>1911</v>
      </c>
      <c r="D781" s="82" t="s">
        <v>1984</v>
      </c>
      <c r="E781" t="s">
        <v>2099</v>
      </c>
      <c r="F781" s="92" t="s">
        <v>175</v>
      </c>
      <c r="G781" s="91" t="s">
        <v>5336</v>
      </c>
      <c r="H781" s="91" t="s">
        <v>2135</v>
      </c>
      <c r="I781" s="9"/>
      <c r="J781" s="9"/>
      <c r="K781" s="10" t="s">
        <v>2017</v>
      </c>
      <c r="L781" s="87">
        <v>45627</v>
      </c>
      <c r="M781" s="22"/>
      <c r="N781" s="22"/>
      <c r="O781" s="22"/>
      <c r="P781" s="85">
        <v>3375</v>
      </c>
      <c r="Q781" s="86">
        <v>10</v>
      </c>
      <c r="R781" s="86">
        <v>15</v>
      </c>
      <c r="S781" s="86">
        <v>15</v>
      </c>
      <c r="T781" s="86">
        <v>15</v>
      </c>
      <c r="U781" s="14" t="s">
        <v>56</v>
      </c>
      <c r="V781" s="14" t="s">
        <v>56</v>
      </c>
      <c r="W781" s="14" t="s">
        <v>56</v>
      </c>
      <c r="X781" s="14" t="s">
        <v>56</v>
      </c>
    </row>
    <row r="782" spans="1:24">
      <c r="A782" t="s">
        <v>2136</v>
      </c>
      <c r="B782" s="104" t="s">
        <v>2137</v>
      </c>
      <c r="C782" s="12" t="s">
        <v>1911</v>
      </c>
      <c r="D782" s="82" t="s">
        <v>1984</v>
      </c>
      <c r="E782" t="s">
        <v>2099</v>
      </c>
      <c r="F782" s="92" t="s">
        <v>175</v>
      </c>
      <c r="G782" s="91" t="s">
        <v>5337</v>
      </c>
      <c r="H782" s="83" t="s">
        <v>2139</v>
      </c>
      <c r="I782" s="9"/>
      <c r="J782" s="9"/>
      <c r="K782" s="10" t="s">
        <v>2017</v>
      </c>
      <c r="L782" s="87">
        <v>45627</v>
      </c>
      <c r="M782" s="22"/>
      <c r="N782" s="22"/>
      <c r="O782" s="22"/>
      <c r="P782" s="85">
        <v>3375</v>
      </c>
      <c r="Q782" s="86">
        <v>10</v>
      </c>
      <c r="R782" s="86">
        <v>15</v>
      </c>
      <c r="S782" s="86">
        <v>15</v>
      </c>
      <c r="T782" s="86">
        <v>15</v>
      </c>
      <c r="U782" s="14" t="s">
        <v>56</v>
      </c>
      <c r="V782" s="14" t="s">
        <v>56</v>
      </c>
      <c r="W782" s="14" t="s">
        <v>56</v>
      </c>
      <c r="X782" s="14" t="s">
        <v>56</v>
      </c>
    </row>
    <row r="783" spans="1:24">
      <c r="A783" t="s">
        <v>2140</v>
      </c>
      <c r="B783" s="104" t="s">
        <v>2141</v>
      </c>
      <c r="C783" s="12" t="s">
        <v>1911</v>
      </c>
      <c r="D783" s="82" t="s">
        <v>1984</v>
      </c>
      <c r="E783" t="s">
        <v>2099</v>
      </c>
      <c r="F783" s="92" t="s">
        <v>175</v>
      </c>
      <c r="G783" s="83" t="s">
        <v>5338</v>
      </c>
      <c r="H783" s="83" t="s">
        <v>2143</v>
      </c>
      <c r="I783" s="9"/>
      <c r="J783" s="9"/>
      <c r="K783" s="10" t="s">
        <v>2017</v>
      </c>
      <c r="L783" s="87">
        <v>45627</v>
      </c>
      <c r="M783" s="22"/>
      <c r="N783" s="22"/>
      <c r="O783" s="22"/>
      <c r="P783" s="85">
        <v>3375</v>
      </c>
      <c r="Q783" s="86">
        <v>10</v>
      </c>
      <c r="R783" s="86">
        <v>15</v>
      </c>
      <c r="S783" s="86">
        <v>15</v>
      </c>
      <c r="T783" s="86">
        <v>15</v>
      </c>
      <c r="U783" s="14" t="s">
        <v>56</v>
      </c>
      <c r="V783" s="14" t="s">
        <v>56</v>
      </c>
      <c r="W783" s="14" t="s">
        <v>56</v>
      </c>
      <c r="X783" s="14" t="s">
        <v>56</v>
      </c>
    </row>
    <row r="784" spans="1:24">
      <c r="A784" t="s">
        <v>2144</v>
      </c>
      <c r="B784" s="104" t="s">
        <v>2145</v>
      </c>
      <c r="C784" s="12" t="s">
        <v>1911</v>
      </c>
      <c r="D784" s="82" t="s">
        <v>224</v>
      </c>
      <c r="E784" t="s">
        <v>2146</v>
      </c>
      <c r="F784" t="s">
        <v>2147</v>
      </c>
      <c r="G784" s="83" t="s">
        <v>5339</v>
      </c>
      <c r="H784" s="83" t="s">
        <v>2149</v>
      </c>
      <c r="I784" s="9"/>
      <c r="J784" s="9" t="s">
        <v>6910</v>
      </c>
      <c r="K784" s="10" t="s">
        <v>2017</v>
      </c>
      <c r="L784" s="87">
        <v>45597</v>
      </c>
      <c r="M784" s="22"/>
      <c r="N784" s="22"/>
      <c r="O784" s="22"/>
      <c r="P784" s="85">
        <v>212760</v>
      </c>
      <c r="Q784" s="86">
        <v>32</v>
      </c>
      <c r="R784" s="86">
        <v>60</v>
      </c>
      <c r="S784" s="86">
        <v>89</v>
      </c>
      <c r="T784" s="86">
        <v>40</v>
      </c>
      <c r="U784" s="12" t="s">
        <v>96</v>
      </c>
      <c r="V784" s="6" t="s">
        <v>1960</v>
      </c>
      <c r="W784" s="6">
        <v>675</v>
      </c>
      <c r="X784" s="6" t="s">
        <v>2150</v>
      </c>
    </row>
    <row r="785" spans="1:24">
      <c r="A785" t="s">
        <v>2151</v>
      </c>
      <c r="B785" s="104" t="s">
        <v>2152</v>
      </c>
      <c r="C785" s="12" t="s">
        <v>1911</v>
      </c>
      <c r="D785" s="82" t="s">
        <v>224</v>
      </c>
      <c r="E785" t="s">
        <v>2146</v>
      </c>
      <c r="F785" t="s">
        <v>2147</v>
      </c>
      <c r="G785" s="83" t="s">
        <v>5340</v>
      </c>
      <c r="H785" s="83" t="s">
        <v>2149</v>
      </c>
      <c r="I785" s="9"/>
      <c r="J785" s="9" t="s">
        <v>6911</v>
      </c>
      <c r="K785" s="10" t="s">
        <v>2017</v>
      </c>
      <c r="L785" s="87">
        <v>45597</v>
      </c>
      <c r="M785" s="22"/>
      <c r="N785" s="22"/>
      <c r="O785" s="22"/>
      <c r="P785" s="85">
        <v>212760</v>
      </c>
      <c r="Q785" s="86">
        <v>32</v>
      </c>
      <c r="R785" s="86">
        <v>60</v>
      </c>
      <c r="S785" s="86">
        <v>89</v>
      </c>
      <c r="T785" s="86">
        <v>40</v>
      </c>
      <c r="U785" s="12" t="s">
        <v>96</v>
      </c>
      <c r="V785" s="6" t="s">
        <v>1960</v>
      </c>
      <c r="W785" s="6">
        <v>675</v>
      </c>
      <c r="X785" s="6" t="s">
        <v>2150</v>
      </c>
    </row>
    <row r="786" spans="1:24">
      <c r="A786" t="s">
        <v>2154</v>
      </c>
      <c r="B786" s="104" t="s">
        <v>2155</v>
      </c>
      <c r="C786" s="12" t="s">
        <v>1911</v>
      </c>
      <c r="D786" s="82" t="s">
        <v>224</v>
      </c>
      <c r="E786" t="s">
        <v>2146</v>
      </c>
      <c r="F786" t="s">
        <v>2147</v>
      </c>
      <c r="G786" s="83" t="s">
        <v>5341</v>
      </c>
      <c r="H786" s="83" t="s">
        <v>2149</v>
      </c>
      <c r="I786" s="9"/>
      <c r="J786" s="9" t="s">
        <v>6912</v>
      </c>
      <c r="K786" s="10" t="s">
        <v>2017</v>
      </c>
      <c r="L786" s="87">
        <v>45597</v>
      </c>
      <c r="M786" s="22"/>
      <c r="N786" s="22"/>
      <c r="O786" s="22"/>
      <c r="P786" s="85">
        <v>212760</v>
      </c>
      <c r="Q786" s="86">
        <v>32</v>
      </c>
      <c r="R786" s="86">
        <v>60</v>
      </c>
      <c r="S786" s="86">
        <v>89</v>
      </c>
      <c r="T786" s="86">
        <v>40</v>
      </c>
      <c r="U786" s="12" t="s">
        <v>96</v>
      </c>
      <c r="V786" s="6" t="s">
        <v>2157</v>
      </c>
      <c r="W786" s="6">
        <v>675</v>
      </c>
      <c r="X786" s="6" t="s">
        <v>2158</v>
      </c>
    </row>
    <row r="787" spans="1:24">
      <c r="A787" t="s">
        <v>2159</v>
      </c>
      <c r="B787" s="104" t="s">
        <v>2160</v>
      </c>
      <c r="C787" s="12" t="s">
        <v>1911</v>
      </c>
      <c r="D787" s="82" t="s">
        <v>224</v>
      </c>
      <c r="E787" t="s">
        <v>2146</v>
      </c>
      <c r="F787" t="s">
        <v>2147</v>
      </c>
      <c r="G787" s="83" t="s">
        <v>5342</v>
      </c>
      <c r="H787" s="83" t="s">
        <v>2149</v>
      </c>
      <c r="I787" s="9"/>
      <c r="J787" s="9" t="s">
        <v>6913</v>
      </c>
      <c r="K787" s="10" t="s">
        <v>2017</v>
      </c>
      <c r="L787" s="87">
        <v>45597</v>
      </c>
      <c r="M787" s="22"/>
      <c r="N787" s="22"/>
      <c r="O787" s="22"/>
      <c r="P787" s="85">
        <v>367213</v>
      </c>
      <c r="Q787" s="86">
        <v>44</v>
      </c>
      <c r="R787" s="86">
        <v>76</v>
      </c>
      <c r="S787" s="86">
        <v>105</v>
      </c>
      <c r="T787" s="86">
        <v>46</v>
      </c>
      <c r="U787" s="12" t="s">
        <v>96</v>
      </c>
      <c r="V787" s="6" t="s">
        <v>1916</v>
      </c>
      <c r="W787" s="6">
        <v>675</v>
      </c>
      <c r="X787" s="6" t="s">
        <v>1917</v>
      </c>
    </row>
    <row r="788" spans="1:24">
      <c r="A788" t="s">
        <v>2162</v>
      </c>
      <c r="B788" s="104" t="s">
        <v>2163</v>
      </c>
      <c r="C788" s="12" t="s">
        <v>1911</v>
      </c>
      <c r="D788" s="82" t="s">
        <v>224</v>
      </c>
      <c r="E788" t="s">
        <v>2146</v>
      </c>
      <c r="F788" t="s">
        <v>2147</v>
      </c>
      <c r="G788" s="83" t="s">
        <v>5343</v>
      </c>
      <c r="H788" s="83" t="s">
        <v>2149</v>
      </c>
      <c r="I788" s="9"/>
      <c r="J788" s="9" t="s">
        <v>6914</v>
      </c>
      <c r="K788" s="10" t="s">
        <v>2017</v>
      </c>
      <c r="L788" s="87">
        <v>45597</v>
      </c>
      <c r="M788" s="22"/>
      <c r="N788" s="22"/>
      <c r="O788" s="22"/>
      <c r="P788" s="85">
        <v>367213</v>
      </c>
      <c r="Q788" s="86">
        <v>49</v>
      </c>
      <c r="R788" s="86">
        <v>76</v>
      </c>
      <c r="S788" s="86">
        <v>105</v>
      </c>
      <c r="T788" s="86">
        <v>46</v>
      </c>
      <c r="U788" s="12" t="s">
        <v>96</v>
      </c>
      <c r="V788" s="6" t="s">
        <v>2165</v>
      </c>
      <c r="W788" s="6">
        <v>675</v>
      </c>
      <c r="X788" s="6" t="s">
        <v>2166</v>
      </c>
    </row>
    <row r="789" spans="1:24">
      <c r="A789" t="s">
        <v>2167</v>
      </c>
      <c r="B789" s="104" t="s">
        <v>2168</v>
      </c>
      <c r="C789" s="12" t="s">
        <v>1911</v>
      </c>
      <c r="D789" s="82" t="s">
        <v>6883</v>
      </c>
      <c r="E789" t="s">
        <v>2146</v>
      </c>
      <c r="F789" t="s">
        <v>2169</v>
      </c>
      <c r="G789" s="83" t="s">
        <v>5344</v>
      </c>
      <c r="H789" s="83" t="s">
        <v>2171</v>
      </c>
      <c r="I789" s="9"/>
      <c r="J789" s="9" t="s">
        <v>6915</v>
      </c>
      <c r="K789" s="10" t="s">
        <v>2017</v>
      </c>
      <c r="L789" s="87">
        <v>45597</v>
      </c>
      <c r="M789" s="22"/>
      <c r="N789" s="22"/>
      <c r="O789" s="22"/>
      <c r="P789" s="85">
        <v>100762</v>
      </c>
      <c r="Q789" s="86">
        <v>13</v>
      </c>
      <c r="R789" s="86">
        <v>28</v>
      </c>
      <c r="S789" s="86">
        <v>95</v>
      </c>
      <c r="T789" s="86">
        <v>37</v>
      </c>
      <c r="U789" s="14" t="s">
        <v>56</v>
      </c>
      <c r="V789" s="14" t="s">
        <v>56</v>
      </c>
      <c r="W789" s="14" t="s">
        <v>56</v>
      </c>
      <c r="X789" s="14" t="s">
        <v>56</v>
      </c>
    </row>
    <row r="790" spans="1:24">
      <c r="A790" t="s">
        <v>2172</v>
      </c>
      <c r="B790" s="104" t="s">
        <v>2173</v>
      </c>
      <c r="C790" s="12" t="s">
        <v>1911</v>
      </c>
      <c r="D790" s="82" t="s">
        <v>6883</v>
      </c>
      <c r="E790" t="s">
        <v>2146</v>
      </c>
      <c r="F790" t="s">
        <v>2169</v>
      </c>
      <c r="G790" s="83" t="s">
        <v>5345</v>
      </c>
      <c r="H790" s="83" t="s">
        <v>2171</v>
      </c>
      <c r="I790" s="9"/>
      <c r="J790" s="9" t="s">
        <v>6916</v>
      </c>
      <c r="K790" s="10" t="s">
        <v>2017</v>
      </c>
      <c r="L790" s="87">
        <v>45597</v>
      </c>
      <c r="M790" s="22"/>
      <c r="N790" s="22"/>
      <c r="O790" s="22"/>
      <c r="P790" s="85">
        <v>100762</v>
      </c>
      <c r="Q790" s="86">
        <v>13</v>
      </c>
      <c r="R790" s="86">
        <v>28</v>
      </c>
      <c r="S790" s="86">
        <v>95</v>
      </c>
      <c r="T790" s="86">
        <v>37</v>
      </c>
      <c r="U790" s="14" t="s">
        <v>56</v>
      </c>
      <c r="V790" s="14" t="s">
        <v>56</v>
      </c>
      <c r="W790" s="14" t="s">
        <v>56</v>
      </c>
      <c r="X790" s="14" t="s">
        <v>56</v>
      </c>
    </row>
    <row r="791" spans="1:24">
      <c r="A791" t="s">
        <v>2175</v>
      </c>
      <c r="B791" s="104" t="s">
        <v>2176</v>
      </c>
      <c r="C791" s="12" t="s">
        <v>1911</v>
      </c>
      <c r="D791" s="82" t="s">
        <v>6883</v>
      </c>
      <c r="E791" t="s">
        <v>2146</v>
      </c>
      <c r="F791" t="s">
        <v>2169</v>
      </c>
      <c r="G791" s="83" t="s">
        <v>5346</v>
      </c>
      <c r="H791" s="83" t="s">
        <v>2171</v>
      </c>
      <c r="I791" s="9"/>
      <c r="J791" s="9" t="s">
        <v>6917</v>
      </c>
      <c r="K791" s="10" t="s">
        <v>2017</v>
      </c>
      <c r="L791" s="87">
        <v>45597</v>
      </c>
      <c r="M791" s="22"/>
      <c r="N791" s="22"/>
      <c r="O791" s="22"/>
      <c r="P791" s="85">
        <v>100762</v>
      </c>
      <c r="Q791" s="86">
        <v>13</v>
      </c>
      <c r="R791" s="86">
        <v>28</v>
      </c>
      <c r="S791" s="86">
        <v>95</v>
      </c>
      <c r="T791" s="86">
        <v>37</v>
      </c>
      <c r="U791" s="14" t="s">
        <v>56</v>
      </c>
      <c r="V791" s="14" t="s">
        <v>56</v>
      </c>
      <c r="W791" s="14" t="s">
        <v>56</v>
      </c>
      <c r="X791" s="14" t="s">
        <v>56</v>
      </c>
    </row>
    <row r="792" spans="1:24">
      <c r="A792" t="s">
        <v>2178</v>
      </c>
      <c r="B792" s="104" t="s">
        <v>2179</v>
      </c>
      <c r="C792" s="12" t="s">
        <v>1911</v>
      </c>
      <c r="D792" s="82" t="s">
        <v>6883</v>
      </c>
      <c r="E792" t="s">
        <v>2146</v>
      </c>
      <c r="F792" t="s">
        <v>2169</v>
      </c>
      <c r="G792" s="83" t="s">
        <v>5347</v>
      </c>
      <c r="H792" s="83" t="s">
        <v>2171</v>
      </c>
      <c r="I792" s="9"/>
      <c r="J792" s="9" t="s">
        <v>6918</v>
      </c>
      <c r="K792" s="10" t="s">
        <v>2017</v>
      </c>
      <c r="L792" s="87">
        <v>45597</v>
      </c>
      <c r="M792" s="22"/>
      <c r="N792" s="22"/>
      <c r="O792" s="22"/>
      <c r="P792" s="85">
        <v>138061</v>
      </c>
      <c r="Q792" s="86">
        <v>14</v>
      </c>
      <c r="R792" s="86">
        <v>31</v>
      </c>
      <c r="S792" s="86">
        <v>115</v>
      </c>
      <c r="T792" s="86">
        <v>38</v>
      </c>
      <c r="U792" s="14" t="s">
        <v>56</v>
      </c>
      <c r="V792" s="14" t="s">
        <v>56</v>
      </c>
      <c r="W792" s="14" t="s">
        <v>56</v>
      </c>
      <c r="X792" s="14" t="s">
        <v>56</v>
      </c>
    </row>
    <row r="793" spans="1:24">
      <c r="A793" t="s">
        <v>2181</v>
      </c>
      <c r="B793" s="104" t="s">
        <v>2182</v>
      </c>
      <c r="C793" s="12" t="s">
        <v>1911</v>
      </c>
      <c r="D793" s="82" t="s">
        <v>6883</v>
      </c>
      <c r="E793" t="s">
        <v>2146</v>
      </c>
      <c r="F793" t="s">
        <v>2169</v>
      </c>
      <c r="G793" s="83" t="s">
        <v>5348</v>
      </c>
      <c r="H793" s="83" t="s">
        <v>2171</v>
      </c>
      <c r="I793" s="9"/>
      <c r="J793" s="9" t="s">
        <v>6919</v>
      </c>
      <c r="K793" s="10" t="s">
        <v>2017</v>
      </c>
      <c r="L793" s="87">
        <v>45597</v>
      </c>
      <c r="M793" s="22"/>
      <c r="N793" s="22"/>
      <c r="O793" s="22"/>
      <c r="P793" s="85">
        <v>138061</v>
      </c>
      <c r="Q793" s="86">
        <v>15</v>
      </c>
      <c r="R793" s="86">
        <v>31</v>
      </c>
      <c r="S793" s="86">
        <v>115</v>
      </c>
      <c r="T793" s="86">
        <v>38</v>
      </c>
      <c r="U793" s="14" t="s">
        <v>56</v>
      </c>
      <c r="V793" s="14" t="s">
        <v>56</v>
      </c>
      <c r="W793" s="14" t="s">
        <v>56</v>
      </c>
      <c r="X793" s="14" t="s">
        <v>56</v>
      </c>
    </row>
    <row r="794" spans="1:24">
      <c r="A794" t="s">
        <v>2184</v>
      </c>
      <c r="B794" s="12">
        <v>5025232749591</v>
      </c>
      <c r="C794" s="12" t="s">
        <v>1911</v>
      </c>
      <c r="D794" s="82" t="s">
        <v>1984</v>
      </c>
      <c r="E794" t="s">
        <v>1985</v>
      </c>
      <c r="F794" t="s">
        <v>2185</v>
      </c>
      <c r="G794" s="88" t="s">
        <v>5349</v>
      </c>
      <c r="H794" s="83" t="s">
        <v>2187</v>
      </c>
      <c r="I794" s="9"/>
      <c r="J794" s="9"/>
      <c r="K794" s="9"/>
      <c r="L794" s="9"/>
      <c r="M794" s="22"/>
      <c r="N794" s="22"/>
      <c r="O794" s="22"/>
      <c r="P794" s="85">
        <v>892.5</v>
      </c>
      <c r="Q794" s="86">
        <v>0.1</v>
      </c>
      <c r="R794" s="86">
        <v>7.5</v>
      </c>
      <c r="S794" s="86">
        <v>14.000000000000002</v>
      </c>
      <c r="T794" s="86">
        <v>8.5</v>
      </c>
      <c r="U794" s="14" t="s">
        <v>56</v>
      </c>
      <c r="V794" s="14" t="s">
        <v>56</v>
      </c>
      <c r="W794" s="14" t="s">
        <v>56</v>
      </c>
      <c r="X794" s="14" t="s">
        <v>56</v>
      </c>
    </row>
    <row r="795" spans="1:24">
      <c r="A795" t="s">
        <v>2188</v>
      </c>
      <c r="B795" s="12">
        <v>5025232749607</v>
      </c>
      <c r="C795" s="12" t="s">
        <v>1911</v>
      </c>
      <c r="D795" s="82" t="s">
        <v>1984</v>
      </c>
      <c r="E795" t="s">
        <v>1985</v>
      </c>
      <c r="F795" t="s">
        <v>2185</v>
      </c>
      <c r="G795" s="83" t="s">
        <v>6920</v>
      </c>
      <c r="H795" s="83" t="s">
        <v>2187</v>
      </c>
      <c r="I795" s="9"/>
      <c r="J795" s="9"/>
      <c r="K795" s="9"/>
      <c r="L795" s="9"/>
      <c r="M795" s="22"/>
      <c r="N795" s="22"/>
      <c r="O795" s="22"/>
      <c r="P795" s="85">
        <v>860.625</v>
      </c>
      <c r="Q795" s="86">
        <v>0.15</v>
      </c>
      <c r="R795" s="86">
        <v>7.5</v>
      </c>
      <c r="S795" s="86">
        <v>13.5</v>
      </c>
      <c r="T795" s="86">
        <v>8.5</v>
      </c>
      <c r="U795" s="14" t="s">
        <v>56</v>
      </c>
      <c r="V795" s="14" t="s">
        <v>56</v>
      </c>
      <c r="W795" s="14" t="s">
        <v>56</v>
      </c>
      <c r="X795" s="14" t="s">
        <v>56</v>
      </c>
    </row>
    <row r="796" spans="1:24">
      <c r="A796" t="s">
        <v>2190</v>
      </c>
      <c r="B796" s="12">
        <v>4010869171250</v>
      </c>
      <c r="C796" s="12" t="s">
        <v>1983</v>
      </c>
      <c r="D796" s="82" t="s">
        <v>1984</v>
      </c>
      <c r="E796" t="s">
        <v>1985</v>
      </c>
      <c r="F796" t="s">
        <v>2191</v>
      </c>
      <c r="G796" s="83" t="s">
        <v>2193</v>
      </c>
      <c r="H796" s="83" t="s">
        <v>2193</v>
      </c>
      <c r="I796" s="9"/>
      <c r="J796" s="9"/>
      <c r="K796" s="9"/>
      <c r="L796" s="9"/>
      <c r="M796" s="22"/>
      <c r="N796" s="22"/>
      <c r="O796" s="22"/>
      <c r="P796" s="85">
        <v>6579</v>
      </c>
      <c r="Q796" s="86">
        <v>1</v>
      </c>
      <c r="R796" s="86">
        <v>9</v>
      </c>
      <c r="S796" s="86">
        <v>43</v>
      </c>
      <c r="T796" s="86">
        <v>17</v>
      </c>
      <c r="U796" s="14" t="s">
        <v>56</v>
      </c>
      <c r="V796" s="14" t="s">
        <v>56</v>
      </c>
      <c r="W796" s="14" t="s">
        <v>56</v>
      </c>
      <c r="X796" s="14" t="s">
        <v>56</v>
      </c>
    </row>
    <row r="797" spans="1:24">
      <c r="A797" t="s">
        <v>2194</v>
      </c>
      <c r="B797" s="12">
        <v>4010869169974</v>
      </c>
      <c r="C797" s="12" t="s">
        <v>1983</v>
      </c>
      <c r="D797" s="82" t="s">
        <v>1984</v>
      </c>
      <c r="E797" t="s">
        <v>1985</v>
      </c>
      <c r="F797" t="s">
        <v>2191</v>
      </c>
      <c r="G797" s="83" t="s">
        <v>5351</v>
      </c>
      <c r="H797" s="83" t="s">
        <v>2193</v>
      </c>
      <c r="I797" s="9"/>
      <c r="J797" s="9"/>
      <c r="K797" s="9"/>
      <c r="L797" s="9"/>
      <c r="M797" s="22"/>
      <c r="N797" s="22"/>
      <c r="O797" s="22"/>
      <c r="P797" s="85">
        <v>18693.5</v>
      </c>
      <c r="Q797" s="86">
        <v>1.9</v>
      </c>
      <c r="R797" s="86">
        <v>14.000000000000002</v>
      </c>
      <c r="S797" s="86">
        <v>54.500000000000007</v>
      </c>
      <c r="T797" s="86">
        <v>24.5</v>
      </c>
      <c r="U797" s="14" t="s">
        <v>56</v>
      </c>
      <c r="V797" s="14" t="s">
        <v>56</v>
      </c>
      <c r="W797" s="14" t="s">
        <v>56</v>
      </c>
      <c r="X797" s="14" t="s">
        <v>56</v>
      </c>
    </row>
    <row r="798" spans="1:24">
      <c r="A798" t="s">
        <v>2196</v>
      </c>
      <c r="B798" s="12">
        <v>4010869190077</v>
      </c>
      <c r="C798" s="12" t="s">
        <v>1983</v>
      </c>
      <c r="D798" s="82" t="s">
        <v>1984</v>
      </c>
      <c r="E798" t="s">
        <v>1985</v>
      </c>
      <c r="F798" t="s">
        <v>2191</v>
      </c>
      <c r="G798" s="83" t="s">
        <v>2198</v>
      </c>
      <c r="H798" s="83" t="s">
        <v>2198</v>
      </c>
      <c r="I798" s="9"/>
      <c r="J798" s="9"/>
      <c r="K798" s="9"/>
      <c r="L798" s="9"/>
      <c r="M798" s="22"/>
      <c r="N798" s="22"/>
      <c r="O798" s="22"/>
      <c r="P798" s="85">
        <v>7800</v>
      </c>
      <c r="Q798" s="86">
        <v>0.96</v>
      </c>
      <c r="R798" s="86">
        <v>10</v>
      </c>
      <c r="S798" s="86">
        <v>30</v>
      </c>
      <c r="T798" s="86">
        <v>26</v>
      </c>
      <c r="U798" s="14" t="s">
        <v>56</v>
      </c>
      <c r="V798" s="14" t="s">
        <v>56</v>
      </c>
      <c r="W798" s="14" t="s">
        <v>56</v>
      </c>
      <c r="X798" s="14" t="s">
        <v>56</v>
      </c>
    </row>
    <row r="799" spans="1:24">
      <c r="A799" t="s">
        <v>2199</v>
      </c>
      <c r="B799" s="104" t="s">
        <v>2200</v>
      </c>
      <c r="C799" s="12" t="s">
        <v>37</v>
      </c>
      <c r="D799" s="82" t="s">
        <v>1984</v>
      </c>
      <c r="E799" t="s">
        <v>1985</v>
      </c>
      <c r="F799" t="s">
        <v>405</v>
      </c>
      <c r="G799" s="83" t="s">
        <v>5352</v>
      </c>
      <c r="H799" s="83" t="s">
        <v>6921</v>
      </c>
      <c r="I799" s="9"/>
      <c r="J799" s="9"/>
      <c r="K799" s="9"/>
      <c r="L799" s="9"/>
      <c r="M799" s="22"/>
      <c r="N799" s="22"/>
      <c r="O799" s="22"/>
      <c r="P799" s="85">
        <v>58520</v>
      </c>
      <c r="Q799" s="86">
        <v>2.2999999999999998</v>
      </c>
      <c r="R799" s="86">
        <v>7</v>
      </c>
      <c r="S799" s="86">
        <v>110</v>
      </c>
      <c r="T799" s="86">
        <v>76</v>
      </c>
      <c r="U799" s="14"/>
      <c r="V799" s="14"/>
      <c r="W799" s="14"/>
      <c r="X799" s="14"/>
    </row>
    <row r="800" spans="1:24">
      <c r="A800" t="s">
        <v>2203</v>
      </c>
      <c r="B800" s="12" t="s">
        <v>2204</v>
      </c>
      <c r="C800" s="12" t="s">
        <v>37</v>
      </c>
      <c r="D800" s="82" t="s">
        <v>1984</v>
      </c>
      <c r="E800" t="s">
        <v>1985</v>
      </c>
      <c r="F800" t="s">
        <v>405</v>
      </c>
      <c r="G800" s="83" t="s">
        <v>5353</v>
      </c>
      <c r="H800" s="83" t="s">
        <v>6922</v>
      </c>
      <c r="I800" s="9"/>
      <c r="J800" s="9"/>
      <c r="K800" s="9"/>
      <c r="L800" s="9"/>
      <c r="M800" s="22"/>
      <c r="N800" s="22"/>
      <c r="O800" s="22"/>
      <c r="P800" s="85">
        <v>13824</v>
      </c>
      <c r="Q800" s="86">
        <v>7.8</v>
      </c>
      <c r="R800" s="86">
        <v>8</v>
      </c>
      <c r="S800" s="86">
        <v>128</v>
      </c>
      <c r="T800" s="86">
        <v>13.5</v>
      </c>
      <c r="U800" s="14"/>
      <c r="V800" s="14"/>
      <c r="W800" s="14"/>
      <c r="X800" s="14"/>
    </row>
    <row r="801" spans="1:24">
      <c r="A801" t="s">
        <v>2207</v>
      </c>
      <c r="B801" s="12">
        <v>5025232804412</v>
      </c>
      <c r="C801" s="12" t="s">
        <v>1911</v>
      </c>
      <c r="D801" s="82" t="s">
        <v>1984</v>
      </c>
      <c r="E801" t="s">
        <v>1985</v>
      </c>
      <c r="F801" t="s">
        <v>2208</v>
      </c>
      <c r="G801" s="83" t="s">
        <v>2210</v>
      </c>
      <c r="H801" s="83" t="s">
        <v>2210</v>
      </c>
      <c r="I801" s="9"/>
      <c r="J801" s="9"/>
      <c r="K801" s="9"/>
      <c r="L801" s="9"/>
      <c r="M801" s="22"/>
      <c r="N801" s="22"/>
      <c r="O801" s="22"/>
      <c r="P801" s="85">
        <v>1951.125</v>
      </c>
      <c r="Q801" s="86">
        <v>0.55000000000000004</v>
      </c>
      <c r="R801" s="86">
        <v>5.5</v>
      </c>
      <c r="S801" s="86">
        <v>21.5</v>
      </c>
      <c r="T801" s="86">
        <v>16.5</v>
      </c>
      <c r="U801" s="14" t="s">
        <v>56</v>
      </c>
      <c r="V801" s="14" t="s">
        <v>56</v>
      </c>
      <c r="W801" s="14" t="s">
        <v>56</v>
      </c>
      <c r="X801" s="14" t="s">
        <v>56</v>
      </c>
    </row>
    <row r="802" spans="1:24">
      <c r="A802" t="s">
        <v>2211</v>
      </c>
      <c r="B802" s="12">
        <v>5025232829484</v>
      </c>
      <c r="C802" s="12" t="s">
        <v>1911</v>
      </c>
      <c r="D802" s="82" t="s">
        <v>1984</v>
      </c>
      <c r="E802" t="s">
        <v>1985</v>
      </c>
      <c r="F802" t="s">
        <v>2212</v>
      </c>
      <c r="G802" s="83" t="s">
        <v>2214</v>
      </c>
      <c r="H802" s="83" t="s">
        <v>2214</v>
      </c>
      <c r="I802" s="9"/>
      <c r="J802" s="9"/>
      <c r="K802" s="9"/>
      <c r="L802" s="9"/>
      <c r="M802" s="22"/>
      <c r="N802" s="22"/>
      <c r="O802" s="22"/>
      <c r="P802" s="85">
        <v>490</v>
      </c>
      <c r="Q802" s="86">
        <v>0.16</v>
      </c>
      <c r="R802" s="86">
        <v>3.5000000000000004</v>
      </c>
      <c r="S802" s="86">
        <v>17.5</v>
      </c>
      <c r="T802" s="86">
        <v>8</v>
      </c>
      <c r="U802" s="14" t="s">
        <v>56</v>
      </c>
      <c r="V802" s="14" t="s">
        <v>56</v>
      </c>
      <c r="W802" s="14" t="s">
        <v>56</v>
      </c>
      <c r="X802" s="14" t="s">
        <v>56</v>
      </c>
    </row>
    <row r="803" spans="1:24">
      <c r="A803" t="s">
        <v>2215</v>
      </c>
      <c r="B803" s="12" t="s">
        <v>2216</v>
      </c>
      <c r="C803" s="12" t="s">
        <v>1911</v>
      </c>
      <c r="D803" s="82" t="s">
        <v>1984</v>
      </c>
      <c r="E803" t="s">
        <v>2217</v>
      </c>
      <c r="F803" t="s">
        <v>2218</v>
      </c>
      <c r="G803" s="83" t="s">
        <v>6923</v>
      </c>
      <c r="H803" s="83" t="s">
        <v>2219</v>
      </c>
      <c r="I803" s="9"/>
      <c r="J803" s="9"/>
      <c r="K803" s="10" t="s">
        <v>2017</v>
      </c>
      <c r="L803" s="11">
        <v>45748</v>
      </c>
      <c r="M803" s="22"/>
      <c r="N803" s="22"/>
      <c r="O803" s="22"/>
      <c r="P803" s="93"/>
      <c r="Q803" s="94"/>
      <c r="R803" s="94"/>
      <c r="S803" s="94"/>
      <c r="T803" s="94"/>
      <c r="U803" s="14" t="s">
        <v>56</v>
      </c>
      <c r="V803" s="14" t="s">
        <v>56</v>
      </c>
      <c r="W803" s="14" t="s">
        <v>56</v>
      </c>
      <c r="X803" s="14" t="s">
        <v>56</v>
      </c>
    </row>
    <row r="804" spans="1:24">
      <c r="A804" t="s">
        <v>2220</v>
      </c>
      <c r="B804" s="12" t="s">
        <v>2221</v>
      </c>
      <c r="C804" s="12" t="s">
        <v>1911</v>
      </c>
      <c r="D804" s="82" t="s">
        <v>1984</v>
      </c>
      <c r="E804" t="s">
        <v>2217</v>
      </c>
      <c r="F804" t="s">
        <v>2218</v>
      </c>
      <c r="G804" s="83" t="s">
        <v>6924</v>
      </c>
      <c r="H804" s="83" t="s">
        <v>2219</v>
      </c>
      <c r="I804" s="9"/>
      <c r="J804" s="9"/>
      <c r="K804" s="10" t="s">
        <v>2017</v>
      </c>
      <c r="L804" s="11">
        <v>45748</v>
      </c>
      <c r="M804" s="22"/>
      <c r="N804" s="22"/>
      <c r="O804" s="22"/>
      <c r="P804" s="93"/>
      <c r="Q804" s="94"/>
      <c r="R804" s="94"/>
      <c r="S804" s="94"/>
      <c r="T804" s="94"/>
      <c r="U804" s="14" t="s">
        <v>56</v>
      </c>
      <c r="V804" s="14" t="s">
        <v>56</v>
      </c>
      <c r="W804" s="14" t="s">
        <v>56</v>
      </c>
      <c r="X804" s="14" t="s">
        <v>56</v>
      </c>
    </row>
    <row r="805" spans="1:24">
      <c r="A805" t="s">
        <v>2222</v>
      </c>
      <c r="B805" s="12" t="s">
        <v>2223</v>
      </c>
      <c r="C805" s="12" t="s">
        <v>1911</v>
      </c>
      <c r="D805" s="82" t="s">
        <v>1984</v>
      </c>
      <c r="E805" t="s">
        <v>2217</v>
      </c>
      <c r="F805" t="s">
        <v>2218</v>
      </c>
      <c r="G805" s="88" t="s">
        <v>6925</v>
      </c>
      <c r="H805" s="83" t="s">
        <v>2219</v>
      </c>
      <c r="I805" s="9"/>
      <c r="J805" s="9"/>
      <c r="K805" s="10" t="s">
        <v>2017</v>
      </c>
      <c r="L805" s="11">
        <v>45748</v>
      </c>
      <c r="M805" s="22"/>
      <c r="N805" s="22"/>
      <c r="O805" s="22"/>
      <c r="P805" s="93"/>
      <c r="Q805" s="94"/>
      <c r="R805" s="94"/>
      <c r="S805" s="94"/>
      <c r="T805" s="94"/>
      <c r="U805" s="14" t="s">
        <v>56</v>
      </c>
      <c r="V805" s="14" t="s">
        <v>56</v>
      </c>
      <c r="W805" s="14" t="s">
        <v>56</v>
      </c>
      <c r="X805" s="14" t="s">
        <v>56</v>
      </c>
    </row>
    <row r="806" spans="1:24">
      <c r="A806" t="s">
        <v>2224</v>
      </c>
      <c r="B806" s="12">
        <v>5025232872176</v>
      </c>
      <c r="C806" s="12" t="s">
        <v>1983</v>
      </c>
      <c r="D806" s="82" t="s">
        <v>1984</v>
      </c>
      <c r="E806" t="s">
        <v>2217</v>
      </c>
      <c r="F806" t="s">
        <v>2225</v>
      </c>
      <c r="G806" s="83" t="s">
        <v>6926</v>
      </c>
      <c r="H806" s="83" t="s">
        <v>2227</v>
      </c>
      <c r="I806" s="9"/>
      <c r="J806" s="9"/>
      <c r="K806" s="9"/>
      <c r="L806" s="9"/>
      <c r="M806" s="22"/>
      <c r="N806" s="22"/>
      <c r="O806" s="22"/>
      <c r="P806" s="85">
        <v>21164</v>
      </c>
      <c r="Q806" s="86">
        <v>3</v>
      </c>
      <c r="R806" s="86">
        <v>11</v>
      </c>
      <c r="S806" s="86">
        <v>74</v>
      </c>
      <c r="T806" s="86">
        <v>26</v>
      </c>
      <c r="U806" s="14" t="s">
        <v>56</v>
      </c>
      <c r="V806" s="14" t="s">
        <v>56</v>
      </c>
      <c r="W806" s="14" t="s">
        <v>56</v>
      </c>
      <c r="X806" s="14" t="s">
        <v>56</v>
      </c>
    </row>
    <row r="807" spans="1:24">
      <c r="A807" t="s">
        <v>2228</v>
      </c>
      <c r="B807" s="12">
        <v>5025232872183</v>
      </c>
      <c r="C807" s="12" t="s">
        <v>1983</v>
      </c>
      <c r="D807" s="82" t="s">
        <v>1984</v>
      </c>
      <c r="E807" t="s">
        <v>2217</v>
      </c>
      <c r="F807" t="s">
        <v>2225</v>
      </c>
      <c r="G807" s="83" t="s">
        <v>6927</v>
      </c>
      <c r="H807" s="83" t="s">
        <v>2227</v>
      </c>
      <c r="I807" s="9"/>
      <c r="J807" s="9"/>
      <c r="K807" s="9"/>
      <c r="L807" s="9"/>
      <c r="M807" s="22"/>
      <c r="N807" s="22"/>
      <c r="O807" s="22"/>
      <c r="P807" s="85">
        <v>26884</v>
      </c>
      <c r="Q807" s="86">
        <v>3</v>
      </c>
      <c r="R807" s="86">
        <v>11</v>
      </c>
      <c r="S807" s="86">
        <v>94</v>
      </c>
      <c r="T807" s="86">
        <v>26</v>
      </c>
      <c r="U807" s="14" t="s">
        <v>56</v>
      </c>
      <c r="V807" s="14" t="s">
        <v>56</v>
      </c>
      <c r="W807" s="14" t="s">
        <v>56</v>
      </c>
      <c r="X807" s="14" t="s">
        <v>56</v>
      </c>
    </row>
    <row r="808" spans="1:24">
      <c r="A808" t="s">
        <v>2230</v>
      </c>
      <c r="B808" s="12">
        <v>5025232872190</v>
      </c>
      <c r="C808" s="12" t="s">
        <v>1983</v>
      </c>
      <c r="D808" s="82" t="s">
        <v>1984</v>
      </c>
      <c r="E808" t="s">
        <v>2217</v>
      </c>
      <c r="F808" t="s">
        <v>2225</v>
      </c>
      <c r="G808" s="83" t="s">
        <v>6928</v>
      </c>
      <c r="H808" s="83" t="s">
        <v>2227</v>
      </c>
      <c r="I808" s="9"/>
      <c r="J808" s="9"/>
      <c r="K808" s="9"/>
      <c r="L808" s="9"/>
      <c r="M808" s="22"/>
      <c r="N808" s="22"/>
      <c r="O808" s="22"/>
      <c r="P808" s="85">
        <v>38324</v>
      </c>
      <c r="Q808" s="86">
        <v>4</v>
      </c>
      <c r="R808" s="86">
        <v>11</v>
      </c>
      <c r="S808" s="86">
        <v>134</v>
      </c>
      <c r="T808" s="86">
        <v>26</v>
      </c>
      <c r="U808" s="14" t="s">
        <v>56</v>
      </c>
      <c r="V808" s="14" t="s">
        <v>56</v>
      </c>
      <c r="W808" s="14" t="s">
        <v>56</v>
      </c>
      <c r="X808" s="14" t="s">
        <v>56</v>
      </c>
    </row>
    <row r="809" spans="1:24">
      <c r="A809" t="s">
        <v>2232</v>
      </c>
      <c r="B809" s="12" t="s">
        <v>2233</v>
      </c>
      <c r="C809" s="12" t="s">
        <v>1911</v>
      </c>
      <c r="D809" s="82" t="s">
        <v>1984</v>
      </c>
      <c r="E809" t="s">
        <v>1985</v>
      </c>
      <c r="F809" t="s">
        <v>2225</v>
      </c>
      <c r="G809" s="83" t="s">
        <v>6929</v>
      </c>
      <c r="H809" s="83" t="s">
        <v>2227</v>
      </c>
      <c r="I809" s="9"/>
      <c r="J809" s="9"/>
      <c r="K809" s="9"/>
      <c r="L809" s="9"/>
      <c r="M809" s="22"/>
      <c r="N809" s="22"/>
      <c r="O809" s="22"/>
      <c r="P809" s="85">
        <v>202500</v>
      </c>
      <c r="Q809" s="86">
        <v>15</v>
      </c>
      <c r="R809" s="86">
        <v>45</v>
      </c>
      <c r="S809" s="86">
        <v>100</v>
      </c>
      <c r="T809" s="86">
        <v>45</v>
      </c>
      <c r="U809" s="14" t="s">
        <v>56</v>
      </c>
      <c r="V809" s="14" t="s">
        <v>56</v>
      </c>
      <c r="W809" s="14" t="s">
        <v>56</v>
      </c>
      <c r="X809" s="14" t="s">
        <v>56</v>
      </c>
    </row>
    <row r="810" spans="1:24">
      <c r="A810" t="s">
        <v>2235</v>
      </c>
      <c r="B810" s="12" t="s">
        <v>2236</v>
      </c>
      <c r="C810" s="12" t="s">
        <v>1911</v>
      </c>
      <c r="D810" s="82" t="s">
        <v>1984</v>
      </c>
      <c r="E810" t="s">
        <v>1985</v>
      </c>
      <c r="F810" t="s">
        <v>2225</v>
      </c>
      <c r="G810" s="83" t="s">
        <v>6930</v>
      </c>
      <c r="H810" s="83" t="s">
        <v>2227</v>
      </c>
      <c r="I810" s="9"/>
      <c r="J810" s="9"/>
      <c r="K810" s="9"/>
      <c r="L810" s="9"/>
      <c r="M810" s="22"/>
      <c r="N810" s="22"/>
      <c r="O810" s="22"/>
      <c r="P810" s="85">
        <v>385764</v>
      </c>
      <c r="Q810" s="86">
        <v>6.9</v>
      </c>
      <c r="R810" s="86">
        <v>102</v>
      </c>
      <c r="S810" s="86">
        <v>62</v>
      </c>
      <c r="T810" s="86">
        <v>61</v>
      </c>
      <c r="U810" s="14" t="s">
        <v>56</v>
      </c>
      <c r="V810" s="14" t="s">
        <v>56</v>
      </c>
      <c r="W810" s="14" t="s">
        <v>56</v>
      </c>
      <c r="X810" s="14" t="s">
        <v>56</v>
      </c>
    </row>
    <row r="811" spans="1:24">
      <c r="A811" t="s">
        <v>2238</v>
      </c>
      <c r="B811" s="12">
        <v>8436615510238</v>
      </c>
      <c r="C811" s="12" t="s">
        <v>1983</v>
      </c>
      <c r="D811" s="82" t="s">
        <v>1984</v>
      </c>
      <c r="E811" t="s">
        <v>2217</v>
      </c>
      <c r="F811" t="s">
        <v>185</v>
      </c>
      <c r="G811" s="83" t="s">
        <v>6931</v>
      </c>
      <c r="H811" s="83" t="s">
        <v>2240</v>
      </c>
      <c r="I811" s="9"/>
      <c r="J811" s="9"/>
      <c r="K811" s="10"/>
      <c r="L811" s="11"/>
      <c r="M811" s="22"/>
      <c r="N811" s="22"/>
      <c r="O811" s="22"/>
      <c r="P811" s="85">
        <v>1638</v>
      </c>
      <c r="Q811" s="86">
        <v>0.28999999999999998</v>
      </c>
      <c r="R811" s="86">
        <v>9</v>
      </c>
      <c r="S811" s="86">
        <v>14.000000000000002</v>
      </c>
      <c r="T811" s="86">
        <v>13</v>
      </c>
      <c r="U811" s="14" t="s">
        <v>56</v>
      </c>
      <c r="V811" s="14" t="s">
        <v>56</v>
      </c>
      <c r="W811" s="14" t="s">
        <v>56</v>
      </c>
      <c r="X811" s="14" t="s">
        <v>56</v>
      </c>
    </row>
    <row r="812" spans="1:24">
      <c r="A812" t="s">
        <v>2241</v>
      </c>
      <c r="B812" s="12">
        <v>8436615510245</v>
      </c>
      <c r="C812" s="12" t="s">
        <v>1983</v>
      </c>
      <c r="D812" s="82" t="s">
        <v>1984</v>
      </c>
      <c r="E812" t="s">
        <v>2217</v>
      </c>
      <c r="F812" t="s">
        <v>185</v>
      </c>
      <c r="G812" s="83" t="s">
        <v>6932</v>
      </c>
      <c r="H812" s="83" t="s">
        <v>2240</v>
      </c>
      <c r="I812" s="9"/>
      <c r="J812" s="95"/>
      <c r="K812" s="10"/>
      <c r="L812" s="11"/>
      <c r="M812" s="22"/>
      <c r="N812" s="22"/>
      <c r="O812" s="22"/>
      <c r="P812" s="85">
        <v>1638</v>
      </c>
      <c r="Q812" s="86">
        <v>0.28999999999999998</v>
      </c>
      <c r="R812" s="86">
        <v>9</v>
      </c>
      <c r="S812" s="86">
        <v>14.000000000000002</v>
      </c>
      <c r="T812" s="86">
        <v>13</v>
      </c>
      <c r="U812" s="14" t="s">
        <v>56</v>
      </c>
      <c r="V812" s="14" t="s">
        <v>56</v>
      </c>
      <c r="W812" s="14" t="s">
        <v>56</v>
      </c>
      <c r="X812" s="14" t="s">
        <v>56</v>
      </c>
    </row>
    <row r="813" spans="1:24">
      <c r="A813" t="s">
        <v>2243</v>
      </c>
      <c r="B813" s="12">
        <v>8436615510252</v>
      </c>
      <c r="C813" s="12" t="s">
        <v>1983</v>
      </c>
      <c r="D813" s="82" t="s">
        <v>1984</v>
      </c>
      <c r="E813" t="s">
        <v>2217</v>
      </c>
      <c r="F813" t="s">
        <v>185</v>
      </c>
      <c r="G813" s="83" t="s">
        <v>6933</v>
      </c>
      <c r="H813" s="83" t="s">
        <v>2240</v>
      </c>
      <c r="I813" s="9"/>
      <c r="J813" s="9"/>
      <c r="K813" s="10"/>
      <c r="L813" s="11"/>
      <c r="M813" s="22"/>
      <c r="N813" s="22"/>
      <c r="O813" s="22"/>
      <c r="P813" s="85">
        <v>1638</v>
      </c>
      <c r="Q813" s="86">
        <v>0.28999999999999998</v>
      </c>
      <c r="R813" s="86">
        <v>9</v>
      </c>
      <c r="S813" s="86">
        <v>14.000000000000002</v>
      </c>
      <c r="T813" s="86">
        <v>13</v>
      </c>
      <c r="U813" s="14" t="s">
        <v>56</v>
      </c>
      <c r="V813" s="14" t="s">
        <v>56</v>
      </c>
      <c r="W813" s="14" t="s">
        <v>56</v>
      </c>
      <c r="X813" s="14" t="s">
        <v>56</v>
      </c>
    </row>
    <row r="814" spans="1:24">
      <c r="A814" t="s">
        <v>2245</v>
      </c>
      <c r="B814" s="12">
        <v>5025232967698</v>
      </c>
      <c r="C814" s="12" t="s">
        <v>1911</v>
      </c>
      <c r="D814" s="82" t="s">
        <v>1984</v>
      </c>
      <c r="E814" t="s">
        <v>1985</v>
      </c>
      <c r="F814" t="s">
        <v>185</v>
      </c>
      <c r="G814" s="83" t="s">
        <v>2247</v>
      </c>
      <c r="H814" s="83" t="s">
        <v>2247</v>
      </c>
      <c r="I814" s="9"/>
      <c r="J814" s="9" t="s">
        <v>2248</v>
      </c>
      <c r="K814" s="10" t="s">
        <v>2017</v>
      </c>
      <c r="L814" s="11">
        <v>45505</v>
      </c>
      <c r="M814" s="22"/>
      <c r="N814" s="22"/>
      <c r="O814" s="22"/>
      <c r="P814" s="85">
        <v>2022.4</v>
      </c>
      <c r="Q814" s="86">
        <v>0.47</v>
      </c>
      <c r="R814" s="86">
        <v>3.5000000000000004</v>
      </c>
      <c r="S814" s="86">
        <v>23</v>
      </c>
      <c r="T814" s="86">
        <v>17</v>
      </c>
      <c r="U814" s="14" t="s">
        <v>56</v>
      </c>
      <c r="V814" s="14" t="s">
        <v>56</v>
      </c>
      <c r="W814" s="14" t="s">
        <v>56</v>
      </c>
      <c r="X814" s="14" t="s">
        <v>56</v>
      </c>
    </row>
    <row r="815" spans="1:24">
      <c r="A815" t="s">
        <v>2249</v>
      </c>
      <c r="B815" s="12">
        <v>4010869200455</v>
      </c>
      <c r="C815" s="12" t="s">
        <v>1983</v>
      </c>
      <c r="D815" s="82" t="s">
        <v>1984</v>
      </c>
      <c r="E815" t="s">
        <v>2217</v>
      </c>
      <c r="F815" t="s">
        <v>185</v>
      </c>
      <c r="G815" s="83" t="s">
        <v>6934</v>
      </c>
      <c r="H815" s="83" t="s">
        <v>2251</v>
      </c>
      <c r="I815" s="9"/>
      <c r="J815" s="9"/>
      <c r="K815" s="9"/>
      <c r="L815" s="9"/>
      <c r="M815" s="22"/>
      <c r="N815" s="22"/>
      <c r="O815" s="22"/>
      <c r="P815" s="85">
        <v>250.25</v>
      </c>
      <c r="Q815" s="86">
        <v>0.107</v>
      </c>
      <c r="R815" s="86">
        <v>6.5</v>
      </c>
      <c r="S815" s="86">
        <v>11</v>
      </c>
      <c r="T815" s="86">
        <v>3.5000000000000004</v>
      </c>
      <c r="U815" s="14" t="s">
        <v>56</v>
      </c>
      <c r="V815" s="14" t="s">
        <v>56</v>
      </c>
      <c r="W815" s="14" t="s">
        <v>56</v>
      </c>
      <c r="X815" s="14" t="s">
        <v>56</v>
      </c>
    </row>
    <row r="816" spans="1:24">
      <c r="A816" t="s">
        <v>2252</v>
      </c>
      <c r="B816" s="12">
        <v>4010869200462</v>
      </c>
      <c r="C816" s="12" t="s">
        <v>1983</v>
      </c>
      <c r="D816" s="82" t="s">
        <v>1984</v>
      </c>
      <c r="E816" t="s">
        <v>2217</v>
      </c>
      <c r="F816" t="s">
        <v>185</v>
      </c>
      <c r="G816" s="83" t="s">
        <v>6935</v>
      </c>
      <c r="H816" s="83" t="s">
        <v>2254</v>
      </c>
      <c r="I816" s="9"/>
      <c r="J816" s="9"/>
      <c r="K816" s="9"/>
      <c r="L816" s="9"/>
      <c r="M816" s="22"/>
      <c r="N816" s="22"/>
      <c r="O816" s="22"/>
      <c r="P816" s="85">
        <v>1345.5</v>
      </c>
      <c r="Q816" s="86">
        <v>0.159</v>
      </c>
      <c r="R816" s="86">
        <v>9</v>
      </c>
      <c r="S816" s="86">
        <v>13</v>
      </c>
      <c r="T816" s="86">
        <v>11.5</v>
      </c>
      <c r="U816" s="14" t="s">
        <v>56</v>
      </c>
      <c r="V816" s="14" t="s">
        <v>56</v>
      </c>
      <c r="W816" s="14" t="s">
        <v>56</v>
      </c>
      <c r="X816" s="14" t="s">
        <v>56</v>
      </c>
    </row>
    <row r="817" spans="1:24">
      <c r="A817" t="s">
        <v>2255</v>
      </c>
      <c r="B817" s="12">
        <v>4010869213295</v>
      </c>
      <c r="C817" s="12" t="s">
        <v>1983</v>
      </c>
      <c r="D817" s="82" t="s">
        <v>1984</v>
      </c>
      <c r="E817" t="s">
        <v>2217</v>
      </c>
      <c r="F817" t="s">
        <v>185</v>
      </c>
      <c r="G817" s="88" t="s">
        <v>6936</v>
      </c>
      <c r="H817" s="83" t="s">
        <v>2254</v>
      </c>
      <c r="I817" s="9"/>
      <c r="J817" s="9"/>
      <c r="K817" s="9"/>
      <c r="L817" s="9"/>
      <c r="M817" s="22"/>
      <c r="N817" s="22"/>
      <c r="O817" s="22"/>
      <c r="P817" s="85">
        <v>1495</v>
      </c>
      <c r="Q817" s="86">
        <v>0.4</v>
      </c>
      <c r="R817" s="86">
        <v>10</v>
      </c>
      <c r="S817" s="86">
        <v>11.5</v>
      </c>
      <c r="T817" s="86">
        <v>13</v>
      </c>
      <c r="U817" s="14" t="s">
        <v>56</v>
      </c>
      <c r="V817" s="14" t="s">
        <v>56</v>
      </c>
      <c r="W817" s="14" t="s">
        <v>56</v>
      </c>
      <c r="X817" s="14" t="s">
        <v>56</v>
      </c>
    </row>
    <row r="818" spans="1:24">
      <c r="A818" t="s">
        <v>2257</v>
      </c>
      <c r="B818" s="12">
        <v>4010869242776</v>
      </c>
      <c r="C818" s="12" t="s">
        <v>1983</v>
      </c>
      <c r="D818" s="82" t="s">
        <v>1984</v>
      </c>
      <c r="E818" t="s">
        <v>2217</v>
      </c>
      <c r="F818" t="s">
        <v>185</v>
      </c>
      <c r="G818" s="88" t="s">
        <v>6937</v>
      </c>
      <c r="H818" s="83" t="s">
        <v>2259</v>
      </c>
      <c r="I818" s="9"/>
      <c r="J818" s="9"/>
      <c r="K818" s="9"/>
      <c r="L818" s="9"/>
      <c r="M818" s="22"/>
      <c r="N818" s="22"/>
      <c r="O818" s="22"/>
      <c r="P818" s="85">
        <v>1435.5</v>
      </c>
      <c r="Q818" s="86">
        <v>0.1</v>
      </c>
      <c r="R818" s="86">
        <v>9</v>
      </c>
      <c r="S818" s="86">
        <v>14.499999999999998</v>
      </c>
      <c r="T818" s="86">
        <v>11</v>
      </c>
      <c r="U818" s="14" t="s">
        <v>56</v>
      </c>
      <c r="V818" s="14" t="s">
        <v>56</v>
      </c>
      <c r="W818" s="14" t="s">
        <v>56</v>
      </c>
      <c r="X818" s="14" t="s">
        <v>56</v>
      </c>
    </row>
    <row r="819" spans="1:24">
      <c r="A819" t="s">
        <v>2260</v>
      </c>
      <c r="B819" s="12">
        <v>8445409139128</v>
      </c>
      <c r="C819" s="12" t="s">
        <v>1983</v>
      </c>
      <c r="D819" s="82" t="s">
        <v>1984</v>
      </c>
      <c r="E819" t="s">
        <v>2217</v>
      </c>
      <c r="F819" t="s">
        <v>185</v>
      </c>
      <c r="G819" s="83" t="s">
        <v>6938</v>
      </c>
      <c r="H819" s="83" t="s">
        <v>2251</v>
      </c>
      <c r="I819" s="9"/>
      <c r="J819" s="9"/>
      <c r="K819" s="9"/>
      <c r="L819" s="9"/>
      <c r="M819" s="22"/>
      <c r="N819" s="22"/>
      <c r="O819" s="22"/>
      <c r="P819" s="85">
        <v>952</v>
      </c>
      <c r="Q819" s="86">
        <v>0.107</v>
      </c>
      <c r="R819" s="86">
        <v>4</v>
      </c>
      <c r="S819" s="86">
        <v>17</v>
      </c>
      <c r="T819" s="86">
        <v>14.000000000000002</v>
      </c>
      <c r="U819" s="14" t="s">
        <v>56</v>
      </c>
      <c r="V819" s="14" t="s">
        <v>56</v>
      </c>
      <c r="W819" s="14" t="s">
        <v>56</v>
      </c>
      <c r="X819" s="14" t="s">
        <v>56</v>
      </c>
    </row>
    <row r="820" spans="1:24">
      <c r="A820" t="s">
        <v>2262</v>
      </c>
      <c r="B820" s="12">
        <v>8445409139104</v>
      </c>
      <c r="C820" s="12" t="s">
        <v>1983</v>
      </c>
      <c r="D820" s="82" t="s">
        <v>1984</v>
      </c>
      <c r="E820" t="s">
        <v>2217</v>
      </c>
      <c r="F820" t="s">
        <v>185</v>
      </c>
      <c r="G820" s="83" t="s">
        <v>6939</v>
      </c>
      <c r="H820" s="83" t="s">
        <v>2254</v>
      </c>
      <c r="I820" s="9"/>
      <c r="J820" s="9"/>
      <c r="K820" s="9"/>
      <c r="L820" s="9"/>
      <c r="M820" s="22"/>
      <c r="N820" s="22"/>
      <c r="O820" s="22"/>
      <c r="P820" s="85">
        <v>952</v>
      </c>
      <c r="Q820" s="86">
        <v>0.107</v>
      </c>
      <c r="R820" s="86">
        <v>4</v>
      </c>
      <c r="S820" s="86">
        <v>17</v>
      </c>
      <c r="T820" s="86">
        <v>14.000000000000002</v>
      </c>
      <c r="U820" s="14" t="s">
        <v>56</v>
      </c>
      <c r="V820" s="14" t="s">
        <v>56</v>
      </c>
      <c r="W820" s="14" t="s">
        <v>56</v>
      </c>
      <c r="X820" s="14" t="s">
        <v>56</v>
      </c>
    </row>
    <row r="821" spans="1:24">
      <c r="A821" t="s">
        <v>2264</v>
      </c>
      <c r="B821" s="12">
        <v>8445409139142</v>
      </c>
      <c r="C821" s="12" t="s">
        <v>1983</v>
      </c>
      <c r="D821" s="82" t="s">
        <v>1984</v>
      </c>
      <c r="E821" t="s">
        <v>2217</v>
      </c>
      <c r="F821" t="s">
        <v>185</v>
      </c>
      <c r="G821" s="83" t="s">
        <v>6940</v>
      </c>
      <c r="H821" s="83" t="s">
        <v>2266</v>
      </c>
      <c r="I821" s="9"/>
      <c r="J821" s="9"/>
      <c r="K821" s="9"/>
      <c r="L821" s="9"/>
      <c r="M821" s="22"/>
      <c r="N821" s="22"/>
      <c r="O821" s="22"/>
      <c r="P821" s="85">
        <v>853.2</v>
      </c>
      <c r="Q821" s="86">
        <v>0.107</v>
      </c>
      <c r="R821" s="86">
        <v>4</v>
      </c>
      <c r="S821" s="86">
        <v>15.8</v>
      </c>
      <c r="T821" s="86">
        <v>13.5</v>
      </c>
      <c r="U821" s="14" t="s">
        <v>56</v>
      </c>
      <c r="V821" s="14" t="s">
        <v>56</v>
      </c>
      <c r="W821" s="14" t="s">
        <v>56</v>
      </c>
      <c r="X821" s="14" t="s">
        <v>56</v>
      </c>
    </row>
    <row r="822" spans="1:24">
      <c r="A822" t="s">
        <v>2267</v>
      </c>
      <c r="B822" s="12">
        <v>5025232851119</v>
      </c>
      <c r="C822" s="12" t="s">
        <v>1983</v>
      </c>
      <c r="D822" s="82" t="s">
        <v>1984</v>
      </c>
      <c r="E822" t="s">
        <v>2217</v>
      </c>
      <c r="F822" t="s">
        <v>185</v>
      </c>
      <c r="G822" s="83" t="s">
        <v>5372</v>
      </c>
      <c r="H822" s="83" t="s">
        <v>2269</v>
      </c>
      <c r="I822" s="9"/>
      <c r="J822" s="9"/>
      <c r="K822" s="9"/>
      <c r="L822" s="9"/>
      <c r="M822" s="22"/>
      <c r="N822" s="22"/>
      <c r="O822" s="22"/>
      <c r="P822" s="85">
        <v>1870</v>
      </c>
      <c r="Q822" s="86">
        <v>0.5</v>
      </c>
      <c r="R822" s="86">
        <v>5</v>
      </c>
      <c r="S822" s="86">
        <v>22</v>
      </c>
      <c r="T822" s="86">
        <v>17</v>
      </c>
      <c r="U822" s="14" t="s">
        <v>56</v>
      </c>
      <c r="V822" s="14" t="s">
        <v>56</v>
      </c>
      <c r="W822" s="14" t="s">
        <v>56</v>
      </c>
      <c r="X822" s="14" t="s">
        <v>56</v>
      </c>
    </row>
    <row r="823" spans="1:24">
      <c r="A823" s="122" t="s">
        <v>2270</v>
      </c>
      <c r="B823" s="123" t="s">
        <v>2271</v>
      </c>
      <c r="C823" s="12" t="s">
        <v>1983</v>
      </c>
      <c r="D823" s="82" t="s">
        <v>1984</v>
      </c>
      <c r="E823" s="122" t="s">
        <v>2272</v>
      </c>
      <c r="F823" t="s">
        <v>185</v>
      </c>
      <c r="G823" s="83" t="s">
        <v>5373</v>
      </c>
      <c r="H823" s="83" t="s">
        <v>2274</v>
      </c>
      <c r="I823" s="9"/>
      <c r="J823" s="9" t="s">
        <v>2275</v>
      </c>
      <c r="K823" s="10" t="s">
        <v>2017</v>
      </c>
      <c r="L823" s="11">
        <v>45778</v>
      </c>
      <c r="M823" s="22"/>
      <c r="N823" s="22"/>
      <c r="O823" s="22"/>
      <c r="P823" s="97">
        <v>3255</v>
      </c>
      <c r="Q823" s="98">
        <v>1.06</v>
      </c>
      <c r="R823" s="98">
        <v>7.0000000000000009</v>
      </c>
      <c r="S823" s="98">
        <v>30</v>
      </c>
      <c r="T823" s="98">
        <v>15.5</v>
      </c>
      <c r="U823" s="14" t="s">
        <v>56</v>
      </c>
      <c r="V823" s="14" t="s">
        <v>56</v>
      </c>
      <c r="W823" s="14" t="s">
        <v>56</v>
      </c>
      <c r="X823" s="14" t="s">
        <v>56</v>
      </c>
    </row>
    <row r="824" spans="1:24">
      <c r="A824" t="s">
        <v>2276</v>
      </c>
      <c r="B824" s="12">
        <v>5025232696215</v>
      </c>
      <c r="C824" s="12" t="s">
        <v>1983</v>
      </c>
      <c r="D824" s="82" t="s">
        <v>1984</v>
      </c>
      <c r="E824" t="s">
        <v>2217</v>
      </c>
      <c r="F824" t="s">
        <v>185</v>
      </c>
      <c r="G824" s="83" t="s">
        <v>5374</v>
      </c>
      <c r="H824" s="83" t="s">
        <v>2278</v>
      </c>
      <c r="I824" s="9"/>
      <c r="J824" s="9"/>
      <c r="K824" s="9"/>
      <c r="L824" s="9"/>
      <c r="M824" s="22"/>
      <c r="N824" s="22"/>
      <c r="O824" s="22"/>
      <c r="P824" s="85">
        <v>4080</v>
      </c>
      <c r="Q824" s="86">
        <v>0.6</v>
      </c>
      <c r="R824" s="86">
        <v>10</v>
      </c>
      <c r="S824" s="86">
        <v>24</v>
      </c>
      <c r="T824" s="86">
        <v>17</v>
      </c>
      <c r="U824" s="14" t="s">
        <v>56</v>
      </c>
      <c r="V824" s="14" t="s">
        <v>56</v>
      </c>
      <c r="W824" s="14" t="s">
        <v>56</v>
      </c>
      <c r="X824" s="14" t="s">
        <v>56</v>
      </c>
    </row>
    <row r="825" spans="1:24">
      <c r="A825" t="s">
        <v>2279</v>
      </c>
      <c r="B825" s="12">
        <v>5025232603688</v>
      </c>
      <c r="C825" s="12" t="s">
        <v>1983</v>
      </c>
      <c r="D825" s="82" t="s">
        <v>1984</v>
      </c>
      <c r="E825" t="s">
        <v>2217</v>
      </c>
      <c r="F825" t="s">
        <v>185</v>
      </c>
      <c r="G825" s="83" t="s">
        <v>6941</v>
      </c>
      <c r="H825" s="83" t="s">
        <v>2281</v>
      </c>
      <c r="I825" s="9"/>
      <c r="J825" s="9"/>
      <c r="K825" s="9"/>
      <c r="L825" s="9"/>
      <c r="M825" s="22"/>
      <c r="N825" s="22"/>
      <c r="O825" s="22"/>
      <c r="P825" s="85">
        <v>5094.8500000000004</v>
      </c>
      <c r="Q825" s="86">
        <v>1.109</v>
      </c>
      <c r="R825" s="86">
        <v>9.5</v>
      </c>
      <c r="S825" s="86">
        <v>31</v>
      </c>
      <c r="T825" s="86">
        <v>17.299999999999997</v>
      </c>
      <c r="U825" s="14" t="s">
        <v>56</v>
      </c>
      <c r="V825" s="14" t="s">
        <v>56</v>
      </c>
      <c r="W825" s="14" t="s">
        <v>56</v>
      </c>
      <c r="X825" s="14" t="s">
        <v>56</v>
      </c>
    </row>
    <row r="826" spans="1:24">
      <c r="A826" t="s">
        <v>2282</v>
      </c>
      <c r="B826" s="12">
        <v>5025232603725</v>
      </c>
      <c r="C826" s="12" t="s">
        <v>1983</v>
      </c>
      <c r="D826" s="82" t="s">
        <v>1984</v>
      </c>
      <c r="E826" t="s">
        <v>2217</v>
      </c>
      <c r="F826" t="s">
        <v>185</v>
      </c>
      <c r="G826" s="83" t="s">
        <v>5376</v>
      </c>
      <c r="H826" s="83" t="s">
        <v>6942</v>
      </c>
      <c r="I826" s="9"/>
      <c r="J826" s="9"/>
      <c r="K826" s="9"/>
      <c r="L826" s="9"/>
      <c r="M826" s="22"/>
      <c r="N826" s="22"/>
      <c r="O826" s="22"/>
      <c r="P826" s="85">
        <v>22032</v>
      </c>
      <c r="Q826" s="86">
        <v>3</v>
      </c>
      <c r="R826" s="86">
        <v>17</v>
      </c>
      <c r="S826" s="86">
        <v>36</v>
      </c>
      <c r="T826" s="86">
        <v>36</v>
      </c>
      <c r="U826" s="14" t="s">
        <v>56</v>
      </c>
      <c r="V826" s="14" t="s">
        <v>56</v>
      </c>
      <c r="W826" s="14" t="s">
        <v>56</v>
      </c>
      <c r="X826" s="14" t="s">
        <v>56</v>
      </c>
    </row>
    <row r="827" spans="1:24">
      <c r="A827" t="s">
        <v>2285</v>
      </c>
      <c r="B827" s="12">
        <v>5025232948093</v>
      </c>
      <c r="C827" s="12" t="s">
        <v>1983</v>
      </c>
      <c r="D827" s="82" t="s">
        <v>1984</v>
      </c>
      <c r="E827" t="s">
        <v>2217</v>
      </c>
      <c r="F827" t="s">
        <v>1503</v>
      </c>
      <c r="G827" s="83" t="s">
        <v>5377</v>
      </c>
      <c r="H827" s="83" t="s">
        <v>2287</v>
      </c>
      <c r="I827" s="9"/>
      <c r="J827" s="9"/>
      <c r="K827" s="9"/>
      <c r="L827" s="9"/>
      <c r="M827" s="22"/>
      <c r="N827" s="22"/>
      <c r="O827" s="22"/>
      <c r="P827" s="85">
        <v>2436</v>
      </c>
      <c r="Q827" s="86">
        <v>0.49</v>
      </c>
      <c r="R827" s="86">
        <v>5</v>
      </c>
      <c r="S827" s="86">
        <v>22</v>
      </c>
      <c r="T827" s="86">
        <v>17</v>
      </c>
      <c r="U827" s="14" t="s">
        <v>56</v>
      </c>
      <c r="V827" s="14" t="s">
        <v>56</v>
      </c>
      <c r="W827" s="14" t="s">
        <v>56</v>
      </c>
      <c r="X827" s="14" t="s">
        <v>56</v>
      </c>
    </row>
    <row r="828" spans="1:24">
      <c r="A828" t="s">
        <v>2288</v>
      </c>
      <c r="B828" s="12">
        <v>5025232948109</v>
      </c>
      <c r="C828" s="12" t="s">
        <v>1983</v>
      </c>
      <c r="D828" s="82" t="s">
        <v>1984</v>
      </c>
      <c r="E828" t="s">
        <v>2217</v>
      </c>
      <c r="F828" t="s">
        <v>1503</v>
      </c>
      <c r="G828" s="83" t="s">
        <v>5378</v>
      </c>
      <c r="H828" s="83" t="s">
        <v>2287</v>
      </c>
      <c r="I828" s="9"/>
      <c r="J828" s="9"/>
      <c r="K828" s="9"/>
      <c r="L828" s="9"/>
      <c r="M828" s="22"/>
      <c r="N828" s="22"/>
      <c r="O828" s="22"/>
      <c r="P828" s="85">
        <v>2436</v>
      </c>
      <c r="Q828" s="86">
        <v>0.42</v>
      </c>
      <c r="R828" s="86">
        <v>5</v>
      </c>
      <c r="S828" s="86">
        <v>22.5</v>
      </c>
      <c r="T828" s="86">
        <v>17</v>
      </c>
      <c r="U828" s="14" t="s">
        <v>56</v>
      </c>
      <c r="V828" s="14" t="s">
        <v>56</v>
      </c>
      <c r="W828" s="14" t="s">
        <v>56</v>
      </c>
      <c r="X828" s="14" t="s">
        <v>56</v>
      </c>
    </row>
    <row r="829" spans="1:24">
      <c r="A829" t="s">
        <v>2290</v>
      </c>
      <c r="B829" s="12">
        <v>5025232967742</v>
      </c>
      <c r="C829" s="12" t="s">
        <v>1983</v>
      </c>
      <c r="D829" s="82" t="s">
        <v>1984</v>
      </c>
      <c r="E829" t="s">
        <v>2217</v>
      </c>
      <c r="F829" t="s">
        <v>1503</v>
      </c>
      <c r="G829" s="83" t="s">
        <v>5379</v>
      </c>
      <c r="H829" s="83" t="s">
        <v>2287</v>
      </c>
      <c r="I829" s="9"/>
      <c r="J829" s="9" t="s">
        <v>2292</v>
      </c>
      <c r="K829" s="10" t="s">
        <v>2017</v>
      </c>
      <c r="L829" s="124">
        <v>45717</v>
      </c>
      <c r="M829" s="22"/>
      <c r="N829" s="22"/>
      <c r="O829" s="22"/>
      <c r="P829" s="85">
        <v>2436</v>
      </c>
      <c r="Q829" s="86">
        <v>0.42</v>
      </c>
      <c r="R829" s="86">
        <v>3</v>
      </c>
      <c r="S829" s="86">
        <v>16.5</v>
      </c>
      <c r="T829" s="86">
        <v>14.000000000000002</v>
      </c>
      <c r="U829" s="14" t="s">
        <v>56</v>
      </c>
      <c r="V829" s="14" t="s">
        <v>56</v>
      </c>
      <c r="W829" s="14" t="s">
        <v>56</v>
      </c>
      <c r="X829" s="14" t="s">
        <v>56</v>
      </c>
    </row>
    <row r="830" spans="1:24">
      <c r="A830" t="s">
        <v>2293</v>
      </c>
      <c r="B830" s="12">
        <v>5025232910809</v>
      </c>
      <c r="C830" s="12" t="s">
        <v>1983</v>
      </c>
      <c r="D830" s="82" t="s">
        <v>1984</v>
      </c>
      <c r="E830" t="s">
        <v>2217</v>
      </c>
      <c r="F830" t="s">
        <v>1503</v>
      </c>
      <c r="G830" s="83" t="s">
        <v>5380</v>
      </c>
      <c r="H830" s="83" t="s">
        <v>2287</v>
      </c>
      <c r="I830" s="9"/>
      <c r="J830" s="9"/>
      <c r="K830" s="9"/>
      <c r="L830" s="9"/>
      <c r="M830" s="22"/>
      <c r="N830" s="22"/>
      <c r="O830" s="22"/>
      <c r="P830" s="85">
        <v>1870</v>
      </c>
      <c r="Q830" s="86">
        <v>0.37</v>
      </c>
      <c r="R830" s="86">
        <v>5</v>
      </c>
      <c r="S830" s="86">
        <v>22</v>
      </c>
      <c r="T830" s="86">
        <v>17</v>
      </c>
      <c r="U830" s="14" t="s">
        <v>56</v>
      </c>
      <c r="V830" s="14" t="s">
        <v>56</v>
      </c>
      <c r="W830" s="14" t="s">
        <v>56</v>
      </c>
      <c r="X830" s="14" t="s">
        <v>56</v>
      </c>
    </row>
    <row r="831" spans="1:24">
      <c r="A831" t="s">
        <v>2295</v>
      </c>
      <c r="B831" s="12">
        <v>5025232910816</v>
      </c>
      <c r="C831" s="12" t="s">
        <v>1983</v>
      </c>
      <c r="D831" s="82" t="s">
        <v>1984</v>
      </c>
      <c r="E831" t="s">
        <v>2217</v>
      </c>
      <c r="F831" t="s">
        <v>1503</v>
      </c>
      <c r="G831" s="83" t="s">
        <v>5381</v>
      </c>
      <c r="H831" s="83" t="s">
        <v>2287</v>
      </c>
      <c r="I831" s="9"/>
      <c r="J831" s="9"/>
      <c r="K831" s="9"/>
      <c r="L831" s="9"/>
      <c r="M831" s="22"/>
      <c r="N831" s="22"/>
      <c r="O831" s="22"/>
      <c r="P831" s="85">
        <v>1912.5</v>
      </c>
      <c r="Q831" s="86">
        <v>0.42</v>
      </c>
      <c r="R831" s="86">
        <v>5</v>
      </c>
      <c r="S831" s="86">
        <v>22.5</v>
      </c>
      <c r="T831" s="86">
        <v>17</v>
      </c>
      <c r="U831" s="14" t="s">
        <v>56</v>
      </c>
      <c r="V831" s="14" t="s">
        <v>56</v>
      </c>
      <c r="W831" s="14" t="s">
        <v>56</v>
      </c>
      <c r="X831" s="14" t="s">
        <v>56</v>
      </c>
    </row>
    <row r="832" spans="1:24">
      <c r="A832" t="s">
        <v>2296</v>
      </c>
      <c r="B832" s="12">
        <v>5025232967735</v>
      </c>
      <c r="C832" s="12" t="s">
        <v>1983</v>
      </c>
      <c r="D832" s="82" t="s">
        <v>1984</v>
      </c>
      <c r="E832" t="s">
        <v>2217</v>
      </c>
      <c r="F832" t="s">
        <v>1503</v>
      </c>
      <c r="G832" s="83" t="s">
        <v>5382</v>
      </c>
      <c r="H832" s="83" t="s">
        <v>2287</v>
      </c>
      <c r="I832" s="9"/>
      <c r="J832" s="9" t="s">
        <v>2298</v>
      </c>
      <c r="K832" s="10" t="s">
        <v>2017</v>
      </c>
      <c r="L832" s="124">
        <v>45717</v>
      </c>
      <c r="M832" s="22"/>
      <c r="N832" s="22"/>
      <c r="O832" s="22"/>
      <c r="P832" s="85">
        <v>2436</v>
      </c>
      <c r="Q832" s="86">
        <v>0.42</v>
      </c>
      <c r="R832" s="86">
        <v>3</v>
      </c>
      <c r="S832" s="86">
        <v>16.5</v>
      </c>
      <c r="T832" s="86">
        <v>14.000000000000002</v>
      </c>
      <c r="U832" s="14" t="s">
        <v>56</v>
      </c>
      <c r="V832" s="14" t="s">
        <v>56</v>
      </c>
      <c r="W832" s="14" t="s">
        <v>56</v>
      </c>
      <c r="X832" s="14" t="s">
        <v>56</v>
      </c>
    </row>
    <row r="833" spans="1:24">
      <c r="A833" t="s">
        <v>2299</v>
      </c>
      <c r="B833" s="12">
        <v>5025232880621</v>
      </c>
      <c r="C833" s="12" t="s">
        <v>1983</v>
      </c>
      <c r="D833" s="82" t="s">
        <v>1984</v>
      </c>
      <c r="E833" t="s">
        <v>2217</v>
      </c>
      <c r="F833" t="s">
        <v>1503</v>
      </c>
      <c r="G833" s="83" t="s">
        <v>6943</v>
      </c>
      <c r="H833" s="83" t="s">
        <v>2301</v>
      </c>
      <c r="I833" s="9"/>
      <c r="J833" s="9"/>
      <c r="K833" s="9"/>
      <c r="L833" s="9"/>
      <c r="M833" s="22"/>
      <c r="N833" s="22"/>
      <c r="O833" s="22"/>
      <c r="P833" s="85">
        <v>693</v>
      </c>
      <c r="Q833" s="86">
        <v>0.4</v>
      </c>
      <c r="R833" s="86">
        <v>3</v>
      </c>
      <c r="S833" s="86">
        <v>16.5</v>
      </c>
      <c r="T833" s="86">
        <v>14.000000000000002</v>
      </c>
      <c r="U833" s="14" t="s">
        <v>56</v>
      </c>
      <c r="V833" s="14" t="s">
        <v>56</v>
      </c>
      <c r="W833" s="14" t="s">
        <v>56</v>
      </c>
      <c r="X833" s="14" t="s">
        <v>56</v>
      </c>
    </row>
    <row r="834" spans="1:24">
      <c r="A834" t="s">
        <v>2302</v>
      </c>
      <c r="B834" s="12">
        <v>5025232883554</v>
      </c>
      <c r="C834" s="12" t="s">
        <v>1983</v>
      </c>
      <c r="D834" s="82" t="s">
        <v>1984</v>
      </c>
      <c r="E834" t="s">
        <v>2217</v>
      </c>
      <c r="F834" t="s">
        <v>2303</v>
      </c>
      <c r="G834" s="83" t="s">
        <v>5384</v>
      </c>
      <c r="H834" s="83" t="s">
        <v>1511</v>
      </c>
      <c r="I834" s="9"/>
      <c r="J834" s="9"/>
      <c r="K834" s="9"/>
      <c r="L834" s="9"/>
      <c r="M834" s="22"/>
      <c r="N834" s="22"/>
      <c r="O834" s="22"/>
      <c r="P834" s="85">
        <v>2041.875</v>
      </c>
      <c r="Q834" s="86">
        <v>0.34</v>
      </c>
      <c r="R834" s="86">
        <v>5.5</v>
      </c>
      <c r="S834" s="86">
        <v>22.5</v>
      </c>
      <c r="T834" s="86">
        <v>16.5</v>
      </c>
      <c r="U834" s="14" t="s">
        <v>56</v>
      </c>
      <c r="V834" s="14" t="s">
        <v>56</v>
      </c>
      <c r="W834" s="14" t="s">
        <v>56</v>
      </c>
      <c r="X834" s="14" t="s">
        <v>56</v>
      </c>
    </row>
    <row r="835" spans="1:24">
      <c r="A835" t="s">
        <v>2309</v>
      </c>
      <c r="B835" s="12">
        <v>5025232940257</v>
      </c>
      <c r="C835" s="12" t="s">
        <v>1983</v>
      </c>
      <c r="D835" s="82" t="s">
        <v>1984</v>
      </c>
      <c r="E835" t="s">
        <v>2217</v>
      </c>
      <c r="F835" t="s">
        <v>2303</v>
      </c>
      <c r="G835" s="83" t="s">
        <v>5385</v>
      </c>
      <c r="H835" s="83" t="s">
        <v>2308</v>
      </c>
      <c r="I835" s="9"/>
      <c r="J835" s="9"/>
      <c r="K835" s="9"/>
      <c r="L835" s="9"/>
      <c r="M835" s="22"/>
      <c r="N835" s="22"/>
      <c r="O835" s="22"/>
      <c r="P835" s="85">
        <v>2820</v>
      </c>
      <c r="Q835" s="86">
        <v>0.34</v>
      </c>
      <c r="R835" s="86">
        <v>15</v>
      </c>
      <c r="S835" s="86">
        <v>16</v>
      </c>
      <c r="T835" s="86">
        <v>4.5</v>
      </c>
      <c r="U835" s="14" t="s">
        <v>56</v>
      </c>
      <c r="V835" s="14" t="s">
        <v>56</v>
      </c>
      <c r="W835" s="14" t="s">
        <v>56</v>
      </c>
      <c r="X835" s="14" t="s">
        <v>56</v>
      </c>
    </row>
    <row r="836" spans="1:24">
      <c r="A836" t="s">
        <v>2310</v>
      </c>
      <c r="B836" s="104" t="s">
        <v>6944</v>
      </c>
      <c r="C836" s="12" t="s">
        <v>1983</v>
      </c>
      <c r="D836" s="82" t="s">
        <v>1984</v>
      </c>
      <c r="E836" t="s">
        <v>2217</v>
      </c>
      <c r="F836" t="s">
        <v>2303</v>
      </c>
      <c r="G836" s="83" t="s">
        <v>6945</v>
      </c>
      <c r="H836" s="83" t="s">
        <v>2308</v>
      </c>
      <c r="I836" s="9"/>
      <c r="J836" s="9" t="s">
        <v>6946</v>
      </c>
      <c r="K836" s="10" t="s">
        <v>2017</v>
      </c>
      <c r="L836" s="11">
        <v>45870</v>
      </c>
      <c r="M836" s="22"/>
      <c r="N836" s="22"/>
      <c r="O836" s="22"/>
      <c r="P836" s="85">
        <v>2277</v>
      </c>
      <c r="Q836" s="86">
        <v>0.34</v>
      </c>
      <c r="R836" s="86">
        <v>4.5</v>
      </c>
      <c r="S836" s="86">
        <v>23</v>
      </c>
      <c r="T836" s="86">
        <v>22</v>
      </c>
      <c r="U836" s="14" t="s">
        <v>56</v>
      </c>
      <c r="V836" s="14" t="s">
        <v>56</v>
      </c>
      <c r="W836" s="14" t="s">
        <v>56</v>
      </c>
      <c r="X836" s="14" t="s">
        <v>56</v>
      </c>
    </row>
    <row r="837" spans="1:24">
      <c r="A837" t="s">
        <v>2318</v>
      </c>
      <c r="B837" s="12">
        <v>5025232883592</v>
      </c>
      <c r="C837" s="12" t="s">
        <v>1983</v>
      </c>
      <c r="D837" s="82" t="s">
        <v>1984</v>
      </c>
      <c r="E837" t="s">
        <v>2217</v>
      </c>
      <c r="F837" t="s">
        <v>2303</v>
      </c>
      <c r="G837" s="83" t="s">
        <v>5389</v>
      </c>
      <c r="H837" s="83" t="s">
        <v>2308</v>
      </c>
      <c r="I837" s="9"/>
      <c r="J837" s="9"/>
      <c r="K837" s="9"/>
      <c r="L837" s="9"/>
      <c r="M837" s="22"/>
      <c r="N837" s="22"/>
      <c r="O837" s="22"/>
      <c r="P837" s="85">
        <v>1776</v>
      </c>
      <c r="Q837" s="86">
        <v>0.23</v>
      </c>
      <c r="R837" s="86">
        <v>5</v>
      </c>
      <c r="S837" s="86">
        <v>22.2</v>
      </c>
      <c r="T837" s="86">
        <v>16</v>
      </c>
      <c r="U837" s="14" t="s">
        <v>56</v>
      </c>
      <c r="V837" s="14" t="s">
        <v>56</v>
      </c>
      <c r="W837" s="14" t="s">
        <v>56</v>
      </c>
      <c r="X837" s="14" t="s">
        <v>56</v>
      </c>
    </row>
    <row r="838" spans="1:24">
      <c r="A838" t="s">
        <v>6947</v>
      </c>
      <c r="B838" s="12">
        <v>5025232883608</v>
      </c>
      <c r="C838" s="12" t="s">
        <v>1983</v>
      </c>
      <c r="D838" s="82" t="s">
        <v>1984</v>
      </c>
      <c r="E838" t="s">
        <v>2217</v>
      </c>
      <c r="F838" t="s">
        <v>2303</v>
      </c>
      <c r="G838" s="83" t="s">
        <v>6948</v>
      </c>
      <c r="H838" s="83" t="s">
        <v>2308</v>
      </c>
      <c r="I838" s="9"/>
      <c r="J838" s="9"/>
      <c r="K838" s="9"/>
      <c r="L838" s="9"/>
      <c r="M838" s="22"/>
      <c r="N838" s="22"/>
      <c r="O838" s="22"/>
      <c r="P838" s="85">
        <v>820</v>
      </c>
      <c r="Q838" s="86">
        <v>0.2</v>
      </c>
      <c r="R838" s="86">
        <v>4</v>
      </c>
      <c r="S838" s="86">
        <v>16.400000000000002</v>
      </c>
      <c r="T838" s="86">
        <v>12.5</v>
      </c>
      <c r="U838" s="14" t="s">
        <v>56</v>
      </c>
      <c r="V838" s="14" t="s">
        <v>56</v>
      </c>
      <c r="W838" s="14" t="s">
        <v>56</v>
      </c>
      <c r="X838" s="14" t="s">
        <v>56</v>
      </c>
    </row>
    <row r="839" spans="1:24">
      <c r="A839" t="s">
        <v>2324</v>
      </c>
      <c r="B839" s="12">
        <v>4010869186384</v>
      </c>
      <c r="C839" s="12" t="s">
        <v>1983</v>
      </c>
      <c r="D839" s="82" t="s">
        <v>1984</v>
      </c>
      <c r="E839" t="s">
        <v>2217</v>
      </c>
      <c r="F839" t="s">
        <v>2325</v>
      </c>
      <c r="G839" s="83" t="s">
        <v>2327</v>
      </c>
      <c r="H839" s="83" t="s">
        <v>2327</v>
      </c>
      <c r="I839" s="9"/>
      <c r="J839" s="9"/>
      <c r="K839" s="9"/>
      <c r="L839" s="9"/>
      <c r="M839" s="22"/>
      <c r="N839" s="22"/>
      <c r="O839" s="22"/>
      <c r="P839" s="85">
        <v>48.6</v>
      </c>
      <c r="Q839" s="86">
        <v>3.1E-2</v>
      </c>
      <c r="R839" s="86">
        <v>0.1</v>
      </c>
      <c r="S839" s="86">
        <v>27</v>
      </c>
      <c r="T839" s="86">
        <v>18</v>
      </c>
      <c r="U839" s="14" t="s">
        <v>56</v>
      </c>
      <c r="V839" s="14" t="s">
        <v>56</v>
      </c>
      <c r="W839" s="14" t="s">
        <v>56</v>
      </c>
      <c r="X839" s="14" t="s">
        <v>56</v>
      </c>
    </row>
    <row r="840" spans="1:24">
      <c r="A840" t="s">
        <v>2328</v>
      </c>
      <c r="B840" s="12">
        <v>4010869195188</v>
      </c>
      <c r="C840" s="12" t="s">
        <v>1983</v>
      </c>
      <c r="D840" s="82" t="s">
        <v>1984</v>
      </c>
      <c r="E840" t="s">
        <v>2217</v>
      </c>
      <c r="F840" t="s">
        <v>2325</v>
      </c>
      <c r="G840" s="83" t="s">
        <v>5392</v>
      </c>
      <c r="H840" s="83" t="s">
        <v>2330</v>
      </c>
      <c r="I840" s="9"/>
      <c r="J840" s="9"/>
      <c r="K840" s="9"/>
      <c r="L840" s="9"/>
      <c r="M840" s="22"/>
      <c r="N840" s="22"/>
      <c r="O840" s="22"/>
      <c r="P840" s="85">
        <v>486</v>
      </c>
      <c r="Q840" s="86">
        <v>0.3</v>
      </c>
      <c r="R840" s="86">
        <v>1</v>
      </c>
      <c r="S840" s="86">
        <v>18</v>
      </c>
      <c r="T840" s="86">
        <v>27</v>
      </c>
      <c r="U840" s="14" t="s">
        <v>56</v>
      </c>
      <c r="V840" s="14" t="s">
        <v>56</v>
      </c>
      <c r="W840" s="14" t="s">
        <v>56</v>
      </c>
      <c r="X840" s="14" t="s">
        <v>56</v>
      </c>
    </row>
    <row r="841" spans="1:24">
      <c r="A841" t="s">
        <v>2331</v>
      </c>
      <c r="B841" s="12">
        <v>4010869195164</v>
      </c>
      <c r="C841" s="12" t="s">
        <v>1983</v>
      </c>
      <c r="D841" s="82" t="s">
        <v>1984</v>
      </c>
      <c r="E841" t="s">
        <v>2217</v>
      </c>
      <c r="F841" t="s">
        <v>2325</v>
      </c>
      <c r="G841" s="83" t="s">
        <v>2333</v>
      </c>
      <c r="H841" s="83" t="s">
        <v>2333</v>
      </c>
      <c r="I841" s="9"/>
      <c r="J841" s="9"/>
      <c r="K841" s="9"/>
      <c r="L841" s="9"/>
      <c r="M841" s="22"/>
      <c r="N841" s="22"/>
      <c r="O841" s="22"/>
      <c r="P841" s="85">
        <v>308</v>
      </c>
      <c r="Q841" s="86">
        <v>0.03</v>
      </c>
      <c r="R841" s="86">
        <v>1</v>
      </c>
      <c r="S841" s="86">
        <v>14.000000000000002</v>
      </c>
      <c r="T841" s="86">
        <v>22</v>
      </c>
      <c r="U841" s="14" t="s">
        <v>56</v>
      </c>
      <c r="V841" s="14" t="s">
        <v>56</v>
      </c>
      <c r="W841" s="14" t="s">
        <v>56</v>
      </c>
      <c r="X841" s="14" t="s">
        <v>56</v>
      </c>
    </row>
    <row r="842" spans="1:24">
      <c r="A842" t="s">
        <v>2334</v>
      </c>
      <c r="B842" s="12">
        <v>4010869195171</v>
      </c>
      <c r="C842" s="12" t="s">
        <v>1983</v>
      </c>
      <c r="D842" s="82" t="s">
        <v>1984</v>
      </c>
      <c r="E842" t="s">
        <v>2217</v>
      </c>
      <c r="F842" t="s">
        <v>2325</v>
      </c>
      <c r="G842" s="88" t="s">
        <v>2336</v>
      </c>
      <c r="H842" s="83" t="s">
        <v>2336</v>
      </c>
      <c r="I842" s="9"/>
      <c r="J842" s="9"/>
      <c r="K842" s="9"/>
      <c r="L842" s="9"/>
      <c r="M842" s="22"/>
      <c r="N842" s="22"/>
      <c r="O842" s="22"/>
      <c r="P842" s="85">
        <v>583.20000000000005</v>
      </c>
      <c r="Q842" s="86">
        <v>0.2</v>
      </c>
      <c r="R842" s="86">
        <v>1.2</v>
      </c>
      <c r="S842" s="86">
        <v>27</v>
      </c>
      <c r="T842" s="86">
        <v>18</v>
      </c>
      <c r="U842" s="14" t="s">
        <v>56</v>
      </c>
      <c r="V842" s="14" t="s">
        <v>56</v>
      </c>
      <c r="W842" s="14" t="s">
        <v>56</v>
      </c>
      <c r="X842" s="14" t="s">
        <v>56</v>
      </c>
    </row>
    <row r="843" spans="1:24">
      <c r="A843" t="s">
        <v>6949</v>
      </c>
      <c r="B843" s="12">
        <v>4010869266819</v>
      </c>
      <c r="C843" s="12" t="s">
        <v>1983</v>
      </c>
      <c r="D843" s="82" t="s">
        <v>1984</v>
      </c>
      <c r="E843" t="s">
        <v>2217</v>
      </c>
      <c r="F843" t="s">
        <v>6950</v>
      </c>
      <c r="G843" s="83" t="s">
        <v>6951</v>
      </c>
      <c r="H843" s="83" t="s">
        <v>6952</v>
      </c>
      <c r="I843" s="9"/>
      <c r="J843" s="9"/>
      <c r="K843" s="9"/>
      <c r="L843" s="9"/>
      <c r="M843" s="22"/>
      <c r="N843" s="22"/>
      <c r="O843" s="22"/>
      <c r="P843" s="85">
        <v>351</v>
      </c>
      <c r="Q843" s="86">
        <v>0.5</v>
      </c>
      <c r="R843" s="86">
        <v>3</v>
      </c>
      <c r="S843" s="86">
        <v>13</v>
      </c>
      <c r="T843" s="86">
        <v>9</v>
      </c>
      <c r="U843" s="14" t="s">
        <v>56</v>
      </c>
      <c r="V843" s="14" t="s">
        <v>56</v>
      </c>
      <c r="W843" s="14" t="s">
        <v>56</v>
      </c>
      <c r="X843" s="14" t="s">
        <v>56</v>
      </c>
    </row>
    <row r="844" spans="1:24">
      <c r="A844" t="s">
        <v>6953</v>
      </c>
      <c r="B844" s="12">
        <v>4010869266826</v>
      </c>
      <c r="C844" s="12" t="s">
        <v>1983</v>
      </c>
      <c r="D844" s="82" t="s">
        <v>1984</v>
      </c>
      <c r="E844" t="s">
        <v>2217</v>
      </c>
      <c r="F844" t="s">
        <v>6950</v>
      </c>
      <c r="G844" s="83" t="s">
        <v>6954</v>
      </c>
      <c r="H844" s="83" t="s">
        <v>6952</v>
      </c>
      <c r="I844" s="9"/>
      <c r="J844" s="9"/>
      <c r="K844" s="9"/>
      <c r="L844" s="9"/>
      <c r="M844" s="22"/>
      <c r="N844" s="22"/>
      <c r="O844" s="22"/>
      <c r="P844" s="85">
        <v>825</v>
      </c>
      <c r="Q844" s="86">
        <v>0.5</v>
      </c>
      <c r="R844" s="86">
        <v>5</v>
      </c>
      <c r="S844" s="86">
        <v>15</v>
      </c>
      <c r="T844" s="86">
        <v>11</v>
      </c>
      <c r="U844" s="14" t="s">
        <v>56</v>
      </c>
      <c r="V844" s="14" t="s">
        <v>56</v>
      </c>
      <c r="W844" s="14" t="s">
        <v>56</v>
      </c>
      <c r="X844" s="14" t="s">
        <v>56</v>
      </c>
    </row>
    <row r="845" spans="1:24">
      <c r="A845" t="s">
        <v>6955</v>
      </c>
      <c r="B845" s="12">
        <v>4010869350419</v>
      </c>
      <c r="C845" s="12" t="s">
        <v>1983</v>
      </c>
      <c r="D845" s="82" t="s">
        <v>1984</v>
      </c>
      <c r="E845" t="s">
        <v>2217</v>
      </c>
      <c r="F845" t="s">
        <v>6956</v>
      </c>
      <c r="G845" s="83" t="s">
        <v>6957</v>
      </c>
      <c r="H845" s="83" t="s">
        <v>6958</v>
      </c>
      <c r="I845" s="9"/>
      <c r="J845" s="9"/>
      <c r="K845" s="9"/>
      <c r="L845" s="9"/>
      <c r="M845" s="22"/>
      <c r="N845" s="22"/>
      <c r="O845" s="22"/>
      <c r="P845" s="85">
        <v>480</v>
      </c>
      <c r="Q845" s="86">
        <v>0.25</v>
      </c>
      <c r="R845" s="86">
        <v>5</v>
      </c>
      <c r="S845" s="86">
        <v>12</v>
      </c>
      <c r="T845" s="86">
        <v>8</v>
      </c>
      <c r="U845" s="14" t="s">
        <v>56</v>
      </c>
      <c r="V845" s="14" t="s">
        <v>56</v>
      </c>
      <c r="W845" s="14" t="s">
        <v>56</v>
      </c>
      <c r="X845" s="14" t="s">
        <v>56</v>
      </c>
    </row>
    <row r="846" spans="1:24">
      <c r="A846" t="s">
        <v>6959</v>
      </c>
      <c r="B846" s="12">
        <v>7332552015809</v>
      </c>
      <c r="C846" s="12" t="s">
        <v>1983</v>
      </c>
      <c r="D846" s="82" t="s">
        <v>1984</v>
      </c>
      <c r="E846" t="s">
        <v>2217</v>
      </c>
      <c r="F846" t="s">
        <v>6960</v>
      </c>
      <c r="G846" s="83" t="s">
        <v>6961</v>
      </c>
      <c r="H846" s="83" t="s">
        <v>6961</v>
      </c>
      <c r="I846" s="9"/>
      <c r="J846" s="9"/>
      <c r="K846" s="9"/>
      <c r="L846" s="9"/>
      <c r="M846" s="22"/>
      <c r="N846" s="22"/>
      <c r="O846" s="22"/>
      <c r="P846" s="85">
        <v>292.5</v>
      </c>
      <c r="Q846" s="86">
        <v>8.4000000000000005E-2</v>
      </c>
      <c r="R846" s="86">
        <v>7.5</v>
      </c>
      <c r="S846" s="86">
        <v>7.5</v>
      </c>
      <c r="T846" s="86">
        <v>5.2</v>
      </c>
      <c r="U846" s="14" t="s">
        <v>56</v>
      </c>
      <c r="V846" s="14" t="s">
        <v>56</v>
      </c>
      <c r="W846" s="14" t="s">
        <v>56</v>
      </c>
      <c r="X846" s="14" t="s">
        <v>56</v>
      </c>
    </row>
    <row r="847" spans="1:24">
      <c r="A847" t="s">
        <v>6962</v>
      </c>
      <c r="B847" s="12">
        <v>7332552015823</v>
      </c>
      <c r="C847" s="12" t="s">
        <v>1983</v>
      </c>
      <c r="D847" s="82" t="s">
        <v>1984</v>
      </c>
      <c r="E847" t="s">
        <v>2217</v>
      </c>
      <c r="F847" t="s">
        <v>6960</v>
      </c>
      <c r="G847" s="83" t="s">
        <v>6963</v>
      </c>
      <c r="H847" s="83" t="s">
        <v>6963</v>
      </c>
      <c r="I847" s="9"/>
      <c r="J847" s="9"/>
      <c r="K847" s="9"/>
      <c r="L847" s="9"/>
      <c r="M847" s="22"/>
      <c r="N847" s="22"/>
      <c r="O847" s="22"/>
      <c r="P847" s="85">
        <v>292.5</v>
      </c>
      <c r="Q847" s="86">
        <v>0.109</v>
      </c>
      <c r="R847" s="86">
        <v>7.5</v>
      </c>
      <c r="S847" s="86">
        <v>7.5</v>
      </c>
      <c r="T847" s="86">
        <v>5.2</v>
      </c>
      <c r="U847" s="14" t="s">
        <v>56</v>
      </c>
      <c r="V847" s="14" t="s">
        <v>56</v>
      </c>
      <c r="W847" s="14" t="s">
        <v>56</v>
      </c>
      <c r="X847" s="14" t="s">
        <v>56</v>
      </c>
    </row>
    <row r="848" spans="1:24">
      <c r="A848" t="s">
        <v>6964</v>
      </c>
      <c r="B848" s="12">
        <v>3606481332271</v>
      </c>
      <c r="C848" s="12" t="s">
        <v>1983</v>
      </c>
      <c r="D848" s="82" t="s">
        <v>1984</v>
      </c>
      <c r="E848" t="s">
        <v>2217</v>
      </c>
      <c r="F848" t="s">
        <v>6960</v>
      </c>
      <c r="G848" s="83" t="s">
        <v>6965</v>
      </c>
      <c r="H848" s="83" t="s">
        <v>6965</v>
      </c>
      <c r="I848" s="9"/>
      <c r="J848" s="9"/>
      <c r="K848" s="9"/>
      <c r="L848" s="9"/>
      <c r="M848" s="22"/>
      <c r="N848" s="22"/>
      <c r="O848" s="22"/>
      <c r="P848" s="85">
        <v>511.875</v>
      </c>
      <c r="Q848" s="86">
        <v>0.5</v>
      </c>
      <c r="R848" s="86">
        <v>4.5</v>
      </c>
      <c r="S848" s="86">
        <v>12.5</v>
      </c>
      <c r="T848" s="86">
        <v>9.1</v>
      </c>
      <c r="U848" s="14" t="s">
        <v>56</v>
      </c>
      <c r="V848" s="14" t="s">
        <v>56</v>
      </c>
      <c r="W848" s="14" t="s">
        <v>56</v>
      </c>
      <c r="X848" s="14" t="s">
        <v>56</v>
      </c>
    </row>
    <row r="849" spans="1:24">
      <c r="A849" t="s">
        <v>6966</v>
      </c>
      <c r="B849" s="12">
        <v>4010869360227</v>
      </c>
      <c r="C849" s="12" t="s">
        <v>1983</v>
      </c>
      <c r="D849" s="82" t="s">
        <v>1984</v>
      </c>
      <c r="E849" t="s">
        <v>2217</v>
      </c>
      <c r="F849" t="s">
        <v>6960</v>
      </c>
      <c r="G849" s="83" t="s">
        <v>6967</v>
      </c>
      <c r="H849" s="83" t="s">
        <v>6967</v>
      </c>
      <c r="I849" s="9"/>
      <c r="J849" s="9"/>
      <c r="K849" s="9"/>
      <c r="L849" s="9"/>
      <c r="M849" s="22"/>
      <c r="N849" s="22"/>
      <c r="O849" s="22"/>
      <c r="P849" s="85">
        <v>526.5</v>
      </c>
      <c r="Q849" s="86">
        <v>0.2</v>
      </c>
      <c r="R849" s="86">
        <v>4.5</v>
      </c>
      <c r="S849" s="86">
        <v>13</v>
      </c>
      <c r="T849" s="86">
        <v>9</v>
      </c>
      <c r="U849" s="14" t="s">
        <v>56</v>
      </c>
      <c r="V849" s="14" t="s">
        <v>56</v>
      </c>
      <c r="W849" s="14" t="s">
        <v>56</v>
      </c>
      <c r="X849" s="14" t="s">
        <v>56</v>
      </c>
    </row>
    <row r="850" spans="1:24">
      <c r="A850" t="s">
        <v>6968</v>
      </c>
      <c r="B850" s="12">
        <v>7332552015816</v>
      </c>
      <c r="C850" s="12" t="s">
        <v>1983</v>
      </c>
      <c r="D850" s="82" t="s">
        <v>1984</v>
      </c>
      <c r="E850" t="s">
        <v>2217</v>
      </c>
      <c r="F850" t="s">
        <v>6960</v>
      </c>
      <c r="G850" s="83" t="s">
        <v>6969</v>
      </c>
      <c r="H850" s="83" t="s">
        <v>6969</v>
      </c>
      <c r="I850" s="9"/>
      <c r="J850" s="9"/>
      <c r="K850" s="9"/>
      <c r="L850" s="9"/>
      <c r="M850" s="22"/>
      <c r="N850" s="22"/>
      <c r="O850" s="22"/>
      <c r="P850" s="85">
        <v>292.5</v>
      </c>
      <c r="Q850" s="86">
        <v>0.114</v>
      </c>
      <c r="R850" s="86">
        <v>7.5</v>
      </c>
      <c r="S850" s="86">
        <v>7.5</v>
      </c>
      <c r="T850" s="86">
        <v>5.2</v>
      </c>
      <c r="U850" s="14" t="s">
        <v>56</v>
      </c>
      <c r="V850" s="14" t="s">
        <v>56</v>
      </c>
      <c r="W850" s="14" t="s">
        <v>56</v>
      </c>
      <c r="X850" s="14" t="s">
        <v>56</v>
      </c>
    </row>
    <row r="851" spans="1:24">
      <c r="A851" t="s">
        <v>6970</v>
      </c>
      <c r="B851" s="12">
        <v>4010869350792</v>
      </c>
      <c r="C851" s="12" t="s">
        <v>1983</v>
      </c>
      <c r="D851" s="82" t="s">
        <v>1984</v>
      </c>
      <c r="E851" t="s">
        <v>2217</v>
      </c>
      <c r="F851" t="s">
        <v>6971</v>
      </c>
      <c r="G851" s="83" t="s">
        <v>6972</v>
      </c>
      <c r="H851" s="83" t="s">
        <v>6973</v>
      </c>
      <c r="I851" s="9"/>
      <c r="J851" s="9"/>
      <c r="K851" s="9"/>
      <c r="L851" s="9"/>
      <c r="M851" s="22"/>
      <c r="N851" s="22"/>
      <c r="O851" s="22"/>
      <c r="P851" s="85">
        <v>351</v>
      </c>
      <c r="Q851" s="86">
        <v>0.5</v>
      </c>
      <c r="R851" s="86">
        <v>3</v>
      </c>
      <c r="S851" s="86">
        <v>13</v>
      </c>
      <c r="T851" s="86">
        <v>9</v>
      </c>
      <c r="U851" s="14" t="s">
        <v>56</v>
      </c>
      <c r="V851" s="14" t="s">
        <v>56</v>
      </c>
      <c r="W851" s="14" t="s">
        <v>56</v>
      </c>
      <c r="X851" s="14" t="s">
        <v>56</v>
      </c>
    </row>
    <row r="852" spans="1:24">
      <c r="A852" t="s">
        <v>6974</v>
      </c>
      <c r="B852" s="12">
        <v>3606489420925</v>
      </c>
      <c r="C852" s="12" t="s">
        <v>1983</v>
      </c>
      <c r="D852" s="82" t="s">
        <v>1984</v>
      </c>
      <c r="E852" t="s">
        <v>2217</v>
      </c>
      <c r="F852" t="s">
        <v>6971</v>
      </c>
      <c r="G852" s="83" t="s">
        <v>6975</v>
      </c>
      <c r="H852" s="83" t="s">
        <v>6973</v>
      </c>
      <c r="I852" s="9"/>
      <c r="J852" s="9"/>
      <c r="K852" s="9"/>
      <c r="L852" s="9"/>
      <c r="M852" s="22"/>
      <c r="N852" s="22"/>
      <c r="O852" s="22"/>
      <c r="P852" s="85">
        <v>351</v>
      </c>
      <c r="Q852" s="86">
        <v>0.5</v>
      </c>
      <c r="R852" s="86">
        <v>3</v>
      </c>
      <c r="S852" s="86">
        <v>13</v>
      </c>
      <c r="T852" s="86">
        <v>9</v>
      </c>
      <c r="U852" s="14" t="s">
        <v>56</v>
      </c>
      <c r="V852" s="14" t="s">
        <v>56</v>
      </c>
      <c r="W852" s="14" t="s">
        <v>56</v>
      </c>
      <c r="X852" s="14" t="s">
        <v>56</v>
      </c>
    </row>
    <row r="853" spans="1:24">
      <c r="A853" t="s">
        <v>6976</v>
      </c>
      <c r="B853" s="12">
        <v>4010869350815</v>
      </c>
      <c r="C853" s="12" t="s">
        <v>1983</v>
      </c>
      <c r="D853" s="82" t="s">
        <v>1984</v>
      </c>
      <c r="E853" t="s">
        <v>2217</v>
      </c>
      <c r="F853" t="s">
        <v>6971</v>
      </c>
      <c r="G853" s="83" t="s">
        <v>6977</v>
      </c>
      <c r="H853" s="83" t="s">
        <v>6973</v>
      </c>
      <c r="I853" s="9"/>
      <c r="J853" s="9"/>
      <c r="K853" s="9"/>
      <c r="L853" s="9"/>
      <c r="M853" s="22"/>
      <c r="N853" s="22"/>
      <c r="O853" s="22"/>
      <c r="P853" s="85">
        <v>95.76</v>
      </c>
      <c r="Q853" s="86">
        <v>0.5</v>
      </c>
      <c r="R853" s="86">
        <v>1</v>
      </c>
      <c r="S853" s="86">
        <v>11.4</v>
      </c>
      <c r="T853" s="86">
        <v>8.4</v>
      </c>
      <c r="U853" s="14" t="s">
        <v>56</v>
      </c>
      <c r="V853" s="14" t="s">
        <v>56</v>
      </c>
      <c r="W853" s="14" t="s">
        <v>56</v>
      </c>
      <c r="X853" s="14" t="s">
        <v>56</v>
      </c>
    </row>
    <row r="854" spans="1:24">
      <c r="A854" t="s">
        <v>6978</v>
      </c>
      <c r="B854" s="12">
        <v>4010869350822</v>
      </c>
      <c r="C854" s="12" t="s">
        <v>1983</v>
      </c>
      <c r="D854" s="82" t="s">
        <v>1984</v>
      </c>
      <c r="E854" t="s">
        <v>2217</v>
      </c>
      <c r="F854" t="s">
        <v>6971</v>
      </c>
      <c r="G854" s="83" t="s">
        <v>6979</v>
      </c>
      <c r="H854" s="83" t="s">
        <v>6973</v>
      </c>
      <c r="I854" s="9"/>
      <c r="J854" s="9"/>
      <c r="K854" s="9"/>
      <c r="L854" s="9"/>
      <c r="M854" s="22"/>
      <c r="N854" s="22"/>
      <c r="O854" s="22"/>
      <c r="P854" s="85">
        <v>351</v>
      </c>
      <c r="Q854" s="86">
        <v>0.5</v>
      </c>
      <c r="R854" s="86">
        <v>3</v>
      </c>
      <c r="S854" s="86">
        <v>13</v>
      </c>
      <c r="T854" s="86">
        <v>9</v>
      </c>
      <c r="U854" s="14" t="s">
        <v>56</v>
      </c>
      <c r="V854" s="14" t="s">
        <v>56</v>
      </c>
      <c r="W854" s="14" t="s">
        <v>56</v>
      </c>
      <c r="X854" s="14" t="s">
        <v>56</v>
      </c>
    </row>
    <row r="855" spans="1:24">
      <c r="A855" t="s">
        <v>6980</v>
      </c>
      <c r="B855" s="12">
        <v>4010869350839</v>
      </c>
      <c r="C855" s="12" t="s">
        <v>1983</v>
      </c>
      <c r="D855" s="82" t="s">
        <v>1984</v>
      </c>
      <c r="E855" t="s">
        <v>2217</v>
      </c>
      <c r="F855" t="s">
        <v>6971</v>
      </c>
      <c r="G855" s="83" t="s">
        <v>6981</v>
      </c>
      <c r="H855" s="83" t="s">
        <v>6973</v>
      </c>
      <c r="I855" s="9"/>
      <c r="J855" s="9"/>
      <c r="K855" s="9"/>
      <c r="L855" s="9"/>
      <c r="M855" s="22"/>
      <c r="N855" s="22"/>
      <c r="O855" s="22"/>
      <c r="P855" s="85">
        <v>351</v>
      </c>
      <c r="Q855" s="86">
        <v>0.5</v>
      </c>
      <c r="R855" s="86">
        <v>3</v>
      </c>
      <c r="S855" s="86">
        <v>13</v>
      </c>
      <c r="T855" s="86">
        <v>9</v>
      </c>
      <c r="U855" s="14" t="s">
        <v>56</v>
      </c>
      <c r="V855" s="14" t="s">
        <v>56</v>
      </c>
      <c r="W855" s="14" t="s">
        <v>56</v>
      </c>
      <c r="X855" s="14" t="s">
        <v>56</v>
      </c>
    </row>
    <row r="856" spans="1:24">
      <c r="A856" t="s">
        <v>6982</v>
      </c>
      <c r="B856" s="12">
        <v>4010869350846</v>
      </c>
      <c r="C856" s="12" t="s">
        <v>1983</v>
      </c>
      <c r="D856" s="82" t="s">
        <v>1984</v>
      </c>
      <c r="E856" t="s">
        <v>2217</v>
      </c>
      <c r="F856" t="s">
        <v>6971</v>
      </c>
      <c r="G856" s="83" t="s">
        <v>6983</v>
      </c>
      <c r="H856" s="83" t="s">
        <v>6973</v>
      </c>
      <c r="I856" s="9"/>
      <c r="J856" s="9"/>
      <c r="K856" s="9"/>
      <c r="L856" s="9"/>
      <c r="M856" s="22"/>
      <c r="N856" s="22"/>
      <c r="O856" s="22"/>
      <c r="P856" s="85">
        <v>351</v>
      </c>
      <c r="Q856" s="86">
        <v>0.5</v>
      </c>
      <c r="R856" s="86">
        <v>3</v>
      </c>
      <c r="S856" s="86">
        <v>13</v>
      </c>
      <c r="T856" s="86">
        <v>9</v>
      </c>
      <c r="U856" s="14" t="s">
        <v>56</v>
      </c>
      <c r="V856" s="14" t="s">
        <v>56</v>
      </c>
      <c r="W856" s="14" t="s">
        <v>56</v>
      </c>
      <c r="X856" s="14" t="s">
        <v>56</v>
      </c>
    </row>
    <row r="857" spans="1:24">
      <c r="A857" t="s">
        <v>6984</v>
      </c>
      <c r="B857" s="12">
        <v>3606489420970</v>
      </c>
      <c r="C857" s="12" t="s">
        <v>1983</v>
      </c>
      <c r="D857" s="82" t="s">
        <v>1984</v>
      </c>
      <c r="E857" t="s">
        <v>2217</v>
      </c>
      <c r="F857" t="s">
        <v>6971</v>
      </c>
      <c r="G857" s="83" t="s">
        <v>6985</v>
      </c>
      <c r="H857" s="83" t="s">
        <v>6973</v>
      </c>
      <c r="I857" s="9"/>
      <c r="J857" s="9"/>
      <c r="K857" s="9"/>
      <c r="L857" s="9"/>
      <c r="M857" s="22"/>
      <c r="N857" s="22"/>
      <c r="O857" s="22"/>
      <c r="P857" s="85">
        <v>351</v>
      </c>
      <c r="Q857" s="86">
        <v>0.5</v>
      </c>
      <c r="R857" s="86">
        <v>3</v>
      </c>
      <c r="S857" s="86">
        <v>13</v>
      </c>
      <c r="T857" s="86">
        <v>9</v>
      </c>
      <c r="U857" s="14" t="s">
        <v>56</v>
      </c>
      <c r="V857" s="14" t="s">
        <v>56</v>
      </c>
      <c r="W857" s="14" t="s">
        <v>56</v>
      </c>
      <c r="X857" s="14" t="s">
        <v>56</v>
      </c>
    </row>
    <row r="858" spans="1:24">
      <c r="A858" t="s">
        <v>2343</v>
      </c>
      <c r="B858" s="12">
        <v>4010869355933</v>
      </c>
      <c r="C858" s="12" t="s">
        <v>1983</v>
      </c>
      <c r="D858" s="82" t="s">
        <v>1984</v>
      </c>
      <c r="E858" t="s">
        <v>2217</v>
      </c>
      <c r="F858" t="s">
        <v>2344</v>
      </c>
      <c r="G858" s="83" t="s">
        <v>5395</v>
      </c>
      <c r="H858" s="83" t="s">
        <v>2346</v>
      </c>
      <c r="I858" s="9"/>
      <c r="J858" s="9"/>
      <c r="K858" s="9"/>
      <c r="L858" s="9"/>
      <c r="M858" s="22"/>
      <c r="N858" s="22"/>
      <c r="O858" s="22"/>
      <c r="P858" s="85">
        <v>1561.45</v>
      </c>
      <c r="Q858" s="86">
        <v>0.28999999999999998</v>
      </c>
      <c r="R858" s="86">
        <v>8.5</v>
      </c>
      <c r="S858" s="86">
        <v>16.7</v>
      </c>
      <c r="T858" s="86">
        <v>11</v>
      </c>
      <c r="U858" s="14" t="s">
        <v>56</v>
      </c>
      <c r="V858" s="14" t="s">
        <v>56</v>
      </c>
      <c r="W858" s="14" t="s">
        <v>56</v>
      </c>
      <c r="X858" s="14" t="s">
        <v>56</v>
      </c>
    </row>
    <row r="859" spans="1:24">
      <c r="A859" t="s">
        <v>2347</v>
      </c>
      <c r="B859" s="12">
        <v>4010869355957</v>
      </c>
      <c r="C859" s="12" t="s">
        <v>1983</v>
      </c>
      <c r="D859" s="82" t="s">
        <v>1984</v>
      </c>
      <c r="E859" t="s">
        <v>2217</v>
      </c>
      <c r="F859" t="s">
        <v>2344</v>
      </c>
      <c r="G859" s="83" t="s">
        <v>5396</v>
      </c>
      <c r="H859" s="83" t="s">
        <v>2349</v>
      </c>
      <c r="I859" s="9"/>
      <c r="J859" s="9"/>
      <c r="K859" s="9"/>
      <c r="L859" s="9"/>
      <c r="M859" s="22"/>
      <c r="N859" s="22"/>
      <c r="O859" s="22"/>
      <c r="P859" s="85">
        <v>1836</v>
      </c>
      <c r="Q859" s="86">
        <v>0.22500000000000001</v>
      </c>
      <c r="R859" s="86">
        <v>9</v>
      </c>
      <c r="S859" s="86">
        <v>17</v>
      </c>
      <c r="T859" s="86">
        <v>12</v>
      </c>
      <c r="U859" s="14" t="s">
        <v>56</v>
      </c>
      <c r="V859" s="14" t="s">
        <v>56</v>
      </c>
      <c r="W859" s="14" t="s">
        <v>56</v>
      </c>
      <c r="X859" s="14" t="s">
        <v>56</v>
      </c>
    </row>
    <row r="860" spans="1:24">
      <c r="A860" t="s">
        <v>2350</v>
      </c>
      <c r="B860" s="12">
        <v>4010869355940</v>
      </c>
      <c r="C860" s="12" t="s">
        <v>1983</v>
      </c>
      <c r="D860" s="82" t="s">
        <v>1984</v>
      </c>
      <c r="E860" t="s">
        <v>2217</v>
      </c>
      <c r="F860" t="s">
        <v>2344</v>
      </c>
      <c r="G860" s="83" t="s">
        <v>5397</v>
      </c>
      <c r="H860" s="83" t="s">
        <v>2346</v>
      </c>
      <c r="I860" s="9"/>
      <c r="J860" s="9"/>
      <c r="K860" s="9"/>
      <c r="L860" s="9"/>
      <c r="M860" s="22"/>
      <c r="N860" s="22"/>
      <c r="O860" s="22"/>
      <c r="P860" s="85">
        <v>1561.45</v>
      </c>
      <c r="Q860" s="86">
        <v>0.28999999999999998</v>
      </c>
      <c r="R860" s="86">
        <v>8.5</v>
      </c>
      <c r="S860" s="86">
        <v>16.7</v>
      </c>
      <c r="T860" s="86">
        <v>11</v>
      </c>
      <c r="U860" s="14" t="s">
        <v>56</v>
      </c>
      <c r="V860" s="14" t="s">
        <v>56</v>
      </c>
      <c r="W860" s="14" t="s">
        <v>56</v>
      </c>
      <c r="X860" s="14" t="s">
        <v>56</v>
      </c>
    </row>
    <row r="861" spans="1:24">
      <c r="A861" t="s">
        <v>2352</v>
      </c>
      <c r="B861" s="12">
        <v>4010869355964</v>
      </c>
      <c r="C861" s="12" t="s">
        <v>1983</v>
      </c>
      <c r="D861" s="82" t="s">
        <v>1984</v>
      </c>
      <c r="E861" t="s">
        <v>2217</v>
      </c>
      <c r="F861" t="s">
        <v>2344</v>
      </c>
      <c r="G861" s="83" t="s">
        <v>5398</v>
      </c>
      <c r="H861" s="83" t="s">
        <v>2349</v>
      </c>
      <c r="I861" s="9"/>
      <c r="J861" s="9"/>
      <c r="K861" s="9"/>
      <c r="L861" s="9"/>
      <c r="M861" s="22"/>
      <c r="N861" s="22"/>
      <c r="O861" s="22"/>
      <c r="P861" s="85">
        <v>1836</v>
      </c>
      <c r="Q861" s="86">
        <v>0.215</v>
      </c>
      <c r="R861" s="86">
        <v>9</v>
      </c>
      <c r="S861" s="86">
        <v>17</v>
      </c>
      <c r="T861" s="86">
        <v>12</v>
      </c>
      <c r="U861" s="14" t="s">
        <v>56</v>
      </c>
      <c r="V861" s="14" t="s">
        <v>56</v>
      </c>
      <c r="W861" s="14" t="s">
        <v>56</v>
      </c>
      <c r="X861" s="14" t="s">
        <v>56</v>
      </c>
    </row>
    <row r="862" spans="1:24">
      <c r="A862" t="s">
        <v>2354</v>
      </c>
      <c r="B862" s="12">
        <v>4010869356732</v>
      </c>
      <c r="C862" s="12" t="s">
        <v>1983</v>
      </c>
      <c r="D862" s="82" t="s">
        <v>1984</v>
      </c>
      <c r="E862" t="s">
        <v>2217</v>
      </c>
      <c r="F862" t="s">
        <v>2344</v>
      </c>
      <c r="G862" s="83" t="s">
        <v>5399</v>
      </c>
      <c r="H862" s="83" t="s">
        <v>2356</v>
      </c>
      <c r="I862" s="9"/>
      <c r="J862" s="9"/>
      <c r="K862" s="9"/>
      <c r="L862" s="9"/>
      <c r="M862" s="22"/>
      <c r="N862" s="22"/>
      <c r="O862" s="22"/>
      <c r="P862" s="85">
        <v>1500</v>
      </c>
      <c r="Q862" s="86">
        <v>0.5</v>
      </c>
      <c r="R862" s="86">
        <v>10</v>
      </c>
      <c r="S862" s="86">
        <v>15</v>
      </c>
      <c r="T862" s="86">
        <v>10</v>
      </c>
      <c r="U862" s="14" t="s">
        <v>56</v>
      </c>
      <c r="V862" s="14" t="s">
        <v>56</v>
      </c>
      <c r="W862" s="14" t="s">
        <v>56</v>
      </c>
      <c r="X862" s="14" t="s">
        <v>56</v>
      </c>
    </row>
    <row r="863" spans="1:24">
      <c r="A863" t="s">
        <v>2357</v>
      </c>
      <c r="B863" s="12">
        <v>4010869356749</v>
      </c>
      <c r="C863" s="12" t="s">
        <v>1983</v>
      </c>
      <c r="D863" s="82" t="s">
        <v>1984</v>
      </c>
      <c r="E863" t="s">
        <v>2217</v>
      </c>
      <c r="F863" t="s">
        <v>2344</v>
      </c>
      <c r="G863" s="83" t="s">
        <v>5400</v>
      </c>
      <c r="H863" s="83" t="s">
        <v>2356</v>
      </c>
      <c r="I863" s="9"/>
      <c r="J863" s="9"/>
      <c r="K863" s="9"/>
      <c r="L863" s="9"/>
      <c r="M863" s="22"/>
      <c r="N863" s="22"/>
      <c r="O863" s="22"/>
      <c r="P863" s="85">
        <v>1500</v>
      </c>
      <c r="Q863" s="86">
        <v>0.12</v>
      </c>
      <c r="R863" s="86">
        <v>10</v>
      </c>
      <c r="S863" s="86">
        <v>15</v>
      </c>
      <c r="T863" s="86">
        <v>10</v>
      </c>
      <c r="U863" s="14" t="s">
        <v>56</v>
      </c>
      <c r="V863" s="14" t="s">
        <v>56</v>
      </c>
      <c r="W863" s="14" t="s">
        <v>56</v>
      </c>
      <c r="X863" s="14" t="s">
        <v>56</v>
      </c>
    </row>
    <row r="864" spans="1:24">
      <c r="A864" t="s">
        <v>2359</v>
      </c>
      <c r="B864" s="12">
        <v>4010869356756</v>
      </c>
      <c r="C864" s="12" t="s">
        <v>1983</v>
      </c>
      <c r="D864" s="82" t="s">
        <v>1984</v>
      </c>
      <c r="E864" t="s">
        <v>2217</v>
      </c>
      <c r="F864" t="s">
        <v>2344</v>
      </c>
      <c r="G864" s="83" t="s">
        <v>5401</v>
      </c>
      <c r="H864" s="83" t="s">
        <v>2361</v>
      </c>
      <c r="I864" s="9"/>
      <c r="J864" s="9"/>
      <c r="K864" s="9"/>
      <c r="L864" s="9"/>
      <c r="M864" s="22"/>
      <c r="N864" s="22"/>
      <c r="O864" s="22"/>
      <c r="P864" s="85">
        <v>567</v>
      </c>
      <c r="Q864" s="86">
        <v>0.83</v>
      </c>
      <c r="R864" s="86">
        <v>7.0000000000000009</v>
      </c>
      <c r="S864" s="86">
        <v>9</v>
      </c>
      <c r="T864" s="86">
        <v>9</v>
      </c>
      <c r="U864" s="14" t="s">
        <v>56</v>
      </c>
      <c r="V864" s="14" t="s">
        <v>56</v>
      </c>
      <c r="W864" s="14" t="s">
        <v>56</v>
      </c>
      <c r="X864" s="14" t="s">
        <v>56</v>
      </c>
    </row>
    <row r="865" spans="1:24">
      <c r="A865" t="s">
        <v>2362</v>
      </c>
      <c r="B865" s="12">
        <v>4010869356763</v>
      </c>
      <c r="C865" s="12" t="s">
        <v>1983</v>
      </c>
      <c r="D865" s="82" t="s">
        <v>1984</v>
      </c>
      <c r="E865" t="s">
        <v>2217</v>
      </c>
      <c r="F865" t="s">
        <v>2344</v>
      </c>
      <c r="G865" s="83" t="s">
        <v>5402</v>
      </c>
      <c r="H865" s="83" t="s">
        <v>2361</v>
      </c>
      <c r="I865" s="9"/>
      <c r="J865" s="9"/>
      <c r="K865" s="9"/>
      <c r="L865" s="9"/>
      <c r="M865" s="22"/>
      <c r="N865" s="22"/>
      <c r="O865" s="22"/>
      <c r="P865" s="85">
        <v>567</v>
      </c>
      <c r="Q865" s="86">
        <v>0.84</v>
      </c>
      <c r="R865" s="86">
        <v>7.0000000000000009</v>
      </c>
      <c r="S865" s="86">
        <v>9</v>
      </c>
      <c r="T865" s="86">
        <v>9</v>
      </c>
      <c r="U865" s="14" t="s">
        <v>56</v>
      </c>
      <c r="V865" s="14" t="s">
        <v>56</v>
      </c>
      <c r="W865" s="14" t="s">
        <v>56</v>
      </c>
      <c r="X865" s="14" t="s">
        <v>56</v>
      </c>
    </row>
    <row r="866" spans="1:24">
      <c r="A866" t="s">
        <v>2364</v>
      </c>
      <c r="B866" s="12">
        <v>4010869356787</v>
      </c>
      <c r="C866" s="12" t="s">
        <v>1983</v>
      </c>
      <c r="D866" s="82" t="s">
        <v>1984</v>
      </c>
      <c r="E866" t="s">
        <v>2217</v>
      </c>
      <c r="F866" t="s">
        <v>2344</v>
      </c>
      <c r="G866" s="83" t="s">
        <v>5403</v>
      </c>
      <c r="H866" s="83" t="s">
        <v>2366</v>
      </c>
      <c r="I866" s="9"/>
      <c r="J866" s="9"/>
      <c r="K866" s="9"/>
      <c r="L866" s="9"/>
      <c r="M866" s="22"/>
      <c r="N866" s="22"/>
      <c r="O866" s="22"/>
      <c r="P866" s="85">
        <v>508.03199999999998</v>
      </c>
      <c r="Q866" s="86">
        <v>2</v>
      </c>
      <c r="R866" s="86">
        <v>7.1999999999999993</v>
      </c>
      <c r="S866" s="86">
        <v>9.8000000000000007</v>
      </c>
      <c r="T866" s="86">
        <v>7.1999999999999993</v>
      </c>
      <c r="U866" s="14" t="s">
        <v>56</v>
      </c>
      <c r="V866" s="14" t="s">
        <v>56</v>
      </c>
      <c r="W866" s="14" t="s">
        <v>56</v>
      </c>
      <c r="X866" s="14" t="s">
        <v>56</v>
      </c>
    </row>
    <row r="867" spans="1:24">
      <c r="A867" t="s">
        <v>2367</v>
      </c>
      <c r="B867" s="12">
        <v>4010869356770</v>
      </c>
      <c r="C867" s="12" t="s">
        <v>1983</v>
      </c>
      <c r="D867" s="82" t="s">
        <v>1984</v>
      </c>
      <c r="E867" t="s">
        <v>2217</v>
      </c>
      <c r="F867" t="s">
        <v>2344</v>
      </c>
      <c r="G867" s="83" t="s">
        <v>2369</v>
      </c>
      <c r="H867" s="83" t="s">
        <v>2369</v>
      </c>
      <c r="I867" s="9"/>
      <c r="J867" s="9"/>
      <c r="K867" s="9"/>
      <c r="L867" s="9"/>
      <c r="M867" s="22"/>
      <c r="N867" s="22"/>
      <c r="O867" s="22"/>
      <c r="P867" s="85">
        <v>126</v>
      </c>
      <c r="Q867" s="86">
        <v>0.14000000000000001</v>
      </c>
      <c r="R867" s="86">
        <v>2</v>
      </c>
      <c r="S867" s="86">
        <v>9</v>
      </c>
      <c r="T867" s="86">
        <v>7.0000000000000009</v>
      </c>
      <c r="U867" s="14" t="s">
        <v>56</v>
      </c>
      <c r="V867" s="14" t="s">
        <v>56</v>
      </c>
      <c r="W867" s="14" t="s">
        <v>56</v>
      </c>
      <c r="X867" s="14" t="s">
        <v>56</v>
      </c>
    </row>
    <row r="868" spans="1:24">
      <c r="A868" t="s">
        <v>2370</v>
      </c>
      <c r="B868" s="12">
        <v>5025232851133</v>
      </c>
      <c r="C868" s="12" t="s">
        <v>1983</v>
      </c>
      <c r="D868" s="82" t="s">
        <v>1984</v>
      </c>
      <c r="E868" t="s">
        <v>2217</v>
      </c>
      <c r="F868" t="s">
        <v>2371</v>
      </c>
      <c r="G868" s="83" t="s">
        <v>6986</v>
      </c>
      <c r="H868" s="83" t="s">
        <v>2373</v>
      </c>
      <c r="I868" s="9"/>
      <c r="J868" s="9"/>
      <c r="K868" s="9"/>
      <c r="L868" s="9"/>
      <c r="M868" s="22"/>
      <c r="N868" s="22"/>
      <c r="O868" s="22"/>
      <c r="P868" s="85">
        <v>6920.75</v>
      </c>
      <c r="Q868" s="86">
        <v>1.7749999999999999</v>
      </c>
      <c r="R868" s="86">
        <v>14.6</v>
      </c>
      <c r="S868" s="86">
        <v>21.8</v>
      </c>
      <c r="T868" s="86">
        <v>15.4</v>
      </c>
      <c r="U868" s="14" t="s">
        <v>56</v>
      </c>
      <c r="V868" s="14" t="s">
        <v>56</v>
      </c>
      <c r="W868" s="14" t="s">
        <v>56</v>
      </c>
      <c r="X868" s="14" t="s">
        <v>56</v>
      </c>
    </row>
    <row r="869" spans="1:24">
      <c r="A869" t="s">
        <v>2374</v>
      </c>
      <c r="B869" s="12">
        <v>5025232851096</v>
      </c>
      <c r="C869" s="12" t="s">
        <v>1983</v>
      </c>
      <c r="D869" s="82" t="s">
        <v>1984</v>
      </c>
      <c r="E869" t="s">
        <v>2217</v>
      </c>
      <c r="F869" t="s">
        <v>2371</v>
      </c>
      <c r="G869" s="83" t="s">
        <v>6987</v>
      </c>
      <c r="H869" s="83" t="s">
        <v>2376</v>
      </c>
      <c r="I869" s="9"/>
      <c r="J869" s="9"/>
      <c r="K869" s="9"/>
      <c r="L869" s="9"/>
      <c r="M869" s="22"/>
      <c r="N869" s="22"/>
      <c r="O869" s="22"/>
      <c r="P869" s="85">
        <v>5280</v>
      </c>
      <c r="Q869" s="86">
        <v>1.625</v>
      </c>
      <c r="R869" s="86">
        <v>15</v>
      </c>
      <c r="S869" s="86">
        <v>22</v>
      </c>
      <c r="T869" s="86">
        <v>16</v>
      </c>
      <c r="U869" s="14" t="s">
        <v>56</v>
      </c>
      <c r="V869" s="14" t="s">
        <v>56</v>
      </c>
      <c r="W869" s="14" t="s">
        <v>56</v>
      </c>
      <c r="X869" s="14" t="s">
        <v>56</v>
      </c>
    </row>
    <row r="870" spans="1:24">
      <c r="A870" t="s">
        <v>2377</v>
      </c>
      <c r="B870" s="12">
        <v>5025232851126</v>
      </c>
      <c r="C870" s="12" t="s">
        <v>1983</v>
      </c>
      <c r="D870" s="82" t="s">
        <v>1984</v>
      </c>
      <c r="E870" t="s">
        <v>2217</v>
      </c>
      <c r="F870" t="s">
        <v>2371</v>
      </c>
      <c r="G870" s="83" t="s">
        <v>6988</v>
      </c>
      <c r="H870" s="83" t="s">
        <v>2379</v>
      </c>
      <c r="I870" s="9"/>
      <c r="J870" s="9"/>
      <c r="K870" s="9"/>
      <c r="L870" s="9"/>
      <c r="M870" s="22"/>
      <c r="N870" s="22"/>
      <c r="O870" s="22"/>
      <c r="P870" s="85">
        <v>23166</v>
      </c>
      <c r="Q870" s="86">
        <v>4</v>
      </c>
      <c r="R870" s="86">
        <v>18</v>
      </c>
      <c r="S870" s="86">
        <v>33</v>
      </c>
      <c r="T870" s="86">
        <v>39</v>
      </c>
      <c r="U870" s="14" t="s">
        <v>56</v>
      </c>
      <c r="V870" s="14" t="s">
        <v>56</v>
      </c>
      <c r="W870" s="14" t="s">
        <v>56</v>
      </c>
      <c r="X870" s="14" t="s">
        <v>56</v>
      </c>
    </row>
    <row r="871" spans="1:24">
      <c r="A871" t="s">
        <v>6989</v>
      </c>
      <c r="B871" s="12">
        <v>5025232835539</v>
      </c>
      <c r="C871" s="12" t="s">
        <v>1983</v>
      </c>
      <c r="D871" s="82" t="s">
        <v>1984</v>
      </c>
      <c r="E871" t="s">
        <v>2217</v>
      </c>
      <c r="F871" t="s">
        <v>2371</v>
      </c>
      <c r="G871" s="83" t="s">
        <v>6990</v>
      </c>
      <c r="H871" s="83" t="s">
        <v>6991</v>
      </c>
      <c r="I871" s="9"/>
      <c r="J871" s="9"/>
      <c r="K871" s="9"/>
      <c r="L871" s="9"/>
      <c r="M871" s="22"/>
      <c r="N871" s="22"/>
      <c r="O871" s="22"/>
      <c r="P871" s="85">
        <v>21318</v>
      </c>
      <c r="Q871" s="86">
        <v>2.6</v>
      </c>
      <c r="R871" s="86">
        <v>17</v>
      </c>
      <c r="S871" s="86">
        <v>33</v>
      </c>
      <c r="T871" s="86">
        <v>38</v>
      </c>
      <c r="U871" s="14" t="s">
        <v>56</v>
      </c>
      <c r="V871" s="14" t="s">
        <v>56</v>
      </c>
      <c r="W871" s="14" t="s">
        <v>56</v>
      </c>
      <c r="X871" s="14" t="s">
        <v>56</v>
      </c>
    </row>
    <row r="872" spans="1:24">
      <c r="A872" t="s">
        <v>2383</v>
      </c>
      <c r="B872" s="12">
        <v>5025232951406</v>
      </c>
      <c r="C872" s="12" t="s">
        <v>2384</v>
      </c>
      <c r="D872" t="s">
        <v>6883</v>
      </c>
      <c r="E872" t="s">
        <v>2385</v>
      </c>
      <c r="F872" t="s">
        <v>2384</v>
      </c>
      <c r="G872" s="83" t="s">
        <v>5411</v>
      </c>
      <c r="H872" s="83" t="s">
        <v>2387</v>
      </c>
      <c r="I872" s="9"/>
      <c r="J872" s="9"/>
      <c r="K872" s="9"/>
      <c r="L872" s="9"/>
      <c r="M872" s="22"/>
      <c r="N872" s="22"/>
      <c r="O872" s="22"/>
      <c r="P872" s="85">
        <v>369852</v>
      </c>
      <c r="Q872" s="86">
        <v>29</v>
      </c>
      <c r="R872" s="86">
        <v>84</v>
      </c>
      <c r="S872" s="86">
        <v>119</v>
      </c>
      <c r="T872" s="86">
        <v>37</v>
      </c>
      <c r="U872" s="14" t="s">
        <v>56</v>
      </c>
      <c r="V872" s="14" t="s">
        <v>56</v>
      </c>
      <c r="W872" s="14" t="s">
        <v>56</v>
      </c>
      <c r="X872" s="14" t="s">
        <v>56</v>
      </c>
    </row>
    <row r="873" spans="1:24">
      <c r="A873" t="s">
        <v>2388</v>
      </c>
      <c r="B873" s="12">
        <v>5025232951413</v>
      </c>
      <c r="C873" s="12" t="s">
        <v>2384</v>
      </c>
      <c r="D873" t="s">
        <v>6883</v>
      </c>
      <c r="E873" t="s">
        <v>2385</v>
      </c>
      <c r="F873" t="s">
        <v>2384</v>
      </c>
      <c r="G873" s="83" t="s">
        <v>5412</v>
      </c>
      <c r="H873" s="83" t="s">
        <v>2387</v>
      </c>
      <c r="I873" s="9"/>
      <c r="J873" s="9"/>
      <c r="K873" s="9"/>
      <c r="L873" s="9"/>
      <c r="M873" s="22"/>
      <c r="N873" s="22"/>
      <c r="O873" s="22"/>
      <c r="P873" s="85">
        <v>422688</v>
      </c>
      <c r="Q873" s="86">
        <v>33</v>
      </c>
      <c r="R873" s="86">
        <v>96</v>
      </c>
      <c r="S873" s="86">
        <v>119</v>
      </c>
      <c r="T873" s="86">
        <v>37</v>
      </c>
      <c r="U873" s="14" t="s">
        <v>56</v>
      </c>
      <c r="V873" s="14" t="s">
        <v>56</v>
      </c>
      <c r="W873" s="14" t="s">
        <v>56</v>
      </c>
      <c r="X873" s="14" t="s">
        <v>56</v>
      </c>
    </row>
    <row r="874" spans="1:24">
      <c r="A874" t="s">
        <v>2390</v>
      </c>
      <c r="B874" s="12">
        <v>5025232951420</v>
      </c>
      <c r="C874" s="12" t="s">
        <v>2384</v>
      </c>
      <c r="D874" t="s">
        <v>6883</v>
      </c>
      <c r="E874" t="s">
        <v>2385</v>
      </c>
      <c r="F874" t="s">
        <v>2384</v>
      </c>
      <c r="G874" s="83" t="s">
        <v>5413</v>
      </c>
      <c r="H874" s="83" t="s">
        <v>2387</v>
      </c>
      <c r="I874" s="9"/>
      <c r="J874" s="9"/>
      <c r="K874" s="9"/>
      <c r="L874" s="9"/>
      <c r="M874" s="22"/>
      <c r="N874" s="22"/>
      <c r="O874" s="22"/>
      <c r="P874" s="85">
        <v>587079</v>
      </c>
      <c r="Q874" s="86">
        <v>43</v>
      </c>
      <c r="R874" s="86">
        <v>111.00000000000001</v>
      </c>
      <c r="S874" s="86">
        <v>129</v>
      </c>
      <c r="T874" s="86">
        <v>41</v>
      </c>
      <c r="U874" s="14" t="s">
        <v>56</v>
      </c>
      <c r="V874" s="14" t="s">
        <v>56</v>
      </c>
      <c r="W874" s="14" t="s">
        <v>56</v>
      </c>
      <c r="X874" s="14" t="s">
        <v>56</v>
      </c>
    </row>
    <row r="875" spans="1:24">
      <c r="A875" t="s">
        <v>2392</v>
      </c>
      <c r="B875" s="12">
        <v>5025232951437</v>
      </c>
      <c r="C875" s="12" t="s">
        <v>2384</v>
      </c>
      <c r="D875" t="s">
        <v>6883</v>
      </c>
      <c r="E875" t="s">
        <v>2385</v>
      </c>
      <c r="F875" t="s">
        <v>2384</v>
      </c>
      <c r="G875" s="83" t="s">
        <v>5414</v>
      </c>
      <c r="H875" s="83" t="s">
        <v>2387</v>
      </c>
      <c r="I875" s="9"/>
      <c r="J875" s="9"/>
      <c r="K875" s="9"/>
      <c r="L875" s="9"/>
      <c r="M875" s="22"/>
      <c r="N875" s="22"/>
      <c r="O875" s="22"/>
      <c r="P875" s="85">
        <v>661125</v>
      </c>
      <c r="Q875" s="86">
        <v>48</v>
      </c>
      <c r="R875" s="86">
        <v>125</v>
      </c>
      <c r="S875" s="86">
        <v>129</v>
      </c>
      <c r="T875" s="86">
        <v>41</v>
      </c>
      <c r="U875" s="14" t="s">
        <v>56</v>
      </c>
      <c r="V875" s="14" t="s">
        <v>56</v>
      </c>
      <c r="W875" s="14" t="s">
        <v>56</v>
      </c>
      <c r="X875" s="14" t="s">
        <v>56</v>
      </c>
    </row>
    <row r="876" spans="1:24">
      <c r="A876" t="s">
        <v>2394</v>
      </c>
      <c r="B876" s="12">
        <v>5025232951444</v>
      </c>
      <c r="C876" s="12" t="s">
        <v>2384</v>
      </c>
      <c r="D876" t="s">
        <v>6883</v>
      </c>
      <c r="E876" t="s">
        <v>2385</v>
      </c>
      <c r="F876" t="s">
        <v>2384</v>
      </c>
      <c r="G876" s="83" t="s">
        <v>5415</v>
      </c>
      <c r="H876" s="83" t="s">
        <v>2387</v>
      </c>
      <c r="I876" s="9"/>
      <c r="J876" s="9"/>
      <c r="K876" s="9"/>
      <c r="L876" s="9"/>
      <c r="M876" s="22"/>
      <c r="N876" s="22"/>
      <c r="O876" s="22"/>
      <c r="P876" s="85">
        <v>781354</v>
      </c>
      <c r="Q876" s="86">
        <v>56</v>
      </c>
      <c r="R876" s="86">
        <v>119</v>
      </c>
      <c r="S876" s="86">
        <v>134</v>
      </c>
      <c r="T876" s="86">
        <v>49</v>
      </c>
      <c r="U876" s="14" t="s">
        <v>56</v>
      </c>
      <c r="V876" s="14" t="s">
        <v>56</v>
      </c>
      <c r="W876" s="14" t="s">
        <v>56</v>
      </c>
      <c r="X876" s="14" t="s">
        <v>56</v>
      </c>
    </row>
    <row r="877" spans="1:24" ht="15.75" customHeight="1">
      <c r="A877" t="s">
        <v>2396</v>
      </c>
      <c r="B877" s="12">
        <v>5025232951451</v>
      </c>
      <c r="C877" s="12" t="s">
        <v>2384</v>
      </c>
      <c r="D877" t="s">
        <v>6883</v>
      </c>
      <c r="E877" t="s">
        <v>2385</v>
      </c>
      <c r="F877" t="s">
        <v>2384</v>
      </c>
      <c r="G877" s="83" t="s">
        <v>5416</v>
      </c>
      <c r="H877" s="83" t="s">
        <v>2387</v>
      </c>
      <c r="I877" s="9"/>
      <c r="J877" s="9"/>
      <c r="K877" s="9"/>
      <c r="L877" s="9"/>
      <c r="M877" s="22"/>
      <c r="N877" s="22"/>
      <c r="O877" s="22"/>
      <c r="P877" s="85">
        <v>941780</v>
      </c>
      <c r="Q877" s="86">
        <v>70</v>
      </c>
      <c r="R877" s="86">
        <v>124</v>
      </c>
      <c r="S877" s="86">
        <v>155</v>
      </c>
      <c r="T877" s="86">
        <v>49</v>
      </c>
      <c r="U877" s="14" t="s">
        <v>56</v>
      </c>
      <c r="V877" s="14" t="s">
        <v>56</v>
      </c>
      <c r="W877" s="14" t="s">
        <v>56</v>
      </c>
      <c r="X877" s="14" t="s">
        <v>56</v>
      </c>
    </row>
    <row r="878" spans="1:24">
      <c r="A878" t="s">
        <v>2398</v>
      </c>
      <c r="B878" s="12">
        <v>5025232951468</v>
      </c>
      <c r="C878" s="12" t="s">
        <v>2384</v>
      </c>
      <c r="D878" t="s">
        <v>6883</v>
      </c>
      <c r="E878" t="s">
        <v>2385</v>
      </c>
      <c r="F878" t="s">
        <v>2384</v>
      </c>
      <c r="G878" s="83" t="s">
        <v>5417</v>
      </c>
      <c r="H878" s="83" t="s">
        <v>2387</v>
      </c>
      <c r="I878" s="9"/>
      <c r="J878" s="9"/>
      <c r="K878" s="9"/>
      <c r="L878" s="9"/>
      <c r="M878" s="22"/>
      <c r="N878" s="22"/>
      <c r="O878" s="22"/>
      <c r="P878" s="85">
        <v>1101716</v>
      </c>
      <c r="Q878" s="86">
        <v>74</v>
      </c>
      <c r="R878" s="86">
        <v>146</v>
      </c>
      <c r="S878" s="86">
        <v>154</v>
      </c>
      <c r="T878" s="86">
        <v>49</v>
      </c>
      <c r="U878" s="14" t="s">
        <v>56</v>
      </c>
      <c r="V878" s="14" t="s">
        <v>56</v>
      </c>
      <c r="W878" s="14" t="s">
        <v>56</v>
      </c>
      <c r="X878" s="14" t="s">
        <v>56</v>
      </c>
    </row>
    <row r="879" spans="1:24">
      <c r="A879" t="s">
        <v>2400</v>
      </c>
      <c r="B879" s="12">
        <v>5025232951475</v>
      </c>
      <c r="C879" s="12" t="s">
        <v>2384</v>
      </c>
      <c r="D879" t="s">
        <v>6883</v>
      </c>
      <c r="E879" t="s">
        <v>2385</v>
      </c>
      <c r="F879" t="s">
        <v>2384</v>
      </c>
      <c r="G879" s="83" t="s">
        <v>5418</v>
      </c>
      <c r="H879" s="83" t="s">
        <v>2387</v>
      </c>
      <c r="I879" s="9"/>
      <c r="J879" s="9"/>
      <c r="K879" s="9"/>
      <c r="L879" s="9"/>
      <c r="M879" s="22"/>
      <c r="N879" s="22"/>
      <c r="O879" s="22"/>
      <c r="P879" s="85">
        <v>2020270</v>
      </c>
      <c r="Q879" s="86">
        <v>154</v>
      </c>
      <c r="R879" s="86">
        <v>98</v>
      </c>
      <c r="S879" s="86">
        <v>155</v>
      </c>
      <c r="T879" s="86">
        <v>133</v>
      </c>
      <c r="U879" s="14" t="s">
        <v>56</v>
      </c>
      <c r="V879" s="14" t="s">
        <v>56</v>
      </c>
      <c r="W879" s="14" t="s">
        <v>56</v>
      </c>
      <c r="X879" s="14" t="s">
        <v>56</v>
      </c>
    </row>
    <row r="880" spans="1:24">
      <c r="A880" t="s">
        <v>2402</v>
      </c>
      <c r="B880" s="12">
        <v>5025232951482</v>
      </c>
      <c r="C880" s="12" t="s">
        <v>2384</v>
      </c>
      <c r="D880" t="s">
        <v>6883</v>
      </c>
      <c r="E880" t="s">
        <v>2385</v>
      </c>
      <c r="F880" t="s">
        <v>2384</v>
      </c>
      <c r="G880" s="83" t="s">
        <v>5419</v>
      </c>
      <c r="H880" s="83" t="s">
        <v>2387</v>
      </c>
      <c r="I880" s="9"/>
      <c r="J880" s="9"/>
      <c r="K880" s="9"/>
      <c r="L880" s="9"/>
      <c r="M880" s="22"/>
      <c r="N880" s="22"/>
      <c r="O880" s="22"/>
      <c r="P880" s="85">
        <v>2354450</v>
      </c>
      <c r="Q880" s="86">
        <v>184</v>
      </c>
      <c r="R880" s="86">
        <v>98</v>
      </c>
      <c r="S880" s="86">
        <v>155</v>
      </c>
      <c r="T880" s="86">
        <v>155</v>
      </c>
      <c r="U880" s="14" t="s">
        <v>56</v>
      </c>
      <c r="V880" s="14" t="s">
        <v>56</v>
      </c>
      <c r="W880" s="14" t="s">
        <v>56</v>
      </c>
      <c r="X880" s="14" t="s">
        <v>56</v>
      </c>
    </row>
    <row r="881" spans="1:24">
      <c r="A881" t="s">
        <v>2404</v>
      </c>
      <c r="B881" s="12">
        <v>5025232951499</v>
      </c>
      <c r="C881" s="12" t="s">
        <v>2384</v>
      </c>
      <c r="D881" s="82" t="s">
        <v>1984</v>
      </c>
      <c r="E881" t="s">
        <v>2385</v>
      </c>
      <c r="F881" t="s">
        <v>2384</v>
      </c>
      <c r="G881" s="83" t="s">
        <v>5420</v>
      </c>
      <c r="H881" s="83" t="s">
        <v>2406</v>
      </c>
      <c r="I881" s="9"/>
      <c r="J881" s="9"/>
      <c r="K881" s="9"/>
      <c r="L881" s="9"/>
      <c r="M881" s="22"/>
      <c r="N881" s="22"/>
      <c r="O881" s="22"/>
      <c r="P881" s="85">
        <v>6510</v>
      </c>
      <c r="Q881" s="86">
        <v>0.59</v>
      </c>
      <c r="R881" s="86">
        <v>15.5</v>
      </c>
      <c r="S881" s="86">
        <v>30</v>
      </c>
      <c r="T881" s="86">
        <v>14.000000000000002</v>
      </c>
      <c r="U881" s="14" t="s">
        <v>56</v>
      </c>
      <c r="V881" s="14" t="s">
        <v>56</v>
      </c>
      <c r="W881" s="14" t="s">
        <v>56</v>
      </c>
      <c r="X881" s="14" t="s">
        <v>56</v>
      </c>
    </row>
    <row r="882" spans="1:24">
      <c r="A882" t="s">
        <v>2407</v>
      </c>
      <c r="B882" s="12">
        <v>5025232951505</v>
      </c>
      <c r="C882" s="12" t="s">
        <v>2384</v>
      </c>
      <c r="D882" s="82" t="s">
        <v>1984</v>
      </c>
      <c r="E882" t="s">
        <v>2385</v>
      </c>
      <c r="F882" t="s">
        <v>2384</v>
      </c>
      <c r="G882" s="83" t="s">
        <v>5421</v>
      </c>
      <c r="H882" s="83" t="s">
        <v>2406</v>
      </c>
      <c r="I882" s="9"/>
      <c r="J882" s="9"/>
      <c r="K882" s="9"/>
      <c r="L882" s="9"/>
      <c r="M882" s="22"/>
      <c r="N882" s="22"/>
      <c r="O882" s="22"/>
      <c r="P882" s="85">
        <v>7526.85</v>
      </c>
      <c r="Q882" s="86">
        <v>1.94</v>
      </c>
      <c r="R882" s="86">
        <v>15</v>
      </c>
      <c r="S882" s="86">
        <v>36.1</v>
      </c>
      <c r="T882" s="86">
        <v>13.900000000000002</v>
      </c>
      <c r="U882" s="14" t="s">
        <v>56</v>
      </c>
      <c r="V882" s="14" t="s">
        <v>56</v>
      </c>
      <c r="W882" s="14" t="s">
        <v>56</v>
      </c>
      <c r="X882" s="14" t="s">
        <v>56</v>
      </c>
    </row>
    <row r="883" spans="1:24">
      <c r="A883" t="s">
        <v>2409</v>
      </c>
      <c r="B883" s="12">
        <v>5025232951512</v>
      </c>
      <c r="C883" s="12" t="s">
        <v>2384</v>
      </c>
      <c r="D883" s="82" t="s">
        <v>1984</v>
      </c>
      <c r="E883" t="s">
        <v>2385</v>
      </c>
      <c r="F883" t="s">
        <v>2384</v>
      </c>
      <c r="G883" s="83" t="s">
        <v>5422</v>
      </c>
      <c r="H883" s="83" t="s">
        <v>2406</v>
      </c>
      <c r="I883" s="9"/>
      <c r="J883" s="9"/>
      <c r="K883" s="9"/>
      <c r="L883" s="9"/>
      <c r="M883" s="22"/>
      <c r="N883" s="22"/>
      <c r="O883" s="22"/>
      <c r="P883" s="85">
        <v>9840</v>
      </c>
      <c r="Q883" s="86">
        <v>0.9</v>
      </c>
      <c r="R883" s="86">
        <v>15</v>
      </c>
      <c r="S883" s="86">
        <v>41</v>
      </c>
      <c r="T883" s="86">
        <v>16</v>
      </c>
      <c r="U883" s="14" t="s">
        <v>56</v>
      </c>
      <c r="V883" s="14" t="s">
        <v>56</v>
      </c>
      <c r="W883" s="14" t="s">
        <v>56</v>
      </c>
      <c r="X883" s="14" t="s">
        <v>56</v>
      </c>
    </row>
    <row r="884" spans="1:24">
      <c r="A884" t="s">
        <v>2411</v>
      </c>
      <c r="B884" s="12">
        <v>5025232951529</v>
      </c>
      <c r="C884" s="12" t="s">
        <v>2384</v>
      </c>
      <c r="D884" s="82" t="s">
        <v>1984</v>
      </c>
      <c r="E884" t="s">
        <v>2385</v>
      </c>
      <c r="F884" t="s">
        <v>2384</v>
      </c>
      <c r="G884" s="83" t="s">
        <v>5423</v>
      </c>
      <c r="H884" s="83" t="s">
        <v>2406</v>
      </c>
      <c r="I884" s="9"/>
      <c r="J884" s="9"/>
      <c r="K884" s="9"/>
      <c r="L884" s="9"/>
      <c r="M884" s="22"/>
      <c r="N884" s="22"/>
      <c r="O884" s="22"/>
      <c r="P884" s="85">
        <v>10800</v>
      </c>
      <c r="Q884" s="86">
        <v>0.98499999999999999</v>
      </c>
      <c r="R884" s="86">
        <v>15</v>
      </c>
      <c r="S884" s="86">
        <v>48</v>
      </c>
      <c r="T884" s="86">
        <v>15</v>
      </c>
      <c r="U884" s="14" t="s">
        <v>56</v>
      </c>
      <c r="V884" s="14" t="s">
        <v>56</v>
      </c>
      <c r="W884" s="14" t="s">
        <v>56</v>
      </c>
      <c r="X884" s="14" t="s">
        <v>56</v>
      </c>
    </row>
    <row r="885" spans="1:24">
      <c r="A885" t="s">
        <v>2413</v>
      </c>
      <c r="B885" s="12">
        <v>5025232951536</v>
      </c>
      <c r="C885" s="12" t="s">
        <v>2384</v>
      </c>
      <c r="D885" s="82" t="s">
        <v>1984</v>
      </c>
      <c r="E885" t="s">
        <v>2385</v>
      </c>
      <c r="F885" t="s">
        <v>2384</v>
      </c>
      <c r="G885" s="83" t="s">
        <v>5424</v>
      </c>
      <c r="H885" s="83" t="s">
        <v>2406</v>
      </c>
      <c r="I885" s="9"/>
      <c r="J885" s="9"/>
      <c r="K885" s="9"/>
      <c r="L885" s="9"/>
      <c r="M885" s="22"/>
      <c r="N885" s="22"/>
      <c r="O885" s="22"/>
      <c r="P885" s="85">
        <v>12825</v>
      </c>
      <c r="Q885" s="86">
        <v>1.1299999999999999</v>
      </c>
      <c r="R885" s="86">
        <v>15</v>
      </c>
      <c r="S885" s="86">
        <v>45</v>
      </c>
      <c r="T885" s="86">
        <v>19</v>
      </c>
      <c r="U885" s="14" t="s">
        <v>56</v>
      </c>
      <c r="V885" s="14" t="s">
        <v>56</v>
      </c>
      <c r="W885" s="14" t="s">
        <v>56</v>
      </c>
      <c r="X885" s="14" t="s">
        <v>56</v>
      </c>
    </row>
    <row r="886" spans="1:24">
      <c r="A886" t="s">
        <v>2415</v>
      </c>
      <c r="B886" s="12">
        <v>5025232951543</v>
      </c>
      <c r="C886" s="12" t="s">
        <v>2384</v>
      </c>
      <c r="D886" s="82" t="s">
        <v>1984</v>
      </c>
      <c r="E886" t="s">
        <v>2385</v>
      </c>
      <c r="F886" t="s">
        <v>2384</v>
      </c>
      <c r="G886" s="83" t="s">
        <v>5425</v>
      </c>
      <c r="H886" s="83" t="s">
        <v>2406</v>
      </c>
      <c r="I886" s="9"/>
      <c r="J886" s="9"/>
      <c r="K886" s="9"/>
      <c r="L886" s="9"/>
      <c r="M886" s="22"/>
      <c r="N886" s="22"/>
      <c r="O886" s="22"/>
      <c r="P886" s="85">
        <v>14570</v>
      </c>
      <c r="Q886" s="86">
        <v>4.5</v>
      </c>
      <c r="R886" s="86">
        <v>15.5</v>
      </c>
      <c r="S886" s="86">
        <v>47</v>
      </c>
      <c r="T886" s="86">
        <v>20</v>
      </c>
      <c r="U886" s="14" t="s">
        <v>56</v>
      </c>
      <c r="V886" s="14" t="s">
        <v>56</v>
      </c>
      <c r="W886" s="14" t="s">
        <v>56</v>
      </c>
      <c r="X886" s="14" t="s">
        <v>56</v>
      </c>
    </row>
    <row r="887" spans="1:24">
      <c r="A887" t="s">
        <v>2417</v>
      </c>
      <c r="B887" s="12">
        <v>5025232951550</v>
      </c>
      <c r="C887" s="12" t="s">
        <v>2384</v>
      </c>
      <c r="D887" s="82" t="s">
        <v>1984</v>
      </c>
      <c r="E887" t="s">
        <v>2385</v>
      </c>
      <c r="F887" t="s">
        <v>2384</v>
      </c>
      <c r="G887" s="83" t="s">
        <v>5426</v>
      </c>
      <c r="H887" s="83" t="s">
        <v>2406</v>
      </c>
      <c r="I887" s="9"/>
      <c r="J887" s="9"/>
      <c r="K887" s="9"/>
      <c r="L887" s="9"/>
      <c r="M887" s="22"/>
      <c r="N887" s="22"/>
      <c r="O887" s="22"/>
      <c r="P887" s="85">
        <v>18281.165000000001</v>
      </c>
      <c r="Q887" s="86">
        <v>3.6</v>
      </c>
      <c r="R887" s="86">
        <v>15.5</v>
      </c>
      <c r="S887" s="86">
        <v>58.099999999999994</v>
      </c>
      <c r="T887" s="86">
        <v>20.3</v>
      </c>
      <c r="U887" s="14" t="s">
        <v>56</v>
      </c>
      <c r="V887" s="14" t="s">
        <v>56</v>
      </c>
      <c r="W887" s="14" t="s">
        <v>56</v>
      </c>
      <c r="X887" s="14" t="s">
        <v>56</v>
      </c>
    </row>
    <row r="888" spans="1:24">
      <c r="A888" t="s">
        <v>6992</v>
      </c>
      <c r="B888" s="12" t="s">
        <v>6993</v>
      </c>
      <c r="C888" s="12" t="s">
        <v>2384</v>
      </c>
      <c r="D888" s="82" t="s">
        <v>1984</v>
      </c>
      <c r="E888" t="s">
        <v>2385</v>
      </c>
      <c r="F888" t="s">
        <v>2384</v>
      </c>
      <c r="G888" s="83" t="s">
        <v>6994</v>
      </c>
      <c r="H888" s="83" t="s">
        <v>6995</v>
      </c>
      <c r="I888" s="9"/>
      <c r="J888" s="9"/>
      <c r="K888" s="10" t="s">
        <v>2017</v>
      </c>
      <c r="L888" s="11">
        <v>45352</v>
      </c>
      <c r="M888" s="22"/>
      <c r="N888" s="22"/>
      <c r="O888" s="22"/>
      <c r="P888" s="97"/>
      <c r="Q888" s="98"/>
      <c r="R888" s="98"/>
      <c r="S888" s="98"/>
      <c r="T888" s="98"/>
      <c r="U888" s="14" t="s">
        <v>56</v>
      </c>
      <c r="V888" s="14" t="s">
        <v>56</v>
      </c>
      <c r="W888" s="14" t="s">
        <v>56</v>
      </c>
      <c r="X888" s="14" t="s">
        <v>56</v>
      </c>
    </row>
    <row r="889" spans="1:24">
      <c r="A889" t="s">
        <v>2418</v>
      </c>
      <c r="B889" s="12">
        <v>4010869375825</v>
      </c>
      <c r="C889" s="12" t="s">
        <v>1911</v>
      </c>
      <c r="D889" s="82" t="s">
        <v>1984</v>
      </c>
      <c r="E889" t="s">
        <v>2419</v>
      </c>
      <c r="F889" t="s">
        <v>2420</v>
      </c>
      <c r="G889" s="83" t="s">
        <v>5427</v>
      </c>
      <c r="H889" s="83" t="s">
        <v>2422</v>
      </c>
      <c r="I889" s="9"/>
      <c r="J889" s="9"/>
      <c r="K889" s="10"/>
      <c r="L889" s="11"/>
      <c r="M889" s="22"/>
      <c r="N889" s="22"/>
      <c r="O889" s="22"/>
      <c r="P889" s="85">
        <v>36244</v>
      </c>
      <c r="Q889" s="86">
        <v>13</v>
      </c>
      <c r="R889" s="86">
        <v>41</v>
      </c>
      <c r="S889" s="86">
        <v>52</v>
      </c>
      <c r="T889" s="86">
        <v>17</v>
      </c>
      <c r="U889" s="14" t="s">
        <v>56</v>
      </c>
      <c r="V889" s="14" t="s">
        <v>56</v>
      </c>
      <c r="W889" s="14" t="s">
        <v>56</v>
      </c>
      <c r="X889" s="14" t="s">
        <v>56</v>
      </c>
    </row>
    <row r="890" spans="1:24">
      <c r="A890" s="99" t="s">
        <v>6996</v>
      </c>
      <c r="B890" s="12">
        <v>4010869383059</v>
      </c>
      <c r="C890" s="12" t="s">
        <v>1911</v>
      </c>
      <c r="D890" t="s">
        <v>6883</v>
      </c>
      <c r="E890" t="s">
        <v>2425</v>
      </c>
      <c r="F890" t="s">
        <v>2426</v>
      </c>
      <c r="G890" s="83" t="s">
        <v>6997</v>
      </c>
      <c r="H890" s="83" t="s">
        <v>2428</v>
      </c>
      <c r="I890" s="9"/>
      <c r="J890" s="9"/>
      <c r="K890" s="10" t="s">
        <v>2017</v>
      </c>
      <c r="L890" s="11">
        <v>45627</v>
      </c>
      <c r="M890" s="22"/>
      <c r="N890" s="22"/>
      <c r="O890" s="22"/>
      <c r="P890" s="85">
        <v>594000</v>
      </c>
      <c r="Q890" s="86">
        <v>50</v>
      </c>
      <c r="R890" s="86">
        <v>90</v>
      </c>
      <c r="S890" s="86">
        <v>120</v>
      </c>
      <c r="T890" s="86">
        <v>55.000000000000007</v>
      </c>
      <c r="U890" s="14" t="s">
        <v>56</v>
      </c>
      <c r="V890" s="14" t="s">
        <v>56</v>
      </c>
      <c r="W890" s="14" t="s">
        <v>56</v>
      </c>
      <c r="X890" s="14" t="s">
        <v>56</v>
      </c>
    </row>
    <row r="891" spans="1:24">
      <c r="A891" t="s">
        <v>6998</v>
      </c>
      <c r="B891" s="12">
        <v>4010869383011</v>
      </c>
      <c r="C891" s="12" t="s">
        <v>1911</v>
      </c>
      <c r="D891" t="s">
        <v>6883</v>
      </c>
      <c r="E891" t="s">
        <v>2425</v>
      </c>
      <c r="F891" t="s">
        <v>2426</v>
      </c>
      <c r="G891" s="83" t="s">
        <v>6999</v>
      </c>
      <c r="H891" s="83" t="s">
        <v>2428</v>
      </c>
      <c r="I891" s="9"/>
      <c r="J891" s="9"/>
      <c r="K891" s="10" t="s">
        <v>2017</v>
      </c>
      <c r="L891" s="11">
        <v>45627</v>
      </c>
      <c r="M891" s="22"/>
      <c r="N891" s="22"/>
      <c r="O891" s="22"/>
      <c r="P891" s="85">
        <v>594000</v>
      </c>
      <c r="Q891" s="86">
        <v>50</v>
      </c>
      <c r="R891" s="86">
        <v>90</v>
      </c>
      <c r="S891" s="86">
        <v>120</v>
      </c>
      <c r="T891" s="86">
        <v>55.000000000000007</v>
      </c>
      <c r="U891" s="14" t="s">
        <v>56</v>
      </c>
      <c r="V891" s="14" t="s">
        <v>56</v>
      </c>
      <c r="W891" s="14" t="s">
        <v>56</v>
      </c>
      <c r="X891" s="14" t="s">
        <v>56</v>
      </c>
    </row>
    <row r="892" spans="1:24">
      <c r="A892" t="s">
        <v>7000</v>
      </c>
      <c r="B892" s="12">
        <v>4010869383028</v>
      </c>
      <c r="C892" s="12" t="s">
        <v>1911</v>
      </c>
      <c r="D892" t="s">
        <v>6883</v>
      </c>
      <c r="E892" t="s">
        <v>2425</v>
      </c>
      <c r="F892" t="s">
        <v>2426</v>
      </c>
      <c r="G892" s="83" t="s">
        <v>7001</v>
      </c>
      <c r="H892" s="83" t="s">
        <v>2428</v>
      </c>
      <c r="I892" s="9"/>
      <c r="J892" s="9"/>
      <c r="K892" s="10" t="s">
        <v>2017</v>
      </c>
      <c r="L892" s="11">
        <v>45627</v>
      </c>
      <c r="M892" s="22"/>
      <c r="N892" s="22"/>
      <c r="O892" s="22"/>
      <c r="P892" s="85">
        <v>841500</v>
      </c>
      <c r="Q892" s="86">
        <v>80</v>
      </c>
      <c r="R892" s="86">
        <v>90</v>
      </c>
      <c r="S892" s="86">
        <v>170</v>
      </c>
      <c r="T892" s="86">
        <v>55.000000000000007</v>
      </c>
      <c r="U892" s="14" t="s">
        <v>56</v>
      </c>
      <c r="V892" s="14" t="s">
        <v>56</v>
      </c>
      <c r="W892" s="14" t="s">
        <v>56</v>
      </c>
      <c r="X892" s="14" t="s">
        <v>56</v>
      </c>
    </row>
    <row r="893" spans="1:24">
      <c r="A893" t="s">
        <v>7002</v>
      </c>
      <c r="B893" s="12">
        <v>4010869383004</v>
      </c>
      <c r="C893" s="12" t="s">
        <v>1911</v>
      </c>
      <c r="D893" t="s">
        <v>6883</v>
      </c>
      <c r="E893" t="s">
        <v>2425</v>
      </c>
      <c r="F893" t="s">
        <v>2426</v>
      </c>
      <c r="G893" s="83" t="s">
        <v>7003</v>
      </c>
      <c r="H893" s="83" t="s">
        <v>2428</v>
      </c>
      <c r="I893" s="9"/>
      <c r="J893" s="9"/>
      <c r="K893" s="10" t="s">
        <v>2017</v>
      </c>
      <c r="L893" s="11">
        <v>45627</v>
      </c>
      <c r="M893" s="22"/>
      <c r="N893" s="22"/>
      <c r="O893" s="22"/>
      <c r="P893" s="85">
        <v>841500</v>
      </c>
      <c r="Q893" s="86">
        <v>80</v>
      </c>
      <c r="R893" s="86">
        <v>90</v>
      </c>
      <c r="S893" s="86">
        <v>170</v>
      </c>
      <c r="T893" s="86">
        <v>55.000000000000007</v>
      </c>
      <c r="U893" s="14" t="s">
        <v>56</v>
      </c>
      <c r="V893" s="14" t="s">
        <v>56</v>
      </c>
      <c r="W893" s="14" t="s">
        <v>56</v>
      </c>
      <c r="X893" s="14" t="s">
        <v>56</v>
      </c>
    </row>
    <row r="894" spans="1:24">
      <c r="A894" t="s">
        <v>7004</v>
      </c>
      <c r="B894" s="12">
        <v>4010869382991</v>
      </c>
      <c r="C894" s="12" t="s">
        <v>1911</v>
      </c>
      <c r="D894" t="s">
        <v>6883</v>
      </c>
      <c r="E894" t="s">
        <v>2425</v>
      </c>
      <c r="F894" t="s">
        <v>2426</v>
      </c>
      <c r="G894" s="83" t="s">
        <v>7005</v>
      </c>
      <c r="H894" s="83" t="s">
        <v>2428</v>
      </c>
      <c r="I894" s="9"/>
      <c r="J894" s="9"/>
      <c r="K894" s="10" t="s">
        <v>2017</v>
      </c>
      <c r="L894" s="11">
        <v>45627</v>
      </c>
      <c r="M894" s="22"/>
      <c r="N894" s="22"/>
      <c r="O894" s="22"/>
      <c r="P894" s="85">
        <v>1089000</v>
      </c>
      <c r="Q894" s="86">
        <v>110</v>
      </c>
      <c r="R894" s="86">
        <v>90</v>
      </c>
      <c r="S894" s="86">
        <v>220.00000000000003</v>
      </c>
      <c r="T894" s="86">
        <v>55.000000000000007</v>
      </c>
      <c r="U894" s="14" t="s">
        <v>56</v>
      </c>
      <c r="V894" s="14" t="s">
        <v>56</v>
      </c>
      <c r="W894" s="14" t="s">
        <v>56</v>
      </c>
      <c r="X894" s="14" t="s">
        <v>56</v>
      </c>
    </row>
    <row r="895" spans="1:24">
      <c r="A895" t="s">
        <v>7006</v>
      </c>
      <c r="B895" s="12">
        <v>4010869383035</v>
      </c>
      <c r="C895" s="12" t="s">
        <v>1911</v>
      </c>
      <c r="D895" t="s">
        <v>6883</v>
      </c>
      <c r="E895" t="s">
        <v>2425</v>
      </c>
      <c r="F895" t="s">
        <v>2426</v>
      </c>
      <c r="G895" s="83" t="s">
        <v>7007</v>
      </c>
      <c r="H895" s="83" t="s">
        <v>2428</v>
      </c>
      <c r="I895" s="9"/>
      <c r="J895" s="9"/>
      <c r="K895" s="10" t="s">
        <v>2017</v>
      </c>
      <c r="L895" s="11">
        <v>45627</v>
      </c>
      <c r="M895" s="22"/>
      <c r="N895" s="22"/>
      <c r="O895" s="22"/>
      <c r="P895" s="85">
        <v>1089000</v>
      </c>
      <c r="Q895" s="86">
        <v>110</v>
      </c>
      <c r="R895" s="86">
        <v>90</v>
      </c>
      <c r="S895" s="86">
        <v>220.00000000000003</v>
      </c>
      <c r="T895" s="86">
        <v>55.000000000000007</v>
      </c>
      <c r="U895" s="14" t="s">
        <v>56</v>
      </c>
      <c r="V895" s="14" t="s">
        <v>56</v>
      </c>
      <c r="W895" s="14" t="s">
        <v>56</v>
      </c>
      <c r="X895" s="14" t="s">
        <v>56</v>
      </c>
    </row>
    <row r="896" spans="1:24">
      <c r="A896" t="s">
        <v>7008</v>
      </c>
      <c r="B896" s="12">
        <v>4010869383066</v>
      </c>
      <c r="C896" s="12" t="s">
        <v>1911</v>
      </c>
      <c r="D896" t="s">
        <v>6883</v>
      </c>
      <c r="E896" t="s">
        <v>2425</v>
      </c>
      <c r="F896" t="s">
        <v>2426</v>
      </c>
      <c r="G896" s="83" t="s">
        <v>7009</v>
      </c>
      <c r="H896" s="83" t="s">
        <v>2428</v>
      </c>
      <c r="I896" s="9"/>
      <c r="J896" s="9"/>
      <c r="K896" s="10" t="s">
        <v>2017</v>
      </c>
      <c r="L896" s="11">
        <v>45627</v>
      </c>
      <c r="M896" s="22"/>
      <c r="N896" s="22"/>
      <c r="O896" s="22"/>
      <c r="P896" s="85">
        <v>1336500</v>
      </c>
      <c r="Q896" s="86">
        <v>160</v>
      </c>
      <c r="R896" s="86">
        <v>90</v>
      </c>
      <c r="S896" s="86">
        <v>270</v>
      </c>
      <c r="T896" s="86">
        <v>55.000000000000007</v>
      </c>
      <c r="U896" s="14" t="s">
        <v>56</v>
      </c>
      <c r="V896" s="14" t="s">
        <v>56</v>
      </c>
      <c r="W896" s="14" t="s">
        <v>56</v>
      </c>
      <c r="X896" s="14" t="s">
        <v>56</v>
      </c>
    </row>
    <row r="897" spans="1:24">
      <c r="A897" t="s">
        <v>7010</v>
      </c>
      <c r="B897" s="12">
        <v>4010869383042</v>
      </c>
      <c r="C897" s="12" t="s">
        <v>1911</v>
      </c>
      <c r="D897" t="s">
        <v>6883</v>
      </c>
      <c r="E897" t="s">
        <v>2425</v>
      </c>
      <c r="F897" t="s">
        <v>2426</v>
      </c>
      <c r="G897" s="83" t="s">
        <v>7011</v>
      </c>
      <c r="H897" s="83" t="s">
        <v>2428</v>
      </c>
      <c r="I897" s="9"/>
      <c r="J897" s="9"/>
      <c r="K897" s="10" t="s">
        <v>2017</v>
      </c>
      <c r="L897" s="11">
        <v>45627</v>
      </c>
      <c r="M897" s="22"/>
      <c r="N897" s="22"/>
      <c r="O897" s="22"/>
      <c r="P897" s="85">
        <v>1336500</v>
      </c>
      <c r="Q897" s="86">
        <v>160</v>
      </c>
      <c r="R897" s="86">
        <v>90</v>
      </c>
      <c r="S897" s="86">
        <v>270</v>
      </c>
      <c r="T897" s="86">
        <v>55.000000000000007</v>
      </c>
      <c r="U897" s="14" t="s">
        <v>56</v>
      </c>
      <c r="V897" s="14" t="s">
        <v>56</v>
      </c>
      <c r="W897" s="14" t="s">
        <v>56</v>
      </c>
      <c r="X897" s="14" t="s">
        <v>56</v>
      </c>
    </row>
    <row r="898" spans="1:24">
      <c r="A898" t="s">
        <v>2443</v>
      </c>
      <c r="B898" s="12">
        <v>5025232872985</v>
      </c>
      <c r="C898" s="12" t="s">
        <v>2384</v>
      </c>
      <c r="D898" t="s">
        <v>2426</v>
      </c>
      <c r="E898" t="s">
        <v>2444</v>
      </c>
      <c r="F898" t="s">
        <v>2426</v>
      </c>
      <c r="G898" s="83" t="s">
        <v>5436</v>
      </c>
      <c r="H898" s="83" t="s">
        <v>2446</v>
      </c>
      <c r="I898" s="9"/>
      <c r="J898" s="9"/>
      <c r="K898" s="10"/>
      <c r="L898" s="11"/>
      <c r="M898" s="22"/>
      <c r="N898" s="22"/>
      <c r="O898" s="22"/>
      <c r="P898" s="85">
        <v>100000</v>
      </c>
      <c r="Q898" s="86">
        <v>14.5</v>
      </c>
      <c r="R898" s="86">
        <v>31</v>
      </c>
      <c r="S898" s="86">
        <v>32</v>
      </c>
      <c r="T898" s="86">
        <v>101</v>
      </c>
      <c r="U898" s="14" t="s">
        <v>56</v>
      </c>
      <c r="V898" s="14" t="s">
        <v>56</v>
      </c>
      <c r="W898" s="14" t="s">
        <v>56</v>
      </c>
      <c r="X898" s="14" t="s">
        <v>56</v>
      </c>
    </row>
    <row r="899" spans="1:24">
      <c r="A899" t="s">
        <v>2447</v>
      </c>
      <c r="B899" s="12">
        <v>5025232872992</v>
      </c>
      <c r="C899" s="12" t="s">
        <v>2384</v>
      </c>
      <c r="D899" t="s">
        <v>2426</v>
      </c>
      <c r="E899" t="s">
        <v>2444</v>
      </c>
      <c r="F899" t="s">
        <v>2426</v>
      </c>
      <c r="G899" s="83" t="s">
        <v>5437</v>
      </c>
      <c r="H899" s="83" t="s">
        <v>2446</v>
      </c>
      <c r="I899" s="9"/>
      <c r="J899" s="9"/>
      <c r="K899" s="10"/>
      <c r="L899" s="11"/>
      <c r="M899" s="22"/>
      <c r="N899" s="22"/>
      <c r="O899" s="22"/>
      <c r="P899" s="85">
        <v>129000</v>
      </c>
      <c r="Q899" s="86">
        <v>17.5</v>
      </c>
      <c r="R899" s="86">
        <v>31</v>
      </c>
      <c r="S899" s="86">
        <v>32</v>
      </c>
      <c r="T899" s="86">
        <v>131</v>
      </c>
      <c r="U899" s="14" t="s">
        <v>56</v>
      </c>
      <c r="V899" s="14" t="s">
        <v>56</v>
      </c>
      <c r="W899" s="14" t="s">
        <v>56</v>
      </c>
      <c r="X899" s="14" t="s">
        <v>56</v>
      </c>
    </row>
    <row r="900" spans="1:24">
      <c r="A900" t="s">
        <v>2449</v>
      </c>
      <c r="B900" s="12">
        <v>5025232873005</v>
      </c>
      <c r="C900" s="12" t="s">
        <v>2384</v>
      </c>
      <c r="D900" t="s">
        <v>2426</v>
      </c>
      <c r="E900" t="s">
        <v>2444</v>
      </c>
      <c r="F900" t="s">
        <v>2426</v>
      </c>
      <c r="G900" s="83" t="s">
        <v>5438</v>
      </c>
      <c r="H900" s="83" t="s">
        <v>2446</v>
      </c>
      <c r="I900" s="9"/>
      <c r="J900" s="9"/>
      <c r="K900" s="10"/>
      <c r="L900" s="11"/>
      <c r="M900" s="22"/>
      <c r="N900" s="22"/>
      <c r="O900" s="22"/>
      <c r="P900" s="85">
        <v>159712</v>
      </c>
      <c r="Q900" s="86">
        <v>21.5</v>
      </c>
      <c r="R900" s="86">
        <v>31</v>
      </c>
      <c r="S900" s="86">
        <v>32</v>
      </c>
      <c r="T900" s="86">
        <v>161</v>
      </c>
      <c r="U900" s="14" t="s">
        <v>56</v>
      </c>
      <c r="V900" s="14" t="s">
        <v>56</v>
      </c>
      <c r="W900" s="14" t="s">
        <v>56</v>
      </c>
      <c r="X900" s="14" t="s">
        <v>56</v>
      </c>
    </row>
    <row r="901" spans="1:24">
      <c r="A901" t="s">
        <v>2451</v>
      </c>
      <c r="B901" s="12">
        <v>5025232943111</v>
      </c>
      <c r="C901" s="12" t="s">
        <v>2384</v>
      </c>
      <c r="D901" t="s">
        <v>6883</v>
      </c>
      <c r="E901" t="s">
        <v>2452</v>
      </c>
      <c r="F901" t="s">
        <v>2453</v>
      </c>
      <c r="G901" s="83" t="s">
        <v>5439</v>
      </c>
      <c r="H901" s="83" t="s">
        <v>2455</v>
      </c>
      <c r="I901" s="9"/>
      <c r="J901" s="9"/>
      <c r="K901" s="9"/>
      <c r="L901" s="9"/>
      <c r="M901" s="22"/>
      <c r="N901" s="22"/>
      <c r="O901" s="22"/>
      <c r="P901" s="85">
        <v>11339</v>
      </c>
      <c r="Q901" s="86">
        <v>1.4</v>
      </c>
      <c r="R901" s="86">
        <v>17</v>
      </c>
      <c r="S901" s="86">
        <v>28.999999999999996</v>
      </c>
      <c r="T901" s="86">
        <v>23</v>
      </c>
      <c r="U901" s="14" t="s">
        <v>56</v>
      </c>
      <c r="V901" s="14" t="s">
        <v>56</v>
      </c>
      <c r="W901" s="14" t="s">
        <v>56</v>
      </c>
      <c r="X901" s="14" t="s">
        <v>56</v>
      </c>
    </row>
    <row r="902" spans="1:24">
      <c r="A902" t="s">
        <v>3273</v>
      </c>
      <c r="B902" s="12">
        <v>4010869375979</v>
      </c>
      <c r="C902" s="12" t="s">
        <v>3274</v>
      </c>
      <c r="D902" s="82" t="s">
        <v>224</v>
      </c>
      <c r="E902" t="s">
        <v>3275</v>
      </c>
      <c r="F902" t="s">
        <v>3276</v>
      </c>
      <c r="G902" s="83" t="s">
        <v>7945</v>
      </c>
      <c r="H902" s="83" t="s">
        <v>3278</v>
      </c>
      <c r="I902" s="9"/>
      <c r="J902" s="9"/>
      <c r="K902" s="9"/>
      <c r="L902" s="9"/>
      <c r="M902" s="22"/>
      <c r="N902" s="22"/>
      <c r="O902" s="22"/>
      <c r="P902" s="85">
        <v>528580</v>
      </c>
      <c r="Q902" s="86">
        <v>85</v>
      </c>
      <c r="R902" s="86">
        <v>107</v>
      </c>
      <c r="S902" s="86">
        <v>95</v>
      </c>
      <c r="T902" s="86">
        <v>52</v>
      </c>
      <c r="U902" s="6" t="s">
        <v>3279</v>
      </c>
      <c r="V902" s="6">
        <v>0</v>
      </c>
      <c r="W902" s="6">
        <v>1</v>
      </c>
      <c r="X902" s="14" t="s">
        <v>56</v>
      </c>
    </row>
    <row r="903" spans="1:24">
      <c r="A903" t="s">
        <v>7946</v>
      </c>
      <c r="B903" s="12" t="s">
        <v>56</v>
      </c>
      <c r="C903" s="12" t="s">
        <v>3274</v>
      </c>
      <c r="D903" s="82" t="s">
        <v>224</v>
      </c>
      <c r="E903" t="s">
        <v>3275</v>
      </c>
      <c r="F903" t="s">
        <v>3276</v>
      </c>
      <c r="G903" s="83" t="s">
        <v>7947</v>
      </c>
      <c r="H903" s="83" t="s">
        <v>3278</v>
      </c>
      <c r="I903" s="9"/>
      <c r="J903" s="9"/>
      <c r="K903" s="9"/>
      <c r="L903" s="9"/>
      <c r="M903" s="22"/>
      <c r="N903" s="22"/>
      <c r="O903" s="22"/>
      <c r="P903" s="85">
        <v>528580</v>
      </c>
      <c r="Q903" s="86">
        <v>85</v>
      </c>
      <c r="R903" s="86">
        <v>107</v>
      </c>
      <c r="S903" s="86">
        <v>95</v>
      </c>
      <c r="T903" s="86">
        <v>52</v>
      </c>
      <c r="U903" s="6" t="s">
        <v>3279</v>
      </c>
      <c r="V903" s="6">
        <v>0</v>
      </c>
      <c r="W903" s="6">
        <v>1</v>
      </c>
      <c r="X903" s="14" t="s">
        <v>56</v>
      </c>
    </row>
    <row r="904" spans="1:24">
      <c r="A904" t="s">
        <v>3280</v>
      </c>
      <c r="B904" s="12">
        <v>4010869359733</v>
      </c>
      <c r="C904" s="12" t="s">
        <v>3274</v>
      </c>
      <c r="D904" s="82" t="s">
        <v>224</v>
      </c>
      <c r="E904" t="s">
        <v>3281</v>
      </c>
      <c r="F904" t="s">
        <v>3282</v>
      </c>
      <c r="G904" s="83" t="s">
        <v>7948</v>
      </c>
      <c r="H904" s="83" t="s">
        <v>3278</v>
      </c>
      <c r="I904" s="9"/>
      <c r="J904" s="9"/>
      <c r="K904" s="9"/>
      <c r="L904" s="9"/>
      <c r="M904" s="22"/>
      <c r="N904" s="22"/>
      <c r="O904" s="22"/>
      <c r="P904" s="85">
        <v>976375</v>
      </c>
      <c r="Q904" s="86">
        <v>155</v>
      </c>
      <c r="R904" s="86">
        <v>107</v>
      </c>
      <c r="S904" s="86">
        <v>125</v>
      </c>
      <c r="T904" s="86">
        <v>73</v>
      </c>
      <c r="U904" s="6" t="s">
        <v>3279</v>
      </c>
      <c r="V904" s="6">
        <v>0</v>
      </c>
      <c r="W904" s="6">
        <v>1</v>
      </c>
      <c r="X904" s="14" t="s">
        <v>56</v>
      </c>
    </row>
    <row r="905" spans="1:24">
      <c r="A905" t="s">
        <v>7949</v>
      </c>
      <c r="B905" s="12">
        <v>4010869359740</v>
      </c>
      <c r="C905" s="12" t="s">
        <v>3274</v>
      </c>
      <c r="D905" s="82" t="s">
        <v>224</v>
      </c>
      <c r="E905" t="s">
        <v>3281</v>
      </c>
      <c r="F905" t="s">
        <v>3282</v>
      </c>
      <c r="G905" s="83" t="s">
        <v>7950</v>
      </c>
      <c r="H905" s="83" t="s">
        <v>3278</v>
      </c>
      <c r="I905" s="9"/>
      <c r="J905" s="9"/>
      <c r="K905" s="9"/>
      <c r="L905" s="9"/>
      <c r="M905" s="22"/>
      <c r="N905" s="22"/>
      <c r="O905" s="22"/>
      <c r="P905" s="85">
        <v>976375</v>
      </c>
      <c r="Q905" s="86">
        <v>155</v>
      </c>
      <c r="R905" s="86">
        <v>107</v>
      </c>
      <c r="S905" s="86">
        <v>125</v>
      </c>
      <c r="T905" s="86">
        <v>73</v>
      </c>
      <c r="U905" s="6" t="s">
        <v>3279</v>
      </c>
      <c r="V905" s="6">
        <v>0</v>
      </c>
      <c r="W905" s="6">
        <v>1</v>
      </c>
      <c r="X905" s="14" t="s">
        <v>56</v>
      </c>
    </row>
    <row r="906" spans="1:24">
      <c r="A906" t="s">
        <v>3284</v>
      </c>
      <c r="B906" s="12">
        <v>4010869375962</v>
      </c>
      <c r="C906" s="12" t="s">
        <v>3274</v>
      </c>
      <c r="D906" s="82" t="s">
        <v>224</v>
      </c>
      <c r="E906" t="s">
        <v>3275</v>
      </c>
      <c r="F906" t="s">
        <v>3276</v>
      </c>
      <c r="G906" s="83" t="s">
        <v>7951</v>
      </c>
      <c r="H906" s="83" t="s">
        <v>3278</v>
      </c>
      <c r="I906" s="9"/>
      <c r="J906" s="9"/>
      <c r="K906" s="9"/>
      <c r="L906" s="9"/>
      <c r="M906" s="22"/>
      <c r="N906" s="22"/>
      <c r="O906" s="22"/>
      <c r="P906" s="85">
        <v>949625</v>
      </c>
      <c r="Q906" s="86">
        <v>173</v>
      </c>
      <c r="R906" s="86">
        <v>107</v>
      </c>
      <c r="S906" s="86">
        <v>125</v>
      </c>
      <c r="T906" s="86">
        <v>71</v>
      </c>
      <c r="U906" s="6" t="s">
        <v>3279</v>
      </c>
      <c r="V906" s="6">
        <v>0</v>
      </c>
      <c r="W906" s="6">
        <v>1</v>
      </c>
      <c r="X906" s="14" t="s">
        <v>56</v>
      </c>
    </row>
    <row r="907" spans="1:24">
      <c r="A907" t="s">
        <v>7952</v>
      </c>
      <c r="B907" s="12" t="s">
        <v>56</v>
      </c>
      <c r="C907" s="12" t="s">
        <v>3274</v>
      </c>
      <c r="D907" s="82" t="s">
        <v>224</v>
      </c>
      <c r="E907" t="s">
        <v>3275</v>
      </c>
      <c r="F907" t="s">
        <v>3276</v>
      </c>
      <c r="G907" s="83" t="s">
        <v>7953</v>
      </c>
      <c r="H907" s="83" t="s">
        <v>3278</v>
      </c>
      <c r="I907" s="9"/>
      <c r="J907" s="9"/>
      <c r="K907" s="9"/>
      <c r="L907" s="9"/>
      <c r="M907" s="22"/>
      <c r="N907" s="22"/>
      <c r="O907" s="22"/>
      <c r="P907" s="85">
        <v>949625</v>
      </c>
      <c r="Q907" s="86">
        <v>173</v>
      </c>
      <c r="R907" s="86">
        <v>107</v>
      </c>
      <c r="S907" s="86">
        <v>125</v>
      </c>
      <c r="T907" s="86">
        <v>71</v>
      </c>
      <c r="U907" s="6" t="s">
        <v>3279</v>
      </c>
      <c r="V907" s="6">
        <v>0</v>
      </c>
      <c r="W907" s="6">
        <v>1</v>
      </c>
      <c r="X907" s="14" t="s">
        <v>56</v>
      </c>
    </row>
    <row r="908" spans="1:24">
      <c r="A908" t="s">
        <v>3286</v>
      </c>
      <c r="B908" s="12">
        <v>4010869352116</v>
      </c>
      <c r="C908" s="12" t="s">
        <v>3274</v>
      </c>
      <c r="D908" s="82" t="s">
        <v>224</v>
      </c>
      <c r="E908" t="s">
        <v>3281</v>
      </c>
      <c r="F908" t="s">
        <v>3282</v>
      </c>
      <c r="G908" s="83" t="s">
        <v>7954</v>
      </c>
      <c r="H908" s="83" t="s">
        <v>3278</v>
      </c>
      <c r="I908" s="9"/>
      <c r="J908" s="9"/>
      <c r="K908" s="9"/>
      <c r="L908" s="9"/>
      <c r="M908" s="22"/>
      <c r="N908" s="22"/>
      <c r="O908" s="22"/>
      <c r="P908" s="85">
        <v>1968820</v>
      </c>
      <c r="Q908" s="86">
        <v>305</v>
      </c>
      <c r="R908" s="86">
        <v>204.99999999999997</v>
      </c>
      <c r="S908" s="86">
        <v>98</v>
      </c>
      <c r="T908" s="86">
        <v>98</v>
      </c>
      <c r="U908" s="6" t="s">
        <v>3279</v>
      </c>
      <c r="V908" s="6">
        <v>0</v>
      </c>
      <c r="W908" s="6">
        <v>1</v>
      </c>
      <c r="X908" s="14" t="s">
        <v>56</v>
      </c>
    </row>
    <row r="909" spans="1:24">
      <c r="A909" t="s">
        <v>7955</v>
      </c>
      <c r="B909" s="12">
        <v>4010869352123</v>
      </c>
      <c r="C909" s="12" t="s">
        <v>3274</v>
      </c>
      <c r="D909" s="82" t="s">
        <v>224</v>
      </c>
      <c r="E909" t="s">
        <v>3281</v>
      </c>
      <c r="F909" t="s">
        <v>3282</v>
      </c>
      <c r="G909" s="83" t="s">
        <v>7956</v>
      </c>
      <c r="H909" s="83" t="s">
        <v>3278</v>
      </c>
      <c r="I909" s="9"/>
      <c r="J909" s="9"/>
      <c r="K909" s="9"/>
      <c r="L909" s="9"/>
      <c r="M909" s="22"/>
      <c r="N909" s="22"/>
      <c r="O909" s="22"/>
      <c r="P909" s="85">
        <v>1930404</v>
      </c>
      <c r="Q909" s="86">
        <v>305</v>
      </c>
      <c r="R909" s="86">
        <v>200.99999999999997</v>
      </c>
      <c r="S909" s="86">
        <v>98</v>
      </c>
      <c r="T909" s="86">
        <v>98</v>
      </c>
      <c r="U909" s="6" t="s">
        <v>3279</v>
      </c>
      <c r="V909" s="6">
        <v>0</v>
      </c>
      <c r="W909" s="6">
        <v>1</v>
      </c>
      <c r="X909" s="14" t="s">
        <v>56</v>
      </c>
    </row>
    <row r="910" spans="1:24">
      <c r="A910" t="s">
        <v>3288</v>
      </c>
      <c r="B910" s="12">
        <v>4010869356671</v>
      </c>
      <c r="C910" s="12" t="s">
        <v>3274</v>
      </c>
      <c r="D910" s="82" t="s">
        <v>224</v>
      </c>
      <c r="E910" t="s">
        <v>3275</v>
      </c>
      <c r="F910" t="s">
        <v>3276</v>
      </c>
      <c r="G910" s="83" t="s">
        <v>7957</v>
      </c>
      <c r="H910" s="83" t="s">
        <v>3278</v>
      </c>
      <c r="I910" s="9"/>
      <c r="J910" s="9"/>
      <c r="K910" s="9"/>
      <c r="L910" s="9"/>
      <c r="M910" s="22"/>
      <c r="N910" s="22"/>
      <c r="O910" s="22"/>
      <c r="P910" s="85">
        <v>1850125</v>
      </c>
      <c r="Q910" s="86">
        <v>340</v>
      </c>
      <c r="R910" s="86">
        <v>204.99999999999997</v>
      </c>
      <c r="S910" s="86">
        <v>95</v>
      </c>
      <c r="T910" s="86">
        <v>95</v>
      </c>
      <c r="U910" s="6" t="s">
        <v>3279</v>
      </c>
      <c r="V910" s="6">
        <v>0</v>
      </c>
      <c r="W910" s="6">
        <v>1</v>
      </c>
      <c r="X910" s="14" t="s">
        <v>56</v>
      </c>
    </row>
    <row r="911" spans="1:24">
      <c r="A911" t="s">
        <v>7958</v>
      </c>
      <c r="B911" s="12" t="s">
        <v>56</v>
      </c>
      <c r="C911" s="12" t="s">
        <v>3274</v>
      </c>
      <c r="D911" s="82" t="s">
        <v>224</v>
      </c>
      <c r="E911" t="s">
        <v>3275</v>
      </c>
      <c r="F911" t="s">
        <v>3276</v>
      </c>
      <c r="G911" s="83" t="s">
        <v>7959</v>
      </c>
      <c r="H911" s="83" t="s">
        <v>3278</v>
      </c>
      <c r="I911" s="9"/>
      <c r="J911" s="9"/>
      <c r="K911" s="9"/>
      <c r="L911" s="9"/>
      <c r="M911" s="22"/>
      <c r="N911" s="22"/>
      <c r="O911" s="22"/>
      <c r="P911" s="85">
        <v>1850125</v>
      </c>
      <c r="Q911" s="86">
        <v>340</v>
      </c>
      <c r="R911" s="86">
        <v>204.99999999999997</v>
      </c>
      <c r="S911" s="86">
        <v>95</v>
      </c>
      <c r="T911" s="86">
        <v>95</v>
      </c>
      <c r="U911" s="6" t="s">
        <v>3279</v>
      </c>
      <c r="V911" s="6">
        <v>0</v>
      </c>
      <c r="W911" s="6">
        <v>1</v>
      </c>
      <c r="X911" s="14" t="s">
        <v>56</v>
      </c>
    </row>
    <row r="912" spans="1:24">
      <c r="A912" t="s">
        <v>3290</v>
      </c>
      <c r="B912" s="12" t="s">
        <v>7960</v>
      </c>
      <c r="C912" s="12" t="s">
        <v>3274</v>
      </c>
      <c r="D912" s="82" t="s">
        <v>224</v>
      </c>
      <c r="E912" t="s">
        <v>3275</v>
      </c>
      <c r="F912" t="s">
        <v>3276</v>
      </c>
      <c r="G912" s="83" t="s">
        <v>7961</v>
      </c>
      <c r="H912" s="83" t="s">
        <v>3278</v>
      </c>
      <c r="I912" s="9"/>
      <c r="J912" s="9"/>
      <c r="K912" s="10" t="s">
        <v>2017</v>
      </c>
      <c r="L912" s="11">
        <v>45474</v>
      </c>
      <c r="M912" s="22"/>
      <c r="N912" s="22"/>
      <c r="O912" s="22"/>
      <c r="P912" s="85">
        <v>2174130</v>
      </c>
      <c r="Q912" s="86">
        <v>514</v>
      </c>
      <c r="R912" s="86">
        <v>203</v>
      </c>
      <c r="S912" s="86">
        <v>119</v>
      </c>
      <c r="T912" s="86">
        <v>90</v>
      </c>
      <c r="U912" s="6" t="s">
        <v>3279</v>
      </c>
      <c r="V912" s="6">
        <v>0</v>
      </c>
      <c r="W912" s="6">
        <v>1</v>
      </c>
      <c r="X912" s="14" t="s">
        <v>56</v>
      </c>
    </row>
    <row r="913" spans="1:24">
      <c r="A913" t="s">
        <v>7962</v>
      </c>
      <c r="B913" s="12" t="s">
        <v>56</v>
      </c>
      <c r="C913" s="12" t="s">
        <v>3274</v>
      </c>
      <c r="D913" s="82" t="s">
        <v>224</v>
      </c>
      <c r="E913" t="s">
        <v>3275</v>
      </c>
      <c r="F913" t="s">
        <v>3276</v>
      </c>
      <c r="G913" s="83" t="s">
        <v>7963</v>
      </c>
      <c r="H913" s="83" t="s">
        <v>3278</v>
      </c>
      <c r="I913" s="9"/>
      <c r="J913" s="9"/>
      <c r="K913" s="10" t="s">
        <v>2017</v>
      </c>
      <c r="L913" s="11">
        <v>45444</v>
      </c>
      <c r="M913" s="22"/>
      <c r="N913" s="22"/>
      <c r="O913" s="22"/>
      <c r="P913" s="85">
        <v>2174130</v>
      </c>
      <c r="Q913" s="86">
        <v>514</v>
      </c>
      <c r="R913" s="86">
        <v>203</v>
      </c>
      <c r="S913" s="86">
        <v>119</v>
      </c>
      <c r="T913" s="86">
        <v>90</v>
      </c>
      <c r="U913" s="6" t="s">
        <v>3279</v>
      </c>
      <c r="V913" s="6">
        <v>0</v>
      </c>
      <c r="W913" s="6">
        <v>1</v>
      </c>
      <c r="X913" s="14" t="s">
        <v>56</v>
      </c>
    </row>
    <row r="914" spans="1:24">
      <c r="A914" t="s">
        <v>3292</v>
      </c>
      <c r="B914" s="12">
        <v>4010869378390</v>
      </c>
      <c r="C914" s="12" t="s">
        <v>3274</v>
      </c>
      <c r="D914" s="82" t="s">
        <v>1984</v>
      </c>
      <c r="E914" t="s">
        <v>3293</v>
      </c>
      <c r="F914" t="s">
        <v>3294</v>
      </c>
      <c r="G914" s="83" t="s">
        <v>5660</v>
      </c>
      <c r="H914" s="83" t="s">
        <v>3296</v>
      </c>
      <c r="I914" s="9"/>
      <c r="J914" s="9"/>
      <c r="K914" s="9"/>
      <c r="L914" s="9"/>
      <c r="M914" s="22"/>
      <c r="N914" s="22"/>
      <c r="O914" s="22"/>
      <c r="P914" s="85">
        <v>1409.4</v>
      </c>
      <c r="Q914" s="86">
        <v>0.35499999999999998</v>
      </c>
      <c r="R914" s="86">
        <v>7.5</v>
      </c>
      <c r="S914" s="86">
        <v>16.2</v>
      </c>
      <c r="T914" s="86">
        <v>11.600000000000001</v>
      </c>
      <c r="U914" s="14" t="s">
        <v>56</v>
      </c>
      <c r="V914" s="14" t="s">
        <v>56</v>
      </c>
      <c r="W914" s="14" t="s">
        <v>56</v>
      </c>
      <c r="X914" s="14" t="s">
        <v>56</v>
      </c>
    </row>
    <row r="915" spans="1:24">
      <c r="A915" t="s">
        <v>3297</v>
      </c>
      <c r="B915" s="12">
        <v>4010869378369</v>
      </c>
      <c r="C915" s="12" t="s">
        <v>3274</v>
      </c>
      <c r="D915" s="82" t="s">
        <v>1984</v>
      </c>
      <c r="E915" t="s">
        <v>3293</v>
      </c>
      <c r="F915" t="s">
        <v>3294</v>
      </c>
      <c r="G915" s="83" t="s">
        <v>5661</v>
      </c>
      <c r="H915" s="83" t="s">
        <v>3296</v>
      </c>
      <c r="I915" s="9"/>
      <c r="J915" s="9"/>
      <c r="K915" s="9"/>
      <c r="L915" s="9"/>
      <c r="M915" s="22"/>
      <c r="N915" s="22"/>
      <c r="O915" s="22"/>
      <c r="P915" s="85">
        <v>1409.4</v>
      </c>
      <c r="Q915" s="86">
        <v>0.35499999999999998</v>
      </c>
      <c r="R915" s="86">
        <v>7.5</v>
      </c>
      <c r="S915" s="86">
        <v>16.2</v>
      </c>
      <c r="T915" s="86">
        <v>11.600000000000001</v>
      </c>
      <c r="U915" s="14" t="s">
        <v>56</v>
      </c>
      <c r="V915" s="14" t="s">
        <v>56</v>
      </c>
      <c r="W915" s="14" t="s">
        <v>56</v>
      </c>
      <c r="X915" s="14" t="s">
        <v>56</v>
      </c>
    </row>
    <row r="916" spans="1:24">
      <c r="A916" t="s">
        <v>3299</v>
      </c>
      <c r="B916" s="12">
        <v>4010869378406</v>
      </c>
      <c r="C916" s="12" t="s">
        <v>3274</v>
      </c>
      <c r="D916" s="82" t="s">
        <v>1984</v>
      </c>
      <c r="E916" t="s">
        <v>3293</v>
      </c>
      <c r="F916" t="s">
        <v>3294</v>
      </c>
      <c r="G916" s="83" t="s">
        <v>5662</v>
      </c>
      <c r="H916" s="83" t="s">
        <v>3296</v>
      </c>
      <c r="I916" s="9"/>
      <c r="J916" s="9"/>
      <c r="K916" s="9"/>
      <c r="L916" s="9"/>
      <c r="M916" s="22"/>
      <c r="N916" s="22"/>
      <c r="O916" s="22"/>
      <c r="P916" s="85">
        <v>1409.4</v>
      </c>
      <c r="Q916" s="86">
        <v>0.35499999999999998</v>
      </c>
      <c r="R916" s="86">
        <v>7.5</v>
      </c>
      <c r="S916" s="86">
        <v>16.2</v>
      </c>
      <c r="T916" s="86">
        <v>11.600000000000001</v>
      </c>
      <c r="U916" s="14" t="s">
        <v>56</v>
      </c>
      <c r="V916" s="14" t="s">
        <v>56</v>
      </c>
      <c r="W916" s="14" t="s">
        <v>56</v>
      </c>
      <c r="X916" s="14" t="s">
        <v>56</v>
      </c>
    </row>
    <row r="917" spans="1:24">
      <c r="A917" t="s">
        <v>3301</v>
      </c>
      <c r="B917" s="12">
        <v>4010869378789</v>
      </c>
      <c r="C917" s="12" t="s">
        <v>3274</v>
      </c>
      <c r="D917" s="82" t="s">
        <v>1984</v>
      </c>
      <c r="E917" t="s">
        <v>3293</v>
      </c>
      <c r="F917" t="s">
        <v>3294</v>
      </c>
      <c r="G917" s="83" t="s">
        <v>5663</v>
      </c>
      <c r="H917" s="83" t="s">
        <v>3296</v>
      </c>
      <c r="I917" s="9"/>
      <c r="J917" s="9"/>
      <c r="K917" s="9"/>
      <c r="L917" s="9"/>
      <c r="M917" s="22"/>
      <c r="N917" s="22"/>
      <c r="O917" s="22"/>
      <c r="P917" s="85">
        <v>1409.4</v>
      </c>
      <c r="Q917" s="86">
        <v>0.35499999999999998</v>
      </c>
      <c r="R917" s="86">
        <v>7.5</v>
      </c>
      <c r="S917" s="86">
        <v>16.2</v>
      </c>
      <c r="T917" s="86">
        <v>11.600000000000001</v>
      </c>
      <c r="U917" s="14" t="s">
        <v>56</v>
      </c>
      <c r="V917" s="14" t="s">
        <v>56</v>
      </c>
      <c r="W917" s="14" t="s">
        <v>56</v>
      </c>
      <c r="X917" s="14" t="s">
        <v>56</v>
      </c>
    </row>
    <row r="918" spans="1:24">
      <c r="A918" t="s">
        <v>3303</v>
      </c>
      <c r="B918" s="12">
        <v>4010869378352</v>
      </c>
      <c r="C918" s="12" t="s">
        <v>3274</v>
      </c>
      <c r="D918" s="82" t="s">
        <v>1984</v>
      </c>
      <c r="E918" t="s">
        <v>3293</v>
      </c>
      <c r="F918" t="s">
        <v>3294</v>
      </c>
      <c r="G918" s="83" t="s">
        <v>5664</v>
      </c>
      <c r="H918" s="83" t="s">
        <v>3296</v>
      </c>
      <c r="I918" s="9"/>
      <c r="J918" s="9"/>
      <c r="K918" s="9"/>
      <c r="L918" s="9"/>
      <c r="M918" s="22"/>
      <c r="N918" s="22"/>
      <c r="O918" s="22"/>
      <c r="P918" s="85">
        <v>1409.4</v>
      </c>
      <c r="Q918" s="86">
        <v>0.35499999999999998</v>
      </c>
      <c r="R918" s="86">
        <v>7.5</v>
      </c>
      <c r="S918" s="86">
        <v>16.2</v>
      </c>
      <c r="T918" s="86">
        <v>11.600000000000001</v>
      </c>
      <c r="U918" s="14" t="s">
        <v>56</v>
      </c>
      <c r="V918" s="14" t="s">
        <v>56</v>
      </c>
      <c r="W918" s="14" t="s">
        <v>56</v>
      </c>
      <c r="X918" s="14" t="s">
        <v>56</v>
      </c>
    </row>
    <row r="919" spans="1:24">
      <c r="A919" t="s">
        <v>3305</v>
      </c>
      <c r="B919" s="12">
        <v>4010869378376</v>
      </c>
      <c r="C919" s="12" t="s">
        <v>3274</v>
      </c>
      <c r="D919" s="82" t="s">
        <v>1984</v>
      </c>
      <c r="E919" t="s">
        <v>3293</v>
      </c>
      <c r="F919" t="s">
        <v>3294</v>
      </c>
      <c r="G919" s="83" t="s">
        <v>5665</v>
      </c>
      <c r="H919" s="83" t="s">
        <v>3296</v>
      </c>
      <c r="I919" s="9"/>
      <c r="J919" s="9"/>
      <c r="K919" s="9"/>
      <c r="L919" s="9"/>
      <c r="M919" s="22"/>
      <c r="N919" s="22"/>
      <c r="O919" s="22"/>
      <c r="P919" s="85">
        <v>1409.4</v>
      </c>
      <c r="Q919" s="86">
        <v>0.35499999999999998</v>
      </c>
      <c r="R919" s="86">
        <v>7.5</v>
      </c>
      <c r="S919" s="86">
        <v>16.2</v>
      </c>
      <c r="T919" s="86">
        <v>11.600000000000001</v>
      </c>
      <c r="U919" s="14" t="s">
        <v>56</v>
      </c>
      <c r="V919" s="14" t="s">
        <v>56</v>
      </c>
      <c r="W919" s="14" t="s">
        <v>56</v>
      </c>
      <c r="X919" s="14" t="s">
        <v>56</v>
      </c>
    </row>
    <row r="920" spans="1:24">
      <c r="A920" t="s">
        <v>3307</v>
      </c>
      <c r="B920" s="12">
        <v>4010869378345</v>
      </c>
      <c r="C920" s="12" t="s">
        <v>3274</v>
      </c>
      <c r="D920" s="82" t="s">
        <v>1984</v>
      </c>
      <c r="E920" t="s">
        <v>3293</v>
      </c>
      <c r="F920" t="s">
        <v>3294</v>
      </c>
      <c r="G920" s="83" t="s">
        <v>5666</v>
      </c>
      <c r="H920" s="83" t="s">
        <v>3296</v>
      </c>
      <c r="I920" s="9"/>
      <c r="J920" s="9"/>
      <c r="K920" s="9"/>
      <c r="L920" s="9"/>
      <c r="M920" s="22"/>
      <c r="N920" s="22"/>
      <c r="O920" s="22"/>
      <c r="P920" s="85">
        <v>1409.4</v>
      </c>
      <c r="Q920" s="86">
        <v>0.35499999999999998</v>
      </c>
      <c r="R920" s="86">
        <v>7.5</v>
      </c>
      <c r="S920" s="86">
        <v>16.2</v>
      </c>
      <c r="T920" s="86">
        <v>11.600000000000001</v>
      </c>
      <c r="U920" s="14" t="s">
        <v>56</v>
      </c>
      <c r="V920" s="14" t="s">
        <v>56</v>
      </c>
      <c r="W920" s="14" t="s">
        <v>56</v>
      </c>
      <c r="X920" s="14" t="s">
        <v>56</v>
      </c>
    </row>
    <row r="921" spans="1:24">
      <c r="A921" t="s">
        <v>3311</v>
      </c>
      <c r="B921" s="12">
        <v>4010869208956</v>
      </c>
      <c r="C921" s="12" t="s">
        <v>3274</v>
      </c>
      <c r="D921" s="82" t="s">
        <v>1984</v>
      </c>
      <c r="E921" t="s">
        <v>3293</v>
      </c>
      <c r="F921" t="s">
        <v>3312</v>
      </c>
      <c r="G921" s="83" t="s">
        <v>7964</v>
      </c>
      <c r="H921" s="83" t="s">
        <v>3314</v>
      </c>
      <c r="I921" s="9"/>
      <c r="J921" s="9"/>
      <c r="K921" s="9"/>
      <c r="L921" s="9"/>
      <c r="M921" s="22"/>
      <c r="N921" s="22"/>
      <c r="O921" s="22"/>
      <c r="P921" s="85">
        <v>2376</v>
      </c>
      <c r="Q921" s="86">
        <v>0.3</v>
      </c>
      <c r="R921" s="86">
        <v>6</v>
      </c>
      <c r="S921" s="86">
        <v>11</v>
      </c>
      <c r="T921" s="86">
        <v>36</v>
      </c>
      <c r="U921" s="14" t="s">
        <v>56</v>
      </c>
      <c r="V921" s="14" t="s">
        <v>56</v>
      </c>
      <c r="W921" s="14" t="s">
        <v>56</v>
      </c>
      <c r="X921" s="14" t="s">
        <v>56</v>
      </c>
    </row>
    <row r="922" spans="1:24">
      <c r="A922" t="s">
        <v>3315</v>
      </c>
      <c r="B922" s="12">
        <v>4010869374934</v>
      </c>
      <c r="C922" s="12" t="s">
        <v>3274</v>
      </c>
      <c r="D922" s="82" t="s">
        <v>1984</v>
      </c>
      <c r="E922" t="s">
        <v>3293</v>
      </c>
      <c r="F922" t="s">
        <v>3312</v>
      </c>
      <c r="G922" s="83" t="s">
        <v>5669</v>
      </c>
      <c r="H922" s="83" t="s">
        <v>7965</v>
      </c>
      <c r="I922" s="9"/>
      <c r="J922" s="9"/>
      <c r="K922" s="9"/>
      <c r="L922" s="9"/>
      <c r="M922" s="22"/>
      <c r="N922" s="22"/>
      <c r="O922" s="22"/>
      <c r="P922" s="85">
        <v>10528.056</v>
      </c>
      <c r="Q922" s="86">
        <v>0.98</v>
      </c>
      <c r="R922" s="86">
        <v>16.2</v>
      </c>
      <c r="S922" s="86">
        <v>30.8</v>
      </c>
      <c r="T922" s="86">
        <v>21.099999999999998</v>
      </c>
      <c r="U922" s="14" t="s">
        <v>56</v>
      </c>
      <c r="V922" s="14" t="s">
        <v>56</v>
      </c>
      <c r="W922" s="14" t="s">
        <v>56</v>
      </c>
      <c r="X922" s="14" t="s">
        <v>56</v>
      </c>
    </row>
    <row r="923" spans="1:24">
      <c r="A923" t="s">
        <v>3347</v>
      </c>
      <c r="B923" s="133"/>
      <c r="C923" s="12" t="s">
        <v>3274</v>
      </c>
      <c r="D923" s="82" t="s">
        <v>1984</v>
      </c>
      <c r="E923" t="s">
        <v>3293</v>
      </c>
      <c r="F923" t="s">
        <v>3312</v>
      </c>
      <c r="G923" s="83" t="s">
        <v>3349</v>
      </c>
      <c r="H923" s="83" t="s">
        <v>3349</v>
      </c>
      <c r="I923" s="9"/>
      <c r="J923" s="9"/>
      <c r="K923" s="10" t="s">
        <v>2017</v>
      </c>
      <c r="L923" s="11">
        <v>45931</v>
      </c>
      <c r="M923" s="22"/>
      <c r="N923" s="22"/>
      <c r="O923" s="22"/>
      <c r="P923" s="85"/>
      <c r="Q923" s="86"/>
      <c r="R923" s="86"/>
      <c r="S923" s="86"/>
      <c r="T923" s="86"/>
      <c r="U923" s="14" t="s">
        <v>56</v>
      </c>
      <c r="V923" s="14" t="s">
        <v>56</v>
      </c>
      <c r="W923" s="14" t="s">
        <v>56</v>
      </c>
      <c r="X923" s="14" t="s">
        <v>56</v>
      </c>
    </row>
    <row r="924" spans="1:24">
      <c r="A924" t="s">
        <v>3353</v>
      </c>
      <c r="B924" s="12" t="s">
        <v>7966</v>
      </c>
      <c r="C924" s="12" t="s">
        <v>3274</v>
      </c>
      <c r="D924" s="82" t="s">
        <v>1984</v>
      </c>
      <c r="E924" t="s">
        <v>3293</v>
      </c>
      <c r="F924" t="s">
        <v>3312</v>
      </c>
      <c r="G924" s="131" t="s">
        <v>7967</v>
      </c>
      <c r="H924" s="83" t="s">
        <v>7968</v>
      </c>
      <c r="I924" s="9"/>
      <c r="J924" s="9"/>
      <c r="K924" s="10" t="s">
        <v>2017</v>
      </c>
      <c r="L924" s="11">
        <v>45413</v>
      </c>
      <c r="M924" s="22"/>
      <c r="N924" s="22"/>
      <c r="O924" s="22"/>
      <c r="P924" s="106">
        <v>426600</v>
      </c>
      <c r="Q924" s="105">
        <v>0.26</v>
      </c>
      <c r="R924" s="105">
        <v>5.4</v>
      </c>
      <c r="S924" s="105">
        <v>10</v>
      </c>
      <c r="T924" s="105">
        <v>7.9</v>
      </c>
      <c r="U924" s="14" t="s">
        <v>56</v>
      </c>
      <c r="V924" s="14" t="s">
        <v>56</v>
      </c>
      <c r="W924" s="14" t="s">
        <v>56</v>
      </c>
      <c r="X924" s="14" t="s">
        <v>56</v>
      </c>
    </row>
    <row r="925" spans="1:24">
      <c r="A925" t="s">
        <v>3355</v>
      </c>
      <c r="B925" s="12" t="s">
        <v>7969</v>
      </c>
      <c r="C925" s="12" t="s">
        <v>3274</v>
      </c>
      <c r="D925" s="82" t="s">
        <v>1984</v>
      </c>
      <c r="E925" t="s">
        <v>3293</v>
      </c>
      <c r="F925" t="s">
        <v>3312</v>
      </c>
      <c r="G925" s="132" t="s">
        <v>7970</v>
      </c>
      <c r="H925" s="83" t="s">
        <v>7968</v>
      </c>
      <c r="I925" s="9"/>
      <c r="J925" s="9"/>
      <c r="K925" s="10" t="s">
        <v>2017</v>
      </c>
      <c r="L925" s="11">
        <v>45413</v>
      </c>
      <c r="M925" s="22"/>
      <c r="N925" s="22"/>
      <c r="O925" s="22"/>
      <c r="P925" s="106">
        <v>426600</v>
      </c>
      <c r="Q925" s="105">
        <v>0.26</v>
      </c>
      <c r="R925" s="105">
        <v>5.4</v>
      </c>
      <c r="S925" s="105">
        <v>10</v>
      </c>
      <c r="T925" s="105">
        <v>7.9</v>
      </c>
      <c r="U925" s="14" t="s">
        <v>56</v>
      </c>
      <c r="V925" s="14" t="s">
        <v>56</v>
      </c>
      <c r="W925" s="14" t="s">
        <v>56</v>
      </c>
      <c r="X925" s="14" t="s">
        <v>56</v>
      </c>
    </row>
    <row r="926" spans="1:24">
      <c r="A926" t="s">
        <v>7971</v>
      </c>
      <c r="B926" s="12" t="s">
        <v>7972</v>
      </c>
      <c r="C926" s="12" t="s">
        <v>3274</v>
      </c>
      <c r="D926" s="82" t="s">
        <v>1984</v>
      </c>
      <c r="E926" t="s">
        <v>3293</v>
      </c>
      <c r="F926" t="s">
        <v>3312</v>
      </c>
      <c r="G926" s="83" t="s">
        <v>5688</v>
      </c>
      <c r="H926" s="83" t="s">
        <v>7973</v>
      </c>
      <c r="I926" s="9"/>
      <c r="J926" s="9"/>
      <c r="K926" s="10" t="s">
        <v>2017</v>
      </c>
      <c r="L926" s="11">
        <v>45413</v>
      </c>
      <c r="M926" s="22"/>
      <c r="N926" s="22"/>
      <c r="O926" s="22"/>
      <c r="P926" s="100"/>
      <c r="Q926" s="101"/>
      <c r="R926" s="101"/>
      <c r="S926" s="101"/>
      <c r="T926" s="101"/>
      <c r="U926" s="14" t="s">
        <v>56</v>
      </c>
      <c r="V926" s="14" t="s">
        <v>56</v>
      </c>
      <c r="W926" s="14" t="s">
        <v>56</v>
      </c>
      <c r="X926" s="14" t="s">
        <v>56</v>
      </c>
    </row>
    <row r="927" spans="1:24">
      <c r="A927" t="s">
        <v>7974</v>
      </c>
      <c r="B927" s="12" t="s">
        <v>7975</v>
      </c>
      <c r="C927" s="12" t="s">
        <v>3274</v>
      </c>
      <c r="D927" s="82" t="s">
        <v>1984</v>
      </c>
      <c r="E927" t="s">
        <v>3293</v>
      </c>
      <c r="F927" t="s">
        <v>3312</v>
      </c>
      <c r="G927" s="83" t="s">
        <v>5689</v>
      </c>
      <c r="H927" s="83" t="s">
        <v>7973</v>
      </c>
      <c r="I927" s="9"/>
      <c r="J927" s="9"/>
      <c r="K927" s="10" t="s">
        <v>2017</v>
      </c>
      <c r="L927" s="11">
        <v>45413</v>
      </c>
      <c r="M927" s="22"/>
      <c r="N927" s="22"/>
      <c r="O927" s="22"/>
      <c r="P927" s="100"/>
      <c r="Q927" s="101"/>
      <c r="R927" s="101"/>
      <c r="S927" s="101"/>
      <c r="T927" s="101"/>
      <c r="U927" s="14" t="s">
        <v>56</v>
      </c>
      <c r="V927" s="14" t="s">
        <v>56</v>
      </c>
      <c r="W927" s="14" t="s">
        <v>56</v>
      </c>
      <c r="X927" s="14" t="s">
        <v>56</v>
      </c>
    </row>
    <row r="928" spans="1:24">
      <c r="A928" t="s">
        <v>7976</v>
      </c>
      <c r="B928" s="12" t="s">
        <v>7977</v>
      </c>
      <c r="C928" s="12" t="s">
        <v>3274</v>
      </c>
      <c r="D928" s="82" t="s">
        <v>1984</v>
      </c>
      <c r="E928" t="s">
        <v>3293</v>
      </c>
      <c r="F928" t="s">
        <v>3312</v>
      </c>
      <c r="G928" s="83" t="s">
        <v>5690</v>
      </c>
      <c r="H928" s="83" t="s">
        <v>7973</v>
      </c>
      <c r="I928" s="9"/>
      <c r="J928" s="9"/>
      <c r="K928" s="10" t="s">
        <v>2017</v>
      </c>
      <c r="L928" s="11">
        <v>45413</v>
      </c>
      <c r="M928" s="22"/>
      <c r="N928" s="22"/>
      <c r="O928" s="22"/>
      <c r="P928" s="100"/>
      <c r="Q928" s="101"/>
      <c r="R928" s="101"/>
      <c r="S928" s="101"/>
      <c r="T928" s="101"/>
      <c r="U928" s="14" t="s">
        <v>56</v>
      </c>
      <c r="V928" s="14" t="s">
        <v>56</v>
      </c>
      <c r="W928" s="14" t="s">
        <v>56</v>
      </c>
      <c r="X928" s="14" t="s">
        <v>56</v>
      </c>
    </row>
    <row r="929" spans="1:24">
      <c r="A929" t="s">
        <v>7978</v>
      </c>
      <c r="B929" s="12" t="s">
        <v>7979</v>
      </c>
      <c r="C929" s="12" t="s">
        <v>3274</v>
      </c>
      <c r="D929" s="82" t="s">
        <v>1984</v>
      </c>
      <c r="E929" t="s">
        <v>3293</v>
      </c>
      <c r="F929" t="s">
        <v>3312</v>
      </c>
      <c r="G929" s="83" t="s">
        <v>5691</v>
      </c>
      <c r="H929" s="83" t="s">
        <v>7973</v>
      </c>
      <c r="I929" s="9"/>
      <c r="J929" s="9"/>
      <c r="K929" s="10" t="s">
        <v>2017</v>
      </c>
      <c r="L929" s="11">
        <v>45413</v>
      </c>
      <c r="M929" s="22"/>
      <c r="N929" s="22"/>
      <c r="O929" s="22"/>
      <c r="P929" s="100"/>
      <c r="Q929" s="101"/>
      <c r="R929" s="101"/>
      <c r="S929" s="101"/>
      <c r="T929" s="101"/>
      <c r="U929" s="14" t="s">
        <v>56</v>
      </c>
      <c r="V929" s="14" t="s">
        <v>56</v>
      </c>
      <c r="W929" s="14" t="s">
        <v>56</v>
      </c>
      <c r="X929" s="14" t="s">
        <v>56</v>
      </c>
    </row>
    <row r="930" spans="1:24">
      <c r="A930" t="s">
        <v>7980</v>
      </c>
      <c r="B930" s="12" t="s">
        <v>7981</v>
      </c>
      <c r="C930" s="12" t="s">
        <v>3274</v>
      </c>
      <c r="D930" s="82" t="s">
        <v>1984</v>
      </c>
      <c r="E930" t="s">
        <v>3293</v>
      </c>
      <c r="F930" t="s">
        <v>3312</v>
      </c>
      <c r="G930" s="83" t="s">
        <v>5692</v>
      </c>
      <c r="H930" s="83" t="s">
        <v>7973</v>
      </c>
      <c r="I930" s="9"/>
      <c r="J930" s="9"/>
      <c r="K930" s="10" t="s">
        <v>2017</v>
      </c>
      <c r="L930" s="11">
        <v>45413</v>
      </c>
      <c r="M930" s="22"/>
      <c r="N930" s="22"/>
      <c r="O930" s="22"/>
      <c r="P930" s="100"/>
      <c r="Q930" s="101"/>
      <c r="R930" s="101"/>
      <c r="S930" s="101"/>
      <c r="T930" s="101"/>
      <c r="U930" s="14" t="s">
        <v>56</v>
      </c>
      <c r="V930" s="14" t="s">
        <v>56</v>
      </c>
      <c r="W930" s="14" t="s">
        <v>56</v>
      </c>
      <c r="X930" s="14" t="s">
        <v>56</v>
      </c>
    </row>
    <row r="931" spans="1:24">
      <c r="A931" t="s">
        <v>3368</v>
      </c>
      <c r="B931" s="12" t="s">
        <v>7982</v>
      </c>
      <c r="C931" s="12" t="s">
        <v>3274</v>
      </c>
      <c r="D931" s="82" t="s">
        <v>1984</v>
      </c>
      <c r="E931" t="s">
        <v>3293</v>
      </c>
      <c r="F931" t="s">
        <v>3312</v>
      </c>
      <c r="G931" s="88" t="s">
        <v>5693</v>
      </c>
      <c r="H931" s="83" t="s">
        <v>3370</v>
      </c>
      <c r="I931" s="9"/>
      <c r="J931" s="9"/>
      <c r="K931" s="10" t="s">
        <v>2017</v>
      </c>
      <c r="L931" s="11">
        <v>45413</v>
      </c>
      <c r="M931" s="22"/>
      <c r="N931" s="22"/>
      <c r="O931" s="22"/>
      <c r="P931" s="104" t="s">
        <v>7013</v>
      </c>
      <c r="Q931" s="105">
        <v>1.08</v>
      </c>
      <c r="R931" s="105">
        <v>6.8</v>
      </c>
      <c r="S931" s="105">
        <v>16</v>
      </c>
      <c r="T931" s="105">
        <v>13.6</v>
      </c>
      <c r="U931" s="14" t="s">
        <v>56</v>
      </c>
      <c r="V931" s="14" t="s">
        <v>56</v>
      </c>
      <c r="W931" s="14" t="s">
        <v>56</v>
      </c>
      <c r="X931" s="14" t="s">
        <v>56</v>
      </c>
    </row>
    <row r="932" spans="1:24">
      <c r="A932" t="s">
        <v>3371</v>
      </c>
      <c r="B932" s="12" t="s">
        <v>7983</v>
      </c>
      <c r="C932" s="12" t="s">
        <v>3274</v>
      </c>
      <c r="D932" s="82" t="s">
        <v>1984</v>
      </c>
      <c r="E932" t="s">
        <v>3293</v>
      </c>
      <c r="F932" t="s">
        <v>3312</v>
      </c>
      <c r="G932" s="88" t="s">
        <v>5694</v>
      </c>
      <c r="H932" s="83" t="s">
        <v>3373</v>
      </c>
      <c r="I932" s="9"/>
      <c r="J932" s="9"/>
      <c r="K932" s="10"/>
      <c r="L932" s="11"/>
      <c r="M932" s="22"/>
      <c r="N932" s="22"/>
      <c r="O932" s="22"/>
      <c r="P932" s="85">
        <v>62500</v>
      </c>
      <c r="Q932" s="105">
        <v>0.05</v>
      </c>
      <c r="R932" s="105">
        <v>2.5</v>
      </c>
      <c r="S932" s="105">
        <v>5</v>
      </c>
      <c r="T932" s="105">
        <v>5</v>
      </c>
      <c r="U932" s="14" t="s">
        <v>56</v>
      </c>
      <c r="V932" s="14" t="s">
        <v>56</v>
      </c>
      <c r="W932" s="14" t="s">
        <v>56</v>
      </c>
      <c r="X932" s="14" t="s">
        <v>56</v>
      </c>
    </row>
    <row r="933" spans="1:24">
      <c r="A933" t="s">
        <v>3374</v>
      </c>
      <c r="B933" s="12" t="s">
        <v>7984</v>
      </c>
      <c r="C933" s="12" t="s">
        <v>3274</v>
      </c>
      <c r="D933" s="82" t="s">
        <v>1984</v>
      </c>
      <c r="E933" t="s">
        <v>3293</v>
      </c>
      <c r="F933" t="s">
        <v>3312</v>
      </c>
      <c r="G933" s="83" t="s">
        <v>5695</v>
      </c>
      <c r="H933" s="83" t="s">
        <v>3376</v>
      </c>
      <c r="I933" s="9"/>
      <c r="J933" s="9"/>
      <c r="K933" s="10" t="s">
        <v>2017</v>
      </c>
      <c r="L933" s="11">
        <v>45413</v>
      </c>
      <c r="M933" s="22"/>
      <c r="N933" s="22"/>
      <c r="O933" s="22"/>
      <c r="P933" s="85">
        <v>62500</v>
      </c>
      <c r="Q933" s="105">
        <v>0.09</v>
      </c>
      <c r="R933" s="105">
        <v>2.5</v>
      </c>
      <c r="S933" s="105">
        <v>5</v>
      </c>
      <c r="T933" s="105">
        <v>5</v>
      </c>
      <c r="U933" s="14" t="s">
        <v>56</v>
      </c>
      <c r="V933" s="14" t="s">
        <v>56</v>
      </c>
      <c r="W933" s="14" t="s">
        <v>56</v>
      </c>
      <c r="X933" s="14" t="s">
        <v>56</v>
      </c>
    </row>
    <row r="934" spans="1:24">
      <c r="A934" t="s">
        <v>3377</v>
      </c>
      <c r="B934" s="12" t="s">
        <v>7985</v>
      </c>
      <c r="C934" s="12" t="s">
        <v>3274</v>
      </c>
      <c r="D934" s="82" t="s">
        <v>1984</v>
      </c>
      <c r="E934" t="s">
        <v>3293</v>
      </c>
      <c r="F934" t="s">
        <v>3312</v>
      </c>
      <c r="G934" s="83" t="s">
        <v>5696</v>
      </c>
      <c r="H934" s="83" t="s">
        <v>3379</v>
      </c>
      <c r="I934" s="9"/>
      <c r="J934" s="9"/>
      <c r="K934" s="10"/>
      <c r="L934" s="11"/>
      <c r="M934" s="22"/>
      <c r="N934" s="22"/>
      <c r="O934" s="22"/>
      <c r="P934" s="85">
        <v>62500</v>
      </c>
      <c r="Q934" s="105">
        <v>0.05</v>
      </c>
      <c r="R934" s="105">
        <v>2.5</v>
      </c>
      <c r="S934" s="105">
        <v>5</v>
      </c>
      <c r="T934" s="105">
        <v>5</v>
      </c>
      <c r="U934" s="14" t="s">
        <v>56</v>
      </c>
      <c r="V934" s="14" t="s">
        <v>56</v>
      </c>
      <c r="W934" s="14" t="s">
        <v>56</v>
      </c>
      <c r="X934" s="14" t="s">
        <v>56</v>
      </c>
    </row>
    <row r="935" spans="1:24">
      <c r="A935" t="s">
        <v>3380</v>
      </c>
      <c r="B935" s="12" t="s">
        <v>7986</v>
      </c>
      <c r="C935" s="12" t="s">
        <v>3274</v>
      </c>
      <c r="D935" s="82" t="s">
        <v>1984</v>
      </c>
      <c r="E935" t="s">
        <v>3293</v>
      </c>
      <c r="F935" t="s">
        <v>3312</v>
      </c>
      <c r="G935" s="83" t="s">
        <v>5697</v>
      </c>
      <c r="H935" s="83" t="s">
        <v>3382</v>
      </c>
      <c r="I935" s="9"/>
      <c r="J935" s="9"/>
      <c r="K935" s="10"/>
      <c r="L935" s="11"/>
      <c r="M935" s="22"/>
      <c r="N935" s="22"/>
      <c r="O935" s="22"/>
      <c r="P935" s="85">
        <v>62500</v>
      </c>
      <c r="Q935" s="105">
        <v>0.05</v>
      </c>
      <c r="R935" s="105">
        <v>2.5</v>
      </c>
      <c r="S935" s="105">
        <v>5</v>
      </c>
      <c r="T935" s="105">
        <v>5</v>
      </c>
      <c r="U935" s="14" t="s">
        <v>56</v>
      </c>
      <c r="V935" s="14" t="s">
        <v>56</v>
      </c>
      <c r="W935" s="14" t="s">
        <v>56</v>
      </c>
      <c r="X935" s="14" t="s">
        <v>56</v>
      </c>
    </row>
    <row r="936" spans="1:24">
      <c r="A936" t="s">
        <v>3383</v>
      </c>
      <c r="B936" s="12">
        <v>4010869376501</v>
      </c>
      <c r="C936" s="12" t="s">
        <v>3274</v>
      </c>
      <c r="D936" s="82" t="s">
        <v>1984</v>
      </c>
      <c r="E936" t="s">
        <v>3293</v>
      </c>
      <c r="F936" t="s">
        <v>3312</v>
      </c>
      <c r="G936" s="83" t="s">
        <v>5698</v>
      </c>
      <c r="H936" s="83" t="s">
        <v>3385</v>
      </c>
      <c r="I936" s="9"/>
      <c r="J936" s="9"/>
      <c r="K936" s="9"/>
      <c r="L936" s="9"/>
      <c r="M936" s="22"/>
      <c r="N936" s="22"/>
      <c r="O936" s="22"/>
      <c r="P936" s="102">
        <v>400</v>
      </c>
      <c r="Q936" s="103">
        <v>0.112</v>
      </c>
      <c r="R936" s="103">
        <v>2</v>
      </c>
      <c r="S936" s="103">
        <v>20</v>
      </c>
      <c r="T936" s="103">
        <v>10</v>
      </c>
      <c r="U936" s="14" t="s">
        <v>56</v>
      </c>
      <c r="V936" s="14" t="s">
        <v>56</v>
      </c>
      <c r="W936" s="14" t="s">
        <v>56</v>
      </c>
      <c r="X936" s="14" t="s">
        <v>56</v>
      </c>
    </row>
    <row r="937" spans="1:24">
      <c r="A937" t="s">
        <v>3386</v>
      </c>
      <c r="B937" s="133"/>
      <c r="C937" s="12" t="s">
        <v>3274</v>
      </c>
      <c r="D937" s="82" t="s">
        <v>1984</v>
      </c>
      <c r="E937" t="s">
        <v>3293</v>
      </c>
      <c r="F937" t="s">
        <v>3312</v>
      </c>
      <c r="G937" s="83" t="s">
        <v>3388</v>
      </c>
      <c r="H937" s="83" t="s">
        <v>3388</v>
      </c>
      <c r="I937" s="9"/>
      <c r="J937" s="9"/>
      <c r="K937" s="10" t="s">
        <v>2017</v>
      </c>
      <c r="L937" s="11">
        <v>45931</v>
      </c>
      <c r="M937" s="22"/>
      <c r="N937" s="22"/>
      <c r="O937" s="22"/>
      <c r="P937" s="100"/>
      <c r="Q937" s="100"/>
      <c r="R937" s="100"/>
      <c r="S937" s="100"/>
      <c r="T937" s="100"/>
      <c r="U937" s="14" t="s">
        <v>56</v>
      </c>
      <c r="V937" s="14" t="s">
        <v>56</v>
      </c>
      <c r="W937" s="14" t="s">
        <v>56</v>
      </c>
      <c r="X937" s="14" t="s">
        <v>56</v>
      </c>
    </row>
    <row r="938" spans="1:24">
      <c r="A938" t="s">
        <v>3389</v>
      </c>
      <c r="B938" s="133"/>
      <c r="C938" s="12" t="s">
        <v>3274</v>
      </c>
      <c r="D938" s="82" t="s">
        <v>1984</v>
      </c>
      <c r="E938" t="s">
        <v>3293</v>
      </c>
      <c r="F938" t="s">
        <v>3312</v>
      </c>
      <c r="G938" s="131" t="s">
        <v>5699</v>
      </c>
      <c r="H938" s="83" t="s">
        <v>3391</v>
      </c>
      <c r="I938" s="9"/>
      <c r="J938" s="9"/>
      <c r="K938" s="10" t="s">
        <v>2017</v>
      </c>
      <c r="L938" s="11">
        <v>45931</v>
      </c>
      <c r="M938" s="22"/>
      <c r="N938" s="22"/>
      <c r="O938" s="22"/>
      <c r="P938" s="100"/>
      <c r="Q938" s="100"/>
      <c r="R938" s="100"/>
      <c r="S938" s="100"/>
      <c r="T938" s="100"/>
      <c r="U938" s="14" t="s">
        <v>56</v>
      </c>
      <c r="V938" s="14" t="s">
        <v>56</v>
      </c>
      <c r="W938" s="14" t="s">
        <v>56</v>
      </c>
      <c r="X938" s="14" t="s">
        <v>56</v>
      </c>
    </row>
    <row r="939" spans="1:24">
      <c r="A939" t="s">
        <v>3392</v>
      </c>
      <c r="B939" s="133"/>
      <c r="C939" s="12" t="s">
        <v>3274</v>
      </c>
      <c r="D939" s="82" t="s">
        <v>1984</v>
      </c>
      <c r="E939" t="s">
        <v>3293</v>
      </c>
      <c r="F939" t="s">
        <v>3312</v>
      </c>
      <c r="G939" s="132" t="s">
        <v>5700</v>
      </c>
      <c r="H939" s="83" t="s">
        <v>3391</v>
      </c>
      <c r="I939" s="9"/>
      <c r="J939" s="9"/>
      <c r="K939" s="10" t="s">
        <v>2017</v>
      </c>
      <c r="L939" s="11">
        <v>45931</v>
      </c>
      <c r="M939" s="22"/>
      <c r="N939" s="22"/>
      <c r="O939" s="22"/>
      <c r="P939" s="100"/>
      <c r="Q939" s="100"/>
      <c r="R939" s="100"/>
      <c r="S939" s="100"/>
      <c r="T939" s="100"/>
      <c r="U939" s="14" t="s">
        <v>56</v>
      </c>
      <c r="V939" s="14" t="s">
        <v>56</v>
      </c>
      <c r="W939" s="14" t="s">
        <v>56</v>
      </c>
      <c r="X939" s="14" t="s">
        <v>56</v>
      </c>
    </row>
    <row r="940" spans="1:24">
      <c r="A940" t="s">
        <v>3394</v>
      </c>
      <c r="B940" s="133"/>
      <c r="C940" s="12" t="s">
        <v>3274</v>
      </c>
      <c r="D940" s="82" t="s">
        <v>1984</v>
      </c>
      <c r="E940" t="s">
        <v>3293</v>
      </c>
      <c r="F940" t="s">
        <v>3312</v>
      </c>
      <c r="G940" s="132" t="s">
        <v>5701</v>
      </c>
      <c r="H940" s="83" t="s">
        <v>3391</v>
      </c>
      <c r="I940" s="9"/>
      <c r="J940" s="9"/>
      <c r="K940" s="10" t="s">
        <v>2017</v>
      </c>
      <c r="L940" s="11">
        <v>45931</v>
      </c>
      <c r="M940" s="22"/>
      <c r="N940" s="22"/>
      <c r="O940" s="22"/>
      <c r="P940" s="100"/>
      <c r="Q940" s="100"/>
      <c r="R940" s="100"/>
      <c r="S940" s="100"/>
      <c r="T940" s="100"/>
      <c r="U940" s="14" t="s">
        <v>56</v>
      </c>
      <c r="V940" s="14" t="s">
        <v>56</v>
      </c>
      <c r="W940" s="14" t="s">
        <v>56</v>
      </c>
      <c r="X940" s="14" t="s">
        <v>56</v>
      </c>
    </row>
    <row r="941" spans="1:24">
      <c r="A941" t="s">
        <v>3396</v>
      </c>
      <c r="B941" s="133"/>
      <c r="C941" s="12" t="s">
        <v>3274</v>
      </c>
      <c r="D941" s="82" t="s">
        <v>1984</v>
      </c>
      <c r="E941" t="s">
        <v>3293</v>
      </c>
      <c r="F941" t="s">
        <v>3312</v>
      </c>
      <c r="G941" s="132" t="s">
        <v>5702</v>
      </c>
      <c r="H941" s="83" t="s">
        <v>3391</v>
      </c>
      <c r="I941" s="9"/>
      <c r="J941" s="9"/>
      <c r="K941" s="10" t="s">
        <v>2017</v>
      </c>
      <c r="L941" s="11">
        <v>45931</v>
      </c>
      <c r="M941" s="22"/>
      <c r="N941" s="22"/>
      <c r="O941" s="22"/>
      <c r="P941" s="100"/>
      <c r="Q941" s="100"/>
      <c r="R941" s="100"/>
      <c r="S941" s="100"/>
      <c r="T941" s="100"/>
      <c r="U941" s="14" t="s">
        <v>56</v>
      </c>
      <c r="V941" s="14" t="s">
        <v>56</v>
      </c>
      <c r="W941" s="14" t="s">
        <v>56</v>
      </c>
      <c r="X941" s="14" t="s">
        <v>56</v>
      </c>
    </row>
    <row r="942" spans="1:24">
      <c r="A942" t="s">
        <v>3398</v>
      </c>
      <c r="B942" s="133"/>
      <c r="C942" s="12" t="s">
        <v>3274</v>
      </c>
      <c r="D942" s="82" t="s">
        <v>1984</v>
      </c>
      <c r="E942" t="s">
        <v>3293</v>
      </c>
      <c r="F942" t="s">
        <v>3312</v>
      </c>
      <c r="G942" s="132" t="s">
        <v>5703</v>
      </c>
      <c r="H942" s="83" t="s">
        <v>3391</v>
      </c>
      <c r="I942" s="9"/>
      <c r="J942" s="9"/>
      <c r="K942" s="10" t="s">
        <v>2017</v>
      </c>
      <c r="L942" s="11">
        <v>45931</v>
      </c>
      <c r="M942" s="22"/>
      <c r="N942" s="22"/>
      <c r="O942" s="22"/>
      <c r="P942" s="100"/>
      <c r="Q942" s="100"/>
      <c r="R942" s="100"/>
      <c r="S942" s="100"/>
      <c r="T942" s="100"/>
      <c r="U942" s="14" t="s">
        <v>56</v>
      </c>
      <c r="V942" s="14" t="s">
        <v>56</v>
      </c>
      <c r="W942" s="14" t="s">
        <v>56</v>
      </c>
      <c r="X942" s="14" t="s">
        <v>56</v>
      </c>
    </row>
    <row r="943" spans="1:24">
      <c r="A943" t="s">
        <v>3400</v>
      </c>
      <c r="B943" s="133"/>
      <c r="C943" s="12" t="s">
        <v>3274</v>
      </c>
      <c r="D943" s="82" t="s">
        <v>1984</v>
      </c>
      <c r="E943" t="s">
        <v>3293</v>
      </c>
      <c r="F943" t="s">
        <v>3312</v>
      </c>
      <c r="G943" s="132" t="s">
        <v>5704</v>
      </c>
      <c r="H943" s="83" t="s">
        <v>3391</v>
      </c>
      <c r="I943" s="9"/>
      <c r="J943" s="9"/>
      <c r="K943" s="10" t="s">
        <v>2017</v>
      </c>
      <c r="L943" s="11">
        <v>45931</v>
      </c>
      <c r="M943" s="22"/>
      <c r="N943" s="22"/>
      <c r="O943" s="22"/>
      <c r="P943" s="100"/>
      <c r="Q943" s="100"/>
      <c r="R943" s="100"/>
      <c r="S943" s="100"/>
      <c r="T943" s="100"/>
      <c r="U943" s="14" t="s">
        <v>56</v>
      </c>
      <c r="V943" s="14" t="s">
        <v>56</v>
      </c>
      <c r="W943" s="14" t="s">
        <v>56</v>
      </c>
      <c r="X943" s="14" t="s">
        <v>56</v>
      </c>
    </row>
    <row r="944" spans="1:24">
      <c r="A944" t="s">
        <v>3402</v>
      </c>
      <c r="B944" s="133"/>
      <c r="C944" s="12" t="s">
        <v>3274</v>
      </c>
      <c r="D944" s="82" t="s">
        <v>1984</v>
      </c>
      <c r="E944" t="s">
        <v>3293</v>
      </c>
      <c r="F944" t="s">
        <v>3312</v>
      </c>
      <c r="G944" s="132" t="s">
        <v>5705</v>
      </c>
      <c r="H944" s="83" t="s">
        <v>3391</v>
      </c>
      <c r="I944" s="9"/>
      <c r="J944" s="9"/>
      <c r="K944" s="10" t="s">
        <v>2017</v>
      </c>
      <c r="L944" s="11">
        <v>45931</v>
      </c>
      <c r="M944" s="22"/>
      <c r="N944" s="22"/>
      <c r="O944" s="22"/>
      <c r="P944" s="100"/>
      <c r="Q944" s="100"/>
      <c r="R944" s="100"/>
      <c r="S944" s="100"/>
      <c r="T944" s="100"/>
      <c r="U944" s="14" t="s">
        <v>56</v>
      </c>
      <c r="V944" s="14" t="s">
        <v>56</v>
      </c>
      <c r="W944" s="14" t="s">
        <v>56</v>
      </c>
      <c r="X944" s="14" t="s">
        <v>56</v>
      </c>
    </row>
    <row r="945" spans="1:24">
      <c r="A945" t="s">
        <v>3404</v>
      </c>
      <c r="B945" s="133"/>
      <c r="C945" s="12" t="s">
        <v>3274</v>
      </c>
      <c r="D945" s="82" t="s">
        <v>1984</v>
      </c>
      <c r="E945" t="s">
        <v>3293</v>
      </c>
      <c r="F945" t="s">
        <v>3312</v>
      </c>
      <c r="G945" s="132" t="s">
        <v>5706</v>
      </c>
      <c r="H945" s="83" t="s">
        <v>3391</v>
      </c>
      <c r="I945" s="9"/>
      <c r="J945" s="9"/>
      <c r="K945" s="10" t="s">
        <v>2017</v>
      </c>
      <c r="L945" s="11">
        <v>45931</v>
      </c>
      <c r="M945" s="22"/>
      <c r="N945" s="22"/>
      <c r="O945" s="22"/>
      <c r="P945" s="100"/>
      <c r="Q945" s="100"/>
      <c r="R945" s="100"/>
      <c r="S945" s="100"/>
      <c r="T945" s="100"/>
      <c r="U945" s="14" t="s">
        <v>56</v>
      </c>
      <c r="V945" s="14" t="s">
        <v>56</v>
      </c>
      <c r="W945" s="14" t="s">
        <v>56</v>
      </c>
      <c r="X945" s="14" t="s">
        <v>56</v>
      </c>
    </row>
    <row r="946" spans="1:24">
      <c r="A946" t="s">
        <v>3406</v>
      </c>
      <c r="B946" s="12">
        <v>4010869751056</v>
      </c>
      <c r="C946" s="12" t="s">
        <v>3274</v>
      </c>
      <c r="D946" t="s">
        <v>6883</v>
      </c>
      <c r="E946" t="s">
        <v>3407</v>
      </c>
      <c r="F946" t="s">
        <v>3408</v>
      </c>
      <c r="G946" s="131" t="s">
        <v>5707</v>
      </c>
      <c r="H946" s="83" t="s">
        <v>7014</v>
      </c>
      <c r="I946" s="9"/>
      <c r="J946" s="9"/>
      <c r="K946" s="10" t="s">
        <v>2017</v>
      </c>
      <c r="L946" s="11">
        <v>45931</v>
      </c>
      <c r="M946" s="22"/>
      <c r="N946" s="22"/>
      <c r="O946" s="22"/>
      <c r="P946" s="100"/>
      <c r="Q946" s="100"/>
      <c r="R946" s="100"/>
      <c r="S946" s="100"/>
      <c r="T946" s="100"/>
      <c r="U946" s="14" t="s">
        <v>56</v>
      </c>
      <c r="V946" s="14">
        <v>0</v>
      </c>
      <c r="W946" s="14" t="s">
        <v>56</v>
      </c>
      <c r="X946" s="14" t="s">
        <v>56</v>
      </c>
    </row>
    <row r="947" spans="1:24">
      <c r="A947" t="s">
        <v>3412</v>
      </c>
      <c r="B947" s="12">
        <v>4010869751063</v>
      </c>
      <c r="C947" s="12" t="s">
        <v>3274</v>
      </c>
      <c r="D947" t="s">
        <v>6883</v>
      </c>
      <c r="E947" t="s">
        <v>3407</v>
      </c>
      <c r="F947" t="s">
        <v>3408</v>
      </c>
      <c r="G947" s="132" t="s">
        <v>5708</v>
      </c>
      <c r="H947" s="83" t="s">
        <v>7014</v>
      </c>
      <c r="I947" s="9"/>
      <c r="J947" s="9"/>
      <c r="K947" s="10" t="s">
        <v>2017</v>
      </c>
      <c r="L947" s="11">
        <v>45931</v>
      </c>
      <c r="M947" s="22"/>
      <c r="N947" s="22"/>
      <c r="O947" s="22"/>
      <c r="P947" s="100"/>
      <c r="Q947" s="100"/>
      <c r="R947" s="100"/>
      <c r="S947" s="100"/>
      <c r="T947" s="100"/>
      <c r="U947" s="14" t="s">
        <v>56</v>
      </c>
      <c r="V947" s="14">
        <v>0</v>
      </c>
      <c r="W947" s="14" t="s">
        <v>56</v>
      </c>
      <c r="X947" s="14" t="s">
        <v>56</v>
      </c>
    </row>
    <row r="948" spans="1:24">
      <c r="A948" t="s">
        <v>3414</v>
      </c>
      <c r="B948" s="12">
        <v>4010869751070</v>
      </c>
      <c r="C948" s="12" t="s">
        <v>3274</v>
      </c>
      <c r="D948" t="s">
        <v>6883</v>
      </c>
      <c r="E948" t="s">
        <v>3407</v>
      </c>
      <c r="F948" t="s">
        <v>3408</v>
      </c>
      <c r="G948" s="132" t="s">
        <v>5709</v>
      </c>
      <c r="H948" s="83" t="s">
        <v>7014</v>
      </c>
      <c r="I948" s="9"/>
      <c r="J948" s="9"/>
      <c r="K948" s="10" t="s">
        <v>2017</v>
      </c>
      <c r="L948" s="11">
        <v>45931</v>
      </c>
      <c r="M948" s="22"/>
      <c r="N948" s="22"/>
      <c r="O948" s="22"/>
      <c r="P948" s="100"/>
      <c r="Q948" s="100"/>
      <c r="R948" s="100"/>
      <c r="S948" s="100"/>
      <c r="T948" s="100"/>
      <c r="U948" s="14" t="s">
        <v>56</v>
      </c>
      <c r="V948" s="14">
        <v>0</v>
      </c>
      <c r="W948" s="14" t="s">
        <v>56</v>
      </c>
      <c r="X948" s="14" t="s">
        <v>56</v>
      </c>
    </row>
    <row r="949" spans="1:24">
      <c r="A949" t="s">
        <v>3416</v>
      </c>
      <c r="B949" s="12">
        <v>4010869751087</v>
      </c>
      <c r="C949" s="12" t="s">
        <v>3274</v>
      </c>
      <c r="D949" t="s">
        <v>6883</v>
      </c>
      <c r="E949" t="s">
        <v>3407</v>
      </c>
      <c r="F949" t="s">
        <v>3408</v>
      </c>
      <c r="G949" s="132" t="s">
        <v>5710</v>
      </c>
      <c r="H949" s="83" t="s">
        <v>7014</v>
      </c>
      <c r="I949" s="9"/>
      <c r="J949" s="9"/>
      <c r="K949" s="10" t="s">
        <v>2017</v>
      </c>
      <c r="L949" s="11">
        <v>45931</v>
      </c>
      <c r="M949" s="22"/>
      <c r="N949" s="22"/>
      <c r="O949" s="22"/>
      <c r="P949" s="100"/>
      <c r="Q949" s="100"/>
      <c r="R949" s="100"/>
      <c r="S949" s="100"/>
      <c r="T949" s="100"/>
      <c r="U949" s="14" t="s">
        <v>56</v>
      </c>
      <c r="V949" s="14">
        <v>0</v>
      </c>
      <c r="W949" s="14" t="s">
        <v>56</v>
      </c>
      <c r="X949" s="14" t="s">
        <v>56</v>
      </c>
    </row>
    <row r="950" spans="1:24">
      <c r="A950" t="s">
        <v>3418</v>
      </c>
      <c r="B950" s="12">
        <v>4010869751117</v>
      </c>
      <c r="C950" s="12" t="s">
        <v>3274</v>
      </c>
      <c r="D950" t="s">
        <v>6883</v>
      </c>
      <c r="E950" t="s">
        <v>3407</v>
      </c>
      <c r="F950" t="s">
        <v>3408</v>
      </c>
      <c r="G950" s="132" t="s">
        <v>5711</v>
      </c>
      <c r="H950" s="83" t="s">
        <v>7014</v>
      </c>
      <c r="I950" s="9"/>
      <c r="J950" s="9"/>
      <c r="K950" s="10" t="s">
        <v>2017</v>
      </c>
      <c r="L950" s="11">
        <v>45931</v>
      </c>
      <c r="M950" s="22"/>
      <c r="N950" s="22"/>
      <c r="O950" s="22"/>
      <c r="P950" s="100"/>
      <c r="Q950" s="100"/>
      <c r="R950" s="100"/>
      <c r="S950" s="100"/>
      <c r="T950" s="100"/>
      <c r="U950" s="14" t="s">
        <v>56</v>
      </c>
      <c r="V950" s="14">
        <v>0</v>
      </c>
      <c r="W950" s="14" t="s">
        <v>56</v>
      </c>
      <c r="X950" s="14" t="s">
        <v>56</v>
      </c>
    </row>
    <row r="951" spans="1:24">
      <c r="A951" t="s">
        <v>3421</v>
      </c>
      <c r="B951" s="12">
        <v>4010869751124</v>
      </c>
      <c r="C951" s="12" t="s">
        <v>3274</v>
      </c>
      <c r="D951" t="s">
        <v>6883</v>
      </c>
      <c r="E951" t="s">
        <v>3407</v>
      </c>
      <c r="F951" t="s">
        <v>3408</v>
      </c>
      <c r="G951" s="132" t="s">
        <v>5712</v>
      </c>
      <c r="H951" s="83" t="s">
        <v>7014</v>
      </c>
      <c r="I951" s="9"/>
      <c r="J951" s="9"/>
      <c r="K951" s="10" t="s">
        <v>2017</v>
      </c>
      <c r="L951" s="11">
        <v>45931</v>
      </c>
      <c r="M951" s="22"/>
      <c r="N951" s="22"/>
      <c r="O951" s="22"/>
      <c r="P951" s="100"/>
      <c r="Q951" s="100"/>
      <c r="R951" s="100"/>
      <c r="S951" s="100"/>
      <c r="T951" s="100"/>
      <c r="U951" s="14" t="s">
        <v>56</v>
      </c>
      <c r="V951" s="14">
        <v>0</v>
      </c>
      <c r="W951" s="14" t="s">
        <v>56</v>
      </c>
      <c r="X951" s="14" t="s">
        <v>56</v>
      </c>
    </row>
    <row r="952" spans="1:24">
      <c r="A952" t="s">
        <v>3423</v>
      </c>
      <c r="B952" s="12">
        <v>4010869751155</v>
      </c>
      <c r="C952" s="12" t="s">
        <v>3274</v>
      </c>
      <c r="D952" t="s">
        <v>6883</v>
      </c>
      <c r="E952" t="s">
        <v>3407</v>
      </c>
      <c r="F952" t="s">
        <v>3408</v>
      </c>
      <c r="G952" s="132" t="s">
        <v>5713</v>
      </c>
      <c r="H952" s="83" t="s">
        <v>7014</v>
      </c>
      <c r="I952" s="9"/>
      <c r="J952" s="9"/>
      <c r="K952" s="10" t="s">
        <v>2017</v>
      </c>
      <c r="L952" s="11">
        <v>45931</v>
      </c>
      <c r="M952" s="22"/>
      <c r="N952" s="22"/>
      <c r="O952" s="22"/>
      <c r="P952" s="100"/>
      <c r="Q952" s="100"/>
      <c r="R952" s="100"/>
      <c r="S952" s="100"/>
      <c r="T952" s="100"/>
      <c r="U952" s="14" t="s">
        <v>56</v>
      </c>
      <c r="V952" s="14">
        <v>0</v>
      </c>
      <c r="W952" s="14" t="s">
        <v>56</v>
      </c>
      <c r="X952" s="14" t="s">
        <v>56</v>
      </c>
    </row>
    <row r="953" spans="1:24">
      <c r="A953" t="s">
        <v>3426</v>
      </c>
      <c r="B953" s="12">
        <v>4010869751162</v>
      </c>
      <c r="C953" s="12" t="s">
        <v>3274</v>
      </c>
      <c r="D953" t="s">
        <v>6883</v>
      </c>
      <c r="E953" t="s">
        <v>3407</v>
      </c>
      <c r="F953" t="s">
        <v>3408</v>
      </c>
      <c r="G953" s="132" t="s">
        <v>5714</v>
      </c>
      <c r="H953" s="83" t="s">
        <v>7014</v>
      </c>
      <c r="I953" s="9"/>
      <c r="J953" s="9"/>
      <c r="K953" s="10" t="s">
        <v>2017</v>
      </c>
      <c r="L953" s="11">
        <v>45931</v>
      </c>
      <c r="M953" s="22"/>
      <c r="N953" s="22"/>
      <c r="O953" s="22"/>
      <c r="P953" s="100"/>
      <c r="Q953" s="100"/>
      <c r="R953" s="100"/>
      <c r="S953" s="100"/>
      <c r="T953" s="100"/>
      <c r="U953" s="14" t="s">
        <v>56</v>
      </c>
      <c r="V953" s="14">
        <v>0</v>
      </c>
      <c r="W953" s="14" t="s">
        <v>56</v>
      </c>
      <c r="X953" s="14" t="s">
        <v>56</v>
      </c>
    </row>
    <row r="954" spans="1:24">
      <c r="A954" t="s">
        <v>3428</v>
      </c>
      <c r="B954" s="12">
        <v>4010869751391</v>
      </c>
      <c r="C954" s="12" t="s">
        <v>3274</v>
      </c>
      <c r="D954" s="82" t="s">
        <v>224</v>
      </c>
      <c r="E954" t="s">
        <v>3407</v>
      </c>
      <c r="F954" t="s">
        <v>3408</v>
      </c>
      <c r="G954" s="131" t="s">
        <v>5715</v>
      </c>
      <c r="H954" s="83" t="s">
        <v>3430</v>
      </c>
      <c r="I954" s="9"/>
      <c r="J954" s="9"/>
      <c r="K954" s="10" t="s">
        <v>2017</v>
      </c>
      <c r="L954" s="11">
        <v>45931</v>
      </c>
      <c r="M954" s="22"/>
      <c r="N954" s="22"/>
      <c r="O954" s="22"/>
      <c r="P954" s="100"/>
      <c r="Q954" s="100"/>
      <c r="R954" s="100"/>
      <c r="S954" s="100"/>
      <c r="T954" s="100"/>
      <c r="U954" s="14" t="s">
        <v>56</v>
      </c>
      <c r="V954" s="14">
        <v>0</v>
      </c>
      <c r="W954" s="14" t="s">
        <v>56</v>
      </c>
      <c r="X954" s="14" t="s">
        <v>56</v>
      </c>
    </row>
    <row r="955" spans="1:24">
      <c r="A955" t="s">
        <v>3431</v>
      </c>
      <c r="B955" s="12">
        <v>4010869751407</v>
      </c>
      <c r="C955" s="12" t="s">
        <v>3274</v>
      </c>
      <c r="D955" s="82" t="s">
        <v>224</v>
      </c>
      <c r="E955" t="s">
        <v>3407</v>
      </c>
      <c r="F955" t="s">
        <v>3408</v>
      </c>
      <c r="G955" s="132" t="s">
        <v>5716</v>
      </c>
      <c r="H955" s="83" t="s">
        <v>3430</v>
      </c>
      <c r="I955" s="9"/>
      <c r="J955" s="9"/>
      <c r="K955" s="10" t="s">
        <v>2017</v>
      </c>
      <c r="L955" s="11">
        <v>45931</v>
      </c>
      <c r="M955" s="22"/>
      <c r="N955" s="22"/>
      <c r="O955" s="22"/>
      <c r="P955" s="100"/>
      <c r="Q955" s="100"/>
      <c r="R955" s="100"/>
      <c r="S955" s="100"/>
      <c r="T955" s="100"/>
      <c r="U955" s="14" t="s">
        <v>56</v>
      </c>
      <c r="V955" s="14">
        <v>0</v>
      </c>
      <c r="W955" s="14" t="s">
        <v>56</v>
      </c>
      <c r="X955" s="14" t="s">
        <v>56</v>
      </c>
    </row>
    <row r="956" spans="1:24">
      <c r="A956" t="s">
        <v>3434</v>
      </c>
      <c r="B956" s="12">
        <v>4010869751414</v>
      </c>
      <c r="C956" s="12" t="s">
        <v>3274</v>
      </c>
      <c r="D956" s="82" t="s">
        <v>224</v>
      </c>
      <c r="E956" t="s">
        <v>3407</v>
      </c>
      <c r="F956" t="s">
        <v>3408</v>
      </c>
      <c r="G956" s="132" t="s">
        <v>5717</v>
      </c>
      <c r="H956" s="83" t="s">
        <v>3430</v>
      </c>
      <c r="I956" s="9"/>
      <c r="J956" s="9"/>
      <c r="K956" s="10" t="s">
        <v>2017</v>
      </c>
      <c r="L956" s="11">
        <v>45931</v>
      </c>
      <c r="M956" s="22"/>
      <c r="N956" s="22"/>
      <c r="O956" s="22"/>
      <c r="P956" s="100"/>
      <c r="Q956" s="100"/>
      <c r="R956" s="100"/>
      <c r="S956" s="100"/>
      <c r="T956" s="100"/>
      <c r="U956" s="14" t="s">
        <v>56</v>
      </c>
      <c r="V956" s="14">
        <v>0</v>
      </c>
      <c r="W956" s="14" t="s">
        <v>56</v>
      </c>
      <c r="X956" s="14" t="s">
        <v>56</v>
      </c>
    </row>
    <row r="957" spans="1:24">
      <c r="A957" t="s">
        <v>3435</v>
      </c>
      <c r="B957" s="12">
        <v>4010869751421</v>
      </c>
      <c r="C957" s="12" t="s">
        <v>3274</v>
      </c>
      <c r="D957" s="82" t="s">
        <v>224</v>
      </c>
      <c r="E957" t="s">
        <v>3407</v>
      </c>
      <c r="F957" t="s">
        <v>3408</v>
      </c>
      <c r="G957" s="132" t="s">
        <v>5718</v>
      </c>
      <c r="H957" s="83" t="s">
        <v>3430</v>
      </c>
      <c r="I957" s="9"/>
      <c r="J957" s="9"/>
      <c r="K957" s="10" t="s">
        <v>2017</v>
      </c>
      <c r="L957" s="11">
        <v>45931</v>
      </c>
      <c r="M957" s="22"/>
      <c r="N957" s="22"/>
      <c r="O957" s="22"/>
      <c r="P957" s="100"/>
      <c r="Q957" s="100"/>
      <c r="R957" s="100"/>
      <c r="S957" s="100"/>
      <c r="T957" s="100"/>
      <c r="U957" s="14" t="s">
        <v>56</v>
      </c>
      <c r="V957" s="14">
        <v>0</v>
      </c>
      <c r="W957" s="14" t="s">
        <v>56</v>
      </c>
      <c r="X957" s="14" t="s">
        <v>56</v>
      </c>
    </row>
    <row r="958" spans="1:24">
      <c r="A958" t="s">
        <v>3436</v>
      </c>
      <c r="B958" s="12">
        <v>4010869751438</v>
      </c>
      <c r="C958" s="12" t="s">
        <v>3274</v>
      </c>
      <c r="D958" s="82" t="s">
        <v>224</v>
      </c>
      <c r="E958" t="s">
        <v>3407</v>
      </c>
      <c r="F958" t="s">
        <v>3408</v>
      </c>
      <c r="G958" s="132" t="s">
        <v>5719</v>
      </c>
      <c r="H958" s="83" t="s">
        <v>3430</v>
      </c>
      <c r="I958" s="9"/>
      <c r="J958" s="9"/>
      <c r="K958" s="10" t="s">
        <v>2017</v>
      </c>
      <c r="L958" s="11">
        <v>45931</v>
      </c>
      <c r="M958" s="22"/>
      <c r="N958" s="22"/>
      <c r="O958" s="22"/>
      <c r="P958" s="100"/>
      <c r="Q958" s="100"/>
      <c r="R958" s="100"/>
      <c r="S958" s="100"/>
      <c r="T958" s="100"/>
      <c r="U958" s="14" t="s">
        <v>56</v>
      </c>
      <c r="V958" s="14">
        <v>0</v>
      </c>
      <c r="W958" s="14" t="s">
        <v>56</v>
      </c>
      <c r="X958" s="14" t="s">
        <v>56</v>
      </c>
    </row>
    <row r="959" spans="1:24">
      <c r="A959" t="s">
        <v>3437</v>
      </c>
      <c r="B959" s="12">
        <v>4010869751445</v>
      </c>
      <c r="C959" s="12" t="s">
        <v>3274</v>
      </c>
      <c r="D959" s="82" t="s">
        <v>224</v>
      </c>
      <c r="E959" t="s">
        <v>3407</v>
      </c>
      <c r="F959" t="s">
        <v>3408</v>
      </c>
      <c r="G959" s="132" t="s">
        <v>5720</v>
      </c>
      <c r="H959" s="83" t="s">
        <v>3430</v>
      </c>
      <c r="I959" s="9"/>
      <c r="J959" s="9"/>
      <c r="K959" s="10" t="s">
        <v>2017</v>
      </c>
      <c r="L959" s="11">
        <v>45931</v>
      </c>
      <c r="M959" s="22"/>
      <c r="N959" s="22"/>
      <c r="O959" s="22"/>
      <c r="P959" s="100"/>
      <c r="Q959" s="100"/>
      <c r="R959" s="100"/>
      <c r="S959" s="100"/>
      <c r="T959" s="100"/>
      <c r="U959" s="14" t="s">
        <v>56</v>
      </c>
      <c r="V959" s="14">
        <v>0</v>
      </c>
      <c r="W959" s="14" t="s">
        <v>56</v>
      </c>
      <c r="X959" s="14" t="s">
        <v>56</v>
      </c>
    </row>
    <row r="960" spans="1:24">
      <c r="A960" t="s">
        <v>3438</v>
      </c>
      <c r="B960" s="12">
        <v>4010869751452</v>
      </c>
      <c r="C960" s="12" t="s">
        <v>3274</v>
      </c>
      <c r="D960" s="82" t="s">
        <v>224</v>
      </c>
      <c r="E960" t="s">
        <v>3407</v>
      </c>
      <c r="F960" t="s">
        <v>3408</v>
      </c>
      <c r="G960" s="132" t="s">
        <v>5721</v>
      </c>
      <c r="H960" s="83" t="s">
        <v>3430</v>
      </c>
      <c r="I960" s="9"/>
      <c r="J960" s="9"/>
      <c r="K960" s="10" t="s">
        <v>2017</v>
      </c>
      <c r="L960" s="11">
        <v>45931</v>
      </c>
      <c r="M960" s="22"/>
      <c r="N960" s="22"/>
      <c r="O960" s="22"/>
      <c r="P960" s="100"/>
      <c r="Q960" s="100"/>
      <c r="R960" s="100"/>
      <c r="S960" s="100"/>
      <c r="T960" s="100"/>
      <c r="U960" s="14" t="s">
        <v>56</v>
      </c>
      <c r="V960" s="14">
        <v>0</v>
      </c>
      <c r="W960" s="14" t="s">
        <v>56</v>
      </c>
      <c r="X960" s="14" t="s">
        <v>56</v>
      </c>
    </row>
    <row r="961" spans="1:24">
      <c r="A961" t="s">
        <v>3439</v>
      </c>
      <c r="B961" s="12">
        <v>4010869751469</v>
      </c>
      <c r="C961" s="12" t="s">
        <v>3274</v>
      </c>
      <c r="D961" s="82" t="s">
        <v>224</v>
      </c>
      <c r="E961" t="s">
        <v>3407</v>
      </c>
      <c r="F961" t="s">
        <v>3408</v>
      </c>
      <c r="G961" s="132" t="s">
        <v>5722</v>
      </c>
      <c r="H961" s="83" t="s">
        <v>3430</v>
      </c>
      <c r="I961" s="9"/>
      <c r="J961" s="9"/>
      <c r="K961" s="10" t="s">
        <v>2017</v>
      </c>
      <c r="L961" s="11">
        <v>45931</v>
      </c>
      <c r="M961" s="22"/>
      <c r="N961" s="22"/>
      <c r="O961" s="22"/>
      <c r="P961" s="100"/>
      <c r="Q961" s="100"/>
      <c r="R961" s="100"/>
      <c r="S961" s="100"/>
      <c r="T961" s="100"/>
      <c r="U961" s="14" t="s">
        <v>56</v>
      </c>
      <c r="V961" s="14">
        <v>0</v>
      </c>
      <c r="W961" s="14" t="s">
        <v>56</v>
      </c>
      <c r="X961" s="14" t="s">
        <v>56</v>
      </c>
    </row>
    <row r="962" spans="1:24">
      <c r="A962" t="s">
        <v>3440</v>
      </c>
      <c r="B962" s="12">
        <v>4010869751551</v>
      </c>
      <c r="C962" s="12" t="s">
        <v>3274</v>
      </c>
      <c r="D962" s="82" t="s">
        <v>224</v>
      </c>
      <c r="E962" t="s">
        <v>3407</v>
      </c>
      <c r="F962" t="s">
        <v>3408</v>
      </c>
      <c r="G962" s="132" t="s">
        <v>5723</v>
      </c>
      <c r="H962" s="83" t="s">
        <v>3430</v>
      </c>
      <c r="I962" s="9"/>
      <c r="J962" s="9"/>
      <c r="K962" s="10" t="s">
        <v>2017</v>
      </c>
      <c r="L962" s="11">
        <v>45931</v>
      </c>
      <c r="M962" s="22"/>
      <c r="N962" s="22"/>
      <c r="O962" s="22"/>
      <c r="P962" s="100"/>
      <c r="Q962" s="100"/>
      <c r="R962" s="100"/>
      <c r="S962" s="100"/>
      <c r="T962" s="100"/>
      <c r="U962" s="14" t="s">
        <v>56</v>
      </c>
      <c r="V962" s="14">
        <v>0</v>
      </c>
      <c r="W962" s="14" t="s">
        <v>56</v>
      </c>
      <c r="X962" s="14" t="s">
        <v>56</v>
      </c>
    </row>
    <row r="963" spans="1:24">
      <c r="A963" t="s">
        <v>3443</v>
      </c>
      <c r="B963" s="12">
        <v>4010869751568</v>
      </c>
      <c r="C963" s="12" t="s">
        <v>3274</v>
      </c>
      <c r="D963" s="82" t="s">
        <v>224</v>
      </c>
      <c r="E963" t="s">
        <v>3407</v>
      </c>
      <c r="F963" t="s">
        <v>3408</v>
      </c>
      <c r="G963" s="132" t="s">
        <v>5724</v>
      </c>
      <c r="H963" s="83" t="s">
        <v>3430</v>
      </c>
      <c r="I963" s="9"/>
      <c r="J963" s="9"/>
      <c r="K963" s="10" t="s">
        <v>2017</v>
      </c>
      <c r="L963" s="11">
        <v>45931</v>
      </c>
      <c r="M963" s="22"/>
      <c r="N963" s="22"/>
      <c r="O963" s="22"/>
      <c r="P963" s="100"/>
      <c r="Q963" s="100"/>
      <c r="R963" s="100"/>
      <c r="S963" s="100"/>
      <c r="T963" s="100"/>
      <c r="U963" s="14" t="s">
        <v>56</v>
      </c>
      <c r="V963" s="14">
        <v>0</v>
      </c>
      <c r="W963" s="14" t="s">
        <v>56</v>
      </c>
      <c r="X963" s="14" t="s">
        <v>56</v>
      </c>
    </row>
    <row r="964" spans="1:24">
      <c r="A964" t="s">
        <v>3445</v>
      </c>
      <c r="B964" s="12">
        <v>4010869751575</v>
      </c>
      <c r="C964" s="12" t="s">
        <v>3274</v>
      </c>
      <c r="D964" s="82" t="s">
        <v>224</v>
      </c>
      <c r="E964" t="s">
        <v>3407</v>
      </c>
      <c r="F964" t="s">
        <v>3408</v>
      </c>
      <c r="G964" s="132" t="s">
        <v>5726</v>
      </c>
      <c r="H964" s="83" t="s">
        <v>3430</v>
      </c>
      <c r="I964" s="9"/>
      <c r="J964" s="9"/>
      <c r="K964" s="10" t="s">
        <v>2017</v>
      </c>
      <c r="L964" s="11">
        <v>45931</v>
      </c>
      <c r="M964" s="22"/>
      <c r="N964" s="22"/>
      <c r="O964" s="22"/>
      <c r="P964" s="100"/>
      <c r="Q964" s="100"/>
      <c r="R964" s="100"/>
      <c r="S964" s="100"/>
      <c r="T964" s="100"/>
      <c r="U964" s="14" t="s">
        <v>56</v>
      </c>
      <c r="V964" s="14">
        <v>0</v>
      </c>
      <c r="W964" s="14" t="s">
        <v>56</v>
      </c>
      <c r="X964" s="14" t="s">
        <v>56</v>
      </c>
    </row>
    <row r="965" spans="1:24">
      <c r="A965" t="s">
        <v>3446</v>
      </c>
      <c r="B965" s="12">
        <v>4010869751582</v>
      </c>
      <c r="C965" s="12" t="s">
        <v>3274</v>
      </c>
      <c r="D965" s="82" t="s">
        <v>224</v>
      </c>
      <c r="E965" t="s">
        <v>3407</v>
      </c>
      <c r="F965" t="s">
        <v>3408</v>
      </c>
      <c r="G965" s="132" t="s">
        <v>5726</v>
      </c>
      <c r="H965" s="83" t="s">
        <v>3430</v>
      </c>
      <c r="I965" s="9"/>
      <c r="J965" s="9"/>
      <c r="K965" s="10" t="s">
        <v>2017</v>
      </c>
      <c r="L965" s="11">
        <v>45931</v>
      </c>
      <c r="M965" s="22"/>
      <c r="N965" s="22"/>
      <c r="O965" s="22"/>
      <c r="P965" s="100"/>
      <c r="Q965" s="100"/>
      <c r="R965" s="100"/>
      <c r="S965" s="100"/>
      <c r="T965" s="100"/>
      <c r="U965" s="14" t="s">
        <v>56</v>
      </c>
      <c r="V965" s="14">
        <v>0</v>
      </c>
      <c r="W965" s="14" t="s">
        <v>56</v>
      </c>
      <c r="X965" s="14" t="s">
        <v>56</v>
      </c>
    </row>
    <row r="966" spans="1:24">
      <c r="A966" t="s">
        <v>3447</v>
      </c>
      <c r="B966" s="12">
        <v>4010869751599</v>
      </c>
      <c r="C966" s="12" t="s">
        <v>3274</v>
      </c>
      <c r="D966" s="82" t="s">
        <v>224</v>
      </c>
      <c r="E966" t="s">
        <v>3407</v>
      </c>
      <c r="F966" t="s">
        <v>3408</v>
      </c>
      <c r="G966" s="132" t="s">
        <v>5727</v>
      </c>
      <c r="H966" s="83" t="s">
        <v>3430</v>
      </c>
      <c r="I966" s="9"/>
      <c r="J966" s="9"/>
      <c r="K966" s="10" t="s">
        <v>2017</v>
      </c>
      <c r="L966" s="11">
        <v>45931</v>
      </c>
      <c r="M966" s="22"/>
      <c r="N966" s="22"/>
      <c r="O966" s="22"/>
      <c r="P966" s="100"/>
      <c r="Q966" s="100"/>
      <c r="R966" s="100"/>
      <c r="S966" s="100"/>
      <c r="T966" s="100"/>
      <c r="U966" s="14" t="s">
        <v>56</v>
      </c>
      <c r="V966" s="14">
        <v>0</v>
      </c>
      <c r="W966" s="14" t="s">
        <v>56</v>
      </c>
      <c r="X966" s="14" t="s">
        <v>56</v>
      </c>
    </row>
    <row r="967" spans="1:24">
      <c r="A967" t="s">
        <v>3448</v>
      </c>
      <c r="B967" s="12">
        <v>4010869751605</v>
      </c>
      <c r="C967" s="12" t="s">
        <v>3274</v>
      </c>
      <c r="D967" s="82" t="s">
        <v>224</v>
      </c>
      <c r="E967" t="s">
        <v>3407</v>
      </c>
      <c r="F967" t="s">
        <v>3408</v>
      </c>
      <c r="G967" s="132" t="s">
        <v>5728</v>
      </c>
      <c r="H967" s="83" t="s">
        <v>3430</v>
      </c>
      <c r="I967" s="9"/>
      <c r="J967" s="9"/>
      <c r="K967" s="10" t="s">
        <v>2017</v>
      </c>
      <c r="L967" s="11">
        <v>45931</v>
      </c>
      <c r="M967" s="22"/>
      <c r="N967" s="22"/>
      <c r="O967" s="22"/>
      <c r="P967" s="100"/>
      <c r="Q967" s="100"/>
      <c r="R967" s="100"/>
      <c r="S967" s="100"/>
      <c r="T967" s="100"/>
      <c r="U967" s="14" t="s">
        <v>56</v>
      </c>
      <c r="V967" s="14">
        <v>0</v>
      </c>
      <c r="W967" s="14" t="s">
        <v>56</v>
      </c>
      <c r="X967" s="14" t="s">
        <v>56</v>
      </c>
    </row>
    <row r="968" spans="1:24">
      <c r="A968" t="s">
        <v>3449</v>
      </c>
      <c r="B968" s="12">
        <v>4010869751612</v>
      </c>
      <c r="C968" s="12" t="s">
        <v>3274</v>
      </c>
      <c r="D968" s="82" t="s">
        <v>224</v>
      </c>
      <c r="E968" t="s">
        <v>3407</v>
      </c>
      <c r="F968" t="s">
        <v>3408</v>
      </c>
      <c r="G968" s="132" t="s">
        <v>5729</v>
      </c>
      <c r="H968" s="83" t="s">
        <v>3430</v>
      </c>
      <c r="I968" s="9"/>
      <c r="J968" s="9"/>
      <c r="K968" s="10" t="s">
        <v>2017</v>
      </c>
      <c r="L968" s="11">
        <v>45931</v>
      </c>
      <c r="M968" s="22"/>
      <c r="N968" s="22"/>
      <c r="O968" s="22"/>
      <c r="P968" s="100"/>
      <c r="Q968" s="100"/>
      <c r="R968" s="100"/>
      <c r="S968" s="100"/>
      <c r="T968" s="100"/>
      <c r="U968" s="14" t="s">
        <v>56</v>
      </c>
      <c r="V968" s="14">
        <v>0</v>
      </c>
      <c r="W968" s="14" t="s">
        <v>56</v>
      </c>
      <c r="X968" s="14" t="s">
        <v>56</v>
      </c>
    </row>
    <row r="969" spans="1:24">
      <c r="A969" t="s">
        <v>3450</v>
      </c>
      <c r="B969" s="12">
        <v>4010869751629</v>
      </c>
      <c r="C969" s="12" t="s">
        <v>3274</v>
      </c>
      <c r="D969" s="82" t="s">
        <v>224</v>
      </c>
      <c r="E969" t="s">
        <v>3407</v>
      </c>
      <c r="F969" t="s">
        <v>3408</v>
      </c>
      <c r="G969" s="132" t="s">
        <v>5730</v>
      </c>
      <c r="H969" s="83" t="s">
        <v>3430</v>
      </c>
      <c r="I969" s="9"/>
      <c r="J969" s="9"/>
      <c r="K969" s="10" t="s">
        <v>2017</v>
      </c>
      <c r="L969" s="11">
        <v>45931</v>
      </c>
      <c r="M969" s="22"/>
      <c r="N969" s="22"/>
      <c r="O969" s="22"/>
      <c r="P969" s="100"/>
      <c r="Q969" s="100"/>
      <c r="R969" s="100"/>
      <c r="S969" s="100"/>
      <c r="T969" s="100"/>
      <c r="U969" s="14" t="s">
        <v>56</v>
      </c>
      <c r="V969" s="14">
        <v>0</v>
      </c>
      <c r="W969" s="14" t="s">
        <v>56</v>
      </c>
      <c r="X969" s="14" t="s">
        <v>56</v>
      </c>
    </row>
    <row r="970" spans="1:24">
      <c r="A970" t="s">
        <v>3451</v>
      </c>
      <c r="B970" s="12">
        <v>4010869751797</v>
      </c>
      <c r="C970" s="12" t="s">
        <v>3274</v>
      </c>
      <c r="D970" s="82" t="s">
        <v>224</v>
      </c>
      <c r="E970" t="s">
        <v>3407</v>
      </c>
      <c r="F970" t="s">
        <v>3408</v>
      </c>
      <c r="G970" s="131" t="s">
        <v>5731</v>
      </c>
      <c r="H970" s="83" t="s">
        <v>3453</v>
      </c>
      <c r="I970" s="9"/>
      <c r="J970" s="9"/>
      <c r="K970" s="10" t="s">
        <v>2017</v>
      </c>
      <c r="L970" s="11">
        <v>45931</v>
      </c>
      <c r="M970" s="22"/>
      <c r="N970" s="22"/>
      <c r="O970" s="22"/>
      <c r="P970" s="100"/>
      <c r="Q970" s="100"/>
      <c r="R970" s="100"/>
      <c r="S970" s="100"/>
      <c r="T970" s="100"/>
      <c r="U970" s="14" t="s">
        <v>56</v>
      </c>
      <c r="V970" s="14">
        <v>0</v>
      </c>
      <c r="W970" s="14" t="s">
        <v>56</v>
      </c>
      <c r="X970" s="14" t="s">
        <v>56</v>
      </c>
    </row>
    <row r="971" spans="1:24">
      <c r="A971" t="s">
        <v>3454</v>
      </c>
      <c r="B971" s="12">
        <v>4010869751803</v>
      </c>
      <c r="C971" s="12" t="s">
        <v>3274</v>
      </c>
      <c r="D971" s="82" t="s">
        <v>224</v>
      </c>
      <c r="E971" t="s">
        <v>3407</v>
      </c>
      <c r="F971" t="s">
        <v>3408</v>
      </c>
      <c r="G971" s="132" t="s">
        <v>5732</v>
      </c>
      <c r="H971" s="83" t="s">
        <v>3453</v>
      </c>
      <c r="I971" s="9"/>
      <c r="J971" s="9"/>
      <c r="K971" s="10" t="s">
        <v>2017</v>
      </c>
      <c r="L971" s="11">
        <v>45931</v>
      </c>
      <c r="M971" s="22"/>
      <c r="N971" s="22"/>
      <c r="O971" s="22"/>
      <c r="P971" s="100"/>
      <c r="Q971" s="100"/>
      <c r="R971" s="100"/>
      <c r="S971" s="100"/>
      <c r="T971" s="100"/>
      <c r="U971" s="14" t="s">
        <v>56</v>
      </c>
      <c r="V971" s="14">
        <v>0</v>
      </c>
      <c r="W971" s="14" t="s">
        <v>56</v>
      </c>
      <c r="X971" s="14" t="s">
        <v>56</v>
      </c>
    </row>
    <row r="972" spans="1:24">
      <c r="A972" t="s">
        <v>3457</v>
      </c>
      <c r="B972" s="12">
        <v>4010869751810</v>
      </c>
      <c r="C972" s="12" t="s">
        <v>3274</v>
      </c>
      <c r="D972" s="82" t="s">
        <v>224</v>
      </c>
      <c r="E972" t="s">
        <v>3407</v>
      </c>
      <c r="F972" t="s">
        <v>3408</v>
      </c>
      <c r="G972" s="132" t="s">
        <v>5733</v>
      </c>
      <c r="H972" s="83" t="s">
        <v>3453</v>
      </c>
      <c r="I972" s="9"/>
      <c r="J972" s="9"/>
      <c r="K972" s="10" t="s">
        <v>2017</v>
      </c>
      <c r="L972" s="11">
        <v>45931</v>
      </c>
      <c r="M972" s="22"/>
      <c r="N972" s="22"/>
      <c r="O972" s="22"/>
      <c r="P972" s="100"/>
      <c r="Q972" s="100"/>
      <c r="R972" s="100"/>
      <c r="S972" s="100"/>
      <c r="T972" s="100"/>
      <c r="U972" s="14" t="s">
        <v>56</v>
      </c>
      <c r="V972" s="14">
        <v>0</v>
      </c>
      <c r="W972" s="14" t="s">
        <v>56</v>
      </c>
      <c r="X972" s="14" t="s">
        <v>56</v>
      </c>
    </row>
    <row r="973" spans="1:24">
      <c r="A973" t="s">
        <v>3459</v>
      </c>
      <c r="B973" s="12">
        <v>4010869751841</v>
      </c>
      <c r="C973" s="12" t="s">
        <v>3274</v>
      </c>
      <c r="D973" s="82" t="s">
        <v>224</v>
      </c>
      <c r="E973" t="s">
        <v>3407</v>
      </c>
      <c r="F973" t="s">
        <v>3408</v>
      </c>
      <c r="G973" s="132" t="s">
        <v>5734</v>
      </c>
      <c r="H973" s="83" t="s">
        <v>3430</v>
      </c>
      <c r="I973" s="9"/>
      <c r="J973" s="9"/>
      <c r="K973" s="10" t="s">
        <v>2017</v>
      </c>
      <c r="L973" s="11">
        <v>45931</v>
      </c>
      <c r="M973" s="22"/>
      <c r="N973" s="22"/>
      <c r="O973" s="22"/>
      <c r="P973" s="100"/>
      <c r="Q973" s="100"/>
      <c r="R973" s="100"/>
      <c r="S973" s="100"/>
      <c r="T973" s="100"/>
      <c r="U973" s="14" t="s">
        <v>56</v>
      </c>
      <c r="V973" s="14">
        <v>0</v>
      </c>
      <c r="W973" s="14" t="s">
        <v>56</v>
      </c>
      <c r="X973" s="14" t="s">
        <v>56</v>
      </c>
    </row>
    <row r="974" spans="1:24">
      <c r="A974" t="s">
        <v>3462</v>
      </c>
      <c r="B974" s="12">
        <v>4010869751858</v>
      </c>
      <c r="C974" s="12" t="s">
        <v>3274</v>
      </c>
      <c r="D974" s="82" t="s">
        <v>224</v>
      </c>
      <c r="E974" t="s">
        <v>3407</v>
      </c>
      <c r="F974" t="s">
        <v>3408</v>
      </c>
      <c r="G974" s="132" t="s">
        <v>5735</v>
      </c>
      <c r="H974" s="83" t="s">
        <v>3430</v>
      </c>
      <c r="I974" s="9"/>
      <c r="J974" s="9"/>
      <c r="K974" s="10" t="s">
        <v>2017</v>
      </c>
      <c r="L974" s="11">
        <v>45931</v>
      </c>
      <c r="M974" s="22"/>
      <c r="N974" s="22"/>
      <c r="O974" s="22"/>
      <c r="P974" s="100"/>
      <c r="Q974" s="100"/>
      <c r="R974" s="100"/>
      <c r="S974" s="100"/>
      <c r="T974" s="100"/>
      <c r="U974" s="14" t="s">
        <v>56</v>
      </c>
      <c r="V974" s="14">
        <v>0</v>
      </c>
      <c r="W974" s="14" t="s">
        <v>56</v>
      </c>
      <c r="X974" s="14" t="s">
        <v>56</v>
      </c>
    </row>
    <row r="975" spans="1:24">
      <c r="A975" t="s">
        <v>3465</v>
      </c>
      <c r="B975" s="12">
        <v>4010869751865</v>
      </c>
      <c r="C975" s="12" t="s">
        <v>3274</v>
      </c>
      <c r="D975" s="82" t="s">
        <v>224</v>
      </c>
      <c r="E975" t="s">
        <v>3407</v>
      </c>
      <c r="F975" t="s">
        <v>3408</v>
      </c>
      <c r="G975" s="132" t="s">
        <v>5736</v>
      </c>
      <c r="H975" s="83" t="s">
        <v>3430</v>
      </c>
      <c r="I975" s="9"/>
      <c r="J975" s="9"/>
      <c r="K975" s="10" t="s">
        <v>2017</v>
      </c>
      <c r="L975" s="11">
        <v>45931</v>
      </c>
      <c r="M975" s="22"/>
      <c r="N975" s="22"/>
      <c r="O975" s="22"/>
      <c r="P975" s="100"/>
      <c r="Q975" s="100"/>
      <c r="R975" s="100"/>
      <c r="S975" s="100"/>
      <c r="T975" s="100"/>
      <c r="U975" s="14" t="s">
        <v>56</v>
      </c>
      <c r="V975" s="14">
        <v>0</v>
      </c>
      <c r="W975" s="14" t="s">
        <v>56</v>
      </c>
      <c r="X975" s="14" t="s">
        <v>56</v>
      </c>
    </row>
    <row r="976" spans="1:24">
      <c r="A976" t="s">
        <v>3466</v>
      </c>
      <c r="B976" s="12">
        <v>4010869751872</v>
      </c>
      <c r="C976" s="12" t="s">
        <v>3274</v>
      </c>
      <c r="D976" s="82" t="s">
        <v>224</v>
      </c>
      <c r="E976" t="s">
        <v>3407</v>
      </c>
      <c r="F976" t="s">
        <v>3408</v>
      </c>
      <c r="G976" s="132" t="s">
        <v>5737</v>
      </c>
      <c r="H976" s="83" t="s">
        <v>3430</v>
      </c>
      <c r="I976" s="9"/>
      <c r="J976" s="9"/>
      <c r="K976" s="10" t="s">
        <v>2017</v>
      </c>
      <c r="L976" s="11">
        <v>45931</v>
      </c>
      <c r="M976" s="22"/>
      <c r="N976" s="22"/>
      <c r="O976" s="22"/>
      <c r="P976" s="100"/>
      <c r="Q976" s="100"/>
      <c r="R976" s="100"/>
      <c r="S976" s="100"/>
      <c r="T976" s="100"/>
      <c r="U976" s="14" t="s">
        <v>56</v>
      </c>
      <c r="V976" s="14">
        <v>0</v>
      </c>
      <c r="W976" s="14" t="s">
        <v>56</v>
      </c>
      <c r="X976" s="14" t="s">
        <v>56</v>
      </c>
    </row>
    <row r="977" spans="1:24">
      <c r="A977" t="s">
        <v>3467</v>
      </c>
      <c r="B977" s="12">
        <v>4010869751964</v>
      </c>
      <c r="C977" s="12" t="s">
        <v>3274</v>
      </c>
      <c r="D977" s="82" t="s">
        <v>224</v>
      </c>
      <c r="E977" t="s">
        <v>3407</v>
      </c>
      <c r="F977" t="s">
        <v>3408</v>
      </c>
      <c r="G977" s="132" t="s">
        <v>5738</v>
      </c>
      <c r="H977" s="83" t="s">
        <v>3430</v>
      </c>
      <c r="I977" s="9"/>
      <c r="J977" s="9"/>
      <c r="K977" s="10" t="s">
        <v>2017</v>
      </c>
      <c r="L977" s="11">
        <v>45931</v>
      </c>
      <c r="M977" s="22"/>
      <c r="N977" s="22"/>
      <c r="O977" s="22"/>
      <c r="P977" s="100"/>
      <c r="Q977" s="100"/>
      <c r="R977" s="100"/>
      <c r="S977" s="100"/>
      <c r="T977" s="100"/>
      <c r="U977" s="14" t="s">
        <v>56</v>
      </c>
      <c r="V977" s="14">
        <v>0</v>
      </c>
      <c r="W977" s="14" t="s">
        <v>56</v>
      </c>
      <c r="X977" s="14" t="s">
        <v>56</v>
      </c>
    </row>
    <row r="978" spans="1:24">
      <c r="A978" t="s">
        <v>3470</v>
      </c>
      <c r="B978" s="12">
        <v>4010869751971</v>
      </c>
      <c r="C978" s="12" t="s">
        <v>3274</v>
      </c>
      <c r="D978" s="82" t="s">
        <v>224</v>
      </c>
      <c r="E978" t="s">
        <v>3407</v>
      </c>
      <c r="F978" t="s">
        <v>3408</v>
      </c>
      <c r="G978" s="132" t="s">
        <v>5739</v>
      </c>
      <c r="H978" s="83" t="s">
        <v>3430</v>
      </c>
      <c r="I978" s="9"/>
      <c r="J978" s="9"/>
      <c r="K978" s="10" t="s">
        <v>2017</v>
      </c>
      <c r="L978" s="11">
        <v>45931</v>
      </c>
      <c r="M978" s="22"/>
      <c r="N978" s="22"/>
      <c r="O978" s="22"/>
      <c r="P978" s="100"/>
      <c r="Q978" s="100"/>
      <c r="R978" s="100"/>
      <c r="S978" s="100"/>
      <c r="T978" s="100"/>
      <c r="U978" s="14" t="s">
        <v>56</v>
      </c>
      <c r="V978" s="14">
        <v>0</v>
      </c>
      <c r="W978" s="14" t="s">
        <v>56</v>
      </c>
      <c r="X978" s="14" t="s">
        <v>56</v>
      </c>
    </row>
    <row r="979" spans="1:24">
      <c r="A979" t="s">
        <v>3472</v>
      </c>
      <c r="B979" s="12">
        <v>4010869751988</v>
      </c>
      <c r="C979" s="12" t="s">
        <v>3274</v>
      </c>
      <c r="D979" s="82" t="s">
        <v>224</v>
      </c>
      <c r="E979" t="s">
        <v>3407</v>
      </c>
      <c r="F979" t="s">
        <v>3408</v>
      </c>
      <c r="G979" s="132" t="s">
        <v>5740</v>
      </c>
      <c r="H979" s="83" t="s">
        <v>3430</v>
      </c>
      <c r="I979" s="9"/>
      <c r="J979" s="9"/>
      <c r="K979" s="10" t="s">
        <v>2017</v>
      </c>
      <c r="L979" s="11">
        <v>45931</v>
      </c>
      <c r="M979" s="22"/>
      <c r="N979" s="22"/>
      <c r="O979" s="22"/>
      <c r="P979" s="100"/>
      <c r="Q979" s="100"/>
      <c r="R979" s="100"/>
      <c r="S979" s="100"/>
      <c r="T979" s="100"/>
      <c r="U979" s="14" t="s">
        <v>56</v>
      </c>
      <c r="V979" s="14">
        <v>0</v>
      </c>
      <c r="W979" s="14" t="s">
        <v>56</v>
      </c>
      <c r="X979" s="14" t="s">
        <v>56</v>
      </c>
    </row>
    <row r="980" spans="1:24">
      <c r="A980" t="s">
        <v>3473</v>
      </c>
      <c r="B980" s="12">
        <v>4010869751995</v>
      </c>
      <c r="C980" s="12" t="s">
        <v>3274</v>
      </c>
      <c r="D980" s="82" t="s">
        <v>224</v>
      </c>
      <c r="E980" t="s">
        <v>3407</v>
      </c>
      <c r="F980" t="s">
        <v>3408</v>
      </c>
      <c r="G980" s="132" t="s">
        <v>5741</v>
      </c>
      <c r="H980" s="83" t="s">
        <v>3430</v>
      </c>
      <c r="I980" s="9"/>
      <c r="J980" s="9"/>
      <c r="K980" s="10" t="s">
        <v>2017</v>
      </c>
      <c r="L980" s="11">
        <v>45931</v>
      </c>
      <c r="M980" s="22"/>
      <c r="N980" s="22"/>
      <c r="O980" s="22"/>
      <c r="P980" s="100"/>
      <c r="Q980" s="100"/>
      <c r="R980" s="100"/>
      <c r="S980" s="100"/>
      <c r="T980" s="100"/>
      <c r="U980" s="14" t="s">
        <v>56</v>
      </c>
      <c r="V980" s="14">
        <v>0</v>
      </c>
      <c r="W980" s="14" t="s">
        <v>56</v>
      </c>
      <c r="X980" s="14" t="s">
        <v>56</v>
      </c>
    </row>
    <row r="981" spans="1:24">
      <c r="A981" t="s">
        <v>3475</v>
      </c>
      <c r="B981" s="12">
        <v>4010869754088</v>
      </c>
      <c r="C981" s="12" t="s">
        <v>3274</v>
      </c>
      <c r="D981" t="s">
        <v>6883</v>
      </c>
      <c r="E981" t="s">
        <v>3407</v>
      </c>
      <c r="F981" t="s">
        <v>3408</v>
      </c>
      <c r="G981" s="131" t="s">
        <v>7015</v>
      </c>
      <c r="H981" s="83" t="s">
        <v>7016</v>
      </c>
      <c r="I981" s="9"/>
      <c r="J981" s="9"/>
      <c r="K981" s="10" t="s">
        <v>2017</v>
      </c>
      <c r="L981" s="11">
        <v>45931</v>
      </c>
      <c r="M981" s="22"/>
      <c r="N981" s="22"/>
      <c r="O981" s="22"/>
      <c r="P981" s="100"/>
      <c r="Q981" s="100"/>
      <c r="R981" s="100"/>
      <c r="S981" s="100"/>
      <c r="T981" s="100"/>
      <c r="U981" s="14" t="s">
        <v>56</v>
      </c>
      <c r="V981" s="14">
        <v>0</v>
      </c>
      <c r="W981" s="14" t="s">
        <v>56</v>
      </c>
      <c r="X981" s="14" t="s">
        <v>56</v>
      </c>
    </row>
    <row r="982" spans="1:24">
      <c r="A982" t="s">
        <v>3479</v>
      </c>
      <c r="B982" s="12">
        <v>4010869754095</v>
      </c>
      <c r="C982" s="12" t="s">
        <v>3274</v>
      </c>
      <c r="D982" t="s">
        <v>6883</v>
      </c>
      <c r="E982" t="s">
        <v>3407</v>
      </c>
      <c r="F982" t="s">
        <v>3408</v>
      </c>
      <c r="G982" s="132" t="s">
        <v>7017</v>
      </c>
      <c r="H982" s="83" t="s">
        <v>7016</v>
      </c>
      <c r="I982" s="9"/>
      <c r="J982" s="9"/>
      <c r="K982" s="10" t="s">
        <v>2017</v>
      </c>
      <c r="L982" s="11">
        <v>45931</v>
      </c>
      <c r="M982" s="22"/>
      <c r="N982" s="22"/>
      <c r="O982" s="22"/>
      <c r="P982" s="100"/>
      <c r="Q982" s="100"/>
      <c r="R982" s="100"/>
      <c r="S982" s="100"/>
      <c r="T982" s="100"/>
      <c r="U982" s="14" t="s">
        <v>56</v>
      </c>
      <c r="V982" s="14">
        <v>0</v>
      </c>
      <c r="W982" s="14" t="s">
        <v>56</v>
      </c>
      <c r="X982" s="14" t="s">
        <v>56</v>
      </c>
    </row>
    <row r="983" spans="1:24">
      <c r="A983" t="s">
        <v>3481</v>
      </c>
      <c r="B983" s="12">
        <v>4010869754101</v>
      </c>
      <c r="C983" s="12" t="s">
        <v>3274</v>
      </c>
      <c r="D983" t="s">
        <v>6883</v>
      </c>
      <c r="E983" t="s">
        <v>3407</v>
      </c>
      <c r="F983" t="s">
        <v>3408</v>
      </c>
      <c r="G983" s="132" t="s">
        <v>7018</v>
      </c>
      <c r="H983" s="83" t="s">
        <v>7016</v>
      </c>
      <c r="I983" s="9"/>
      <c r="J983" s="9"/>
      <c r="K983" s="10" t="s">
        <v>2017</v>
      </c>
      <c r="L983" s="11">
        <v>45931</v>
      </c>
      <c r="M983" s="22"/>
      <c r="N983" s="22"/>
      <c r="O983" s="22"/>
      <c r="P983" s="100"/>
      <c r="Q983" s="100"/>
      <c r="R983" s="100"/>
      <c r="S983" s="100"/>
      <c r="T983" s="100"/>
      <c r="U983" s="14" t="s">
        <v>56</v>
      </c>
      <c r="V983" s="14">
        <v>0</v>
      </c>
      <c r="W983" s="14" t="s">
        <v>56</v>
      </c>
      <c r="X983" s="14" t="s">
        <v>56</v>
      </c>
    </row>
    <row r="984" spans="1:24">
      <c r="A984" t="s">
        <v>3482</v>
      </c>
      <c r="B984" s="12">
        <v>4010869754118</v>
      </c>
      <c r="C984" s="12" t="s">
        <v>3274</v>
      </c>
      <c r="D984" t="s">
        <v>6883</v>
      </c>
      <c r="E984" t="s">
        <v>3407</v>
      </c>
      <c r="F984" t="s">
        <v>3408</v>
      </c>
      <c r="G984" s="132" t="s">
        <v>7019</v>
      </c>
      <c r="H984" s="83" t="s">
        <v>7016</v>
      </c>
      <c r="I984" s="9"/>
      <c r="J984" s="9"/>
      <c r="K984" s="10" t="s">
        <v>2017</v>
      </c>
      <c r="L984" s="11">
        <v>45931</v>
      </c>
      <c r="M984" s="22"/>
      <c r="N984" s="22"/>
      <c r="O984" s="22"/>
      <c r="P984" s="100"/>
      <c r="Q984" s="100"/>
      <c r="R984" s="100"/>
      <c r="S984" s="100"/>
      <c r="T984" s="100"/>
      <c r="U984" s="14" t="s">
        <v>56</v>
      </c>
      <c r="V984" s="14">
        <v>0</v>
      </c>
      <c r="W984" s="14" t="s">
        <v>56</v>
      </c>
      <c r="X984" s="14" t="s">
        <v>56</v>
      </c>
    </row>
    <row r="985" spans="1:24">
      <c r="A985" t="s">
        <v>3483</v>
      </c>
      <c r="B985" s="12">
        <v>4010869754200</v>
      </c>
      <c r="C985" s="12" t="s">
        <v>3274</v>
      </c>
      <c r="D985" t="s">
        <v>6883</v>
      </c>
      <c r="E985" t="s">
        <v>3407</v>
      </c>
      <c r="F985" t="s">
        <v>3408</v>
      </c>
      <c r="G985" s="132" t="s">
        <v>5746</v>
      </c>
      <c r="H985" s="83" t="s">
        <v>7020</v>
      </c>
      <c r="I985" s="9"/>
      <c r="J985" s="9"/>
      <c r="K985" s="10" t="s">
        <v>2017</v>
      </c>
      <c r="L985" s="11">
        <v>45931</v>
      </c>
      <c r="M985" s="22"/>
      <c r="N985" s="22"/>
      <c r="O985" s="22"/>
      <c r="P985" s="100"/>
      <c r="Q985" s="100"/>
      <c r="R985" s="100"/>
      <c r="S985" s="100"/>
      <c r="T985" s="100"/>
      <c r="U985" s="14" t="s">
        <v>56</v>
      </c>
      <c r="V985" s="14">
        <v>0</v>
      </c>
      <c r="W985" s="14" t="s">
        <v>56</v>
      </c>
      <c r="X985" s="14" t="s">
        <v>56</v>
      </c>
    </row>
    <row r="986" spans="1:24">
      <c r="A986" t="s">
        <v>3487</v>
      </c>
      <c r="B986" s="12">
        <v>4010869754217</v>
      </c>
      <c r="C986" s="12" t="s">
        <v>3274</v>
      </c>
      <c r="D986" t="s">
        <v>6883</v>
      </c>
      <c r="E986" t="s">
        <v>3407</v>
      </c>
      <c r="F986" t="s">
        <v>3408</v>
      </c>
      <c r="G986" s="132" t="s">
        <v>5747</v>
      </c>
      <c r="H986" s="83" t="s">
        <v>7020</v>
      </c>
      <c r="I986" s="9"/>
      <c r="J986" s="9"/>
      <c r="K986" s="10" t="s">
        <v>2017</v>
      </c>
      <c r="L986" s="11">
        <v>45931</v>
      </c>
      <c r="M986" s="22"/>
      <c r="N986" s="22"/>
      <c r="O986" s="22"/>
      <c r="P986" s="100"/>
      <c r="Q986" s="100"/>
      <c r="R986" s="100"/>
      <c r="S986" s="100"/>
      <c r="T986" s="100"/>
      <c r="U986" s="14" t="s">
        <v>56</v>
      </c>
      <c r="V986" s="14">
        <v>0</v>
      </c>
      <c r="W986" s="14" t="s">
        <v>56</v>
      </c>
      <c r="X986" s="14" t="s">
        <v>56</v>
      </c>
    </row>
    <row r="987" spans="1:24">
      <c r="A987" t="s">
        <v>3490</v>
      </c>
      <c r="B987" s="12">
        <v>4010869754224</v>
      </c>
      <c r="C987" s="12" t="s">
        <v>3274</v>
      </c>
      <c r="D987" t="s">
        <v>6883</v>
      </c>
      <c r="E987" t="s">
        <v>3407</v>
      </c>
      <c r="F987" t="s">
        <v>3408</v>
      </c>
      <c r="G987" s="132" t="s">
        <v>5748</v>
      </c>
      <c r="H987" s="83" t="s">
        <v>7020</v>
      </c>
      <c r="I987" s="9"/>
      <c r="J987" s="9"/>
      <c r="K987" s="10" t="s">
        <v>2017</v>
      </c>
      <c r="L987" s="11">
        <v>45931</v>
      </c>
      <c r="M987" s="22"/>
      <c r="N987" s="22"/>
      <c r="O987" s="22"/>
      <c r="P987" s="100"/>
      <c r="Q987" s="100"/>
      <c r="R987" s="100"/>
      <c r="S987" s="100"/>
      <c r="T987" s="100"/>
      <c r="U987" s="14" t="s">
        <v>56</v>
      </c>
      <c r="V987" s="14">
        <v>0</v>
      </c>
      <c r="W987" s="14" t="s">
        <v>56</v>
      </c>
      <c r="X987" s="14" t="s">
        <v>56</v>
      </c>
    </row>
    <row r="988" spans="1:24">
      <c r="A988" t="s">
        <v>3492</v>
      </c>
      <c r="B988" s="12">
        <v>4010869754231</v>
      </c>
      <c r="C988" s="12" t="s">
        <v>3274</v>
      </c>
      <c r="D988" t="s">
        <v>6883</v>
      </c>
      <c r="E988" t="s">
        <v>3407</v>
      </c>
      <c r="F988" t="s">
        <v>3408</v>
      </c>
      <c r="G988" s="132" t="s">
        <v>5749</v>
      </c>
      <c r="H988" s="83" t="s">
        <v>7020</v>
      </c>
      <c r="I988" s="9"/>
      <c r="J988" s="9"/>
      <c r="K988" s="10" t="s">
        <v>2017</v>
      </c>
      <c r="L988" s="11">
        <v>45931</v>
      </c>
      <c r="M988" s="22"/>
      <c r="N988" s="22"/>
      <c r="O988" s="22"/>
      <c r="P988" s="100"/>
      <c r="Q988" s="100"/>
      <c r="R988" s="100"/>
      <c r="S988" s="100"/>
      <c r="T988" s="100"/>
      <c r="U988" s="14" t="s">
        <v>56</v>
      </c>
      <c r="V988" s="14">
        <v>0</v>
      </c>
      <c r="W988" s="14" t="s">
        <v>56</v>
      </c>
      <c r="X988" s="14" t="s">
        <v>56</v>
      </c>
    </row>
    <row r="989" spans="1:24">
      <c r="A989" t="s">
        <v>3494</v>
      </c>
      <c r="B989" s="12">
        <v>4010869754262</v>
      </c>
      <c r="C989" s="12" t="s">
        <v>3274</v>
      </c>
      <c r="D989" t="s">
        <v>6883</v>
      </c>
      <c r="E989" t="s">
        <v>3407</v>
      </c>
      <c r="F989" t="s">
        <v>3408</v>
      </c>
      <c r="G989" s="132" t="s">
        <v>5750</v>
      </c>
      <c r="H989" s="83" t="s">
        <v>7020</v>
      </c>
      <c r="I989" s="9"/>
      <c r="J989" s="9"/>
      <c r="K989" s="10" t="s">
        <v>2017</v>
      </c>
      <c r="L989" s="11">
        <v>45931</v>
      </c>
      <c r="M989" s="22"/>
      <c r="N989" s="22"/>
      <c r="O989" s="22"/>
      <c r="P989" s="100"/>
      <c r="Q989" s="100"/>
      <c r="R989" s="100"/>
      <c r="S989" s="100"/>
      <c r="T989" s="100"/>
      <c r="U989" s="14" t="s">
        <v>56</v>
      </c>
      <c r="V989" s="14">
        <v>0</v>
      </c>
      <c r="W989" s="14" t="s">
        <v>56</v>
      </c>
      <c r="X989" s="14" t="s">
        <v>56</v>
      </c>
    </row>
    <row r="990" spans="1:24">
      <c r="A990" t="s">
        <v>3496</v>
      </c>
      <c r="B990" s="12">
        <v>4010869754279</v>
      </c>
      <c r="C990" s="12" t="s">
        <v>3274</v>
      </c>
      <c r="D990" t="s">
        <v>6883</v>
      </c>
      <c r="E990" t="s">
        <v>3407</v>
      </c>
      <c r="F990" t="s">
        <v>3408</v>
      </c>
      <c r="G990" s="132" t="s">
        <v>5751</v>
      </c>
      <c r="H990" s="83" t="s">
        <v>7020</v>
      </c>
      <c r="I990" s="9"/>
      <c r="J990" s="9"/>
      <c r="K990" s="10" t="s">
        <v>2017</v>
      </c>
      <c r="L990" s="11">
        <v>45931</v>
      </c>
      <c r="M990" s="22"/>
      <c r="N990" s="22"/>
      <c r="O990" s="22"/>
      <c r="P990" s="100"/>
      <c r="Q990" s="100"/>
      <c r="R990" s="100"/>
      <c r="S990" s="100"/>
      <c r="T990" s="100"/>
      <c r="U990" s="14" t="s">
        <v>56</v>
      </c>
      <c r="V990" s="14">
        <v>0</v>
      </c>
      <c r="W990" s="14" t="s">
        <v>56</v>
      </c>
      <c r="X990" s="14" t="s">
        <v>56</v>
      </c>
    </row>
    <row r="991" spans="1:24">
      <c r="A991" t="s">
        <v>3498</v>
      </c>
      <c r="B991" s="12">
        <v>4010869754309</v>
      </c>
      <c r="C991" s="12" t="s">
        <v>3274</v>
      </c>
      <c r="D991" t="s">
        <v>6883</v>
      </c>
      <c r="E991" t="s">
        <v>3407</v>
      </c>
      <c r="F991" t="s">
        <v>3408</v>
      </c>
      <c r="G991" s="132" t="s">
        <v>5752</v>
      </c>
      <c r="H991" s="83" t="s">
        <v>7020</v>
      </c>
      <c r="I991" s="9"/>
      <c r="J991" s="9"/>
      <c r="K991" s="10" t="s">
        <v>2017</v>
      </c>
      <c r="L991" s="11">
        <v>45931</v>
      </c>
      <c r="M991" s="22"/>
      <c r="N991" s="22"/>
      <c r="O991" s="22"/>
      <c r="P991" s="100"/>
      <c r="Q991" s="100"/>
      <c r="R991" s="100"/>
      <c r="S991" s="100"/>
      <c r="T991" s="100"/>
      <c r="U991" s="14" t="s">
        <v>56</v>
      </c>
      <c r="V991" s="14">
        <v>0</v>
      </c>
      <c r="W991" s="14" t="s">
        <v>56</v>
      </c>
      <c r="X991" s="14" t="s">
        <v>56</v>
      </c>
    </row>
    <row r="992" spans="1:24">
      <c r="A992" t="s">
        <v>3501</v>
      </c>
      <c r="B992" s="12">
        <v>4010869754316</v>
      </c>
      <c r="C992" s="12" t="s">
        <v>3274</v>
      </c>
      <c r="D992" t="s">
        <v>6883</v>
      </c>
      <c r="E992" t="s">
        <v>3407</v>
      </c>
      <c r="F992" t="s">
        <v>3408</v>
      </c>
      <c r="G992" s="132" t="s">
        <v>5753</v>
      </c>
      <c r="H992" s="83" t="s">
        <v>7020</v>
      </c>
      <c r="I992" s="9"/>
      <c r="J992" s="9"/>
      <c r="K992" s="10" t="s">
        <v>2017</v>
      </c>
      <c r="L992" s="11">
        <v>45931</v>
      </c>
      <c r="M992" s="22"/>
      <c r="N992" s="22"/>
      <c r="O992" s="22"/>
      <c r="P992" s="100"/>
      <c r="Q992" s="100"/>
      <c r="R992" s="100"/>
      <c r="S992" s="100"/>
      <c r="T992" s="100"/>
      <c r="U992" s="14" t="s">
        <v>56</v>
      </c>
      <c r="V992" s="14">
        <v>0</v>
      </c>
      <c r="W992" s="14" t="s">
        <v>56</v>
      </c>
      <c r="X992" s="14" t="s">
        <v>56</v>
      </c>
    </row>
    <row r="993" spans="1:24">
      <c r="A993" t="s">
        <v>3503</v>
      </c>
      <c r="B993" s="12">
        <v>4010869751278</v>
      </c>
      <c r="C993" s="12" t="s">
        <v>3274</v>
      </c>
      <c r="D993" s="82" t="s">
        <v>224</v>
      </c>
      <c r="E993" t="s">
        <v>3275</v>
      </c>
      <c r="F993" t="s">
        <v>3276</v>
      </c>
      <c r="G993" s="131" t="s">
        <v>5754</v>
      </c>
      <c r="H993" s="83" t="s">
        <v>3505</v>
      </c>
      <c r="I993" s="9"/>
      <c r="J993" s="9"/>
      <c r="K993" s="10" t="s">
        <v>2017</v>
      </c>
      <c r="L993" s="11">
        <v>45931</v>
      </c>
      <c r="M993" s="22"/>
      <c r="N993" s="22"/>
      <c r="O993" s="22"/>
      <c r="P993" s="100"/>
      <c r="Q993" s="100"/>
      <c r="R993" s="100"/>
      <c r="S993" s="100"/>
      <c r="T993" s="100"/>
      <c r="U993" s="14" t="s">
        <v>56</v>
      </c>
      <c r="V993" s="14">
        <v>0</v>
      </c>
      <c r="W993" s="14" t="s">
        <v>56</v>
      </c>
      <c r="X993" s="14" t="s">
        <v>56</v>
      </c>
    </row>
    <row r="994" spans="1:24">
      <c r="A994" t="s">
        <v>3508</v>
      </c>
      <c r="B994" s="12">
        <v>4010869751285</v>
      </c>
      <c r="C994" s="12" t="s">
        <v>3274</v>
      </c>
      <c r="D994" s="82" t="s">
        <v>224</v>
      </c>
      <c r="E994" t="s">
        <v>3275</v>
      </c>
      <c r="F994" t="s">
        <v>3276</v>
      </c>
      <c r="G994" s="132" t="s">
        <v>5755</v>
      </c>
      <c r="H994" s="83" t="s">
        <v>3505</v>
      </c>
      <c r="I994" s="9"/>
      <c r="J994" s="9"/>
      <c r="K994" s="10" t="s">
        <v>2017</v>
      </c>
      <c r="L994" s="11">
        <v>45931</v>
      </c>
      <c r="M994" s="22"/>
      <c r="N994" s="22"/>
      <c r="O994" s="22"/>
      <c r="P994" s="100"/>
      <c r="Q994" s="100"/>
      <c r="R994" s="100"/>
      <c r="S994" s="100"/>
      <c r="T994" s="100"/>
      <c r="U994" s="14" t="s">
        <v>56</v>
      </c>
      <c r="V994" s="14">
        <v>0</v>
      </c>
      <c r="W994" s="14" t="s">
        <v>56</v>
      </c>
      <c r="X994" s="14" t="s">
        <v>56</v>
      </c>
    </row>
    <row r="995" spans="1:24">
      <c r="A995" t="s">
        <v>3511</v>
      </c>
      <c r="B995" s="12">
        <v>4010869751292</v>
      </c>
      <c r="C995" s="12" t="s">
        <v>3274</v>
      </c>
      <c r="D995" s="82" t="s">
        <v>224</v>
      </c>
      <c r="E995" t="s">
        <v>3275</v>
      </c>
      <c r="F995" t="s">
        <v>3276</v>
      </c>
      <c r="G995" s="132" t="s">
        <v>5756</v>
      </c>
      <c r="H995" s="83" t="s">
        <v>3505</v>
      </c>
      <c r="I995" s="9"/>
      <c r="J995" s="9"/>
      <c r="K995" s="10" t="s">
        <v>2017</v>
      </c>
      <c r="L995" s="11">
        <v>45931</v>
      </c>
      <c r="M995" s="22"/>
      <c r="N995" s="22"/>
      <c r="O995" s="22"/>
      <c r="P995" s="100"/>
      <c r="Q995" s="100"/>
      <c r="R995" s="100"/>
      <c r="S995" s="100"/>
      <c r="T995" s="100"/>
      <c r="U995" s="14" t="s">
        <v>56</v>
      </c>
      <c r="V995" s="14">
        <v>0</v>
      </c>
      <c r="W995" s="14" t="s">
        <v>56</v>
      </c>
      <c r="X995" s="14" t="s">
        <v>56</v>
      </c>
    </row>
    <row r="996" spans="1:24">
      <c r="A996" t="s">
        <v>3512</v>
      </c>
      <c r="B996" s="12">
        <v>4010869751308</v>
      </c>
      <c r="C996" s="12" t="s">
        <v>3274</v>
      </c>
      <c r="D996" s="82" t="s">
        <v>224</v>
      </c>
      <c r="E996" t="s">
        <v>3275</v>
      </c>
      <c r="F996" t="s">
        <v>3276</v>
      </c>
      <c r="G996" s="132" t="s">
        <v>5757</v>
      </c>
      <c r="H996" s="83" t="s">
        <v>3505</v>
      </c>
      <c r="I996" s="9"/>
      <c r="J996" s="9"/>
      <c r="K996" s="10" t="s">
        <v>2017</v>
      </c>
      <c r="L996" s="11">
        <v>45931</v>
      </c>
      <c r="M996" s="22"/>
      <c r="N996" s="22"/>
      <c r="O996" s="22"/>
      <c r="P996" s="100"/>
      <c r="Q996" s="100"/>
      <c r="R996" s="100"/>
      <c r="S996" s="100"/>
      <c r="T996" s="100"/>
      <c r="U996" s="14" t="s">
        <v>56</v>
      </c>
      <c r="V996" s="14">
        <v>0</v>
      </c>
      <c r="W996" s="14" t="s">
        <v>56</v>
      </c>
      <c r="X996" s="14" t="s">
        <v>56</v>
      </c>
    </row>
    <row r="997" spans="1:24">
      <c r="A997" t="s">
        <v>3514</v>
      </c>
      <c r="B997" s="12">
        <v>4010869751315</v>
      </c>
      <c r="C997" s="12" t="s">
        <v>3274</v>
      </c>
      <c r="D997" s="82" t="s">
        <v>224</v>
      </c>
      <c r="E997" t="s">
        <v>3275</v>
      </c>
      <c r="F997" t="s">
        <v>3276</v>
      </c>
      <c r="G997" s="132" t="s">
        <v>7021</v>
      </c>
      <c r="H997" s="83" t="s">
        <v>3505</v>
      </c>
      <c r="I997" s="9"/>
      <c r="J997" s="9"/>
      <c r="K997" s="10" t="s">
        <v>2017</v>
      </c>
      <c r="L997" s="11">
        <v>45931</v>
      </c>
      <c r="M997" s="22"/>
      <c r="N997" s="22"/>
      <c r="O997" s="22"/>
      <c r="P997" s="100"/>
      <c r="Q997" s="100"/>
      <c r="R997" s="100"/>
      <c r="S997" s="100"/>
      <c r="T997" s="100"/>
      <c r="U997" s="14" t="s">
        <v>56</v>
      </c>
      <c r="V997" s="14">
        <v>0</v>
      </c>
      <c r="W997" s="14" t="s">
        <v>56</v>
      </c>
      <c r="X997" s="14" t="s">
        <v>56</v>
      </c>
    </row>
    <row r="998" spans="1:24">
      <c r="A998" t="s">
        <v>3517</v>
      </c>
      <c r="B998" s="12">
        <v>4010869751322</v>
      </c>
      <c r="C998" s="12" t="s">
        <v>3274</v>
      </c>
      <c r="D998" s="82" t="s">
        <v>224</v>
      </c>
      <c r="E998" t="s">
        <v>3275</v>
      </c>
      <c r="F998" t="s">
        <v>3276</v>
      </c>
      <c r="G998" s="132" t="s">
        <v>7022</v>
      </c>
      <c r="H998" s="83" t="s">
        <v>3505</v>
      </c>
      <c r="I998" s="9"/>
      <c r="J998" s="9"/>
      <c r="K998" s="10" t="s">
        <v>2017</v>
      </c>
      <c r="L998" s="11">
        <v>45931</v>
      </c>
      <c r="M998" s="22"/>
      <c r="N998" s="22"/>
      <c r="O998" s="22"/>
      <c r="P998" s="100"/>
      <c r="Q998" s="100"/>
      <c r="R998" s="100"/>
      <c r="S998" s="100"/>
      <c r="T998" s="100"/>
      <c r="U998" s="14" t="s">
        <v>56</v>
      </c>
      <c r="V998" s="14">
        <v>0</v>
      </c>
      <c r="W998" s="14" t="s">
        <v>56</v>
      </c>
      <c r="X998" s="14" t="s">
        <v>56</v>
      </c>
    </row>
    <row r="999" spans="1:24">
      <c r="A999" t="s">
        <v>3520</v>
      </c>
      <c r="B999" s="12">
        <v>4010869751339</v>
      </c>
      <c r="C999" s="12" t="s">
        <v>3274</v>
      </c>
      <c r="D999" s="82" t="s">
        <v>224</v>
      </c>
      <c r="E999" t="s">
        <v>3275</v>
      </c>
      <c r="F999" t="s">
        <v>3276</v>
      </c>
      <c r="G999" s="132" t="s">
        <v>7023</v>
      </c>
      <c r="H999" s="83" t="s">
        <v>3505</v>
      </c>
      <c r="I999" s="9"/>
      <c r="J999" s="9"/>
      <c r="K999" s="10" t="s">
        <v>2017</v>
      </c>
      <c r="L999" s="11">
        <v>45931</v>
      </c>
      <c r="M999" s="22"/>
      <c r="N999" s="22"/>
      <c r="O999" s="22"/>
      <c r="P999" s="100"/>
      <c r="Q999" s="100"/>
      <c r="R999" s="100"/>
      <c r="S999" s="100"/>
      <c r="T999" s="100"/>
      <c r="U999" s="14" t="s">
        <v>56</v>
      </c>
      <c r="V999" s="14">
        <v>0</v>
      </c>
      <c r="W999" s="14" t="s">
        <v>56</v>
      </c>
      <c r="X999" s="14" t="s">
        <v>56</v>
      </c>
    </row>
    <row r="1000" spans="1:24">
      <c r="A1000" t="s">
        <v>3521</v>
      </c>
      <c r="B1000" s="12">
        <v>4010869751346</v>
      </c>
      <c r="C1000" s="12" t="s">
        <v>3274</v>
      </c>
      <c r="D1000" s="82" t="s">
        <v>224</v>
      </c>
      <c r="E1000" t="s">
        <v>3275</v>
      </c>
      <c r="F1000" t="s">
        <v>3276</v>
      </c>
      <c r="G1000" s="132" t="s">
        <v>7024</v>
      </c>
      <c r="H1000" s="83" t="s">
        <v>3505</v>
      </c>
      <c r="I1000" s="9"/>
      <c r="J1000" s="9"/>
      <c r="K1000" s="10" t="s">
        <v>2017</v>
      </c>
      <c r="L1000" s="11">
        <v>45931</v>
      </c>
      <c r="M1000" s="22"/>
      <c r="N1000" s="22"/>
      <c r="O1000" s="22"/>
      <c r="P1000" s="100"/>
      <c r="Q1000" s="100"/>
      <c r="R1000" s="100"/>
      <c r="S1000" s="100"/>
      <c r="T1000" s="100"/>
      <c r="U1000" s="14" t="s">
        <v>56</v>
      </c>
      <c r="V1000" s="14">
        <v>0</v>
      </c>
      <c r="W1000" s="14" t="s">
        <v>56</v>
      </c>
      <c r="X1000" s="14" t="s">
        <v>56</v>
      </c>
    </row>
    <row r="1001" spans="1:24">
      <c r="A1001" t="s">
        <v>3522</v>
      </c>
      <c r="B1001" s="12">
        <v>4010869751353</v>
      </c>
      <c r="C1001" s="12" t="s">
        <v>3274</v>
      </c>
      <c r="D1001" s="82" t="s">
        <v>224</v>
      </c>
      <c r="E1001" t="s">
        <v>3275</v>
      </c>
      <c r="F1001" t="s">
        <v>3276</v>
      </c>
      <c r="G1001" s="132" t="s">
        <v>7025</v>
      </c>
      <c r="H1001" s="83" t="s">
        <v>3505</v>
      </c>
      <c r="I1001" s="9"/>
      <c r="J1001" s="9"/>
      <c r="K1001" s="10" t="s">
        <v>2017</v>
      </c>
      <c r="L1001" s="11">
        <v>45931</v>
      </c>
      <c r="M1001" s="22"/>
      <c r="N1001" s="22"/>
      <c r="O1001" s="22"/>
      <c r="P1001" s="100"/>
      <c r="Q1001" s="100"/>
      <c r="R1001" s="100"/>
      <c r="S1001" s="100"/>
      <c r="T1001" s="100"/>
      <c r="U1001" s="14" t="s">
        <v>56</v>
      </c>
      <c r="V1001" s="14">
        <v>0</v>
      </c>
      <c r="W1001" s="14" t="s">
        <v>56</v>
      </c>
      <c r="X1001" s="14" t="s">
        <v>56</v>
      </c>
    </row>
    <row r="1002" spans="1:24">
      <c r="A1002" t="s">
        <v>3523</v>
      </c>
      <c r="B1002" s="12">
        <v>4010869751360</v>
      </c>
      <c r="C1002" s="12" t="s">
        <v>3274</v>
      </c>
      <c r="D1002" s="82" t="s">
        <v>224</v>
      </c>
      <c r="E1002" t="s">
        <v>3275</v>
      </c>
      <c r="F1002" t="s">
        <v>3276</v>
      </c>
      <c r="G1002" s="132" t="s">
        <v>7026</v>
      </c>
      <c r="H1002" s="83" t="s">
        <v>3505</v>
      </c>
      <c r="I1002" s="9"/>
      <c r="J1002" s="9"/>
      <c r="K1002" s="10" t="s">
        <v>2017</v>
      </c>
      <c r="L1002" s="11">
        <v>45931</v>
      </c>
      <c r="M1002" s="22"/>
      <c r="N1002" s="22"/>
      <c r="O1002" s="22"/>
      <c r="P1002" s="100"/>
      <c r="Q1002" s="100"/>
      <c r="R1002" s="100"/>
      <c r="S1002" s="100"/>
      <c r="T1002" s="100"/>
      <c r="U1002" s="14" t="s">
        <v>56</v>
      </c>
      <c r="V1002" s="14">
        <v>0</v>
      </c>
      <c r="W1002" s="14" t="s">
        <v>56</v>
      </c>
      <c r="X1002" s="14" t="s">
        <v>56</v>
      </c>
    </row>
    <row r="1003" spans="1:24">
      <c r="A1003" t="s">
        <v>3524</v>
      </c>
      <c r="B1003" s="12">
        <v>4010869754040</v>
      </c>
      <c r="C1003" s="12" t="s">
        <v>3274</v>
      </c>
      <c r="D1003" t="s">
        <v>6883</v>
      </c>
      <c r="E1003" t="s">
        <v>3275</v>
      </c>
      <c r="F1003" t="s">
        <v>3276</v>
      </c>
      <c r="G1003" s="132" t="s">
        <v>7027</v>
      </c>
      <c r="H1003" s="83" t="s">
        <v>7028</v>
      </c>
      <c r="I1003" s="9"/>
      <c r="J1003" s="9"/>
      <c r="K1003" s="10" t="s">
        <v>2017</v>
      </c>
      <c r="L1003" s="11">
        <v>45931</v>
      </c>
      <c r="M1003" s="22"/>
      <c r="N1003" s="22"/>
      <c r="O1003" s="22"/>
      <c r="P1003" s="100"/>
      <c r="Q1003" s="100"/>
      <c r="R1003" s="100"/>
      <c r="S1003" s="100"/>
      <c r="T1003" s="100"/>
      <c r="U1003" s="14" t="s">
        <v>56</v>
      </c>
      <c r="V1003" s="14">
        <v>0</v>
      </c>
      <c r="W1003" s="14" t="s">
        <v>56</v>
      </c>
      <c r="X1003" s="14" t="s">
        <v>56</v>
      </c>
    </row>
    <row r="1004" spans="1:24">
      <c r="A1004" t="s">
        <v>3528</v>
      </c>
      <c r="B1004" s="12">
        <v>4010869754057</v>
      </c>
      <c r="C1004" s="12" t="s">
        <v>3274</v>
      </c>
      <c r="D1004" t="s">
        <v>6883</v>
      </c>
      <c r="E1004" t="s">
        <v>3275</v>
      </c>
      <c r="F1004" t="s">
        <v>3276</v>
      </c>
      <c r="G1004" s="132" t="s">
        <v>7029</v>
      </c>
      <c r="H1004" s="83" t="s">
        <v>7028</v>
      </c>
      <c r="I1004" s="9"/>
      <c r="J1004" s="9"/>
      <c r="K1004" s="10" t="s">
        <v>2017</v>
      </c>
      <c r="L1004" s="11">
        <v>45931</v>
      </c>
      <c r="M1004" s="22"/>
      <c r="N1004" s="22"/>
      <c r="O1004" s="22"/>
      <c r="P1004" s="100"/>
      <c r="Q1004" s="100"/>
      <c r="R1004" s="100"/>
      <c r="S1004" s="100"/>
      <c r="T1004" s="100"/>
      <c r="U1004" s="14" t="s">
        <v>56</v>
      </c>
      <c r="V1004" s="14">
        <v>0</v>
      </c>
      <c r="W1004" s="14" t="s">
        <v>56</v>
      </c>
      <c r="X1004" s="14" t="s">
        <v>56</v>
      </c>
    </row>
    <row r="1005" spans="1:24" ht="15.75" customHeight="1">
      <c r="A1005" t="s">
        <v>7030</v>
      </c>
      <c r="B1005" s="12">
        <v>4010869754064</v>
      </c>
      <c r="C1005" s="12" t="s">
        <v>3274</v>
      </c>
      <c r="D1005" t="s">
        <v>6883</v>
      </c>
      <c r="E1005" t="s">
        <v>3275</v>
      </c>
      <c r="F1005" t="s">
        <v>3276</v>
      </c>
      <c r="G1005" s="132" t="s">
        <v>7031</v>
      </c>
      <c r="H1005" s="83" t="s">
        <v>7028</v>
      </c>
      <c r="I1005" s="9"/>
      <c r="J1005" s="9"/>
      <c r="K1005" s="10" t="s">
        <v>2017</v>
      </c>
      <c r="L1005" s="11">
        <v>45931</v>
      </c>
      <c r="M1005" s="22"/>
      <c r="N1005" s="22"/>
      <c r="O1005" s="22"/>
      <c r="P1005" s="100"/>
      <c r="Q1005" s="100"/>
      <c r="R1005" s="100"/>
      <c r="S1005" s="100"/>
      <c r="T1005" s="100"/>
      <c r="U1005" s="14" t="s">
        <v>56</v>
      </c>
      <c r="V1005" s="14">
        <v>0</v>
      </c>
      <c r="W1005" s="14" t="s">
        <v>56</v>
      </c>
      <c r="X1005" s="14" t="s">
        <v>56</v>
      </c>
    </row>
    <row r="1006" spans="1:24">
      <c r="A1006" t="s">
        <v>7032</v>
      </c>
      <c r="B1006" s="12">
        <v>4010869754071</v>
      </c>
      <c r="C1006" s="12" t="s">
        <v>3274</v>
      </c>
      <c r="D1006" t="s">
        <v>6883</v>
      </c>
      <c r="E1006" t="s">
        <v>3275</v>
      </c>
      <c r="F1006" t="s">
        <v>3276</v>
      </c>
      <c r="G1006" s="132" t="s">
        <v>7033</v>
      </c>
      <c r="H1006" s="83" t="s">
        <v>7028</v>
      </c>
      <c r="I1006" s="9"/>
      <c r="J1006" s="9"/>
      <c r="K1006" s="10" t="s">
        <v>2017</v>
      </c>
      <c r="L1006" s="11">
        <v>45931</v>
      </c>
      <c r="M1006" s="22"/>
      <c r="N1006" s="22"/>
      <c r="O1006" s="22"/>
      <c r="P1006" s="100"/>
      <c r="Q1006" s="100"/>
      <c r="R1006" s="100"/>
      <c r="S1006" s="100"/>
      <c r="T1006" s="100"/>
      <c r="U1006" s="14" t="s">
        <v>56</v>
      </c>
      <c r="V1006" s="14">
        <v>0</v>
      </c>
      <c r="W1006" s="14" t="s">
        <v>56</v>
      </c>
      <c r="X1006" s="14" t="s">
        <v>56</v>
      </c>
    </row>
    <row r="1007" spans="1:24">
      <c r="A1007" t="s">
        <v>3536</v>
      </c>
      <c r="B1007" s="12">
        <v>4010869751094</v>
      </c>
      <c r="C1007" s="12" t="s">
        <v>3274</v>
      </c>
      <c r="D1007" t="s">
        <v>6883</v>
      </c>
      <c r="E1007" t="s">
        <v>3281</v>
      </c>
      <c r="F1007" t="s">
        <v>3282</v>
      </c>
      <c r="G1007" s="131" t="s">
        <v>5768</v>
      </c>
      <c r="H1007" s="83" t="s">
        <v>7036</v>
      </c>
      <c r="I1007" s="9"/>
      <c r="J1007" s="9"/>
      <c r="K1007" s="10" t="s">
        <v>2017</v>
      </c>
      <c r="L1007" s="11">
        <v>45931</v>
      </c>
      <c r="M1007" s="22"/>
      <c r="N1007" s="22"/>
      <c r="O1007" s="22"/>
      <c r="P1007" s="100"/>
      <c r="Q1007" s="100"/>
      <c r="R1007" s="100"/>
      <c r="S1007" s="100"/>
      <c r="T1007" s="100"/>
      <c r="U1007" s="14" t="s">
        <v>56</v>
      </c>
      <c r="V1007" s="14">
        <v>0</v>
      </c>
      <c r="W1007" s="14" t="s">
        <v>56</v>
      </c>
      <c r="X1007" s="14" t="s">
        <v>56</v>
      </c>
    </row>
    <row r="1008" spans="1:24">
      <c r="A1008" t="s">
        <v>3540</v>
      </c>
      <c r="B1008" s="12">
        <v>4010869751100</v>
      </c>
      <c r="C1008" s="12" t="s">
        <v>3274</v>
      </c>
      <c r="D1008" t="s">
        <v>6883</v>
      </c>
      <c r="E1008" t="s">
        <v>3281</v>
      </c>
      <c r="F1008" t="s">
        <v>3282</v>
      </c>
      <c r="G1008" s="132" t="s">
        <v>5769</v>
      </c>
      <c r="H1008" s="83" t="s">
        <v>7036</v>
      </c>
      <c r="I1008" s="9"/>
      <c r="J1008" s="9"/>
      <c r="K1008" s="10" t="s">
        <v>2017</v>
      </c>
      <c r="L1008" s="11">
        <v>45931</v>
      </c>
      <c r="M1008" s="22"/>
      <c r="N1008" s="22"/>
      <c r="O1008" s="22"/>
      <c r="P1008" s="100"/>
      <c r="Q1008" s="100"/>
      <c r="R1008" s="100"/>
      <c r="S1008" s="100"/>
      <c r="T1008" s="100"/>
      <c r="U1008" s="14" t="s">
        <v>56</v>
      </c>
      <c r="V1008" s="14">
        <v>0</v>
      </c>
      <c r="W1008" s="14" t="s">
        <v>56</v>
      </c>
      <c r="X1008" s="14" t="s">
        <v>56</v>
      </c>
    </row>
    <row r="1009" spans="1:24">
      <c r="A1009" t="s">
        <v>3542</v>
      </c>
      <c r="B1009" s="12">
        <v>4010869751131</v>
      </c>
      <c r="C1009" s="12" t="s">
        <v>3274</v>
      </c>
      <c r="D1009" t="s">
        <v>6883</v>
      </c>
      <c r="E1009" t="s">
        <v>3281</v>
      </c>
      <c r="F1009" t="s">
        <v>3282</v>
      </c>
      <c r="G1009" s="132" t="s">
        <v>5770</v>
      </c>
      <c r="H1009" s="83" t="s">
        <v>7036</v>
      </c>
      <c r="I1009" s="9"/>
      <c r="J1009" s="9"/>
      <c r="K1009" s="10" t="s">
        <v>2017</v>
      </c>
      <c r="L1009" s="11">
        <v>45931</v>
      </c>
      <c r="M1009" s="22"/>
      <c r="N1009" s="22"/>
      <c r="O1009" s="22"/>
      <c r="P1009" s="100"/>
      <c r="Q1009" s="100"/>
      <c r="R1009" s="100"/>
      <c r="S1009" s="100"/>
      <c r="T1009" s="100"/>
      <c r="U1009" s="14" t="s">
        <v>56</v>
      </c>
      <c r="V1009" s="14">
        <v>0</v>
      </c>
      <c r="W1009" s="14" t="s">
        <v>56</v>
      </c>
      <c r="X1009" s="14" t="s">
        <v>56</v>
      </c>
    </row>
    <row r="1010" spans="1:24">
      <c r="A1010" t="s">
        <v>3544</v>
      </c>
      <c r="B1010" s="12">
        <v>4010869751148</v>
      </c>
      <c r="C1010" s="12" t="s">
        <v>3274</v>
      </c>
      <c r="D1010" t="s">
        <v>6883</v>
      </c>
      <c r="E1010" t="s">
        <v>3281</v>
      </c>
      <c r="F1010" t="s">
        <v>3282</v>
      </c>
      <c r="G1010" s="132" t="s">
        <v>5771</v>
      </c>
      <c r="H1010" s="83" t="s">
        <v>7036</v>
      </c>
      <c r="I1010" s="9"/>
      <c r="J1010" s="9"/>
      <c r="K1010" s="10" t="s">
        <v>2017</v>
      </c>
      <c r="L1010" s="11">
        <v>45931</v>
      </c>
      <c r="M1010" s="22"/>
      <c r="N1010" s="22"/>
      <c r="O1010" s="22"/>
      <c r="P1010" s="100"/>
      <c r="Q1010" s="100"/>
      <c r="R1010" s="100"/>
      <c r="S1010" s="100"/>
      <c r="T1010" s="100"/>
      <c r="U1010" s="14" t="s">
        <v>56</v>
      </c>
      <c r="V1010" s="14">
        <v>0</v>
      </c>
      <c r="W1010" s="14" t="s">
        <v>56</v>
      </c>
      <c r="X1010" s="14" t="s">
        <v>56</v>
      </c>
    </row>
    <row r="1011" spans="1:24">
      <c r="A1011" t="s">
        <v>3546</v>
      </c>
      <c r="B1011" s="12">
        <v>4010869751179</v>
      </c>
      <c r="C1011" s="12" t="s">
        <v>3274</v>
      </c>
      <c r="D1011" t="s">
        <v>6883</v>
      </c>
      <c r="E1011" t="s">
        <v>3281</v>
      </c>
      <c r="F1011" t="s">
        <v>3282</v>
      </c>
      <c r="G1011" s="132" t="s">
        <v>5772</v>
      </c>
      <c r="H1011" s="83" t="s">
        <v>7036</v>
      </c>
      <c r="I1011" s="9"/>
      <c r="J1011" s="9"/>
      <c r="K1011" s="10" t="s">
        <v>2017</v>
      </c>
      <c r="L1011" s="11">
        <v>45931</v>
      </c>
      <c r="M1011" s="22"/>
      <c r="N1011" s="22"/>
      <c r="O1011" s="22"/>
      <c r="P1011" s="100"/>
      <c r="Q1011" s="100"/>
      <c r="R1011" s="100"/>
      <c r="S1011" s="100"/>
      <c r="T1011" s="100"/>
      <c r="U1011" s="14" t="s">
        <v>56</v>
      </c>
      <c r="V1011" s="14">
        <v>0</v>
      </c>
      <c r="W1011" s="14" t="s">
        <v>56</v>
      </c>
      <c r="X1011" s="14" t="s">
        <v>56</v>
      </c>
    </row>
    <row r="1012" spans="1:24">
      <c r="A1012" t="s">
        <v>3549</v>
      </c>
      <c r="B1012" s="12">
        <v>4010869751186</v>
      </c>
      <c r="C1012" s="12" t="s">
        <v>3274</v>
      </c>
      <c r="D1012" t="s">
        <v>6883</v>
      </c>
      <c r="E1012" t="s">
        <v>3281</v>
      </c>
      <c r="F1012" t="s">
        <v>3282</v>
      </c>
      <c r="G1012" s="132" t="s">
        <v>5773</v>
      </c>
      <c r="H1012" s="83" t="s">
        <v>7036</v>
      </c>
      <c r="I1012" s="9"/>
      <c r="J1012" s="9"/>
      <c r="K1012" s="10" t="s">
        <v>2017</v>
      </c>
      <c r="L1012" s="11">
        <v>45931</v>
      </c>
      <c r="M1012" s="22"/>
      <c r="N1012" s="22"/>
      <c r="O1012" s="22"/>
      <c r="P1012" s="100"/>
      <c r="Q1012" s="100"/>
      <c r="R1012" s="100"/>
      <c r="S1012" s="100"/>
      <c r="T1012" s="100"/>
      <c r="U1012" s="14" t="s">
        <v>56</v>
      </c>
      <c r="V1012" s="14">
        <v>0</v>
      </c>
      <c r="W1012" s="14" t="s">
        <v>56</v>
      </c>
      <c r="X1012" s="14" t="s">
        <v>56</v>
      </c>
    </row>
    <row r="1013" spans="1:24">
      <c r="A1013" t="s">
        <v>3551</v>
      </c>
      <c r="B1013" s="12">
        <v>4010869751193</v>
      </c>
      <c r="C1013" s="12" t="s">
        <v>3274</v>
      </c>
      <c r="D1013" t="s">
        <v>6883</v>
      </c>
      <c r="E1013" t="s">
        <v>3281</v>
      </c>
      <c r="F1013" t="s">
        <v>3282</v>
      </c>
      <c r="G1013" s="132" t="s">
        <v>5774</v>
      </c>
      <c r="H1013" s="83" t="s">
        <v>7036</v>
      </c>
      <c r="I1013" s="9"/>
      <c r="J1013" s="9"/>
      <c r="K1013" s="10" t="s">
        <v>2017</v>
      </c>
      <c r="L1013" s="11">
        <v>45931</v>
      </c>
      <c r="M1013" s="22"/>
      <c r="N1013" s="22"/>
      <c r="O1013" s="22"/>
      <c r="P1013" s="100"/>
      <c r="Q1013" s="100"/>
      <c r="R1013" s="100"/>
      <c r="S1013" s="100"/>
      <c r="T1013" s="100"/>
      <c r="U1013" s="14" t="s">
        <v>56</v>
      </c>
      <c r="V1013" s="14">
        <v>0</v>
      </c>
      <c r="W1013" s="14" t="s">
        <v>56</v>
      </c>
      <c r="X1013" s="14" t="s">
        <v>56</v>
      </c>
    </row>
    <row r="1014" spans="1:24">
      <c r="A1014" t="s">
        <v>3554</v>
      </c>
      <c r="B1014" s="12">
        <v>4010869751209</v>
      </c>
      <c r="C1014" s="12" t="s">
        <v>3274</v>
      </c>
      <c r="D1014" t="s">
        <v>6883</v>
      </c>
      <c r="E1014" t="s">
        <v>3281</v>
      </c>
      <c r="F1014" t="s">
        <v>3282</v>
      </c>
      <c r="G1014" s="132" t="s">
        <v>5775</v>
      </c>
      <c r="H1014" s="83" t="s">
        <v>7036</v>
      </c>
      <c r="I1014" s="9"/>
      <c r="J1014" s="9"/>
      <c r="K1014" s="10" t="s">
        <v>2017</v>
      </c>
      <c r="L1014" s="11">
        <v>45931</v>
      </c>
      <c r="M1014" s="22"/>
      <c r="N1014" s="22"/>
      <c r="O1014" s="22"/>
      <c r="P1014" s="100"/>
      <c r="Q1014" s="100"/>
      <c r="R1014" s="100"/>
      <c r="S1014" s="100"/>
      <c r="T1014" s="100"/>
      <c r="U1014" s="14" t="s">
        <v>56</v>
      </c>
      <c r="V1014" s="14">
        <v>0</v>
      </c>
      <c r="W1014" s="14" t="s">
        <v>56</v>
      </c>
      <c r="X1014" s="14" t="s">
        <v>56</v>
      </c>
    </row>
    <row r="1015" spans="1:24">
      <c r="A1015" t="s">
        <v>3556</v>
      </c>
      <c r="B1015" s="12">
        <v>4010869751216</v>
      </c>
      <c r="C1015" s="12" t="s">
        <v>3274</v>
      </c>
      <c r="D1015" t="s">
        <v>6883</v>
      </c>
      <c r="E1015" t="s">
        <v>3281</v>
      </c>
      <c r="F1015" t="s">
        <v>3282</v>
      </c>
      <c r="G1015" s="132" t="s">
        <v>5776</v>
      </c>
      <c r="H1015" s="83" t="s">
        <v>7036</v>
      </c>
      <c r="I1015" s="9"/>
      <c r="J1015" s="9"/>
      <c r="K1015" s="10" t="s">
        <v>2017</v>
      </c>
      <c r="L1015" s="11">
        <v>45931</v>
      </c>
      <c r="M1015" s="22"/>
      <c r="N1015" s="22"/>
      <c r="O1015" s="22"/>
      <c r="P1015" s="100"/>
      <c r="Q1015" s="100"/>
      <c r="R1015" s="100"/>
      <c r="S1015" s="100"/>
      <c r="T1015" s="100"/>
      <c r="U1015" s="14" t="s">
        <v>56</v>
      </c>
      <c r="V1015" s="14">
        <v>0</v>
      </c>
      <c r="W1015" s="14" t="s">
        <v>56</v>
      </c>
      <c r="X1015" s="14" t="s">
        <v>56</v>
      </c>
    </row>
    <row r="1016" spans="1:24">
      <c r="A1016" t="s">
        <v>3558</v>
      </c>
      <c r="B1016" s="12">
        <v>4010869751223</v>
      </c>
      <c r="C1016" s="12" t="s">
        <v>3274</v>
      </c>
      <c r="D1016" t="s">
        <v>6883</v>
      </c>
      <c r="E1016" t="s">
        <v>3281</v>
      </c>
      <c r="F1016" t="s">
        <v>3282</v>
      </c>
      <c r="G1016" s="132" t="s">
        <v>5777</v>
      </c>
      <c r="H1016" s="83" t="s">
        <v>7036</v>
      </c>
      <c r="I1016" s="9"/>
      <c r="J1016" s="9"/>
      <c r="K1016" s="10" t="s">
        <v>2017</v>
      </c>
      <c r="L1016" s="11">
        <v>45931</v>
      </c>
      <c r="M1016" s="22"/>
      <c r="N1016" s="22"/>
      <c r="O1016" s="22"/>
      <c r="P1016" s="100"/>
      <c r="Q1016" s="100"/>
      <c r="R1016" s="100"/>
      <c r="S1016" s="100"/>
      <c r="T1016" s="100"/>
      <c r="U1016" s="14" t="s">
        <v>56</v>
      </c>
      <c r="V1016" s="14">
        <v>0</v>
      </c>
      <c r="W1016" s="14" t="s">
        <v>56</v>
      </c>
      <c r="X1016" s="14" t="s">
        <v>56</v>
      </c>
    </row>
    <row r="1017" spans="1:24">
      <c r="A1017" t="s">
        <v>3560</v>
      </c>
      <c r="B1017" s="12">
        <v>4010869751230</v>
      </c>
      <c r="C1017" s="12" t="s">
        <v>3274</v>
      </c>
      <c r="D1017" t="s">
        <v>6883</v>
      </c>
      <c r="E1017" t="s">
        <v>3281</v>
      </c>
      <c r="F1017" t="s">
        <v>3282</v>
      </c>
      <c r="G1017" s="132" t="s">
        <v>5778</v>
      </c>
      <c r="H1017" s="83" t="s">
        <v>7036</v>
      </c>
      <c r="I1017" s="9"/>
      <c r="J1017" s="9"/>
      <c r="K1017" s="10" t="s">
        <v>2017</v>
      </c>
      <c r="L1017" s="11">
        <v>45931</v>
      </c>
      <c r="M1017" s="22"/>
      <c r="N1017" s="22"/>
      <c r="O1017" s="22"/>
      <c r="P1017" s="100"/>
      <c r="Q1017" s="100"/>
      <c r="R1017" s="100"/>
      <c r="S1017" s="100"/>
      <c r="T1017" s="100"/>
      <c r="U1017" s="14" t="s">
        <v>56</v>
      </c>
      <c r="V1017" s="14">
        <v>0</v>
      </c>
      <c r="W1017" s="14" t="s">
        <v>56</v>
      </c>
      <c r="X1017" s="14" t="s">
        <v>56</v>
      </c>
    </row>
    <row r="1018" spans="1:24">
      <c r="A1018" t="s">
        <v>3562</v>
      </c>
      <c r="B1018" s="12">
        <v>4010869751247</v>
      </c>
      <c r="C1018" s="12" t="s">
        <v>3274</v>
      </c>
      <c r="D1018" t="s">
        <v>6883</v>
      </c>
      <c r="E1018" t="s">
        <v>3281</v>
      </c>
      <c r="F1018" t="s">
        <v>3282</v>
      </c>
      <c r="G1018" s="132" t="s">
        <v>5779</v>
      </c>
      <c r="H1018" s="83" t="s">
        <v>7036</v>
      </c>
      <c r="I1018" s="9"/>
      <c r="J1018" s="9"/>
      <c r="K1018" s="10" t="s">
        <v>2017</v>
      </c>
      <c r="L1018" s="11">
        <v>45931</v>
      </c>
      <c r="M1018" s="22"/>
      <c r="N1018" s="22"/>
      <c r="O1018" s="22"/>
      <c r="P1018" s="100"/>
      <c r="Q1018" s="100"/>
      <c r="R1018" s="100"/>
      <c r="S1018" s="100"/>
      <c r="T1018" s="100"/>
      <c r="U1018" s="14" t="s">
        <v>56</v>
      </c>
      <c r="V1018" s="14">
        <v>0</v>
      </c>
      <c r="W1018" s="14" t="s">
        <v>56</v>
      </c>
      <c r="X1018" s="14" t="s">
        <v>56</v>
      </c>
    </row>
    <row r="1019" spans="1:24">
      <c r="A1019" t="s">
        <v>3564</v>
      </c>
      <c r="B1019" s="12">
        <v>4010869751254</v>
      </c>
      <c r="C1019" s="12" t="s">
        <v>3274</v>
      </c>
      <c r="D1019" t="s">
        <v>6883</v>
      </c>
      <c r="E1019" t="s">
        <v>3281</v>
      </c>
      <c r="F1019" t="s">
        <v>3282</v>
      </c>
      <c r="G1019" s="132" t="s">
        <v>5780</v>
      </c>
      <c r="H1019" s="83" t="s">
        <v>7036</v>
      </c>
      <c r="I1019" s="9"/>
      <c r="J1019" s="9"/>
      <c r="K1019" s="10" t="s">
        <v>2017</v>
      </c>
      <c r="L1019" s="11">
        <v>45931</v>
      </c>
      <c r="M1019" s="22"/>
      <c r="N1019" s="22"/>
      <c r="O1019" s="22"/>
      <c r="P1019" s="100"/>
      <c r="Q1019" s="100"/>
      <c r="R1019" s="100"/>
      <c r="S1019" s="100"/>
      <c r="T1019" s="100"/>
      <c r="U1019" s="14" t="s">
        <v>56</v>
      </c>
      <c r="V1019" s="14">
        <v>0</v>
      </c>
      <c r="W1019" s="14" t="s">
        <v>56</v>
      </c>
      <c r="X1019" s="14" t="s">
        <v>56</v>
      </c>
    </row>
    <row r="1020" spans="1:24">
      <c r="A1020" t="s">
        <v>3566</v>
      </c>
      <c r="B1020" s="12">
        <v>4010869751261</v>
      </c>
      <c r="C1020" s="12" t="s">
        <v>3274</v>
      </c>
      <c r="D1020" t="s">
        <v>6883</v>
      </c>
      <c r="E1020" t="s">
        <v>3281</v>
      </c>
      <c r="F1020" t="s">
        <v>3282</v>
      </c>
      <c r="G1020" s="132" t="s">
        <v>5781</v>
      </c>
      <c r="H1020" s="83" t="s">
        <v>7036</v>
      </c>
      <c r="I1020" s="9"/>
      <c r="J1020" s="9"/>
      <c r="K1020" s="10" t="s">
        <v>2017</v>
      </c>
      <c r="L1020" s="11">
        <v>45931</v>
      </c>
      <c r="M1020" s="22"/>
      <c r="N1020" s="22"/>
      <c r="O1020" s="22"/>
      <c r="P1020" s="100"/>
      <c r="Q1020" s="100"/>
      <c r="R1020" s="100"/>
      <c r="S1020" s="100"/>
      <c r="T1020" s="100"/>
      <c r="U1020" s="14" t="s">
        <v>56</v>
      </c>
      <c r="V1020" s="14">
        <v>0</v>
      </c>
      <c r="W1020" s="14" t="s">
        <v>56</v>
      </c>
      <c r="X1020" s="14" t="s">
        <v>56</v>
      </c>
    </row>
    <row r="1021" spans="1:24">
      <c r="A1021" t="s">
        <v>3530</v>
      </c>
      <c r="B1021" s="12">
        <v>4010869751377</v>
      </c>
      <c r="C1021" s="12" t="s">
        <v>3274</v>
      </c>
      <c r="D1021" s="82" t="s">
        <v>224</v>
      </c>
      <c r="E1021" t="s">
        <v>3281</v>
      </c>
      <c r="F1021" t="s">
        <v>3282</v>
      </c>
      <c r="G1021" s="131" t="s">
        <v>7034</v>
      </c>
      <c r="H1021" s="83" t="s">
        <v>3505</v>
      </c>
      <c r="I1021" s="9"/>
      <c r="J1021" s="9"/>
      <c r="K1021" s="10" t="s">
        <v>2017</v>
      </c>
      <c r="L1021" s="11">
        <v>45931</v>
      </c>
      <c r="M1021" s="22"/>
      <c r="N1021" s="22"/>
      <c r="O1021" s="22"/>
      <c r="P1021" s="100"/>
      <c r="Q1021" s="100"/>
      <c r="R1021" s="100"/>
      <c r="S1021" s="100"/>
      <c r="T1021" s="100"/>
      <c r="U1021" s="14" t="s">
        <v>56</v>
      </c>
      <c r="V1021" s="14">
        <v>0</v>
      </c>
      <c r="W1021" s="14" t="s">
        <v>56</v>
      </c>
      <c r="X1021" s="14" t="s">
        <v>56</v>
      </c>
    </row>
    <row r="1022" spans="1:24">
      <c r="A1022" t="s">
        <v>3533</v>
      </c>
      <c r="B1022" s="12">
        <v>4010869751384</v>
      </c>
      <c r="C1022" s="12" t="s">
        <v>3274</v>
      </c>
      <c r="D1022" s="82" t="s">
        <v>224</v>
      </c>
      <c r="E1022" t="s">
        <v>3281</v>
      </c>
      <c r="F1022" t="s">
        <v>3282</v>
      </c>
      <c r="G1022" s="132" t="s">
        <v>7035</v>
      </c>
      <c r="H1022" s="83" t="s">
        <v>3505</v>
      </c>
      <c r="I1022" s="9"/>
      <c r="J1022" s="9"/>
      <c r="K1022" s="10" t="s">
        <v>2017</v>
      </c>
      <c r="L1022" s="11">
        <v>45931</v>
      </c>
      <c r="M1022" s="22"/>
      <c r="N1022" s="22"/>
      <c r="O1022" s="22"/>
      <c r="P1022" s="100"/>
      <c r="Q1022" s="100"/>
      <c r="R1022" s="100"/>
      <c r="S1022" s="100"/>
      <c r="T1022" s="100"/>
      <c r="U1022" s="14" t="s">
        <v>56</v>
      </c>
      <c r="V1022" s="14">
        <v>0</v>
      </c>
      <c r="W1022" s="14" t="s">
        <v>56</v>
      </c>
      <c r="X1022" s="14" t="s">
        <v>56</v>
      </c>
    </row>
    <row r="1023" spans="1:24">
      <c r="A1023" t="s">
        <v>3568</v>
      </c>
      <c r="B1023" s="12">
        <v>4010869751476</v>
      </c>
      <c r="C1023" s="12" t="s">
        <v>3274</v>
      </c>
      <c r="D1023" s="82" t="s">
        <v>224</v>
      </c>
      <c r="E1023" t="s">
        <v>3281</v>
      </c>
      <c r="F1023" t="s">
        <v>3282</v>
      </c>
      <c r="G1023" s="132" t="s">
        <v>5782</v>
      </c>
      <c r="H1023" s="83" t="s">
        <v>3570</v>
      </c>
      <c r="I1023" s="9"/>
      <c r="J1023" s="9"/>
      <c r="K1023" s="10" t="s">
        <v>2017</v>
      </c>
      <c r="L1023" s="11">
        <v>45931</v>
      </c>
      <c r="M1023" s="22"/>
      <c r="N1023" s="22"/>
      <c r="O1023" s="22"/>
      <c r="P1023" s="100"/>
      <c r="Q1023" s="100"/>
      <c r="R1023" s="100"/>
      <c r="S1023" s="100"/>
      <c r="T1023" s="100"/>
      <c r="U1023" s="14" t="s">
        <v>56</v>
      </c>
      <c r="V1023" s="14">
        <v>0</v>
      </c>
      <c r="W1023" s="14" t="s">
        <v>56</v>
      </c>
      <c r="X1023" s="14" t="s">
        <v>56</v>
      </c>
    </row>
    <row r="1024" spans="1:24">
      <c r="A1024" t="s">
        <v>3572</v>
      </c>
      <c r="B1024" s="12">
        <v>4010869751483</v>
      </c>
      <c r="C1024" s="12" t="s">
        <v>3274</v>
      </c>
      <c r="D1024" s="82" t="s">
        <v>224</v>
      </c>
      <c r="E1024" t="s">
        <v>3281</v>
      </c>
      <c r="F1024" t="s">
        <v>3282</v>
      </c>
      <c r="G1024" s="132" t="s">
        <v>5783</v>
      </c>
      <c r="H1024" s="83" t="s">
        <v>3570</v>
      </c>
      <c r="I1024" s="9"/>
      <c r="J1024" s="9"/>
      <c r="K1024" s="10" t="s">
        <v>2017</v>
      </c>
      <c r="L1024" s="11">
        <v>45931</v>
      </c>
      <c r="M1024" s="22"/>
      <c r="N1024" s="22"/>
      <c r="O1024" s="22"/>
      <c r="P1024" s="100"/>
      <c r="Q1024" s="100"/>
      <c r="R1024" s="100"/>
      <c r="S1024" s="100"/>
      <c r="T1024" s="100"/>
      <c r="U1024" s="14" t="s">
        <v>56</v>
      </c>
      <c r="V1024" s="14">
        <v>0</v>
      </c>
      <c r="W1024" s="14" t="s">
        <v>56</v>
      </c>
      <c r="X1024" s="14" t="s">
        <v>56</v>
      </c>
    </row>
    <row r="1025" spans="1:24">
      <c r="A1025" t="s">
        <v>3574</v>
      </c>
      <c r="B1025" s="12">
        <v>4010869751490</v>
      </c>
      <c r="C1025" s="12" t="s">
        <v>3274</v>
      </c>
      <c r="D1025" s="82" t="s">
        <v>224</v>
      </c>
      <c r="E1025" t="s">
        <v>3281</v>
      </c>
      <c r="F1025" t="s">
        <v>3282</v>
      </c>
      <c r="G1025" s="132" t="s">
        <v>5784</v>
      </c>
      <c r="H1025" s="83" t="s">
        <v>3570</v>
      </c>
      <c r="I1025" s="9"/>
      <c r="J1025" s="9"/>
      <c r="K1025" s="10" t="s">
        <v>2017</v>
      </c>
      <c r="L1025" s="11">
        <v>45931</v>
      </c>
      <c r="M1025" s="22"/>
      <c r="N1025" s="22"/>
      <c r="O1025" s="22"/>
      <c r="P1025" s="100"/>
      <c r="Q1025" s="100"/>
      <c r="R1025" s="100"/>
      <c r="S1025" s="100"/>
      <c r="T1025" s="100"/>
      <c r="U1025" s="14" t="s">
        <v>56</v>
      </c>
      <c r="V1025" s="14">
        <v>0</v>
      </c>
      <c r="W1025" s="14" t="s">
        <v>56</v>
      </c>
      <c r="X1025" s="14" t="s">
        <v>56</v>
      </c>
    </row>
    <row r="1026" spans="1:24">
      <c r="A1026" t="s">
        <v>3575</v>
      </c>
      <c r="B1026" s="12">
        <v>4010869751506</v>
      </c>
      <c r="C1026" s="12" t="s">
        <v>3274</v>
      </c>
      <c r="D1026" s="82" t="s">
        <v>224</v>
      </c>
      <c r="E1026" t="s">
        <v>3281</v>
      </c>
      <c r="F1026" t="s">
        <v>3282</v>
      </c>
      <c r="G1026" s="132" t="s">
        <v>5785</v>
      </c>
      <c r="H1026" s="83" t="s">
        <v>3570</v>
      </c>
      <c r="I1026" s="9"/>
      <c r="J1026" s="9"/>
      <c r="K1026" s="10" t="s">
        <v>2017</v>
      </c>
      <c r="L1026" s="11">
        <v>45931</v>
      </c>
      <c r="M1026" s="22"/>
      <c r="N1026" s="22"/>
      <c r="O1026" s="22"/>
      <c r="P1026" s="100"/>
      <c r="Q1026" s="100"/>
      <c r="R1026" s="100"/>
      <c r="S1026" s="100"/>
      <c r="T1026" s="100"/>
      <c r="U1026" s="14" t="s">
        <v>56</v>
      </c>
      <c r="V1026" s="14">
        <v>0</v>
      </c>
      <c r="W1026" s="14" t="s">
        <v>56</v>
      </c>
      <c r="X1026" s="14" t="s">
        <v>56</v>
      </c>
    </row>
    <row r="1027" spans="1:24">
      <c r="A1027" t="s">
        <v>3576</v>
      </c>
      <c r="B1027" s="12">
        <v>4010869751513</v>
      </c>
      <c r="C1027" s="12" t="s">
        <v>3274</v>
      </c>
      <c r="D1027" s="82" t="s">
        <v>224</v>
      </c>
      <c r="E1027" t="s">
        <v>3281</v>
      </c>
      <c r="F1027" t="s">
        <v>3282</v>
      </c>
      <c r="G1027" s="132" t="s">
        <v>5786</v>
      </c>
      <c r="H1027" s="83" t="s">
        <v>3570</v>
      </c>
      <c r="I1027" s="9"/>
      <c r="J1027" s="9"/>
      <c r="K1027" s="10" t="s">
        <v>2017</v>
      </c>
      <c r="L1027" s="11">
        <v>45931</v>
      </c>
      <c r="M1027" s="22"/>
      <c r="N1027" s="22"/>
      <c r="O1027" s="22"/>
      <c r="P1027" s="100"/>
      <c r="Q1027" s="100"/>
      <c r="R1027" s="100"/>
      <c r="S1027" s="100"/>
      <c r="T1027" s="100"/>
      <c r="U1027" s="14" t="s">
        <v>56</v>
      </c>
      <c r="V1027" s="14">
        <v>0</v>
      </c>
      <c r="W1027" s="14" t="s">
        <v>56</v>
      </c>
      <c r="X1027" s="14" t="s">
        <v>56</v>
      </c>
    </row>
    <row r="1028" spans="1:24">
      <c r="A1028" t="s">
        <v>3577</v>
      </c>
      <c r="B1028" s="12">
        <v>4010869751520</v>
      </c>
      <c r="C1028" s="12" t="s">
        <v>3274</v>
      </c>
      <c r="D1028" s="82" t="s">
        <v>224</v>
      </c>
      <c r="E1028" t="s">
        <v>3281</v>
      </c>
      <c r="F1028" t="s">
        <v>3282</v>
      </c>
      <c r="G1028" s="132" t="s">
        <v>5787</v>
      </c>
      <c r="H1028" s="83" t="s">
        <v>3570</v>
      </c>
      <c r="I1028" s="9"/>
      <c r="J1028" s="9"/>
      <c r="K1028" s="10" t="s">
        <v>2017</v>
      </c>
      <c r="L1028" s="11">
        <v>45931</v>
      </c>
      <c r="M1028" s="22"/>
      <c r="N1028" s="22"/>
      <c r="O1028" s="22"/>
      <c r="P1028" s="100"/>
      <c r="Q1028" s="100"/>
      <c r="R1028" s="100"/>
      <c r="S1028" s="100"/>
      <c r="T1028" s="100"/>
      <c r="U1028" s="14" t="s">
        <v>56</v>
      </c>
      <c r="V1028" s="14">
        <v>0</v>
      </c>
      <c r="W1028" s="14" t="s">
        <v>56</v>
      </c>
      <c r="X1028" s="14" t="s">
        <v>56</v>
      </c>
    </row>
    <row r="1029" spans="1:24">
      <c r="A1029" t="s">
        <v>3578</v>
      </c>
      <c r="B1029" s="12">
        <v>4010869751537</v>
      </c>
      <c r="C1029" s="12" t="s">
        <v>3274</v>
      </c>
      <c r="D1029" s="82" t="s">
        <v>224</v>
      </c>
      <c r="E1029" t="s">
        <v>3281</v>
      </c>
      <c r="F1029" t="s">
        <v>3282</v>
      </c>
      <c r="G1029" s="132" t="s">
        <v>5788</v>
      </c>
      <c r="H1029" s="83" t="s">
        <v>3570</v>
      </c>
      <c r="I1029" s="9"/>
      <c r="J1029" s="9"/>
      <c r="K1029" s="10" t="s">
        <v>2017</v>
      </c>
      <c r="L1029" s="11">
        <v>45931</v>
      </c>
      <c r="M1029" s="22"/>
      <c r="N1029" s="22"/>
      <c r="O1029" s="22"/>
      <c r="P1029" s="100"/>
      <c r="Q1029" s="100"/>
      <c r="R1029" s="100"/>
      <c r="S1029" s="100"/>
      <c r="T1029" s="100"/>
      <c r="U1029" s="14" t="s">
        <v>56</v>
      </c>
      <c r="V1029" s="14">
        <v>0</v>
      </c>
      <c r="W1029" s="14" t="s">
        <v>56</v>
      </c>
      <c r="X1029" s="14" t="s">
        <v>56</v>
      </c>
    </row>
    <row r="1030" spans="1:24">
      <c r="A1030" t="s">
        <v>3579</v>
      </c>
      <c r="B1030" s="12">
        <v>4010869751544</v>
      </c>
      <c r="C1030" s="12" t="s">
        <v>3274</v>
      </c>
      <c r="D1030" s="82" t="s">
        <v>224</v>
      </c>
      <c r="E1030" t="s">
        <v>3281</v>
      </c>
      <c r="F1030" t="s">
        <v>3282</v>
      </c>
      <c r="G1030" s="132" t="s">
        <v>5789</v>
      </c>
      <c r="H1030" s="83" t="s">
        <v>3570</v>
      </c>
      <c r="I1030" s="9"/>
      <c r="J1030" s="9"/>
      <c r="K1030" s="10" t="s">
        <v>2017</v>
      </c>
      <c r="L1030" s="11">
        <v>45931</v>
      </c>
      <c r="M1030" s="22"/>
      <c r="N1030" s="22"/>
      <c r="O1030" s="22"/>
      <c r="P1030" s="100"/>
      <c r="Q1030" s="100"/>
      <c r="R1030" s="100"/>
      <c r="S1030" s="100"/>
      <c r="T1030" s="100"/>
      <c r="U1030" s="14" t="s">
        <v>56</v>
      </c>
      <c r="V1030" s="14">
        <v>0</v>
      </c>
      <c r="W1030" s="14" t="s">
        <v>56</v>
      </c>
      <c r="X1030" s="14" t="s">
        <v>56</v>
      </c>
    </row>
    <row r="1031" spans="1:24">
      <c r="A1031" t="s">
        <v>3580</v>
      </c>
      <c r="B1031" s="12">
        <v>4010869751636</v>
      </c>
      <c r="C1031" s="12" t="s">
        <v>3274</v>
      </c>
      <c r="D1031" s="82" t="s">
        <v>224</v>
      </c>
      <c r="E1031" t="s">
        <v>3281</v>
      </c>
      <c r="F1031" t="s">
        <v>3282</v>
      </c>
      <c r="G1031" s="132" t="s">
        <v>5790</v>
      </c>
      <c r="H1031" s="83" t="s">
        <v>3570</v>
      </c>
      <c r="I1031" s="9"/>
      <c r="J1031" s="9"/>
      <c r="K1031" s="10" t="s">
        <v>2017</v>
      </c>
      <c r="L1031" s="11">
        <v>45931</v>
      </c>
      <c r="M1031" s="22"/>
      <c r="N1031" s="22"/>
      <c r="O1031" s="22"/>
      <c r="P1031" s="100"/>
      <c r="Q1031" s="100"/>
      <c r="R1031" s="100"/>
      <c r="S1031" s="100"/>
      <c r="T1031" s="100"/>
      <c r="U1031" s="14" t="s">
        <v>56</v>
      </c>
      <c r="V1031" s="14">
        <v>0</v>
      </c>
      <c r="W1031" s="14" t="s">
        <v>56</v>
      </c>
      <c r="X1031" s="14" t="s">
        <v>56</v>
      </c>
    </row>
    <row r="1032" spans="1:24">
      <c r="A1032" t="s">
        <v>3583</v>
      </c>
      <c r="B1032" s="12">
        <v>4010869751643</v>
      </c>
      <c r="C1032" s="12" t="s">
        <v>3274</v>
      </c>
      <c r="D1032" s="82" t="s">
        <v>224</v>
      </c>
      <c r="E1032" t="s">
        <v>3281</v>
      </c>
      <c r="F1032" t="s">
        <v>3282</v>
      </c>
      <c r="G1032" s="132" t="s">
        <v>5791</v>
      </c>
      <c r="H1032" s="83" t="s">
        <v>3570</v>
      </c>
      <c r="I1032" s="9"/>
      <c r="J1032" s="9"/>
      <c r="K1032" s="10" t="s">
        <v>2017</v>
      </c>
      <c r="L1032" s="11">
        <v>45931</v>
      </c>
      <c r="M1032" s="22"/>
      <c r="N1032" s="22"/>
      <c r="O1032" s="22"/>
      <c r="P1032" s="100"/>
      <c r="Q1032" s="100"/>
      <c r="R1032" s="100"/>
      <c r="S1032" s="100"/>
      <c r="T1032" s="100"/>
      <c r="U1032" s="14" t="s">
        <v>56</v>
      </c>
      <c r="V1032" s="14">
        <v>0</v>
      </c>
      <c r="W1032" s="14" t="s">
        <v>56</v>
      </c>
      <c r="X1032" s="14" t="s">
        <v>56</v>
      </c>
    </row>
    <row r="1033" spans="1:24">
      <c r="A1033" t="s">
        <v>3586</v>
      </c>
      <c r="B1033" s="12">
        <v>4010869751650</v>
      </c>
      <c r="C1033" s="12" t="s">
        <v>3274</v>
      </c>
      <c r="D1033" s="82" t="s">
        <v>224</v>
      </c>
      <c r="E1033" t="s">
        <v>3281</v>
      </c>
      <c r="F1033" t="s">
        <v>3282</v>
      </c>
      <c r="G1033" s="132" t="s">
        <v>5792</v>
      </c>
      <c r="H1033" s="83" t="s">
        <v>3570</v>
      </c>
      <c r="I1033" s="9"/>
      <c r="J1033" s="9"/>
      <c r="K1033" s="10" t="s">
        <v>2017</v>
      </c>
      <c r="L1033" s="11">
        <v>45931</v>
      </c>
      <c r="M1033" s="22"/>
      <c r="N1033" s="22"/>
      <c r="O1033" s="22"/>
      <c r="P1033" s="100"/>
      <c r="Q1033" s="100"/>
      <c r="R1033" s="100"/>
      <c r="S1033" s="100"/>
      <c r="T1033" s="100"/>
      <c r="U1033" s="14" t="s">
        <v>56</v>
      </c>
      <c r="V1033" s="14">
        <v>0</v>
      </c>
      <c r="W1033" s="14" t="s">
        <v>56</v>
      </c>
      <c r="X1033" s="14" t="s">
        <v>56</v>
      </c>
    </row>
    <row r="1034" spans="1:24">
      <c r="A1034" t="s">
        <v>3587</v>
      </c>
      <c r="B1034" s="12">
        <v>4010869751667</v>
      </c>
      <c r="C1034" s="12" t="s">
        <v>3274</v>
      </c>
      <c r="D1034" s="82" t="s">
        <v>224</v>
      </c>
      <c r="E1034" t="s">
        <v>3281</v>
      </c>
      <c r="F1034" t="s">
        <v>3282</v>
      </c>
      <c r="G1034" s="132" t="s">
        <v>5793</v>
      </c>
      <c r="H1034" s="83" t="s">
        <v>3570</v>
      </c>
      <c r="I1034" s="9"/>
      <c r="J1034" s="9"/>
      <c r="K1034" s="10" t="s">
        <v>2017</v>
      </c>
      <c r="L1034" s="11">
        <v>45931</v>
      </c>
      <c r="M1034" s="22"/>
      <c r="N1034" s="22"/>
      <c r="O1034" s="22"/>
      <c r="P1034" s="100"/>
      <c r="Q1034" s="100"/>
      <c r="R1034" s="100"/>
      <c r="S1034" s="100"/>
      <c r="T1034" s="100"/>
      <c r="U1034" s="14" t="s">
        <v>56</v>
      </c>
      <c r="V1034" s="14">
        <v>0</v>
      </c>
      <c r="W1034" s="14" t="s">
        <v>56</v>
      </c>
      <c r="X1034" s="14" t="s">
        <v>56</v>
      </c>
    </row>
    <row r="1035" spans="1:24">
      <c r="A1035" t="s">
        <v>3588</v>
      </c>
      <c r="B1035" s="12">
        <v>4010869751674</v>
      </c>
      <c r="C1035" s="12" t="s">
        <v>3274</v>
      </c>
      <c r="D1035" s="82" t="s">
        <v>224</v>
      </c>
      <c r="E1035" t="s">
        <v>3281</v>
      </c>
      <c r="F1035" t="s">
        <v>3282</v>
      </c>
      <c r="G1035" s="132" t="s">
        <v>5794</v>
      </c>
      <c r="H1035" s="83" t="s">
        <v>3570</v>
      </c>
      <c r="I1035" s="9"/>
      <c r="J1035" s="9"/>
      <c r="K1035" s="10" t="s">
        <v>2017</v>
      </c>
      <c r="L1035" s="11">
        <v>45931</v>
      </c>
      <c r="M1035" s="22"/>
      <c r="N1035" s="22"/>
      <c r="O1035" s="22"/>
      <c r="P1035" s="100"/>
      <c r="Q1035" s="100"/>
      <c r="R1035" s="100"/>
      <c r="S1035" s="100"/>
      <c r="T1035" s="100"/>
      <c r="U1035" s="14" t="s">
        <v>56</v>
      </c>
      <c r="V1035" s="14">
        <v>0</v>
      </c>
      <c r="W1035" s="14" t="s">
        <v>56</v>
      </c>
      <c r="X1035" s="14" t="s">
        <v>56</v>
      </c>
    </row>
    <row r="1036" spans="1:24">
      <c r="A1036" t="s">
        <v>3589</v>
      </c>
      <c r="B1036" s="12">
        <v>4010869751681</v>
      </c>
      <c r="C1036" s="12" t="s">
        <v>3274</v>
      </c>
      <c r="D1036" s="82" t="s">
        <v>224</v>
      </c>
      <c r="E1036" t="s">
        <v>3281</v>
      </c>
      <c r="F1036" t="s">
        <v>3282</v>
      </c>
      <c r="G1036" s="132" t="s">
        <v>5795</v>
      </c>
      <c r="H1036" s="83" t="s">
        <v>3570</v>
      </c>
      <c r="I1036" s="9"/>
      <c r="J1036" s="9"/>
      <c r="K1036" s="10" t="s">
        <v>2017</v>
      </c>
      <c r="L1036" s="11">
        <v>45931</v>
      </c>
      <c r="M1036" s="22"/>
      <c r="N1036" s="22"/>
      <c r="O1036" s="22"/>
      <c r="P1036" s="100"/>
      <c r="Q1036" s="100"/>
      <c r="R1036" s="100"/>
      <c r="S1036" s="100"/>
      <c r="T1036" s="100"/>
      <c r="U1036" s="14" t="s">
        <v>56</v>
      </c>
      <c r="V1036" s="14">
        <v>0</v>
      </c>
      <c r="W1036" s="14" t="s">
        <v>56</v>
      </c>
      <c r="X1036" s="14" t="s">
        <v>56</v>
      </c>
    </row>
    <row r="1037" spans="1:24">
      <c r="A1037" t="s">
        <v>3590</v>
      </c>
      <c r="B1037" s="12">
        <v>4010869751698</v>
      </c>
      <c r="C1037" s="12" t="s">
        <v>3274</v>
      </c>
      <c r="D1037" s="82" t="s">
        <v>224</v>
      </c>
      <c r="E1037" t="s">
        <v>3281</v>
      </c>
      <c r="F1037" t="s">
        <v>3282</v>
      </c>
      <c r="G1037" s="132" t="s">
        <v>5796</v>
      </c>
      <c r="H1037" s="83" t="s">
        <v>3570</v>
      </c>
      <c r="I1037" s="9"/>
      <c r="J1037" s="9"/>
      <c r="K1037" s="10" t="s">
        <v>2017</v>
      </c>
      <c r="L1037" s="11">
        <v>45931</v>
      </c>
      <c r="M1037" s="22"/>
      <c r="N1037" s="22"/>
      <c r="O1037" s="22"/>
      <c r="P1037" s="100"/>
      <c r="Q1037" s="100"/>
      <c r="R1037" s="100"/>
      <c r="S1037" s="100"/>
      <c r="T1037" s="100"/>
      <c r="U1037" s="14" t="s">
        <v>56</v>
      </c>
      <c r="V1037" s="14">
        <v>0</v>
      </c>
      <c r="W1037" s="14" t="s">
        <v>56</v>
      </c>
      <c r="X1037" s="14" t="s">
        <v>56</v>
      </c>
    </row>
    <row r="1038" spans="1:24">
      <c r="A1038" t="s">
        <v>3591</v>
      </c>
      <c r="B1038" s="12">
        <v>4010869751704</v>
      </c>
      <c r="C1038" s="12" t="s">
        <v>3274</v>
      </c>
      <c r="D1038" s="82" t="s">
        <v>224</v>
      </c>
      <c r="E1038" t="s">
        <v>3281</v>
      </c>
      <c r="F1038" t="s">
        <v>3282</v>
      </c>
      <c r="G1038" s="132" t="s">
        <v>5797</v>
      </c>
      <c r="H1038" s="83" t="s">
        <v>3570</v>
      </c>
      <c r="I1038" s="9"/>
      <c r="J1038" s="9"/>
      <c r="K1038" s="10" t="s">
        <v>2017</v>
      </c>
      <c r="L1038" s="11">
        <v>45931</v>
      </c>
      <c r="M1038" s="22"/>
      <c r="N1038" s="22"/>
      <c r="O1038" s="22"/>
      <c r="P1038" s="100"/>
      <c r="Q1038" s="100"/>
      <c r="R1038" s="100"/>
      <c r="S1038" s="100"/>
      <c r="T1038" s="100"/>
      <c r="U1038" s="14" t="s">
        <v>56</v>
      </c>
      <c r="V1038" s="14">
        <v>0</v>
      </c>
      <c r="W1038" s="14" t="s">
        <v>56</v>
      </c>
      <c r="X1038" s="14" t="s">
        <v>56</v>
      </c>
    </row>
    <row r="1039" spans="1:24">
      <c r="A1039" t="s">
        <v>3592</v>
      </c>
      <c r="B1039" s="12">
        <v>4010869751711</v>
      </c>
      <c r="C1039" s="12" t="s">
        <v>3274</v>
      </c>
      <c r="D1039" s="82" t="s">
        <v>224</v>
      </c>
      <c r="E1039" t="s">
        <v>3281</v>
      </c>
      <c r="F1039" t="s">
        <v>3282</v>
      </c>
      <c r="G1039" s="132" t="s">
        <v>5798</v>
      </c>
      <c r="H1039" s="83" t="s">
        <v>3570</v>
      </c>
      <c r="I1039" s="9"/>
      <c r="J1039" s="9"/>
      <c r="K1039" s="10" t="s">
        <v>2017</v>
      </c>
      <c r="L1039" s="11">
        <v>45931</v>
      </c>
      <c r="M1039" s="22"/>
      <c r="N1039" s="22"/>
      <c r="O1039" s="22"/>
      <c r="P1039" s="100"/>
      <c r="Q1039" s="100"/>
      <c r="R1039" s="100"/>
      <c r="S1039" s="100"/>
      <c r="T1039" s="100"/>
      <c r="U1039" s="14" t="s">
        <v>56</v>
      </c>
      <c r="V1039" s="14">
        <v>0</v>
      </c>
      <c r="W1039" s="14" t="s">
        <v>56</v>
      </c>
      <c r="X1039" s="14" t="s">
        <v>56</v>
      </c>
    </row>
    <row r="1040" spans="1:24">
      <c r="A1040" t="s">
        <v>3595</v>
      </c>
      <c r="B1040" s="12">
        <v>4010869751728</v>
      </c>
      <c r="C1040" s="12" t="s">
        <v>3274</v>
      </c>
      <c r="D1040" s="82" t="s">
        <v>224</v>
      </c>
      <c r="E1040" t="s">
        <v>3281</v>
      </c>
      <c r="F1040" t="s">
        <v>3282</v>
      </c>
      <c r="G1040" s="132" t="s">
        <v>5799</v>
      </c>
      <c r="H1040" s="83" t="s">
        <v>3570</v>
      </c>
      <c r="I1040" s="9"/>
      <c r="J1040" s="9"/>
      <c r="K1040" s="10" t="s">
        <v>2017</v>
      </c>
      <c r="L1040" s="11">
        <v>45931</v>
      </c>
      <c r="M1040" s="22"/>
      <c r="N1040" s="22"/>
      <c r="O1040" s="22"/>
      <c r="P1040" s="100"/>
      <c r="Q1040" s="100"/>
      <c r="R1040" s="100"/>
      <c r="S1040" s="100"/>
      <c r="T1040" s="100"/>
      <c r="U1040" s="14" t="s">
        <v>56</v>
      </c>
      <c r="V1040" s="14">
        <v>0</v>
      </c>
      <c r="W1040" s="14" t="s">
        <v>56</v>
      </c>
      <c r="X1040" s="14" t="s">
        <v>56</v>
      </c>
    </row>
    <row r="1041" spans="1:24">
      <c r="A1041" t="s">
        <v>3597</v>
      </c>
      <c r="B1041" s="12">
        <v>4010869751735</v>
      </c>
      <c r="C1041" s="12" t="s">
        <v>3274</v>
      </c>
      <c r="D1041" s="82" t="s">
        <v>224</v>
      </c>
      <c r="E1041" t="s">
        <v>3281</v>
      </c>
      <c r="F1041" t="s">
        <v>3282</v>
      </c>
      <c r="G1041" s="132" t="s">
        <v>5800</v>
      </c>
      <c r="H1041" s="83" t="s">
        <v>3570</v>
      </c>
      <c r="I1041" s="9"/>
      <c r="J1041" s="9"/>
      <c r="K1041" s="10" t="s">
        <v>2017</v>
      </c>
      <c r="L1041" s="11">
        <v>45931</v>
      </c>
      <c r="M1041" s="22"/>
      <c r="N1041" s="22"/>
      <c r="O1041" s="22"/>
      <c r="P1041" s="100"/>
      <c r="Q1041" s="100"/>
      <c r="R1041" s="100"/>
      <c r="S1041" s="100"/>
      <c r="T1041" s="100"/>
      <c r="U1041" s="14" t="s">
        <v>56</v>
      </c>
      <c r="V1041" s="14">
        <v>0</v>
      </c>
      <c r="W1041" s="14" t="s">
        <v>56</v>
      </c>
      <c r="X1041" s="14" t="s">
        <v>56</v>
      </c>
    </row>
    <row r="1042" spans="1:24">
      <c r="A1042" t="s">
        <v>3598</v>
      </c>
      <c r="B1042" s="12">
        <v>4010869751742</v>
      </c>
      <c r="C1042" s="12" t="s">
        <v>3274</v>
      </c>
      <c r="D1042" s="82" t="s">
        <v>224</v>
      </c>
      <c r="E1042" t="s">
        <v>3281</v>
      </c>
      <c r="F1042" t="s">
        <v>3282</v>
      </c>
      <c r="G1042" s="132" t="s">
        <v>5801</v>
      </c>
      <c r="H1042" s="83" t="s">
        <v>3570</v>
      </c>
      <c r="I1042" s="9"/>
      <c r="J1042" s="9"/>
      <c r="K1042" s="10" t="s">
        <v>2017</v>
      </c>
      <c r="L1042" s="11">
        <v>45931</v>
      </c>
      <c r="M1042" s="22"/>
      <c r="N1042" s="22"/>
      <c r="O1042" s="22"/>
      <c r="P1042" s="100"/>
      <c r="Q1042" s="100"/>
      <c r="R1042" s="100"/>
      <c r="S1042" s="100"/>
      <c r="T1042" s="100"/>
      <c r="U1042" s="14" t="s">
        <v>56</v>
      </c>
      <c r="V1042" s="14">
        <v>0</v>
      </c>
      <c r="W1042" s="14" t="s">
        <v>56</v>
      </c>
      <c r="X1042" s="14" t="s">
        <v>56</v>
      </c>
    </row>
    <row r="1043" spans="1:24">
      <c r="A1043" t="s">
        <v>3599</v>
      </c>
      <c r="B1043" s="12">
        <v>4010869751759</v>
      </c>
      <c r="C1043" s="12" t="s">
        <v>3274</v>
      </c>
      <c r="D1043" s="82" t="s">
        <v>224</v>
      </c>
      <c r="E1043" t="s">
        <v>3281</v>
      </c>
      <c r="F1043" t="s">
        <v>3282</v>
      </c>
      <c r="G1043" s="132" t="s">
        <v>5802</v>
      </c>
      <c r="H1043" s="83" t="s">
        <v>3570</v>
      </c>
      <c r="I1043" s="9"/>
      <c r="J1043" s="9"/>
      <c r="K1043" s="10" t="s">
        <v>2017</v>
      </c>
      <c r="L1043" s="11">
        <v>45931</v>
      </c>
      <c r="M1043" s="22"/>
      <c r="N1043" s="22"/>
      <c r="O1043" s="22"/>
      <c r="P1043" s="100"/>
      <c r="Q1043" s="100"/>
      <c r="R1043" s="100"/>
      <c r="S1043" s="100"/>
      <c r="T1043" s="100"/>
      <c r="U1043" s="14" t="s">
        <v>56</v>
      </c>
      <c r="V1043" s="14">
        <v>0</v>
      </c>
      <c r="W1043" s="14" t="s">
        <v>56</v>
      </c>
      <c r="X1043" s="14" t="s">
        <v>56</v>
      </c>
    </row>
    <row r="1044" spans="1:24">
      <c r="A1044" t="s">
        <v>3600</v>
      </c>
      <c r="B1044" s="12">
        <v>4010869751766</v>
      </c>
      <c r="C1044" s="12" t="s">
        <v>3274</v>
      </c>
      <c r="D1044" s="82" t="s">
        <v>224</v>
      </c>
      <c r="E1044" t="s">
        <v>3281</v>
      </c>
      <c r="F1044" t="s">
        <v>3282</v>
      </c>
      <c r="G1044" s="132" t="s">
        <v>5803</v>
      </c>
      <c r="H1044" s="83" t="s">
        <v>3570</v>
      </c>
      <c r="I1044" s="9"/>
      <c r="J1044" s="9"/>
      <c r="K1044" s="10" t="s">
        <v>2017</v>
      </c>
      <c r="L1044" s="11">
        <v>45931</v>
      </c>
      <c r="M1044" s="22"/>
      <c r="N1044" s="22"/>
      <c r="O1044" s="22"/>
      <c r="P1044" s="100"/>
      <c r="Q1044" s="100"/>
      <c r="R1044" s="100"/>
      <c r="S1044" s="100"/>
      <c r="T1044" s="100"/>
      <c r="U1044" s="14" t="s">
        <v>56</v>
      </c>
      <c r="V1044" s="14">
        <v>0</v>
      </c>
      <c r="W1044" s="14" t="s">
        <v>56</v>
      </c>
      <c r="X1044" s="14" t="s">
        <v>56</v>
      </c>
    </row>
    <row r="1045" spans="1:24">
      <c r="A1045" t="s">
        <v>3602</v>
      </c>
      <c r="B1045" s="12">
        <v>4010869751773</v>
      </c>
      <c r="C1045" s="12" t="s">
        <v>3274</v>
      </c>
      <c r="D1045" s="82" t="s">
        <v>224</v>
      </c>
      <c r="E1045" t="s">
        <v>3281</v>
      </c>
      <c r="F1045" t="s">
        <v>3282</v>
      </c>
      <c r="G1045" s="132" t="s">
        <v>5804</v>
      </c>
      <c r="H1045" s="83" t="s">
        <v>3570</v>
      </c>
      <c r="I1045" s="9"/>
      <c r="J1045" s="9"/>
      <c r="K1045" s="10" t="s">
        <v>2017</v>
      </c>
      <c r="L1045" s="11">
        <v>45931</v>
      </c>
      <c r="M1045" s="22"/>
      <c r="N1045" s="22"/>
      <c r="O1045" s="22"/>
      <c r="P1045" s="100"/>
      <c r="Q1045" s="100"/>
      <c r="R1045" s="100"/>
      <c r="S1045" s="100"/>
      <c r="T1045" s="100"/>
      <c r="U1045" s="14" t="s">
        <v>56</v>
      </c>
      <c r="V1045" s="14">
        <v>0</v>
      </c>
      <c r="W1045" s="14" t="s">
        <v>56</v>
      </c>
      <c r="X1045" s="14" t="s">
        <v>56</v>
      </c>
    </row>
    <row r="1046" spans="1:24">
      <c r="A1046" t="s">
        <v>3603</v>
      </c>
      <c r="B1046" s="12">
        <v>4010869751780</v>
      </c>
      <c r="C1046" s="12" t="s">
        <v>3274</v>
      </c>
      <c r="D1046" s="82" t="s">
        <v>224</v>
      </c>
      <c r="E1046" t="s">
        <v>3281</v>
      </c>
      <c r="F1046" t="s">
        <v>3282</v>
      </c>
      <c r="G1046" s="132" t="s">
        <v>5805</v>
      </c>
      <c r="H1046" s="83" t="s">
        <v>3570</v>
      </c>
      <c r="I1046" s="9"/>
      <c r="J1046" s="9"/>
      <c r="K1046" s="10" t="s">
        <v>2017</v>
      </c>
      <c r="L1046" s="11">
        <v>45931</v>
      </c>
      <c r="M1046" s="22"/>
      <c r="N1046" s="22"/>
      <c r="O1046" s="22"/>
      <c r="P1046" s="100"/>
      <c r="Q1046" s="100"/>
      <c r="R1046" s="100"/>
      <c r="S1046" s="100"/>
      <c r="T1046" s="100"/>
      <c r="U1046" s="14" t="s">
        <v>56</v>
      </c>
      <c r="V1046" s="14">
        <v>0</v>
      </c>
      <c r="W1046" s="14" t="s">
        <v>56</v>
      </c>
      <c r="X1046" s="14" t="s">
        <v>56</v>
      </c>
    </row>
    <row r="1047" spans="1:24">
      <c r="A1047" t="s">
        <v>3604</v>
      </c>
      <c r="B1047" s="12">
        <v>4010869743853</v>
      </c>
      <c r="C1047" s="12" t="s">
        <v>3274</v>
      </c>
      <c r="D1047" s="82" t="s">
        <v>224</v>
      </c>
      <c r="E1047" t="s">
        <v>3281</v>
      </c>
      <c r="F1047" t="s">
        <v>3282</v>
      </c>
      <c r="G1047" s="132" t="s">
        <v>5806</v>
      </c>
      <c r="H1047" s="83" t="s">
        <v>3570</v>
      </c>
      <c r="I1047" s="9"/>
      <c r="J1047" s="9"/>
      <c r="K1047" s="10" t="s">
        <v>2017</v>
      </c>
      <c r="L1047" s="11">
        <v>45931</v>
      </c>
      <c r="M1047" s="22"/>
      <c r="N1047" s="22"/>
      <c r="O1047" s="22"/>
      <c r="P1047" s="100"/>
      <c r="Q1047" s="100"/>
      <c r="R1047" s="100"/>
      <c r="S1047" s="100"/>
      <c r="T1047" s="100"/>
      <c r="U1047" s="14" t="s">
        <v>56</v>
      </c>
      <c r="V1047" s="14">
        <v>0</v>
      </c>
      <c r="W1047" s="14" t="s">
        <v>56</v>
      </c>
      <c r="X1047" s="14" t="s">
        <v>56</v>
      </c>
    </row>
    <row r="1048" spans="1:24">
      <c r="A1048" t="s">
        <v>3607</v>
      </c>
      <c r="B1048" s="12">
        <v>4010869751827</v>
      </c>
      <c r="C1048" s="12" t="s">
        <v>3274</v>
      </c>
      <c r="D1048" s="82" t="s">
        <v>224</v>
      </c>
      <c r="E1048" t="s">
        <v>3281</v>
      </c>
      <c r="F1048" t="s">
        <v>3282</v>
      </c>
      <c r="G1048" s="132" t="s">
        <v>5807</v>
      </c>
      <c r="H1048" s="83" t="s">
        <v>3570</v>
      </c>
      <c r="I1048" s="9"/>
      <c r="J1048" s="9"/>
      <c r="K1048" s="10" t="s">
        <v>2017</v>
      </c>
      <c r="L1048" s="11">
        <v>45931</v>
      </c>
      <c r="M1048" s="22"/>
      <c r="N1048" s="22"/>
      <c r="O1048" s="22"/>
      <c r="P1048" s="100"/>
      <c r="Q1048" s="100"/>
      <c r="R1048" s="100"/>
      <c r="S1048" s="100"/>
      <c r="T1048" s="100"/>
      <c r="U1048" s="14" t="s">
        <v>56</v>
      </c>
      <c r="V1048" s="14">
        <v>0</v>
      </c>
      <c r="W1048" s="14" t="s">
        <v>56</v>
      </c>
      <c r="X1048" s="14" t="s">
        <v>56</v>
      </c>
    </row>
    <row r="1049" spans="1:24">
      <c r="A1049" t="s">
        <v>3609</v>
      </c>
      <c r="B1049" s="12">
        <v>4010869751834</v>
      </c>
      <c r="C1049" s="12" t="s">
        <v>3274</v>
      </c>
      <c r="D1049" s="82" t="s">
        <v>224</v>
      </c>
      <c r="E1049" t="s">
        <v>3281</v>
      </c>
      <c r="F1049" t="s">
        <v>3282</v>
      </c>
      <c r="G1049" s="132" t="s">
        <v>5808</v>
      </c>
      <c r="H1049" s="83" t="s">
        <v>3570</v>
      </c>
      <c r="I1049" s="9"/>
      <c r="J1049" s="9"/>
      <c r="K1049" s="10" t="s">
        <v>2017</v>
      </c>
      <c r="L1049" s="11">
        <v>45931</v>
      </c>
      <c r="M1049" s="22"/>
      <c r="N1049" s="22"/>
      <c r="O1049" s="22"/>
      <c r="P1049" s="100"/>
      <c r="Q1049" s="100"/>
      <c r="R1049" s="100"/>
      <c r="S1049" s="100"/>
      <c r="T1049" s="100"/>
      <c r="U1049" s="14" t="s">
        <v>56</v>
      </c>
      <c r="V1049" s="14">
        <v>0</v>
      </c>
      <c r="W1049" s="14" t="s">
        <v>56</v>
      </c>
      <c r="X1049" s="14" t="s">
        <v>56</v>
      </c>
    </row>
    <row r="1050" spans="1:24">
      <c r="A1050" t="s">
        <v>3612</v>
      </c>
      <c r="B1050" s="12">
        <v>4010869751889</v>
      </c>
      <c r="C1050" s="12" t="s">
        <v>3274</v>
      </c>
      <c r="D1050" s="82" t="s">
        <v>224</v>
      </c>
      <c r="E1050" t="s">
        <v>3281</v>
      </c>
      <c r="F1050" t="s">
        <v>3282</v>
      </c>
      <c r="G1050" s="132" t="s">
        <v>5809</v>
      </c>
      <c r="H1050" s="83" t="s">
        <v>3570</v>
      </c>
      <c r="I1050" s="9"/>
      <c r="J1050" s="9"/>
      <c r="K1050" s="10" t="s">
        <v>2017</v>
      </c>
      <c r="L1050" s="11">
        <v>45931</v>
      </c>
      <c r="M1050" s="22"/>
      <c r="N1050" s="22"/>
      <c r="O1050" s="22"/>
      <c r="P1050" s="100"/>
      <c r="Q1050" s="100"/>
      <c r="R1050" s="100"/>
      <c r="S1050" s="100"/>
      <c r="T1050" s="100"/>
      <c r="U1050" s="14" t="s">
        <v>56</v>
      </c>
      <c r="V1050" s="14">
        <v>0</v>
      </c>
      <c r="W1050" s="14" t="s">
        <v>56</v>
      </c>
      <c r="X1050" s="14" t="s">
        <v>56</v>
      </c>
    </row>
    <row r="1051" spans="1:24">
      <c r="A1051" t="s">
        <v>3614</v>
      </c>
      <c r="B1051" s="12">
        <v>4010869751896</v>
      </c>
      <c r="C1051" s="12" t="s">
        <v>3274</v>
      </c>
      <c r="D1051" s="82" t="s">
        <v>224</v>
      </c>
      <c r="E1051" t="s">
        <v>3281</v>
      </c>
      <c r="F1051" t="s">
        <v>3282</v>
      </c>
      <c r="G1051" s="132" t="s">
        <v>5810</v>
      </c>
      <c r="H1051" s="83" t="s">
        <v>3570</v>
      </c>
      <c r="I1051" s="9"/>
      <c r="J1051" s="9"/>
      <c r="K1051" s="10" t="s">
        <v>2017</v>
      </c>
      <c r="L1051" s="11">
        <v>45931</v>
      </c>
      <c r="M1051" s="22"/>
      <c r="N1051" s="22"/>
      <c r="O1051" s="22"/>
      <c r="P1051" s="100"/>
      <c r="Q1051" s="100"/>
      <c r="R1051" s="100"/>
      <c r="S1051" s="100"/>
      <c r="T1051" s="100"/>
      <c r="U1051" s="14" t="s">
        <v>56</v>
      </c>
      <c r="V1051" s="14">
        <v>0</v>
      </c>
      <c r="W1051" s="14" t="s">
        <v>56</v>
      </c>
      <c r="X1051" s="14" t="s">
        <v>56</v>
      </c>
    </row>
    <row r="1052" spans="1:24">
      <c r="A1052" t="s">
        <v>3617</v>
      </c>
      <c r="B1052" s="12">
        <v>4010869751902</v>
      </c>
      <c r="C1052" s="12" t="s">
        <v>3274</v>
      </c>
      <c r="D1052" s="82" t="s">
        <v>224</v>
      </c>
      <c r="E1052" t="s">
        <v>3281</v>
      </c>
      <c r="F1052" t="s">
        <v>3282</v>
      </c>
      <c r="G1052" s="132" t="s">
        <v>5811</v>
      </c>
      <c r="H1052" s="83" t="s">
        <v>3570</v>
      </c>
      <c r="I1052" s="9"/>
      <c r="J1052" s="9"/>
      <c r="K1052" s="10" t="s">
        <v>2017</v>
      </c>
      <c r="L1052" s="11">
        <v>45931</v>
      </c>
      <c r="M1052" s="22"/>
      <c r="N1052" s="22"/>
      <c r="O1052" s="22"/>
      <c r="P1052" s="100"/>
      <c r="Q1052" s="100"/>
      <c r="R1052" s="100"/>
      <c r="S1052" s="100"/>
      <c r="T1052" s="100"/>
      <c r="U1052" s="14" t="s">
        <v>56</v>
      </c>
      <c r="V1052" s="14">
        <v>0</v>
      </c>
      <c r="W1052" s="14" t="s">
        <v>56</v>
      </c>
      <c r="X1052" s="14" t="s">
        <v>56</v>
      </c>
    </row>
    <row r="1053" spans="1:24">
      <c r="A1053" t="s">
        <v>3618</v>
      </c>
      <c r="B1053" s="12">
        <v>4010869751919</v>
      </c>
      <c r="C1053" s="12" t="s">
        <v>3274</v>
      </c>
      <c r="D1053" s="82" t="s">
        <v>224</v>
      </c>
      <c r="E1053" t="s">
        <v>3281</v>
      </c>
      <c r="F1053" t="s">
        <v>3282</v>
      </c>
      <c r="G1053" s="132" t="s">
        <v>5812</v>
      </c>
      <c r="H1053" s="83" t="s">
        <v>3570</v>
      </c>
      <c r="I1053" s="9"/>
      <c r="J1053" s="9"/>
      <c r="K1053" s="10" t="s">
        <v>2017</v>
      </c>
      <c r="L1053" s="11">
        <v>45931</v>
      </c>
      <c r="M1053" s="22"/>
      <c r="N1053" s="22"/>
      <c r="O1053" s="22"/>
      <c r="P1053" s="100"/>
      <c r="Q1053" s="100"/>
      <c r="R1053" s="100"/>
      <c r="S1053" s="100"/>
      <c r="T1053" s="100"/>
      <c r="U1053" s="14" t="s">
        <v>56</v>
      </c>
      <c r="V1053" s="14">
        <v>0</v>
      </c>
      <c r="W1053" s="14" t="s">
        <v>56</v>
      </c>
      <c r="X1053" s="14" t="s">
        <v>56</v>
      </c>
    </row>
    <row r="1054" spans="1:24">
      <c r="A1054" t="s">
        <v>3619</v>
      </c>
      <c r="B1054" s="12">
        <v>4010869751926</v>
      </c>
      <c r="C1054" s="12" t="s">
        <v>3274</v>
      </c>
      <c r="D1054" s="82" t="s">
        <v>224</v>
      </c>
      <c r="E1054" t="s">
        <v>3281</v>
      </c>
      <c r="F1054" t="s">
        <v>3282</v>
      </c>
      <c r="G1054" s="132" t="s">
        <v>5813</v>
      </c>
      <c r="H1054" s="83" t="s">
        <v>3570</v>
      </c>
      <c r="I1054" s="9"/>
      <c r="J1054" s="9"/>
      <c r="K1054" s="10" t="s">
        <v>2017</v>
      </c>
      <c r="L1054" s="11">
        <v>45931</v>
      </c>
      <c r="M1054" s="22"/>
      <c r="N1054" s="22"/>
      <c r="O1054" s="22"/>
      <c r="P1054" s="100"/>
      <c r="Q1054" s="100"/>
      <c r="R1054" s="100"/>
      <c r="S1054" s="100"/>
      <c r="T1054" s="100"/>
      <c r="U1054" s="14" t="s">
        <v>56</v>
      </c>
      <c r="V1054" s="14">
        <v>0</v>
      </c>
      <c r="W1054" s="14" t="s">
        <v>56</v>
      </c>
      <c r="X1054" s="14" t="s">
        <v>56</v>
      </c>
    </row>
    <row r="1055" spans="1:24">
      <c r="A1055" t="s">
        <v>3620</v>
      </c>
      <c r="B1055" s="12">
        <v>4010869751933</v>
      </c>
      <c r="C1055" s="12" t="s">
        <v>3274</v>
      </c>
      <c r="D1055" s="82" t="s">
        <v>224</v>
      </c>
      <c r="E1055" t="s">
        <v>3281</v>
      </c>
      <c r="F1055" t="s">
        <v>3282</v>
      </c>
      <c r="G1055" s="132" t="s">
        <v>5814</v>
      </c>
      <c r="H1055" s="83" t="s">
        <v>3570</v>
      </c>
      <c r="I1055" s="9"/>
      <c r="J1055" s="9"/>
      <c r="K1055" s="10" t="s">
        <v>2017</v>
      </c>
      <c r="L1055" s="11">
        <v>45931</v>
      </c>
      <c r="M1055" s="22"/>
      <c r="N1055" s="22"/>
      <c r="O1055" s="22"/>
      <c r="P1055" s="100"/>
      <c r="Q1055" s="100"/>
      <c r="R1055" s="100"/>
      <c r="S1055" s="100"/>
      <c r="T1055" s="100"/>
      <c r="U1055" s="14" t="s">
        <v>56</v>
      </c>
      <c r="V1055" s="14">
        <v>0</v>
      </c>
      <c r="W1055" s="14" t="s">
        <v>56</v>
      </c>
      <c r="X1055" s="14" t="s">
        <v>56</v>
      </c>
    </row>
    <row r="1056" spans="1:24">
      <c r="A1056" t="s">
        <v>3621</v>
      </c>
      <c r="B1056" s="12">
        <v>4010869751940</v>
      </c>
      <c r="C1056" s="12" t="s">
        <v>3274</v>
      </c>
      <c r="D1056" s="82" t="s">
        <v>224</v>
      </c>
      <c r="E1056" t="s">
        <v>3281</v>
      </c>
      <c r="F1056" t="s">
        <v>3282</v>
      </c>
      <c r="G1056" s="132" t="s">
        <v>5815</v>
      </c>
      <c r="H1056" s="83" t="s">
        <v>3570</v>
      </c>
      <c r="I1056" s="9"/>
      <c r="J1056" s="9"/>
      <c r="K1056" s="10" t="s">
        <v>2017</v>
      </c>
      <c r="L1056" s="11">
        <v>45931</v>
      </c>
      <c r="M1056" s="22"/>
      <c r="N1056" s="22"/>
      <c r="O1056" s="22"/>
      <c r="P1056" s="100"/>
      <c r="Q1056" s="100"/>
      <c r="R1056" s="100"/>
      <c r="S1056" s="100"/>
      <c r="T1056" s="100"/>
      <c r="U1056" s="14" t="s">
        <v>56</v>
      </c>
      <c r="V1056" s="14">
        <v>0</v>
      </c>
      <c r="W1056" s="14" t="s">
        <v>56</v>
      </c>
      <c r="X1056" s="14" t="s">
        <v>56</v>
      </c>
    </row>
    <row r="1057" spans="1:24">
      <c r="A1057" t="s">
        <v>3622</v>
      </c>
      <c r="B1057" s="12">
        <v>4010869751957</v>
      </c>
      <c r="C1057" s="12" t="s">
        <v>3274</v>
      </c>
      <c r="D1057" s="82" t="s">
        <v>224</v>
      </c>
      <c r="E1057" t="s">
        <v>3281</v>
      </c>
      <c r="F1057" t="s">
        <v>3282</v>
      </c>
      <c r="G1057" s="132" t="s">
        <v>5816</v>
      </c>
      <c r="H1057" s="83" t="s">
        <v>3570</v>
      </c>
      <c r="I1057" s="9"/>
      <c r="J1057" s="9"/>
      <c r="K1057" s="10" t="s">
        <v>2017</v>
      </c>
      <c r="L1057" s="11">
        <v>45931</v>
      </c>
      <c r="M1057" s="22"/>
      <c r="N1057" s="22"/>
      <c r="O1057" s="22"/>
      <c r="P1057" s="100"/>
      <c r="Q1057" s="100"/>
      <c r="R1057" s="100"/>
      <c r="S1057" s="100"/>
      <c r="T1057" s="100"/>
      <c r="U1057" s="14" t="s">
        <v>56</v>
      </c>
      <c r="V1057" s="14">
        <v>0</v>
      </c>
      <c r="W1057" s="14" t="s">
        <v>56</v>
      </c>
      <c r="X1057" s="14" t="s">
        <v>56</v>
      </c>
    </row>
    <row r="1058" spans="1:24">
      <c r="A1058" t="s">
        <v>3623</v>
      </c>
      <c r="B1058" s="12">
        <v>4010869752008</v>
      </c>
      <c r="C1058" s="12" t="s">
        <v>3274</v>
      </c>
      <c r="D1058" s="82" t="s">
        <v>224</v>
      </c>
      <c r="E1058" t="s">
        <v>3281</v>
      </c>
      <c r="F1058" t="s">
        <v>3282</v>
      </c>
      <c r="G1058" s="132" t="s">
        <v>5817</v>
      </c>
      <c r="H1058" s="83" t="s">
        <v>3570</v>
      </c>
      <c r="I1058" s="9"/>
      <c r="J1058" s="9"/>
      <c r="K1058" s="10" t="s">
        <v>2017</v>
      </c>
      <c r="L1058" s="11">
        <v>45931</v>
      </c>
      <c r="M1058" s="22"/>
      <c r="N1058" s="22"/>
      <c r="O1058" s="22"/>
      <c r="P1058" s="100"/>
      <c r="Q1058" s="100"/>
      <c r="R1058" s="100"/>
      <c r="S1058" s="100"/>
      <c r="T1058" s="100"/>
      <c r="U1058" s="14" t="s">
        <v>56</v>
      </c>
      <c r="V1058" s="14">
        <v>0</v>
      </c>
      <c r="W1058" s="14" t="s">
        <v>56</v>
      </c>
      <c r="X1058" s="14" t="s">
        <v>56</v>
      </c>
    </row>
    <row r="1059" spans="1:24">
      <c r="A1059" t="s">
        <v>3626</v>
      </c>
      <c r="B1059" s="12">
        <v>4010869752015</v>
      </c>
      <c r="C1059" s="12" t="s">
        <v>3274</v>
      </c>
      <c r="D1059" s="82" t="s">
        <v>224</v>
      </c>
      <c r="E1059" t="s">
        <v>3281</v>
      </c>
      <c r="F1059" t="s">
        <v>3282</v>
      </c>
      <c r="G1059" s="132" t="s">
        <v>5818</v>
      </c>
      <c r="H1059" s="83" t="s">
        <v>3570</v>
      </c>
      <c r="I1059" s="9"/>
      <c r="J1059" s="9"/>
      <c r="K1059" s="10" t="s">
        <v>2017</v>
      </c>
      <c r="L1059" s="11">
        <v>45931</v>
      </c>
      <c r="M1059" s="22"/>
      <c r="N1059" s="22"/>
      <c r="O1059" s="22"/>
      <c r="P1059" s="100"/>
      <c r="Q1059" s="100"/>
      <c r="R1059" s="100"/>
      <c r="S1059" s="100"/>
      <c r="T1059" s="100"/>
      <c r="U1059" s="14" t="s">
        <v>56</v>
      </c>
      <c r="V1059" s="14">
        <v>0</v>
      </c>
      <c r="W1059" s="14" t="s">
        <v>56</v>
      </c>
      <c r="X1059" s="14" t="s">
        <v>56</v>
      </c>
    </row>
    <row r="1060" spans="1:24">
      <c r="A1060" t="s">
        <v>3628</v>
      </c>
      <c r="B1060" s="12">
        <v>4010869752022</v>
      </c>
      <c r="C1060" s="12" t="s">
        <v>3274</v>
      </c>
      <c r="D1060" s="82" t="s">
        <v>224</v>
      </c>
      <c r="E1060" t="s">
        <v>3281</v>
      </c>
      <c r="F1060" t="s">
        <v>3282</v>
      </c>
      <c r="G1060" s="132" t="s">
        <v>5819</v>
      </c>
      <c r="H1060" s="83" t="s">
        <v>3570</v>
      </c>
      <c r="I1060" s="9"/>
      <c r="J1060" s="9"/>
      <c r="K1060" s="10" t="s">
        <v>2017</v>
      </c>
      <c r="L1060" s="11">
        <v>45931</v>
      </c>
      <c r="M1060" s="22"/>
      <c r="N1060" s="22"/>
      <c r="O1060" s="22"/>
      <c r="P1060" s="100"/>
      <c r="Q1060" s="100"/>
      <c r="R1060" s="100"/>
      <c r="S1060" s="100"/>
      <c r="T1060" s="100"/>
      <c r="U1060" s="14" t="s">
        <v>56</v>
      </c>
      <c r="V1060" s="14">
        <v>0</v>
      </c>
      <c r="W1060" s="14" t="s">
        <v>56</v>
      </c>
      <c r="X1060" s="14" t="s">
        <v>56</v>
      </c>
    </row>
    <row r="1061" spans="1:24">
      <c r="A1061" t="s">
        <v>3629</v>
      </c>
      <c r="B1061" s="12">
        <v>4010869752039</v>
      </c>
      <c r="C1061" s="12" t="s">
        <v>3274</v>
      </c>
      <c r="D1061" s="82" t="s">
        <v>224</v>
      </c>
      <c r="E1061" t="s">
        <v>3281</v>
      </c>
      <c r="F1061" t="s">
        <v>3282</v>
      </c>
      <c r="G1061" s="132" t="s">
        <v>5820</v>
      </c>
      <c r="H1061" s="83" t="s">
        <v>3570</v>
      </c>
      <c r="I1061" s="9"/>
      <c r="J1061" s="9"/>
      <c r="K1061" s="10" t="s">
        <v>2017</v>
      </c>
      <c r="L1061" s="11">
        <v>45931</v>
      </c>
      <c r="M1061" s="22"/>
      <c r="N1061" s="22"/>
      <c r="O1061" s="22"/>
      <c r="P1061" s="100"/>
      <c r="Q1061" s="100"/>
      <c r="R1061" s="100"/>
      <c r="S1061" s="100"/>
      <c r="T1061" s="100"/>
      <c r="U1061" s="14" t="s">
        <v>56</v>
      </c>
      <c r="V1061" s="14">
        <v>0</v>
      </c>
      <c r="W1061" s="14" t="s">
        <v>56</v>
      </c>
      <c r="X1061" s="14" t="s">
        <v>56</v>
      </c>
    </row>
    <row r="1062" spans="1:24">
      <c r="A1062" t="s">
        <v>3630</v>
      </c>
      <c r="B1062" s="12">
        <v>4010869752046</v>
      </c>
      <c r="C1062" s="12" t="s">
        <v>3274</v>
      </c>
      <c r="D1062" s="82" t="s">
        <v>224</v>
      </c>
      <c r="E1062" t="s">
        <v>3281</v>
      </c>
      <c r="F1062" t="s">
        <v>3282</v>
      </c>
      <c r="G1062" s="132" t="s">
        <v>5821</v>
      </c>
      <c r="H1062" s="83" t="s">
        <v>3570</v>
      </c>
      <c r="I1062" s="9"/>
      <c r="J1062" s="9"/>
      <c r="K1062" s="10" t="s">
        <v>2017</v>
      </c>
      <c r="L1062" s="11">
        <v>45931</v>
      </c>
      <c r="M1062" s="22"/>
      <c r="N1062" s="22"/>
      <c r="O1062" s="22"/>
      <c r="P1062" s="100"/>
      <c r="Q1062" s="100"/>
      <c r="R1062" s="100"/>
      <c r="S1062" s="100"/>
      <c r="T1062" s="100"/>
      <c r="U1062" s="14" t="s">
        <v>56</v>
      </c>
      <c r="V1062" s="14">
        <v>0</v>
      </c>
      <c r="W1062" s="14" t="s">
        <v>56</v>
      </c>
      <c r="X1062" s="14" t="s">
        <v>56</v>
      </c>
    </row>
    <row r="1063" spans="1:24">
      <c r="A1063" t="s">
        <v>3631</v>
      </c>
      <c r="B1063" s="12">
        <v>4010869752053</v>
      </c>
      <c r="C1063" s="12" t="s">
        <v>3274</v>
      </c>
      <c r="D1063" s="82" t="s">
        <v>224</v>
      </c>
      <c r="E1063" t="s">
        <v>3281</v>
      </c>
      <c r="F1063" t="s">
        <v>3282</v>
      </c>
      <c r="G1063" s="132" t="s">
        <v>5822</v>
      </c>
      <c r="H1063" s="83" t="s">
        <v>3570</v>
      </c>
      <c r="I1063" s="9"/>
      <c r="J1063" s="9"/>
      <c r="K1063" s="10" t="s">
        <v>2017</v>
      </c>
      <c r="L1063" s="11">
        <v>45931</v>
      </c>
      <c r="M1063" s="22"/>
      <c r="N1063" s="22"/>
      <c r="O1063" s="22"/>
      <c r="P1063" s="100"/>
      <c r="Q1063" s="100"/>
      <c r="R1063" s="100"/>
      <c r="S1063" s="100"/>
      <c r="T1063" s="100"/>
      <c r="U1063" s="14" t="s">
        <v>56</v>
      </c>
      <c r="V1063" s="14">
        <v>0</v>
      </c>
      <c r="W1063" s="14" t="s">
        <v>56</v>
      </c>
      <c r="X1063" s="14" t="s">
        <v>56</v>
      </c>
    </row>
    <row r="1064" spans="1:24">
      <c r="A1064" t="s">
        <v>3632</v>
      </c>
      <c r="B1064" s="12">
        <v>4010869752060</v>
      </c>
      <c r="C1064" s="12" t="s">
        <v>3274</v>
      </c>
      <c r="D1064" s="82" t="s">
        <v>224</v>
      </c>
      <c r="E1064" t="s">
        <v>3281</v>
      </c>
      <c r="F1064" t="s">
        <v>3282</v>
      </c>
      <c r="G1064" s="132" t="s">
        <v>5823</v>
      </c>
      <c r="H1064" s="83" t="s">
        <v>3570</v>
      </c>
      <c r="I1064" s="9"/>
      <c r="J1064" s="9"/>
      <c r="K1064" s="10" t="s">
        <v>2017</v>
      </c>
      <c r="L1064" s="11">
        <v>45931</v>
      </c>
      <c r="M1064" s="22"/>
      <c r="N1064" s="22"/>
      <c r="O1064" s="22"/>
      <c r="P1064" s="100"/>
      <c r="Q1064" s="100"/>
      <c r="R1064" s="100"/>
      <c r="S1064" s="100"/>
      <c r="T1064" s="100"/>
      <c r="U1064" s="14" t="s">
        <v>56</v>
      </c>
      <c r="V1064" s="14">
        <v>0</v>
      </c>
      <c r="W1064" s="14" t="s">
        <v>56</v>
      </c>
      <c r="X1064" s="14" t="s">
        <v>56</v>
      </c>
    </row>
    <row r="1065" spans="1:24">
      <c r="A1065" t="s">
        <v>3633</v>
      </c>
      <c r="B1065" s="12">
        <v>4010869752077</v>
      </c>
      <c r="C1065" s="12" t="s">
        <v>3274</v>
      </c>
      <c r="D1065" s="82" t="s">
        <v>224</v>
      </c>
      <c r="E1065" t="s">
        <v>3281</v>
      </c>
      <c r="F1065" t="s">
        <v>3282</v>
      </c>
      <c r="G1065" s="132" t="s">
        <v>5824</v>
      </c>
      <c r="H1065" s="83" t="s">
        <v>3570</v>
      </c>
      <c r="I1065" s="9"/>
      <c r="J1065" s="9"/>
      <c r="K1065" s="10" t="s">
        <v>2017</v>
      </c>
      <c r="L1065" s="11">
        <v>45931</v>
      </c>
      <c r="M1065" s="22"/>
      <c r="N1065" s="22"/>
      <c r="O1065" s="22"/>
      <c r="P1065" s="100"/>
      <c r="Q1065" s="100"/>
      <c r="R1065" s="100"/>
      <c r="S1065" s="100"/>
      <c r="T1065" s="100"/>
      <c r="U1065" s="14" t="s">
        <v>56</v>
      </c>
      <c r="V1065" s="14">
        <v>0</v>
      </c>
      <c r="W1065" s="14" t="s">
        <v>56</v>
      </c>
      <c r="X1065" s="14" t="s">
        <v>56</v>
      </c>
    </row>
    <row r="1066" spans="1:24">
      <c r="A1066" t="s">
        <v>3634</v>
      </c>
      <c r="B1066" s="12">
        <v>4010869752084</v>
      </c>
      <c r="C1066" s="12" t="s">
        <v>3274</v>
      </c>
      <c r="D1066" s="82" t="s">
        <v>224</v>
      </c>
      <c r="E1066" t="s">
        <v>3281</v>
      </c>
      <c r="F1066" t="s">
        <v>3282</v>
      </c>
      <c r="G1066" s="132" t="s">
        <v>5825</v>
      </c>
      <c r="H1066" s="83" t="s">
        <v>3570</v>
      </c>
      <c r="I1066" s="9"/>
      <c r="J1066" s="9"/>
      <c r="K1066" s="10" t="s">
        <v>2017</v>
      </c>
      <c r="L1066" s="11">
        <v>45931</v>
      </c>
      <c r="M1066" s="22"/>
      <c r="N1066" s="22"/>
      <c r="O1066" s="22"/>
      <c r="P1066" s="100"/>
      <c r="Q1066" s="100"/>
      <c r="R1066" s="100"/>
      <c r="S1066" s="100"/>
      <c r="T1066" s="100"/>
      <c r="U1066" s="14" t="s">
        <v>56</v>
      </c>
      <c r="V1066" s="14">
        <v>0</v>
      </c>
      <c r="W1066" s="14" t="s">
        <v>56</v>
      </c>
      <c r="X1066" s="14" t="s">
        <v>56</v>
      </c>
    </row>
    <row r="1067" spans="1:24">
      <c r="A1067" t="s">
        <v>3637</v>
      </c>
      <c r="B1067" s="12">
        <v>4010869752091</v>
      </c>
      <c r="C1067" s="12" t="s">
        <v>3274</v>
      </c>
      <c r="D1067" s="82" t="s">
        <v>224</v>
      </c>
      <c r="E1067" t="s">
        <v>3281</v>
      </c>
      <c r="F1067" t="s">
        <v>3282</v>
      </c>
      <c r="G1067" s="132" t="s">
        <v>5826</v>
      </c>
      <c r="H1067" s="83" t="s">
        <v>3570</v>
      </c>
      <c r="I1067" s="9"/>
      <c r="J1067" s="9"/>
      <c r="K1067" s="10" t="s">
        <v>2017</v>
      </c>
      <c r="L1067" s="11">
        <v>45931</v>
      </c>
      <c r="M1067" s="22"/>
      <c r="N1067" s="22"/>
      <c r="O1067" s="22"/>
      <c r="P1067" s="100"/>
      <c r="Q1067" s="100"/>
      <c r="R1067" s="100"/>
      <c r="S1067" s="100"/>
      <c r="T1067" s="100"/>
      <c r="U1067" s="14" t="s">
        <v>56</v>
      </c>
      <c r="V1067" s="14">
        <v>0</v>
      </c>
      <c r="W1067" s="14" t="s">
        <v>56</v>
      </c>
      <c r="X1067" s="14" t="s">
        <v>56</v>
      </c>
    </row>
    <row r="1068" spans="1:24">
      <c r="A1068" t="s">
        <v>3640</v>
      </c>
      <c r="B1068" s="12">
        <v>4010869752107</v>
      </c>
      <c r="C1068" s="12" t="s">
        <v>3274</v>
      </c>
      <c r="D1068" s="82" t="s">
        <v>224</v>
      </c>
      <c r="E1068" t="s">
        <v>3281</v>
      </c>
      <c r="F1068" t="s">
        <v>3282</v>
      </c>
      <c r="G1068" s="132" t="s">
        <v>5827</v>
      </c>
      <c r="H1068" s="83" t="s">
        <v>3570</v>
      </c>
      <c r="I1068" s="9"/>
      <c r="J1068" s="9"/>
      <c r="K1068" s="10" t="s">
        <v>2017</v>
      </c>
      <c r="L1068" s="11">
        <v>45931</v>
      </c>
      <c r="M1068" s="22"/>
      <c r="N1068" s="22"/>
      <c r="O1068" s="22"/>
      <c r="P1068" s="100"/>
      <c r="Q1068" s="100"/>
      <c r="R1068" s="100"/>
      <c r="S1068" s="100"/>
      <c r="T1068" s="100"/>
      <c r="U1068" s="14" t="s">
        <v>56</v>
      </c>
      <c r="V1068" s="14">
        <v>0</v>
      </c>
      <c r="W1068" s="14" t="s">
        <v>56</v>
      </c>
      <c r="X1068" s="14" t="s">
        <v>56</v>
      </c>
    </row>
    <row r="1069" spans="1:24">
      <c r="A1069" t="s">
        <v>3641</v>
      </c>
      <c r="B1069" s="12">
        <v>4010869752114</v>
      </c>
      <c r="C1069" s="12" t="s">
        <v>3274</v>
      </c>
      <c r="D1069" s="82" t="s">
        <v>224</v>
      </c>
      <c r="E1069" t="s">
        <v>3281</v>
      </c>
      <c r="F1069" t="s">
        <v>3282</v>
      </c>
      <c r="G1069" s="132" t="s">
        <v>5828</v>
      </c>
      <c r="H1069" s="83" t="s">
        <v>3570</v>
      </c>
      <c r="I1069" s="9"/>
      <c r="J1069" s="9"/>
      <c r="K1069" s="10" t="s">
        <v>2017</v>
      </c>
      <c r="L1069" s="11">
        <v>45931</v>
      </c>
      <c r="M1069" s="22"/>
      <c r="N1069" s="22"/>
      <c r="O1069" s="22"/>
      <c r="P1069" s="100"/>
      <c r="Q1069" s="100"/>
      <c r="R1069" s="100"/>
      <c r="S1069" s="100"/>
      <c r="T1069" s="100"/>
      <c r="U1069" s="14" t="s">
        <v>56</v>
      </c>
      <c r="V1069" s="14">
        <v>0</v>
      </c>
      <c r="W1069" s="14" t="s">
        <v>56</v>
      </c>
      <c r="X1069" s="14" t="s">
        <v>56</v>
      </c>
    </row>
    <row r="1070" spans="1:24">
      <c r="A1070" t="s">
        <v>3642</v>
      </c>
      <c r="B1070" s="12">
        <v>4010869752121</v>
      </c>
      <c r="C1070" s="12" t="s">
        <v>3274</v>
      </c>
      <c r="D1070" s="82" t="s">
        <v>224</v>
      </c>
      <c r="E1070" t="s">
        <v>3281</v>
      </c>
      <c r="F1070" t="s">
        <v>3282</v>
      </c>
      <c r="G1070" s="132" t="s">
        <v>5829</v>
      </c>
      <c r="H1070" s="83" t="s">
        <v>3570</v>
      </c>
      <c r="I1070" s="9"/>
      <c r="J1070" s="9"/>
      <c r="K1070" s="10" t="s">
        <v>2017</v>
      </c>
      <c r="L1070" s="11">
        <v>45931</v>
      </c>
      <c r="M1070" s="22"/>
      <c r="N1070" s="22"/>
      <c r="O1070" s="22"/>
      <c r="P1070" s="100"/>
      <c r="Q1070" s="100"/>
      <c r="R1070" s="100"/>
      <c r="S1070" s="100"/>
      <c r="T1070" s="100"/>
      <c r="U1070" s="14" t="s">
        <v>56</v>
      </c>
      <c r="V1070" s="14">
        <v>0</v>
      </c>
      <c r="W1070" s="14" t="s">
        <v>56</v>
      </c>
      <c r="X1070" s="14" t="s">
        <v>56</v>
      </c>
    </row>
    <row r="1071" spans="1:24">
      <c r="A1071" t="s">
        <v>3643</v>
      </c>
      <c r="B1071" s="12">
        <v>4010869752138</v>
      </c>
      <c r="C1071" s="12" t="s">
        <v>3274</v>
      </c>
      <c r="D1071" s="82" t="s">
        <v>224</v>
      </c>
      <c r="E1071" t="s">
        <v>3281</v>
      </c>
      <c r="F1071" t="s">
        <v>3282</v>
      </c>
      <c r="G1071" s="132" t="s">
        <v>5830</v>
      </c>
      <c r="H1071" s="83" t="s">
        <v>3570</v>
      </c>
      <c r="I1071" s="9"/>
      <c r="J1071" s="9"/>
      <c r="K1071" s="10" t="s">
        <v>2017</v>
      </c>
      <c r="L1071" s="11">
        <v>45931</v>
      </c>
      <c r="M1071" s="22"/>
      <c r="N1071" s="22"/>
      <c r="O1071" s="22"/>
      <c r="P1071" s="100"/>
      <c r="Q1071" s="100"/>
      <c r="R1071" s="100"/>
      <c r="S1071" s="100"/>
      <c r="T1071" s="100"/>
      <c r="U1071" s="14" t="s">
        <v>56</v>
      </c>
      <c r="V1071" s="14">
        <v>0</v>
      </c>
      <c r="W1071" s="14" t="s">
        <v>56</v>
      </c>
      <c r="X1071" s="14" t="s">
        <v>56</v>
      </c>
    </row>
    <row r="1072" spans="1:24">
      <c r="A1072" t="s">
        <v>3645</v>
      </c>
      <c r="B1072" s="12">
        <v>4010869752145</v>
      </c>
      <c r="C1072" s="12" t="s">
        <v>3274</v>
      </c>
      <c r="D1072" s="82" t="s">
        <v>224</v>
      </c>
      <c r="E1072" t="s">
        <v>3281</v>
      </c>
      <c r="F1072" t="s">
        <v>3282</v>
      </c>
      <c r="G1072" s="132" t="s">
        <v>5831</v>
      </c>
      <c r="H1072" s="83" t="s">
        <v>3570</v>
      </c>
      <c r="I1072" s="9"/>
      <c r="J1072" s="9"/>
      <c r="K1072" s="10" t="s">
        <v>2017</v>
      </c>
      <c r="L1072" s="11">
        <v>45931</v>
      </c>
      <c r="M1072" s="22"/>
      <c r="N1072" s="22"/>
      <c r="O1072" s="22"/>
      <c r="P1072" s="100"/>
      <c r="Q1072" s="100"/>
      <c r="R1072" s="100"/>
      <c r="S1072" s="100"/>
      <c r="T1072" s="100"/>
      <c r="U1072" s="14" t="s">
        <v>56</v>
      </c>
      <c r="V1072" s="14">
        <v>0</v>
      </c>
      <c r="W1072" s="14" t="s">
        <v>56</v>
      </c>
      <c r="X1072" s="14" t="s">
        <v>56</v>
      </c>
    </row>
    <row r="1073" spans="1:24">
      <c r="A1073" t="s">
        <v>3647</v>
      </c>
      <c r="B1073" s="12">
        <v>4010869752152</v>
      </c>
      <c r="C1073" s="12" t="s">
        <v>3274</v>
      </c>
      <c r="D1073" s="82" t="s">
        <v>224</v>
      </c>
      <c r="E1073" t="s">
        <v>3281</v>
      </c>
      <c r="F1073" t="s">
        <v>3282</v>
      </c>
      <c r="G1073" s="132" t="s">
        <v>5832</v>
      </c>
      <c r="H1073" s="83" t="s">
        <v>3570</v>
      </c>
      <c r="I1073" s="9"/>
      <c r="J1073" s="9"/>
      <c r="K1073" s="10" t="s">
        <v>2017</v>
      </c>
      <c r="L1073" s="11">
        <v>45931</v>
      </c>
      <c r="M1073" s="22"/>
      <c r="N1073" s="22"/>
      <c r="O1073" s="22"/>
      <c r="P1073" s="100"/>
      <c r="Q1073" s="100"/>
      <c r="R1073" s="100"/>
      <c r="S1073" s="100"/>
      <c r="T1073" s="100"/>
      <c r="U1073" s="14" t="s">
        <v>56</v>
      </c>
      <c r="V1073" s="14">
        <v>0</v>
      </c>
      <c r="W1073" s="14" t="s">
        <v>56</v>
      </c>
      <c r="X1073" s="14" t="s">
        <v>56</v>
      </c>
    </row>
    <row r="1074" spans="1:24">
      <c r="A1074" t="s">
        <v>3648</v>
      </c>
      <c r="B1074" s="12">
        <v>4010869752169</v>
      </c>
      <c r="C1074" s="12" t="s">
        <v>3274</v>
      </c>
      <c r="D1074" s="82" t="s">
        <v>224</v>
      </c>
      <c r="E1074" t="s">
        <v>3281</v>
      </c>
      <c r="F1074" t="s">
        <v>3282</v>
      </c>
      <c r="G1074" s="132" t="s">
        <v>5833</v>
      </c>
      <c r="H1074" s="83" t="s">
        <v>3570</v>
      </c>
      <c r="I1074" s="9"/>
      <c r="J1074" s="9"/>
      <c r="K1074" s="10" t="s">
        <v>2017</v>
      </c>
      <c r="L1074" s="11">
        <v>45931</v>
      </c>
      <c r="M1074" s="22"/>
      <c r="N1074" s="22"/>
      <c r="O1074" s="22"/>
      <c r="P1074" s="100"/>
      <c r="Q1074" s="100"/>
      <c r="R1074" s="100"/>
      <c r="S1074" s="100"/>
      <c r="T1074" s="100"/>
      <c r="U1074" s="14" t="s">
        <v>56</v>
      </c>
      <c r="V1074" s="14">
        <v>0</v>
      </c>
      <c r="W1074" s="14" t="s">
        <v>56</v>
      </c>
      <c r="X1074" s="14" t="s">
        <v>56</v>
      </c>
    </row>
    <row r="1075" spans="1:24">
      <c r="A1075" t="s">
        <v>3649</v>
      </c>
      <c r="B1075" s="12">
        <v>4010869752176</v>
      </c>
      <c r="C1075" s="12" t="s">
        <v>3274</v>
      </c>
      <c r="D1075" s="82" t="s">
        <v>224</v>
      </c>
      <c r="E1075" t="s">
        <v>3281</v>
      </c>
      <c r="F1075" t="s">
        <v>3282</v>
      </c>
      <c r="G1075" s="132" t="s">
        <v>5834</v>
      </c>
      <c r="H1075" s="83" t="s">
        <v>3570</v>
      </c>
      <c r="I1075" s="9"/>
      <c r="J1075" s="9"/>
      <c r="K1075" s="10" t="s">
        <v>2017</v>
      </c>
      <c r="L1075" s="11">
        <v>45931</v>
      </c>
      <c r="M1075" s="22"/>
      <c r="N1075" s="22"/>
      <c r="O1075" s="22"/>
      <c r="P1075" s="100"/>
      <c r="Q1075" s="100"/>
      <c r="R1075" s="100"/>
      <c r="S1075" s="100"/>
      <c r="T1075" s="100"/>
      <c r="U1075" s="14" t="s">
        <v>56</v>
      </c>
      <c r="V1075" s="14">
        <v>0</v>
      </c>
      <c r="W1075" s="14" t="s">
        <v>56</v>
      </c>
      <c r="X1075" s="14" t="s">
        <v>56</v>
      </c>
    </row>
    <row r="1076" spans="1:24">
      <c r="A1076" t="s">
        <v>3652</v>
      </c>
      <c r="B1076" s="12">
        <v>4010869752183</v>
      </c>
      <c r="C1076" s="12" t="s">
        <v>3274</v>
      </c>
      <c r="D1076" s="82" t="s">
        <v>224</v>
      </c>
      <c r="E1076" t="s">
        <v>3281</v>
      </c>
      <c r="F1076" t="s">
        <v>3282</v>
      </c>
      <c r="G1076" s="132" t="s">
        <v>5835</v>
      </c>
      <c r="H1076" s="83" t="s">
        <v>3570</v>
      </c>
      <c r="I1076" s="9"/>
      <c r="J1076" s="9"/>
      <c r="K1076" s="10" t="s">
        <v>2017</v>
      </c>
      <c r="L1076" s="11">
        <v>45931</v>
      </c>
      <c r="M1076" s="22"/>
      <c r="N1076" s="22"/>
      <c r="O1076" s="22"/>
      <c r="P1076" s="100"/>
      <c r="Q1076" s="100"/>
      <c r="R1076" s="100"/>
      <c r="S1076" s="100"/>
      <c r="T1076" s="100"/>
      <c r="U1076" s="14" t="s">
        <v>56</v>
      </c>
      <c r="V1076" s="14">
        <v>0</v>
      </c>
      <c r="W1076" s="14" t="s">
        <v>56</v>
      </c>
      <c r="X1076" s="14" t="s">
        <v>56</v>
      </c>
    </row>
    <row r="1077" spans="1:24">
      <c r="A1077" t="s">
        <v>3654</v>
      </c>
      <c r="B1077" s="12">
        <v>4010869752190</v>
      </c>
      <c r="C1077" s="12" t="s">
        <v>3274</v>
      </c>
      <c r="D1077" s="82" t="s">
        <v>224</v>
      </c>
      <c r="E1077" t="s">
        <v>3281</v>
      </c>
      <c r="F1077" t="s">
        <v>3282</v>
      </c>
      <c r="G1077" s="132" t="s">
        <v>5836</v>
      </c>
      <c r="H1077" s="83" t="s">
        <v>3570</v>
      </c>
      <c r="I1077" s="9"/>
      <c r="J1077" s="9"/>
      <c r="K1077" s="10" t="s">
        <v>2017</v>
      </c>
      <c r="L1077" s="11">
        <v>45931</v>
      </c>
      <c r="M1077" s="22"/>
      <c r="N1077" s="22"/>
      <c r="O1077" s="22"/>
      <c r="P1077" s="100"/>
      <c r="Q1077" s="100"/>
      <c r="R1077" s="100"/>
      <c r="S1077" s="100"/>
      <c r="T1077" s="100"/>
      <c r="U1077" s="14" t="s">
        <v>56</v>
      </c>
      <c r="V1077" s="14">
        <v>0</v>
      </c>
      <c r="W1077" s="14" t="s">
        <v>56</v>
      </c>
      <c r="X1077" s="14" t="s">
        <v>56</v>
      </c>
    </row>
    <row r="1078" spans="1:24">
      <c r="A1078" t="s">
        <v>3655</v>
      </c>
      <c r="B1078" s="12">
        <v>4010869752206</v>
      </c>
      <c r="C1078" s="12" t="s">
        <v>3274</v>
      </c>
      <c r="D1078" s="82" t="s">
        <v>224</v>
      </c>
      <c r="E1078" t="s">
        <v>3281</v>
      </c>
      <c r="F1078" t="s">
        <v>3282</v>
      </c>
      <c r="G1078" s="132" t="s">
        <v>5837</v>
      </c>
      <c r="H1078" s="83" t="s">
        <v>3570</v>
      </c>
      <c r="I1078" s="9"/>
      <c r="J1078" s="9"/>
      <c r="K1078" s="10" t="s">
        <v>2017</v>
      </c>
      <c r="L1078" s="11">
        <v>45931</v>
      </c>
      <c r="M1078" s="22"/>
      <c r="N1078" s="22"/>
      <c r="O1078" s="22"/>
      <c r="P1078" s="100"/>
      <c r="Q1078" s="100"/>
      <c r="R1078" s="100"/>
      <c r="S1078" s="100"/>
      <c r="T1078" s="100"/>
      <c r="U1078" s="14" t="s">
        <v>56</v>
      </c>
      <c r="V1078" s="14">
        <v>0</v>
      </c>
      <c r="W1078" s="14" t="s">
        <v>56</v>
      </c>
      <c r="X1078" s="14" t="s">
        <v>56</v>
      </c>
    </row>
    <row r="1079" spans="1:24">
      <c r="A1079" t="s">
        <v>3656</v>
      </c>
      <c r="B1079" s="12">
        <v>4010869752213</v>
      </c>
      <c r="C1079" s="12" t="s">
        <v>3274</v>
      </c>
      <c r="D1079" s="82" t="s">
        <v>224</v>
      </c>
      <c r="E1079" t="s">
        <v>3281</v>
      </c>
      <c r="F1079" t="s">
        <v>3282</v>
      </c>
      <c r="G1079" s="132" t="s">
        <v>5838</v>
      </c>
      <c r="H1079" s="83" t="s">
        <v>3570</v>
      </c>
      <c r="I1079" s="9"/>
      <c r="J1079" s="9"/>
      <c r="K1079" s="10" t="s">
        <v>2017</v>
      </c>
      <c r="L1079" s="11">
        <v>45931</v>
      </c>
      <c r="M1079" s="22"/>
      <c r="N1079" s="22"/>
      <c r="O1079" s="22"/>
      <c r="P1079" s="100"/>
      <c r="Q1079" s="100"/>
      <c r="R1079" s="100"/>
      <c r="S1079" s="100"/>
      <c r="T1079" s="100"/>
      <c r="U1079" s="14" t="s">
        <v>56</v>
      </c>
      <c r="V1079" s="14">
        <v>0</v>
      </c>
      <c r="W1079" s="14" t="s">
        <v>56</v>
      </c>
      <c r="X1079" s="14" t="s">
        <v>56</v>
      </c>
    </row>
    <row r="1080" spans="1:24">
      <c r="A1080" t="s">
        <v>3657</v>
      </c>
      <c r="B1080" s="12">
        <v>4010869752220</v>
      </c>
      <c r="C1080" s="12" t="s">
        <v>3274</v>
      </c>
      <c r="D1080" s="82" t="s">
        <v>224</v>
      </c>
      <c r="E1080" t="s">
        <v>3281</v>
      </c>
      <c r="F1080" t="s">
        <v>3282</v>
      </c>
      <c r="G1080" s="132" t="s">
        <v>5839</v>
      </c>
      <c r="H1080" s="83" t="s">
        <v>3570</v>
      </c>
      <c r="I1080" s="9"/>
      <c r="J1080" s="9"/>
      <c r="K1080" s="10" t="s">
        <v>2017</v>
      </c>
      <c r="L1080" s="11">
        <v>45931</v>
      </c>
      <c r="M1080" s="22"/>
      <c r="N1080" s="22"/>
      <c r="O1080" s="22"/>
      <c r="P1080" s="100"/>
      <c r="Q1080" s="100"/>
      <c r="R1080" s="100"/>
      <c r="S1080" s="100"/>
      <c r="T1080" s="100"/>
      <c r="U1080" s="14" t="s">
        <v>56</v>
      </c>
      <c r="V1080" s="14">
        <v>0</v>
      </c>
      <c r="W1080" s="14" t="s">
        <v>56</v>
      </c>
      <c r="X1080" s="14" t="s">
        <v>56</v>
      </c>
    </row>
    <row r="1081" spans="1:24">
      <c r="A1081" t="s">
        <v>3660</v>
      </c>
      <c r="B1081" s="12">
        <v>4010869752237</v>
      </c>
      <c r="C1081" s="12" t="s">
        <v>3274</v>
      </c>
      <c r="D1081" s="82" t="s">
        <v>224</v>
      </c>
      <c r="E1081" t="s">
        <v>3281</v>
      </c>
      <c r="F1081" t="s">
        <v>3282</v>
      </c>
      <c r="G1081" s="132" t="s">
        <v>5840</v>
      </c>
      <c r="H1081" s="83" t="s">
        <v>3570</v>
      </c>
      <c r="I1081" s="9"/>
      <c r="J1081" s="9"/>
      <c r="K1081" s="10" t="s">
        <v>2017</v>
      </c>
      <c r="L1081" s="11">
        <v>45931</v>
      </c>
      <c r="M1081" s="22"/>
      <c r="N1081" s="22"/>
      <c r="O1081" s="22"/>
      <c r="P1081" s="100"/>
      <c r="Q1081" s="100"/>
      <c r="R1081" s="100"/>
      <c r="S1081" s="100"/>
      <c r="T1081" s="100"/>
      <c r="U1081" s="14" t="s">
        <v>56</v>
      </c>
      <c r="V1081" s="14">
        <v>0</v>
      </c>
      <c r="W1081" s="14" t="s">
        <v>56</v>
      </c>
      <c r="X1081" s="14" t="s">
        <v>56</v>
      </c>
    </row>
    <row r="1082" spans="1:24">
      <c r="A1082" t="s">
        <v>3663</v>
      </c>
      <c r="B1082" s="12">
        <v>4010869752244</v>
      </c>
      <c r="C1082" s="12" t="s">
        <v>3274</v>
      </c>
      <c r="D1082" s="82" t="s">
        <v>224</v>
      </c>
      <c r="E1082" t="s">
        <v>3281</v>
      </c>
      <c r="F1082" t="s">
        <v>3282</v>
      </c>
      <c r="G1082" s="132" t="s">
        <v>5841</v>
      </c>
      <c r="H1082" s="83" t="s">
        <v>3570</v>
      </c>
      <c r="I1082" s="9"/>
      <c r="J1082" s="9"/>
      <c r="K1082" s="10" t="s">
        <v>2017</v>
      </c>
      <c r="L1082" s="11">
        <v>45931</v>
      </c>
      <c r="M1082" s="22"/>
      <c r="N1082" s="22"/>
      <c r="O1082" s="22"/>
      <c r="P1082" s="100"/>
      <c r="Q1082" s="100"/>
      <c r="R1082" s="100"/>
      <c r="S1082" s="100"/>
      <c r="T1082" s="100"/>
      <c r="U1082" s="14" t="s">
        <v>56</v>
      </c>
      <c r="V1082" s="14">
        <v>0</v>
      </c>
      <c r="W1082" s="14" t="s">
        <v>56</v>
      </c>
      <c r="X1082" s="14" t="s">
        <v>56</v>
      </c>
    </row>
    <row r="1083" spans="1:24">
      <c r="A1083" t="s">
        <v>3665</v>
      </c>
      <c r="B1083" s="12">
        <v>4010869752251</v>
      </c>
      <c r="C1083" s="12" t="s">
        <v>3274</v>
      </c>
      <c r="D1083" s="82" t="s">
        <v>224</v>
      </c>
      <c r="E1083" t="s">
        <v>3281</v>
      </c>
      <c r="F1083" t="s">
        <v>3282</v>
      </c>
      <c r="G1083" s="132" t="s">
        <v>5842</v>
      </c>
      <c r="H1083" s="83" t="s">
        <v>3570</v>
      </c>
      <c r="I1083" s="9"/>
      <c r="J1083" s="9"/>
      <c r="K1083" s="10" t="s">
        <v>2017</v>
      </c>
      <c r="L1083" s="11">
        <v>45931</v>
      </c>
      <c r="M1083" s="22"/>
      <c r="N1083" s="22"/>
      <c r="O1083" s="22"/>
      <c r="P1083" s="100"/>
      <c r="Q1083" s="100"/>
      <c r="R1083" s="100"/>
      <c r="S1083" s="100"/>
      <c r="T1083" s="100"/>
      <c r="U1083" s="14" t="s">
        <v>56</v>
      </c>
      <c r="V1083" s="14">
        <v>0</v>
      </c>
      <c r="W1083" s="14" t="s">
        <v>56</v>
      </c>
      <c r="X1083" s="14" t="s">
        <v>56</v>
      </c>
    </row>
    <row r="1084" spans="1:24">
      <c r="A1084" t="s">
        <v>3666</v>
      </c>
      <c r="B1084" s="12">
        <v>4010869752268</v>
      </c>
      <c r="C1084" s="12" t="s">
        <v>3274</v>
      </c>
      <c r="D1084" s="82" t="s">
        <v>224</v>
      </c>
      <c r="E1084" t="s">
        <v>3281</v>
      </c>
      <c r="F1084" t="s">
        <v>3282</v>
      </c>
      <c r="G1084" s="132" t="s">
        <v>5843</v>
      </c>
      <c r="H1084" s="83" t="s">
        <v>3570</v>
      </c>
      <c r="I1084" s="9"/>
      <c r="J1084" s="9"/>
      <c r="K1084" s="10" t="s">
        <v>2017</v>
      </c>
      <c r="L1084" s="11">
        <v>45931</v>
      </c>
      <c r="M1084" s="22"/>
      <c r="N1084" s="22"/>
      <c r="O1084" s="22"/>
      <c r="P1084" s="100"/>
      <c r="Q1084" s="100"/>
      <c r="R1084" s="100"/>
      <c r="S1084" s="100"/>
      <c r="T1084" s="100"/>
      <c r="U1084" s="14" t="s">
        <v>56</v>
      </c>
      <c r="V1084" s="14">
        <v>0</v>
      </c>
      <c r="W1084" s="14" t="s">
        <v>56</v>
      </c>
      <c r="X1084" s="14" t="s">
        <v>56</v>
      </c>
    </row>
    <row r="1085" spans="1:24">
      <c r="A1085" t="s">
        <v>3669</v>
      </c>
      <c r="B1085" s="12">
        <v>4010869752275</v>
      </c>
      <c r="C1085" s="12" t="s">
        <v>3274</v>
      </c>
      <c r="D1085" s="82" t="s">
        <v>224</v>
      </c>
      <c r="E1085" t="s">
        <v>3281</v>
      </c>
      <c r="F1085" t="s">
        <v>3282</v>
      </c>
      <c r="G1085" s="132" t="s">
        <v>5844</v>
      </c>
      <c r="H1085" s="83" t="s">
        <v>3570</v>
      </c>
      <c r="I1085" s="9"/>
      <c r="J1085" s="9"/>
      <c r="K1085" s="10" t="s">
        <v>2017</v>
      </c>
      <c r="L1085" s="11">
        <v>45931</v>
      </c>
      <c r="M1085" s="22"/>
      <c r="N1085" s="22"/>
      <c r="O1085" s="22"/>
      <c r="P1085" s="100"/>
      <c r="Q1085" s="100"/>
      <c r="R1085" s="100"/>
      <c r="S1085" s="100"/>
      <c r="T1085" s="100"/>
      <c r="U1085" s="14" t="s">
        <v>56</v>
      </c>
      <c r="V1085" s="14">
        <v>0</v>
      </c>
      <c r="W1085" s="14" t="s">
        <v>56</v>
      </c>
      <c r="X1085" s="14" t="s">
        <v>56</v>
      </c>
    </row>
    <row r="1086" spans="1:24">
      <c r="A1086" t="s">
        <v>3671</v>
      </c>
      <c r="B1086" s="12">
        <v>4010869752282</v>
      </c>
      <c r="C1086" s="12" t="s">
        <v>3274</v>
      </c>
      <c r="D1086" s="82" t="s">
        <v>224</v>
      </c>
      <c r="E1086" t="s">
        <v>3281</v>
      </c>
      <c r="F1086" t="s">
        <v>3282</v>
      </c>
      <c r="G1086" s="132" t="s">
        <v>5845</v>
      </c>
      <c r="H1086" s="83" t="s">
        <v>3570</v>
      </c>
      <c r="I1086" s="9"/>
      <c r="J1086" s="9"/>
      <c r="K1086" s="10" t="s">
        <v>2017</v>
      </c>
      <c r="L1086" s="11">
        <v>45931</v>
      </c>
      <c r="M1086" s="22"/>
      <c r="N1086" s="22"/>
      <c r="O1086" s="22"/>
      <c r="P1086" s="100"/>
      <c r="Q1086" s="100"/>
      <c r="R1086" s="100"/>
      <c r="S1086" s="100"/>
      <c r="T1086" s="100"/>
      <c r="U1086" s="14" t="s">
        <v>56</v>
      </c>
      <c r="V1086" s="14">
        <v>0</v>
      </c>
      <c r="W1086" s="14" t="s">
        <v>56</v>
      </c>
      <c r="X1086" s="14" t="s">
        <v>56</v>
      </c>
    </row>
    <row r="1087" spans="1:24">
      <c r="A1087" t="s">
        <v>3673</v>
      </c>
      <c r="B1087" s="12">
        <v>4010869752299</v>
      </c>
      <c r="C1087" s="12" t="s">
        <v>3274</v>
      </c>
      <c r="D1087" s="82" t="s">
        <v>224</v>
      </c>
      <c r="E1087" t="s">
        <v>3281</v>
      </c>
      <c r="F1087" t="s">
        <v>3282</v>
      </c>
      <c r="G1087" s="132" t="s">
        <v>5846</v>
      </c>
      <c r="H1087" s="83" t="s">
        <v>3570</v>
      </c>
      <c r="I1087" s="9"/>
      <c r="J1087" s="9"/>
      <c r="K1087" s="10" t="s">
        <v>2017</v>
      </c>
      <c r="L1087" s="11">
        <v>45931</v>
      </c>
      <c r="M1087" s="22"/>
      <c r="N1087" s="22"/>
      <c r="O1087" s="22"/>
      <c r="P1087" s="100"/>
      <c r="Q1087" s="100"/>
      <c r="R1087" s="100"/>
      <c r="S1087" s="100"/>
      <c r="T1087" s="100"/>
      <c r="U1087" s="14" t="s">
        <v>56</v>
      </c>
      <c r="V1087" s="14">
        <v>0</v>
      </c>
      <c r="W1087" s="14" t="s">
        <v>56</v>
      </c>
      <c r="X1087" s="14" t="s">
        <v>56</v>
      </c>
    </row>
    <row r="1088" spans="1:24">
      <c r="A1088" t="s">
        <v>3675</v>
      </c>
      <c r="B1088" s="12">
        <v>4010869752305</v>
      </c>
      <c r="C1088" s="12" t="s">
        <v>3274</v>
      </c>
      <c r="D1088" s="82" t="s">
        <v>224</v>
      </c>
      <c r="E1088" t="s">
        <v>3281</v>
      </c>
      <c r="F1088" t="s">
        <v>3282</v>
      </c>
      <c r="G1088" s="132" t="s">
        <v>5847</v>
      </c>
      <c r="H1088" s="83" t="s">
        <v>3677</v>
      </c>
      <c r="I1088" s="9"/>
      <c r="J1088" s="9"/>
      <c r="K1088" s="10" t="s">
        <v>2017</v>
      </c>
      <c r="L1088" s="11">
        <v>45931</v>
      </c>
      <c r="M1088" s="22"/>
      <c r="N1088" s="22"/>
      <c r="O1088" s="22"/>
      <c r="P1088" s="100"/>
      <c r="Q1088" s="100"/>
      <c r="R1088" s="100"/>
      <c r="S1088" s="100"/>
      <c r="T1088" s="100"/>
      <c r="U1088" s="14" t="s">
        <v>56</v>
      </c>
      <c r="V1088" s="14">
        <v>0</v>
      </c>
      <c r="W1088" s="14" t="s">
        <v>56</v>
      </c>
      <c r="X1088" s="14" t="s">
        <v>56</v>
      </c>
    </row>
    <row r="1089" spans="1:24">
      <c r="A1089" t="s">
        <v>3678</v>
      </c>
      <c r="B1089" s="12">
        <v>4010869752312</v>
      </c>
      <c r="C1089" s="12" t="s">
        <v>3274</v>
      </c>
      <c r="D1089" s="82" t="s">
        <v>224</v>
      </c>
      <c r="E1089" t="s">
        <v>3281</v>
      </c>
      <c r="F1089" t="s">
        <v>3282</v>
      </c>
      <c r="G1089" s="132" t="s">
        <v>5848</v>
      </c>
      <c r="H1089" s="83" t="s">
        <v>3677</v>
      </c>
      <c r="I1089" s="9"/>
      <c r="J1089" s="9"/>
      <c r="K1089" s="10" t="s">
        <v>2017</v>
      </c>
      <c r="L1089" s="11">
        <v>45931</v>
      </c>
      <c r="M1089" s="22"/>
      <c r="N1089" s="22"/>
      <c r="O1089" s="22"/>
      <c r="P1089" s="100"/>
      <c r="Q1089" s="100"/>
      <c r="R1089" s="100"/>
      <c r="S1089" s="100"/>
      <c r="T1089" s="100"/>
      <c r="U1089" s="14" t="s">
        <v>56</v>
      </c>
      <c r="V1089" s="14">
        <v>0</v>
      </c>
      <c r="W1089" s="14" t="s">
        <v>56</v>
      </c>
      <c r="X1089" s="14" t="s">
        <v>56</v>
      </c>
    </row>
    <row r="1090" spans="1:24">
      <c r="A1090" t="s">
        <v>3679</v>
      </c>
      <c r="B1090" s="12">
        <v>4010869752329</v>
      </c>
      <c r="C1090" s="12" t="s">
        <v>3274</v>
      </c>
      <c r="D1090" s="82" t="s">
        <v>224</v>
      </c>
      <c r="E1090" t="s">
        <v>3281</v>
      </c>
      <c r="F1090" t="s">
        <v>3282</v>
      </c>
      <c r="G1090" s="132" t="s">
        <v>5849</v>
      </c>
      <c r="H1090" s="83" t="s">
        <v>3677</v>
      </c>
      <c r="I1090" s="9"/>
      <c r="J1090" s="9"/>
      <c r="K1090" s="10" t="s">
        <v>2017</v>
      </c>
      <c r="L1090" s="11">
        <v>45931</v>
      </c>
      <c r="M1090" s="22"/>
      <c r="N1090" s="22"/>
      <c r="O1090" s="22"/>
      <c r="P1090" s="100"/>
      <c r="Q1090" s="100"/>
      <c r="R1090" s="100"/>
      <c r="S1090" s="100"/>
      <c r="T1090" s="100"/>
      <c r="U1090" s="14" t="s">
        <v>56</v>
      </c>
      <c r="V1090" s="14">
        <v>0</v>
      </c>
      <c r="W1090" s="14" t="s">
        <v>56</v>
      </c>
      <c r="X1090" s="14" t="s">
        <v>56</v>
      </c>
    </row>
    <row r="1091" spans="1:24">
      <c r="A1091" t="s">
        <v>3680</v>
      </c>
      <c r="B1091" s="12">
        <v>4010869752336</v>
      </c>
      <c r="C1091" s="12" t="s">
        <v>3274</v>
      </c>
      <c r="D1091" s="82" t="s">
        <v>224</v>
      </c>
      <c r="E1091" t="s">
        <v>3281</v>
      </c>
      <c r="F1091" t="s">
        <v>3282</v>
      </c>
      <c r="G1091" s="132" t="s">
        <v>5850</v>
      </c>
      <c r="H1091" s="83" t="s">
        <v>3677</v>
      </c>
      <c r="I1091" s="9"/>
      <c r="J1091" s="9"/>
      <c r="K1091" s="10" t="s">
        <v>2017</v>
      </c>
      <c r="L1091" s="11">
        <v>45931</v>
      </c>
      <c r="M1091" s="22"/>
      <c r="N1091" s="22"/>
      <c r="O1091" s="22"/>
      <c r="P1091" s="100"/>
      <c r="Q1091" s="100"/>
      <c r="R1091" s="100"/>
      <c r="S1091" s="100"/>
      <c r="T1091" s="100"/>
      <c r="U1091" s="14" t="s">
        <v>56</v>
      </c>
      <c r="V1091" s="14">
        <v>0</v>
      </c>
      <c r="W1091" s="14" t="s">
        <v>56</v>
      </c>
      <c r="X1091" s="14" t="s">
        <v>56</v>
      </c>
    </row>
    <row r="1092" spans="1:24">
      <c r="A1092" t="s">
        <v>3681</v>
      </c>
      <c r="B1092" s="12">
        <v>4010869754125</v>
      </c>
      <c r="C1092" s="12" t="s">
        <v>3274</v>
      </c>
      <c r="D1092" t="s">
        <v>6883</v>
      </c>
      <c r="E1092" t="s">
        <v>3281</v>
      </c>
      <c r="F1092" t="s">
        <v>3282</v>
      </c>
      <c r="G1092" s="131" t="s">
        <v>7037</v>
      </c>
      <c r="H1092" s="83" t="s">
        <v>7038</v>
      </c>
      <c r="I1092" s="9"/>
      <c r="J1092" s="9"/>
      <c r="K1092" s="10" t="s">
        <v>2017</v>
      </c>
      <c r="L1092" s="11">
        <v>45931</v>
      </c>
      <c r="M1092" s="22"/>
      <c r="N1092" s="22"/>
      <c r="O1092" s="22"/>
      <c r="P1092" s="100"/>
      <c r="Q1092" s="100"/>
      <c r="R1092" s="100"/>
      <c r="S1092" s="100"/>
      <c r="T1092" s="100"/>
      <c r="U1092" s="14" t="s">
        <v>56</v>
      </c>
      <c r="V1092" s="14">
        <v>0</v>
      </c>
      <c r="W1092" s="14" t="s">
        <v>56</v>
      </c>
      <c r="X1092" s="14" t="s">
        <v>56</v>
      </c>
    </row>
    <row r="1093" spans="1:24">
      <c r="A1093" t="s">
        <v>3685</v>
      </c>
      <c r="B1093" s="12">
        <v>4010869754132</v>
      </c>
      <c r="C1093" s="12" t="s">
        <v>3274</v>
      </c>
      <c r="D1093" t="s">
        <v>6883</v>
      </c>
      <c r="E1093" t="s">
        <v>3281</v>
      </c>
      <c r="F1093" t="s">
        <v>3282</v>
      </c>
      <c r="G1093" s="132" t="s">
        <v>7039</v>
      </c>
      <c r="H1093" s="83" t="s">
        <v>7038</v>
      </c>
      <c r="I1093" s="9"/>
      <c r="J1093" s="9"/>
      <c r="K1093" s="10" t="s">
        <v>2017</v>
      </c>
      <c r="L1093" s="11">
        <v>45931</v>
      </c>
      <c r="M1093" s="22"/>
      <c r="N1093" s="22"/>
      <c r="O1093" s="22"/>
      <c r="P1093" s="100"/>
      <c r="Q1093" s="100"/>
      <c r="R1093" s="100"/>
      <c r="S1093" s="100"/>
      <c r="T1093" s="100"/>
      <c r="U1093" s="14" t="s">
        <v>56</v>
      </c>
      <c r="V1093" s="14">
        <v>0</v>
      </c>
      <c r="W1093" s="14" t="s">
        <v>56</v>
      </c>
      <c r="X1093" s="14" t="s">
        <v>56</v>
      </c>
    </row>
    <row r="1094" spans="1:24">
      <c r="A1094" t="s">
        <v>3687</v>
      </c>
      <c r="B1094" s="12">
        <v>4010869754149</v>
      </c>
      <c r="C1094" s="12" t="s">
        <v>3274</v>
      </c>
      <c r="D1094" t="s">
        <v>6883</v>
      </c>
      <c r="E1094" t="s">
        <v>3281</v>
      </c>
      <c r="F1094" t="s">
        <v>3282</v>
      </c>
      <c r="G1094" s="132" t="s">
        <v>7040</v>
      </c>
      <c r="H1094" s="83" t="s">
        <v>7038</v>
      </c>
      <c r="I1094" s="9"/>
      <c r="J1094" s="9"/>
      <c r="K1094" s="10" t="s">
        <v>2017</v>
      </c>
      <c r="L1094" s="11">
        <v>45931</v>
      </c>
      <c r="M1094" s="22"/>
      <c r="N1094" s="22"/>
      <c r="O1094" s="22"/>
      <c r="P1094" s="100"/>
      <c r="Q1094" s="100"/>
      <c r="R1094" s="100"/>
      <c r="S1094" s="100"/>
      <c r="T1094" s="100"/>
      <c r="U1094" s="14" t="s">
        <v>56</v>
      </c>
      <c r="V1094" s="14">
        <v>0</v>
      </c>
      <c r="W1094" s="14" t="s">
        <v>56</v>
      </c>
      <c r="X1094" s="14" t="s">
        <v>56</v>
      </c>
    </row>
    <row r="1095" spans="1:24">
      <c r="A1095" t="s">
        <v>3688</v>
      </c>
      <c r="B1095" s="12">
        <v>4010869754156</v>
      </c>
      <c r="C1095" s="12" t="s">
        <v>3274</v>
      </c>
      <c r="D1095" t="s">
        <v>6883</v>
      </c>
      <c r="E1095" t="s">
        <v>3281</v>
      </c>
      <c r="F1095" t="s">
        <v>3282</v>
      </c>
      <c r="G1095" s="132" t="s">
        <v>7041</v>
      </c>
      <c r="H1095" s="83" t="s">
        <v>7038</v>
      </c>
      <c r="I1095" s="9"/>
      <c r="J1095" s="9"/>
      <c r="K1095" s="10" t="s">
        <v>2017</v>
      </c>
      <c r="L1095" s="11">
        <v>45931</v>
      </c>
      <c r="M1095" s="22"/>
      <c r="N1095" s="22"/>
      <c r="O1095" s="22"/>
      <c r="P1095" s="100"/>
      <c r="Q1095" s="100"/>
      <c r="R1095" s="100"/>
      <c r="S1095" s="100"/>
      <c r="T1095" s="100"/>
      <c r="U1095" s="14" t="s">
        <v>56</v>
      </c>
      <c r="V1095" s="14">
        <v>0</v>
      </c>
      <c r="W1095" s="14" t="s">
        <v>56</v>
      </c>
      <c r="X1095" s="14" t="s">
        <v>56</v>
      </c>
    </row>
    <row r="1096" spans="1:24">
      <c r="A1096" t="s">
        <v>3689</v>
      </c>
      <c r="B1096" s="12">
        <v>4010869754163</v>
      </c>
      <c r="C1096" s="12" t="s">
        <v>3274</v>
      </c>
      <c r="D1096" t="s">
        <v>6883</v>
      </c>
      <c r="E1096" t="s">
        <v>3281</v>
      </c>
      <c r="F1096" t="s">
        <v>3282</v>
      </c>
      <c r="G1096" s="132" t="s">
        <v>7042</v>
      </c>
      <c r="H1096" s="83" t="s">
        <v>7038</v>
      </c>
      <c r="I1096" s="9"/>
      <c r="J1096" s="9"/>
      <c r="K1096" s="10" t="s">
        <v>2017</v>
      </c>
      <c r="L1096" s="11">
        <v>45931</v>
      </c>
      <c r="M1096" s="22"/>
      <c r="N1096" s="22"/>
      <c r="O1096" s="22"/>
      <c r="P1096" s="100"/>
      <c r="Q1096" s="100"/>
      <c r="R1096" s="100"/>
      <c r="S1096" s="100"/>
      <c r="T1096" s="100"/>
      <c r="U1096" s="14" t="s">
        <v>56</v>
      </c>
      <c r="V1096" s="14">
        <v>0</v>
      </c>
      <c r="W1096" s="14" t="s">
        <v>56</v>
      </c>
      <c r="X1096" s="14" t="s">
        <v>56</v>
      </c>
    </row>
    <row r="1097" spans="1:24">
      <c r="A1097" t="s">
        <v>3691</v>
      </c>
      <c r="B1097" s="12">
        <v>4010869754170</v>
      </c>
      <c r="C1097" s="12" t="s">
        <v>3274</v>
      </c>
      <c r="D1097" t="s">
        <v>6883</v>
      </c>
      <c r="E1097" t="s">
        <v>3281</v>
      </c>
      <c r="F1097" t="s">
        <v>3282</v>
      </c>
      <c r="G1097" s="132" t="s">
        <v>7043</v>
      </c>
      <c r="H1097" s="83" t="s">
        <v>7038</v>
      </c>
      <c r="I1097" s="9"/>
      <c r="J1097" s="9"/>
      <c r="K1097" s="10" t="s">
        <v>2017</v>
      </c>
      <c r="L1097" s="11">
        <v>45931</v>
      </c>
      <c r="M1097" s="22"/>
      <c r="N1097" s="22"/>
      <c r="O1097" s="22"/>
      <c r="P1097" s="100"/>
      <c r="Q1097" s="100"/>
      <c r="R1097" s="100"/>
      <c r="S1097" s="100"/>
      <c r="T1097" s="100"/>
      <c r="U1097" s="14" t="s">
        <v>56</v>
      </c>
      <c r="V1097" s="14">
        <v>0</v>
      </c>
      <c r="W1097" s="14" t="s">
        <v>56</v>
      </c>
      <c r="X1097" s="14" t="s">
        <v>56</v>
      </c>
    </row>
    <row r="1098" spans="1:24">
      <c r="A1098" t="s">
        <v>3693</v>
      </c>
      <c r="B1098" s="12">
        <v>4010869754187</v>
      </c>
      <c r="C1098" s="12" t="s">
        <v>3274</v>
      </c>
      <c r="D1098" t="s">
        <v>6883</v>
      </c>
      <c r="E1098" t="s">
        <v>3281</v>
      </c>
      <c r="F1098" t="s">
        <v>3282</v>
      </c>
      <c r="G1098" s="132" t="s">
        <v>7044</v>
      </c>
      <c r="H1098" s="83" t="s">
        <v>7038</v>
      </c>
      <c r="I1098" s="9"/>
      <c r="J1098" s="9"/>
      <c r="K1098" s="10" t="s">
        <v>2017</v>
      </c>
      <c r="L1098" s="11">
        <v>45931</v>
      </c>
      <c r="M1098" s="22"/>
      <c r="N1098" s="22"/>
      <c r="O1098" s="22"/>
      <c r="P1098" s="100"/>
      <c r="Q1098" s="100"/>
      <c r="R1098" s="100"/>
      <c r="S1098" s="100"/>
      <c r="T1098" s="100"/>
      <c r="U1098" s="14" t="s">
        <v>56</v>
      </c>
      <c r="V1098" s="14">
        <v>0</v>
      </c>
      <c r="W1098" s="14" t="s">
        <v>56</v>
      </c>
      <c r="X1098" s="14" t="s">
        <v>56</v>
      </c>
    </row>
    <row r="1099" spans="1:24">
      <c r="A1099" t="s">
        <v>3694</v>
      </c>
      <c r="B1099" s="12">
        <v>4010869754194</v>
      </c>
      <c r="C1099" s="12" t="s">
        <v>3274</v>
      </c>
      <c r="D1099" t="s">
        <v>6883</v>
      </c>
      <c r="E1099" t="s">
        <v>3281</v>
      </c>
      <c r="F1099" t="s">
        <v>3282</v>
      </c>
      <c r="G1099" s="132" t="s">
        <v>7045</v>
      </c>
      <c r="H1099" s="83" t="s">
        <v>7038</v>
      </c>
      <c r="I1099" s="9"/>
      <c r="J1099" s="9"/>
      <c r="K1099" s="10" t="s">
        <v>2017</v>
      </c>
      <c r="L1099" s="11">
        <v>45931</v>
      </c>
      <c r="M1099" s="22"/>
      <c r="N1099" s="22"/>
      <c r="O1099" s="22"/>
      <c r="P1099" s="100"/>
      <c r="Q1099" s="100"/>
      <c r="R1099" s="100"/>
      <c r="S1099" s="100"/>
      <c r="T1099" s="100"/>
      <c r="U1099" s="14" t="s">
        <v>56</v>
      </c>
      <c r="V1099" s="14">
        <v>0</v>
      </c>
      <c r="W1099" s="14" t="s">
        <v>56</v>
      </c>
      <c r="X1099" s="14" t="s">
        <v>56</v>
      </c>
    </row>
    <row r="1100" spans="1:24">
      <c r="A1100" t="s">
        <v>3695</v>
      </c>
      <c r="B1100" s="12">
        <v>4010869754248</v>
      </c>
      <c r="C1100" s="12" t="s">
        <v>3274</v>
      </c>
      <c r="D1100" t="s">
        <v>6883</v>
      </c>
      <c r="E1100" t="s">
        <v>3281</v>
      </c>
      <c r="F1100" t="s">
        <v>3282</v>
      </c>
      <c r="G1100" s="132" t="s">
        <v>5859</v>
      </c>
      <c r="H1100" s="83" t="s">
        <v>7046</v>
      </c>
      <c r="I1100" s="9"/>
      <c r="J1100" s="9"/>
      <c r="K1100" s="10" t="s">
        <v>2017</v>
      </c>
      <c r="L1100" s="11">
        <v>45931</v>
      </c>
      <c r="M1100" s="22"/>
      <c r="N1100" s="22"/>
      <c r="O1100" s="22"/>
      <c r="P1100" s="100"/>
      <c r="Q1100" s="100"/>
      <c r="R1100" s="100"/>
      <c r="S1100" s="100"/>
      <c r="T1100" s="100"/>
      <c r="U1100" s="14" t="s">
        <v>56</v>
      </c>
      <c r="V1100" s="14">
        <v>0</v>
      </c>
      <c r="W1100" s="14" t="s">
        <v>56</v>
      </c>
      <c r="X1100" s="14" t="s">
        <v>56</v>
      </c>
    </row>
    <row r="1101" spans="1:24">
      <c r="A1101" t="s">
        <v>3698</v>
      </c>
      <c r="B1101" s="12">
        <v>4010869754255</v>
      </c>
      <c r="C1101" s="12" t="s">
        <v>3274</v>
      </c>
      <c r="D1101" t="s">
        <v>6883</v>
      </c>
      <c r="E1101" t="s">
        <v>3281</v>
      </c>
      <c r="F1101" t="s">
        <v>3282</v>
      </c>
      <c r="G1101" s="132" t="s">
        <v>5860</v>
      </c>
      <c r="H1101" s="83" t="s">
        <v>7046</v>
      </c>
      <c r="I1101" s="9"/>
      <c r="J1101" s="9"/>
      <c r="K1101" s="10" t="s">
        <v>2017</v>
      </c>
      <c r="L1101" s="11">
        <v>45931</v>
      </c>
      <c r="M1101" s="22"/>
      <c r="N1101" s="22"/>
      <c r="O1101" s="22"/>
      <c r="P1101" s="100"/>
      <c r="Q1101" s="100"/>
      <c r="R1101" s="100"/>
      <c r="S1101" s="100"/>
      <c r="T1101" s="100"/>
      <c r="U1101" s="14" t="s">
        <v>56</v>
      </c>
      <c r="V1101" s="14">
        <v>0</v>
      </c>
      <c r="W1101" s="14" t="s">
        <v>56</v>
      </c>
      <c r="X1101" s="14" t="s">
        <v>56</v>
      </c>
    </row>
    <row r="1102" spans="1:24">
      <c r="A1102" t="s">
        <v>3700</v>
      </c>
      <c r="B1102" s="12">
        <v>4010869754286</v>
      </c>
      <c r="C1102" s="12" t="s">
        <v>3274</v>
      </c>
      <c r="D1102" t="s">
        <v>6883</v>
      </c>
      <c r="E1102" t="s">
        <v>3281</v>
      </c>
      <c r="F1102" t="s">
        <v>3282</v>
      </c>
      <c r="G1102" s="132" t="s">
        <v>5861</v>
      </c>
      <c r="H1102" s="83" t="s">
        <v>7046</v>
      </c>
      <c r="I1102" s="9"/>
      <c r="J1102" s="9"/>
      <c r="K1102" s="10" t="s">
        <v>2017</v>
      </c>
      <c r="L1102" s="11">
        <v>45931</v>
      </c>
      <c r="M1102" s="22"/>
      <c r="N1102" s="22"/>
      <c r="O1102" s="22"/>
      <c r="P1102" s="100"/>
      <c r="Q1102" s="100"/>
      <c r="R1102" s="100"/>
      <c r="S1102" s="100"/>
      <c r="T1102" s="100"/>
      <c r="U1102" s="14" t="s">
        <v>56</v>
      </c>
      <c r="V1102" s="14">
        <v>0</v>
      </c>
      <c r="W1102" s="14" t="s">
        <v>56</v>
      </c>
      <c r="X1102" s="14" t="s">
        <v>56</v>
      </c>
    </row>
    <row r="1103" spans="1:24">
      <c r="A1103" t="s">
        <v>3702</v>
      </c>
      <c r="B1103" s="12">
        <v>4010869754293</v>
      </c>
      <c r="C1103" s="12" t="s">
        <v>3274</v>
      </c>
      <c r="D1103" t="s">
        <v>6883</v>
      </c>
      <c r="E1103" t="s">
        <v>3281</v>
      </c>
      <c r="F1103" t="s">
        <v>3282</v>
      </c>
      <c r="G1103" s="132" t="s">
        <v>5862</v>
      </c>
      <c r="H1103" s="83" t="s">
        <v>7046</v>
      </c>
      <c r="I1103" s="9"/>
      <c r="J1103" s="9"/>
      <c r="K1103" s="10" t="s">
        <v>2017</v>
      </c>
      <c r="L1103" s="11">
        <v>45931</v>
      </c>
      <c r="M1103" s="22"/>
      <c r="N1103" s="22"/>
      <c r="O1103" s="22"/>
      <c r="P1103" s="100"/>
      <c r="Q1103" s="100"/>
      <c r="R1103" s="100"/>
      <c r="S1103" s="100"/>
      <c r="T1103" s="100"/>
      <c r="U1103" s="14" t="s">
        <v>56</v>
      </c>
      <c r="V1103" s="14">
        <v>0</v>
      </c>
      <c r="W1103" s="14" t="s">
        <v>56</v>
      </c>
      <c r="X1103" s="14" t="s">
        <v>56</v>
      </c>
    </row>
    <row r="1104" spans="1:24">
      <c r="A1104" t="s">
        <v>3704</v>
      </c>
      <c r="B1104" s="12">
        <v>4010869754323</v>
      </c>
      <c r="C1104" s="12" t="s">
        <v>3274</v>
      </c>
      <c r="D1104" t="s">
        <v>6883</v>
      </c>
      <c r="E1104" t="s">
        <v>3281</v>
      </c>
      <c r="F1104" t="s">
        <v>3282</v>
      </c>
      <c r="G1104" s="132" t="s">
        <v>5863</v>
      </c>
      <c r="H1104" s="83" t="s">
        <v>7046</v>
      </c>
      <c r="I1104" s="9"/>
      <c r="J1104" s="9"/>
      <c r="K1104" s="10" t="s">
        <v>2017</v>
      </c>
      <c r="L1104" s="11">
        <v>45931</v>
      </c>
      <c r="M1104" s="22"/>
      <c r="N1104" s="22"/>
      <c r="O1104" s="22"/>
      <c r="P1104" s="100"/>
      <c r="Q1104" s="100"/>
      <c r="R1104" s="100"/>
      <c r="S1104" s="100"/>
      <c r="T1104" s="100"/>
      <c r="U1104" s="14" t="s">
        <v>56</v>
      </c>
      <c r="V1104" s="14">
        <v>0</v>
      </c>
      <c r="W1104" s="14" t="s">
        <v>56</v>
      </c>
      <c r="X1104" s="14" t="s">
        <v>56</v>
      </c>
    </row>
    <row r="1105" spans="1:24">
      <c r="A1105" t="s">
        <v>3706</v>
      </c>
      <c r="B1105" s="12">
        <v>4010869754330</v>
      </c>
      <c r="C1105" s="12" t="s">
        <v>3274</v>
      </c>
      <c r="D1105" t="s">
        <v>6883</v>
      </c>
      <c r="E1105" t="s">
        <v>3281</v>
      </c>
      <c r="F1105" t="s">
        <v>3282</v>
      </c>
      <c r="G1105" s="132" t="s">
        <v>5864</v>
      </c>
      <c r="H1105" s="83" t="s">
        <v>7046</v>
      </c>
      <c r="I1105" s="9"/>
      <c r="J1105" s="9"/>
      <c r="K1105" s="10" t="s">
        <v>2017</v>
      </c>
      <c r="L1105" s="11">
        <v>45931</v>
      </c>
      <c r="M1105" s="22"/>
      <c r="N1105" s="22"/>
      <c r="O1105" s="22"/>
      <c r="P1105" s="100"/>
      <c r="Q1105" s="100"/>
      <c r="R1105" s="100"/>
      <c r="S1105" s="100"/>
      <c r="T1105" s="100"/>
      <c r="U1105" s="14" t="s">
        <v>56</v>
      </c>
      <c r="V1105" s="14">
        <v>0</v>
      </c>
      <c r="W1105" s="14" t="s">
        <v>56</v>
      </c>
      <c r="X1105" s="14" t="s">
        <v>56</v>
      </c>
    </row>
    <row r="1106" spans="1:24">
      <c r="A1106" t="s">
        <v>3708</v>
      </c>
      <c r="B1106" s="12">
        <v>4010869754347</v>
      </c>
      <c r="C1106" s="12" t="s">
        <v>3274</v>
      </c>
      <c r="D1106" t="s">
        <v>6883</v>
      </c>
      <c r="E1106" t="s">
        <v>3281</v>
      </c>
      <c r="F1106" t="s">
        <v>3282</v>
      </c>
      <c r="G1106" s="132" t="s">
        <v>5865</v>
      </c>
      <c r="H1106" s="83" t="s">
        <v>7046</v>
      </c>
      <c r="I1106" s="9"/>
      <c r="J1106" s="9"/>
      <c r="K1106" s="10" t="s">
        <v>2017</v>
      </c>
      <c r="L1106" s="11">
        <v>45931</v>
      </c>
      <c r="M1106" s="22"/>
      <c r="N1106" s="22"/>
      <c r="O1106" s="22"/>
      <c r="P1106" s="100"/>
      <c r="Q1106" s="100"/>
      <c r="R1106" s="100"/>
      <c r="S1106" s="100"/>
      <c r="T1106" s="100"/>
      <c r="U1106" s="14" t="s">
        <v>56</v>
      </c>
      <c r="V1106" s="14">
        <v>0</v>
      </c>
      <c r="W1106" s="14" t="s">
        <v>56</v>
      </c>
      <c r="X1106" s="14" t="s">
        <v>56</v>
      </c>
    </row>
    <row r="1107" spans="1:24">
      <c r="A1107" t="s">
        <v>3711</v>
      </c>
      <c r="B1107" s="12">
        <v>4010869754354</v>
      </c>
      <c r="C1107" s="12" t="s">
        <v>3274</v>
      </c>
      <c r="D1107" t="s">
        <v>6883</v>
      </c>
      <c r="E1107" t="s">
        <v>3281</v>
      </c>
      <c r="F1107" t="s">
        <v>3282</v>
      </c>
      <c r="G1107" s="132" t="s">
        <v>5866</v>
      </c>
      <c r="H1107" s="83" t="s">
        <v>7046</v>
      </c>
      <c r="I1107" s="9"/>
      <c r="J1107" s="9"/>
      <c r="K1107" s="10" t="s">
        <v>2017</v>
      </c>
      <c r="L1107" s="11">
        <v>45931</v>
      </c>
      <c r="M1107" s="22"/>
      <c r="N1107" s="22"/>
      <c r="O1107" s="22"/>
      <c r="P1107" s="100"/>
      <c r="Q1107" s="100"/>
      <c r="R1107" s="100"/>
      <c r="S1107" s="100"/>
      <c r="T1107" s="100"/>
      <c r="U1107" s="14" t="s">
        <v>56</v>
      </c>
      <c r="V1107" s="14">
        <v>0</v>
      </c>
      <c r="W1107" s="14" t="s">
        <v>56</v>
      </c>
      <c r="X1107" s="14" t="s">
        <v>56</v>
      </c>
    </row>
    <row r="1108" spans="1:24">
      <c r="A1108" t="s">
        <v>3713</v>
      </c>
      <c r="B1108" s="12">
        <v>4010869754361</v>
      </c>
      <c r="C1108" s="12" t="s">
        <v>3274</v>
      </c>
      <c r="D1108" t="s">
        <v>6883</v>
      </c>
      <c r="E1108" t="s">
        <v>3281</v>
      </c>
      <c r="F1108" t="s">
        <v>3282</v>
      </c>
      <c r="G1108" s="132" t="s">
        <v>5867</v>
      </c>
      <c r="H1108" s="83" t="s">
        <v>7046</v>
      </c>
      <c r="I1108" s="9"/>
      <c r="J1108" s="9"/>
      <c r="K1108" s="10" t="s">
        <v>2017</v>
      </c>
      <c r="L1108" s="11">
        <v>45931</v>
      </c>
      <c r="M1108" s="22"/>
      <c r="N1108" s="22"/>
      <c r="O1108" s="22"/>
      <c r="P1108" s="100"/>
      <c r="Q1108" s="100"/>
      <c r="R1108" s="100"/>
      <c r="S1108" s="100"/>
      <c r="T1108" s="100"/>
      <c r="U1108" s="14" t="s">
        <v>56</v>
      </c>
      <c r="V1108" s="14">
        <v>0</v>
      </c>
      <c r="W1108" s="14" t="s">
        <v>56</v>
      </c>
      <c r="X1108" s="14" t="s">
        <v>56</v>
      </c>
    </row>
    <row r="1109" spans="1:24">
      <c r="A1109" t="s">
        <v>3715</v>
      </c>
      <c r="B1109" s="12">
        <v>4010869754378</v>
      </c>
      <c r="C1109" s="12" t="s">
        <v>3274</v>
      </c>
      <c r="D1109" t="s">
        <v>6883</v>
      </c>
      <c r="E1109" t="s">
        <v>3281</v>
      </c>
      <c r="F1109" t="s">
        <v>3282</v>
      </c>
      <c r="G1109" s="132" t="s">
        <v>5868</v>
      </c>
      <c r="H1109" s="83" t="s">
        <v>7046</v>
      </c>
      <c r="I1109" s="9"/>
      <c r="J1109" s="9"/>
      <c r="K1109" s="10" t="s">
        <v>2017</v>
      </c>
      <c r="L1109" s="11">
        <v>45931</v>
      </c>
      <c r="M1109" s="22"/>
      <c r="N1109" s="22"/>
      <c r="O1109" s="22"/>
      <c r="P1109" s="100"/>
      <c r="Q1109" s="100"/>
      <c r="R1109" s="100"/>
      <c r="S1109" s="100"/>
      <c r="T1109" s="100"/>
      <c r="U1109" s="14" t="s">
        <v>56</v>
      </c>
      <c r="V1109" s="14">
        <v>0</v>
      </c>
      <c r="W1109" s="14" t="s">
        <v>56</v>
      </c>
      <c r="X1109" s="14" t="s">
        <v>56</v>
      </c>
    </row>
    <row r="1110" spans="1:24">
      <c r="A1110" t="s">
        <v>3717</v>
      </c>
      <c r="B1110" s="12">
        <v>4010869754385</v>
      </c>
      <c r="C1110" s="12" t="s">
        <v>3274</v>
      </c>
      <c r="D1110" t="s">
        <v>6883</v>
      </c>
      <c r="E1110" t="s">
        <v>3281</v>
      </c>
      <c r="F1110" t="s">
        <v>3282</v>
      </c>
      <c r="G1110" s="132" t="s">
        <v>7987</v>
      </c>
      <c r="H1110" s="83" t="s">
        <v>7046</v>
      </c>
      <c r="I1110" s="9"/>
      <c r="J1110" s="9"/>
      <c r="K1110" s="10" t="s">
        <v>2017</v>
      </c>
      <c r="L1110" s="11">
        <v>45931</v>
      </c>
      <c r="M1110" s="22"/>
      <c r="N1110" s="22"/>
      <c r="O1110" s="22"/>
      <c r="P1110" s="100"/>
      <c r="Q1110" s="100"/>
      <c r="R1110" s="100"/>
      <c r="S1110" s="100"/>
      <c r="T1110" s="100"/>
      <c r="U1110" s="14" t="s">
        <v>56</v>
      </c>
      <c r="V1110" s="14">
        <v>0</v>
      </c>
      <c r="W1110" s="14" t="s">
        <v>56</v>
      </c>
      <c r="X1110" s="14" t="s">
        <v>56</v>
      </c>
    </row>
    <row r="1111" spans="1:24">
      <c r="A1111" t="s">
        <v>3719</v>
      </c>
      <c r="B1111" s="12">
        <v>4010869754392</v>
      </c>
      <c r="C1111" s="12" t="s">
        <v>3274</v>
      </c>
      <c r="D1111" t="s">
        <v>6883</v>
      </c>
      <c r="E1111" t="s">
        <v>3281</v>
      </c>
      <c r="F1111" t="s">
        <v>3282</v>
      </c>
      <c r="G1111" s="132" t="s">
        <v>5870</v>
      </c>
      <c r="H1111" s="83" t="s">
        <v>7046</v>
      </c>
      <c r="I1111" s="9"/>
      <c r="J1111" s="9"/>
      <c r="K1111" s="10" t="s">
        <v>2017</v>
      </c>
      <c r="L1111" s="11">
        <v>45931</v>
      </c>
      <c r="M1111" s="22"/>
      <c r="N1111" s="22"/>
      <c r="O1111" s="22"/>
      <c r="P1111" s="100"/>
      <c r="Q1111" s="100"/>
      <c r="R1111" s="100"/>
      <c r="S1111" s="100"/>
      <c r="T1111" s="100"/>
      <c r="U1111" s="14" t="s">
        <v>56</v>
      </c>
      <c r="V1111" s="14">
        <v>0</v>
      </c>
      <c r="W1111" s="14" t="s">
        <v>56</v>
      </c>
      <c r="X1111" s="14" t="s">
        <v>56</v>
      </c>
    </row>
    <row r="1112" spans="1:24">
      <c r="A1112" t="s">
        <v>3721</v>
      </c>
      <c r="B1112" s="12">
        <v>4010869754408</v>
      </c>
      <c r="C1112" s="12" t="s">
        <v>3274</v>
      </c>
      <c r="D1112" t="s">
        <v>6883</v>
      </c>
      <c r="E1112" t="s">
        <v>3281</v>
      </c>
      <c r="F1112" t="s">
        <v>3282</v>
      </c>
      <c r="G1112" s="132" t="s">
        <v>5871</v>
      </c>
      <c r="H1112" s="83" t="s">
        <v>7046</v>
      </c>
      <c r="I1112" s="9"/>
      <c r="J1112" s="9"/>
      <c r="K1112" s="10" t="s">
        <v>2017</v>
      </c>
      <c r="L1112" s="11">
        <v>45931</v>
      </c>
      <c r="M1112" s="22"/>
      <c r="N1112" s="22"/>
      <c r="O1112" s="22"/>
      <c r="P1112" s="100"/>
      <c r="Q1112" s="100"/>
      <c r="R1112" s="100"/>
      <c r="S1112" s="100"/>
      <c r="T1112" s="100"/>
      <c r="U1112" s="14" t="s">
        <v>56</v>
      </c>
      <c r="V1112" s="14">
        <v>0</v>
      </c>
      <c r="W1112" s="14" t="s">
        <v>56</v>
      </c>
      <c r="X1112" s="14" t="s">
        <v>56</v>
      </c>
    </row>
    <row r="1113" spans="1:24">
      <c r="A1113" t="s">
        <v>3723</v>
      </c>
      <c r="B1113" s="12">
        <v>4010869754415</v>
      </c>
      <c r="C1113" s="12" t="s">
        <v>3274</v>
      </c>
      <c r="D1113" t="s">
        <v>6883</v>
      </c>
      <c r="E1113" t="s">
        <v>3281</v>
      </c>
      <c r="F1113" t="s">
        <v>3282</v>
      </c>
      <c r="G1113" s="132" t="s">
        <v>5872</v>
      </c>
      <c r="H1113" s="83" t="s">
        <v>7046</v>
      </c>
      <c r="I1113" s="9"/>
      <c r="J1113" s="9"/>
      <c r="K1113" s="10" t="s">
        <v>2017</v>
      </c>
      <c r="L1113" s="11">
        <v>45931</v>
      </c>
      <c r="M1113" s="22"/>
      <c r="N1113" s="22"/>
      <c r="O1113" s="22"/>
      <c r="P1113" s="100"/>
      <c r="Q1113" s="100"/>
      <c r="R1113" s="100"/>
      <c r="S1113" s="100"/>
      <c r="T1113" s="100"/>
      <c r="U1113" s="14" t="s">
        <v>56</v>
      </c>
      <c r="V1113" s="14">
        <v>0</v>
      </c>
      <c r="W1113" s="14" t="s">
        <v>56</v>
      </c>
      <c r="X1113" s="14" t="s">
        <v>56</v>
      </c>
    </row>
    <row r="1114" spans="1:24">
      <c r="C1114" s="12"/>
      <c r="U1114" s="14"/>
      <c r="V1114" s="14"/>
      <c r="W1114" s="14"/>
      <c r="X1114" s="14"/>
    </row>
    <row r="1115" spans="1:24">
      <c r="C1115" s="12"/>
      <c r="U1115" s="14"/>
    </row>
  </sheetData>
  <autoFilter ref="A10:X1113" xr:uid="{3FDFDB98-2708-4C1E-AA06-4350D63321DB}"/>
  <mergeCells count="6">
    <mergeCell ref="U9:X9"/>
    <mergeCell ref="B4:C4"/>
    <mergeCell ref="B5:C5"/>
    <mergeCell ref="B6:C6"/>
    <mergeCell ref="N9:O9"/>
    <mergeCell ref="P9:T9"/>
  </mergeCells>
  <conditionalFormatting sqref="A10">
    <cfRule type="duplicateValues" dxfId="15" priority="7"/>
    <cfRule type="duplicateValues" dxfId="14" priority="8"/>
  </conditionalFormatting>
  <conditionalFormatting sqref="A881:A888">
    <cfRule type="cellIs" dxfId="13" priority="1" operator="equal">
      <formula>"U-130CNNBD1A0000AA"</formula>
    </cfRule>
    <cfRule type="cellIs" dxfId="12" priority="2" operator="equal">
      <formula>"U-100CNNBC1A0000AA"</formula>
    </cfRule>
    <cfRule type="cellIs" dxfId="11" priority="3" operator="equal">
      <formula>"U-085CNNBC1A0000AA"</formula>
    </cfRule>
    <cfRule type="cellIs" dxfId="10" priority="4" operator="equal">
      <formula>"U-070CNNBB1A0000AA"</formula>
    </cfRule>
    <cfRule type="cellIs" dxfId="9" priority="5" operator="equal">
      <formula>"U-040CWNBAAAA200"</formula>
    </cfRule>
    <cfRule type="cellIs" dxfId="8" priority="6" operator="equal">
      <formula>"U-025CWNBAAAA200"</formula>
    </cfRule>
  </conditionalFormatting>
  <pageMargins left="0.7" right="0.7" top="0.75" bottom="0.75" header="0.3" footer="0.3"/>
  <pageSetup paperSize="9" scale="18" fitToHeight="0" orientation="landscape" r:id="rId1"/>
  <customProperties>
    <customPr name="_pios_id" r:id="rId2"/>
  </customProperties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DB98-2708-4C1E-AA06-4350D63321DB}">
  <sheetPr>
    <tabColor theme="7"/>
    <pageSetUpPr fitToPage="1"/>
  </sheetPr>
  <dimension ref="A1:AB935"/>
  <sheetViews>
    <sheetView zoomScale="85" zoomScaleNormal="85" workbookViewId="0">
      <pane xSplit="1" ySplit="10" topLeftCell="D11" activePane="bottomRight" state="frozen"/>
      <selection pane="topRight" activeCell="F40" sqref="F40:G40"/>
      <selection pane="bottomLeft" activeCell="F40" sqref="F40:G40"/>
      <selection pane="bottomRight" activeCell="F40" sqref="F40:G40"/>
    </sheetView>
  </sheetViews>
  <sheetFormatPr baseColWidth="10" defaultColWidth="11.42578125" defaultRowHeight="15"/>
  <cols>
    <col min="1" max="1" width="24.85546875" customWidth="1"/>
    <col min="2" max="2" width="20.140625" customWidth="1"/>
    <col min="3" max="4" width="18.85546875" customWidth="1"/>
    <col min="5" max="5" width="23.42578125" customWidth="1"/>
    <col min="6" max="6" width="18.85546875" customWidth="1"/>
    <col min="7" max="7" width="106.85546875" bestFit="1" customWidth="1"/>
    <col min="8" max="8" width="45" bestFit="1" customWidth="1"/>
    <col min="9" max="9" width="16.85546875" customWidth="1"/>
    <col min="10" max="10" width="17.85546875" customWidth="1"/>
    <col min="11" max="12" width="12.85546875" customWidth="1"/>
    <col min="13" max="13" width="19.140625" customWidth="1"/>
    <col min="14" max="14" width="12.140625" customWidth="1"/>
    <col min="15" max="15" width="16.140625" customWidth="1"/>
    <col min="16" max="16" width="12.140625" style="6" customWidth="1"/>
    <col min="17" max="20" width="12.140625" customWidth="1"/>
    <col min="21" max="24" width="16.140625" customWidth="1"/>
  </cols>
  <sheetData>
    <row r="1" spans="1:28" ht="70.5" customHeight="1"/>
    <row r="2" spans="1:28" ht="15.75">
      <c r="A2" s="7" t="s">
        <v>7988</v>
      </c>
    </row>
    <row r="3" spans="1:28">
      <c r="A3" s="2"/>
    </row>
    <row r="4" spans="1:28">
      <c r="A4" s="3" t="s">
        <v>6472</v>
      </c>
      <c r="B4" s="280" t="s">
        <v>6473</v>
      </c>
      <c r="C4" s="280"/>
    </row>
    <row r="5" spans="1:28">
      <c r="A5" s="3" t="s">
        <v>6474</v>
      </c>
      <c r="B5" s="281" t="s">
        <v>4</v>
      </c>
      <c r="C5" s="281"/>
    </row>
    <row r="6" spans="1:28">
      <c r="A6" s="3" t="s">
        <v>6475</v>
      </c>
      <c r="B6" s="283" t="s">
        <v>7989</v>
      </c>
      <c r="C6" s="283"/>
    </row>
    <row r="7" spans="1:28">
      <c r="A7" s="4"/>
    </row>
    <row r="8" spans="1:28">
      <c r="A8" s="5" t="s">
        <v>6477</v>
      </c>
    </row>
    <row r="9" spans="1:28">
      <c r="A9" s="5"/>
      <c r="N9" s="284" t="s">
        <v>6479</v>
      </c>
      <c r="O9" s="284"/>
      <c r="P9" s="285" t="s">
        <v>6480</v>
      </c>
      <c r="Q9" s="285"/>
      <c r="R9" s="285"/>
      <c r="S9" s="285"/>
      <c r="T9" s="285"/>
      <c r="U9" s="279" t="s">
        <v>10</v>
      </c>
      <c r="V9" s="279"/>
      <c r="W9" s="279"/>
      <c r="X9" s="279"/>
    </row>
    <row r="10" spans="1:28" s="1" customFormat="1" ht="39" customHeight="1" thickBot="1">
      <c r="A10" s="23" t="s">
        <v>11</v>
      </c>
      <c r="B10" s="24" t="s">
        <v>6481</v>
      </c>
      <c r="C10" s="24" t="s">
        <v>6444</v>
      </c>
      <c r="D10" s="24" t="s">
        <v>6482</v>
      </c>
      <c r="E10" s="24" t="s">
        <v>6483</v>
      </c>
      <c r="F10" s="24" t="s">
        <v>6484</v>
      </c>
      <c r="G10" s="23" t="s">
        <v>6485</v>
      </c>
      <c r="H10" s="23" t="s">
        <v>6486</v>
      </c>
      <c r="I10" s="23" t="s">
        <v>6487</v>
      </c>
      <c r="J10" s="23" t="s">
        <v>6488</v>
      </c>
      <c r="K10" s="23" t="s">
        <v>6489</v>
      </c>
      <c r="L10" s="23" t="s">
        <v>6490</v>
      </c>
      <c r="M10" s="25" t="s">
        <v>6491</v>
      </c>
      <c r="N10" s="27" t="s">
        <v>6492</v>
      </c>
      <c r="O10" s="28" t="s">
        <v>6493</v>
      </c>
      <c r="P10" s="26" t="s">
        <v>6494</v>
      </c>
      <c r="Q10" s="26" t="s">
        <v>6495</v>
      </c>
      <c r="R10" s="26" t="s">
        <v>6496</v>
      </c>
      <c r="S10" s="26" t="s">
        <v>6497</v>
      </c>
      <c r="T10" s="26" t="s">
        <v>6498</v>
      </c>
      <c r="U10" s="29" t="s">
        <v>6499</v>
      </c>
      <c r="V10" s="29" t="s">
        <v>6500</v>
      </c>
      <c r="W10" s="29" t="s">
        <v>6501</v>
      </c>
      <c r="X10" s="29" t="s">
        <v>34</v>
      </c>
    </row>
    <row r="11" spans="1:28" ht="17.100000000000001" customHeight="1">
      <c r="A11" t="s">
        <v>35</v>
      </c>
      <c r="B11" s="12" t="s">
        <v>36</v>
      </c>
      <c r="C11" s="12" t="s">
        <v>37</v>
      </c>
      <c r="D11" s="12" t="s">
        <v>6502</v>
      </c>
      <c r="E11" s="12" t="s">
        <v>39</v>
      </c>
      <c r="F11" s="12" t="s">
        <v>40</v>
      </c>
      <c r="G11" s="19" t="s">
        <v>4684</v>
      </c>
      <c r="H11" s="8" t="s">
        <v>6503</v>
      </c>
      <c r="I11" s="19"/>
      <c r="J11" s="19"/>
      <c r="K11" s="20"/>
      <c r="L11" s="21"/>
      <c r="M11" s="22">
        <v>10000</v>
      </c>
      <c r="N11" s="33" t="s">
        <v>6504</v>
      </c>
      <c r="O11" s="22">
        <v>1</v>
      </c>
      <c r="P11" s="12" t="s">
        <v>7048</v>
      </c>
      <c r="Q11" s="12" t="s">
        <v>7049</v>
      </c>
      <c r="R11" s="12" t="s">
        <v>7050</v>
      </c>
      <c r="S11" s="12" t="s">
        <v>7051</v>
      </c>
      <c r="T11" s="12" t="s">
        <v>7052</v>
      </c>
      <c r="U11" s="12" t="s">
        <v>42</v>
      </c>
      <c r="V11" s="6">
        <v>0.96</v>
      </c>
      <c r="W11" s="6">
        <v>0.02</v>
      </c>
      <c r="X11" s="79">
        <v>1.9199999999999999E-5</v>
      </c>
      <c r="Y11" s="13"/>
      <c r="Z11" s="13"/>
      <c r="AA11" s="13"/>
      <c r="AB11" s="13"/>
    </row>
    <row r="12" spans="1:28" ht="17.100000000000001" customHeight="1">
      <c r="A12" t="s">
        <v>43</v>
      </c>
      <c r="B12" s="12" t="s">
        <v>44</v>
      </c>
      <c r="C12" s="12" t="s">
        <v>37</v>
      </c>
      <c r="D12" s="12" t="s">
        <v>6502</v>
      </c>
      <c r="E12" s="12" t="s">
        <v>39</v>
      </c>
      <c r="F12" s="12" t="s">
        <v>40</v>
      </c>
      <c r="G12" s="9" t="s">
        <v>4685</v>
      </c>
      <c r="H12" s="8" t="s">
        <v>6505</v>
      </c>
      <c r="I12" s="9"/>
      <c r="J12" s="9"/>
      <c r="K12" s="10"/>
      <c r="L12" s="11"/>
      <c r="M12" s="22"/>
      <c r="N12" s="33"/>
      <c r="O12" s="22"/>
      <c r="P12" s="12" t="s">
        <v>7048</v>
      </c>
      <c r="Q12" s="12" t="s">
        <v>7049</v>
      </c>
      <c r="R12" s="12" t="s">
        <v>7053</v>
      </c>
      <c r="S12" s="12" t="s">
        <v>7051</v>
      </c>
      <c r="T12" s="12" t="s">
        <v>7052</v>
      </c>
      <c r="U12" s="12" t="s">
        <v>42</v>
      </c>
      <c r="V12" s="6">
        <v>0.96</v>
      </c>
      <c r="W12" s="6">
        <v>0.02</v>
      </c>
      <c r="X12" s="79">
        <v>1.9199999999999999E-5</v>
      </c>
      <c r="Y12" s="13"/>
      <c r="Z12" s="13"/>
      <c r="AA12" s="13"/>
      <c r="AB12" s="13"/>
    </row>
    <row r="13" spans="1:28" ht="17.100000000000001" customHeight="1">
      <c r="A13" t="s">
        <v>46</v>
      </c>
      <c r="B13" s="12" t="s">
        <v>47</v>
      </c>
      <c r="C13" s="12" t="s">
        <v>37</v>
      </c>
      <c r="D13" s="12" t="s">
        <v>6502</v>
      </c>
      <c r="E13" s="12" t="s">
        <v>39</v>
      </c>
      <c r="F13" s="12" t="s">
        <v>40</v>
      </c>
      <c r="G13" s="9" t="s">
        <v>4686</v>
      </c>
      <c r="H13" s="8" t="s">
        <v>6506</v>
      </c>
      <c r="I13" s="9"/>
      <c r="J13" s="9"/>
      <c r="K13" s="10"/>
      <c r="L13" s="11"/>
      <c r="M13" s="22"/>
      <c r="N13" s="33"/>
      <c r="O13" s="22"/>
      <c r="P13" s="12" t="s">
        <v>7048</v>
      </c>
      <c r="Q13" s="12" t="s">
        <v>7054</v>
      </c>
      <c r="R13" s="12" t="s">
        <v>7053</v>
      </c>
      <c r="S13" s="12" t="s">
        <v>7051</v>
      </c>
      <c r="T13" s="12" t="s">
        <v>7052</v>
      </c>
      <c r="U13" s="12" t="s">
        <v>42</v>
      </c>
      <c r="V13" s="6">
        <v>1</v>
      </c>
      <c r="W13" s="6">
        <v>0.02</v>
      </c>
      <c r="X13" s="79">
        <v>2.0000000000000002E-5</v>
      </c>
      <c r="Y13" s="13"/>
      <c r="Z13" s="13"/>
      <c r="AA13" s="13"/>
      <c r="AB13" s="13"/>
    </row>
    <row r="14" spans="1:28" ht="17.100000000000001" customHeight="1">
      <c r="A14" t="s">
        <v>49</v>
      </c>
      <c r="B14" s="12" t="s">
        <v>50</v>
      </c>
      <c r="C14" s="12" t="s">
        <v>37</v>
      </c>
      <c r="D14" s="12" t="s">
        <v>6507</v>
      </c>
      <c r="E14" s="12" t="s">
        <v>52</v>
      </c>
      <c r="F14" s="12" t="s">
        <v>53</v>
      </c>
      <c r="G14" s="9" t="s">
        <v>4687</v>
      </c>
      <c r="H14" s="8" t="s">
        <v>6508</v>
      </c>
      <c r="I14" s="9"/>
      <c r="J14" s="9"/>
      <c r="K14" s="10" t="s">
        <v>2017</v>
      </c>
      <c r="L14" s="11">
        <v>45778</v>
      </c>
      <c r="M14" s="22"/>
      <c r="N14" s="33"/>
      <c r="O14" s="22"/>
      <c r="P14" s="12" t="s">
        <v>7055</v>
      </c>
      <c r="Q14" s="12" t="s">
        <v>7049</v>
      </c>
      <c r="R14" s="12" t="s">
        <v>7056</v>
      </c>
      <c r="S14" s="12" t="s">
        <v>7057</v>
      </c>
      <c r="T14" s="12" t="s">
        <v>7057</v>
      </c>
      <c r="U14" s="14" t="s">
        <v>56</v>
      </c>
      <c r="V14" s="14" t="s">
        <v>56</v>
      </c>
      <c r="W14" s="14" t="s">
        <v>56</v>
      </c>
      <c r="X14" s="16" t="s">
        <v>56</v>
      </c>
      <c r="Y14" s="13"/>
      <c r="Z14" s="13"/>
      <c r="AA14" s="13"/>
      <c r="AB14" s="13"/>
    </row>
    <row r="15" spans="1:28" ht="17.100000000000001" customHeight="1">
      <c r="A15" t="s">
        <v>7058</v>
      </c>
      <c r="B15" s="12" t="s">
        <v>7059</v>
      </c>
      <c r="C15" s="12" t="s">
        <v>37</v>
      </c>
      <c r="D15" s="12" t="s">
        <v>6507</v>
      </c>
      <c r="E15" s="12" t="s">
        <v>52</v>
      </c>
      <c r="F15" s="12" t="s">
        <v>62</v>
      </c>
      <c r="G15" s="9" t="s">
        <v>7060</v>
      </c>
      <c r="H15" s="8" t="s">
        <v>7061</v>
      </c>
      <c r="I15" s="9"/>
      <c r="J15" s="9"/>
      <c r="K15" s="10" t="s">
        <v>2017</v>
      </c>
      <c r="L15" s="11">
        <v>45839</v>
      </c>
      <c r="M15" s="22"/>
      <c r="N15" s="33"/>
      <c r="O15" s="22"/>
      <c r="P15" s="12" t="s">
        <v>7055</v>
      </c>
      <c r="Q15" s="12" t="s">
        <v>7049</v>
      </c>
      <c r="R15" s="12" t="s">
        <v>7056</v>
      </c>
      <c r="S15" s="12" t="s">
        <v>7057</v>
      </c>
      <c r="T15" s="12" t="s">
        <v>7057</v>
      </c>
      <c r="U15" s="14" t="s">
        <v>56</v>
      </c>
      <c r="V15" s="14" t="s">
        <v>56</v>
      </c>
      <c r="W15" s="14" t="s">
        <v>56</v>
      </c>
      <c r="X15" s="16" t="s">
        <v>56</v>
      </c>
      <c r="Y15" s="13"/>
      <c r="Z15" s="13"/>
      <c r="AA15" s="13"/>
      <c r="AB15" s="13"/>
    </row>
    <row r="16" spans="1:28" ht="17.100000000000001" customHeight="1">
      <c r="A16" t="s">
        <v>57</v>
      </c>
      <c r="B16" s="12" t="s">
        <v>58</v>
      </c>
      <c r="C16" s="12" t="s">
        <v>37</v>
      </c>
      <c r="D16" s="12" t="s">
        <v>6507</v>
      </c>
      <c r="E16" s="12" t="s">
        <v>52</v>
      </c>
      <c r="F16" s="12" t="s">
        <v>53</v>
      </c>
      <c r="G16" s="9" t="s">
        <v>4688</v>
      </c>
      <c r="H16" s="8" t="s">
        <v>6512</v>
      </c>
      <c r="I16" s="9"/>
      <c r="J16" s="9"/>
      <c r="K16" s="10"/>
      <c r="L16" s="11"/>
      <c r="M16" s="22"/>
      <c r="N16" s="33"/>
      <c r="O16" s="22"/>
      <c r="P16" s="12" t="s">
        <v>7062</v>
      </c>
      <c r="Q16" s="12" t="s">
        <v>7063</v>
      </c>
      <c r="R16" s="12" t="s">
        <v>7064</v>
      </c>
      <c r="S16" s="12" t="s">
        <v>7057</v>
      </c>
      <c r="T16" s="12" t="s">
        <v>7057</v>
      </c>
      <c r="U16" s="14" t="s">
        <v>56</v>
      </c>
      <c r="V16" s="14" t="s">
        <v>56</v>
      </c>
      <c r="W16" s="14" t="s">
        <v>56</v>
      </c>
      <c r="X16" s="16" t="s">
        <v>56</v>
      </c>
      <c r="Y16" s="13"/>
      <c r="Z16" s="13"/>
      <c r="AA16" s="13"/>
      <c r="AB16" s="13"/>
    </row>
    <row r="17" spans="1:28" ht="17.100000000000001" customHeight="1">
      <c r="A17" t="s">
        <v>60</v>
      </c>
      <c r="B17" s="12" t="s">
        <v>61</v>
      </c>
      <c r="C17" s="12" t="s">
        <v>37</v>
      </c>
      <c r="D17" s="12" t="s">
        <v>6507</v>
      </c>
      <c r="E17" s="12" t="s">
        <v>52</v>
      </c>
      <c r="F17" s="12" t="s">
        <v>62</v>
      </c>
      <c r="G17" s="9" t="s">
        <v>4689</v>
      </c>
      <c r="H17" s="8" t="s">
        <v>6513</v>
      </c>
      <c r="I17" s="9"/>
      <c r="J17" s="9"/>
      <c r="K17" s="10"/>
      <c r="L17" s="11"/>
      <c r="M17" s="22"/>
      <c r="N17" s="33"/>
      <c r="O17" s="22"/>
      <c r="P17" s="12" t="s">
        <v>7065</v>
      </c>
      <c r="Q17" s="12" t="s">
        <v>7063</v>
      </c>
      <c r="R17" s="12" t="s">
        <v>7064</v>
      </c>
      <c r="S17" s="12" t="s">
        <v>7066</v>
      </c>
      <c r="T17" s="12" t="s">
        <v>7057</v>
      </c>
      <c r="U17" s="14" t="s">
        <v>56</v>
      </c>
      <c r="V17" s="14" t="s">
        <v>56</v>
      </c>
      <c r="W17" s="14" t="s">
        <v>56</v>
      </c>
      <c r="X17" s="16" t="s">
        <v>56</v>
      </c>
      <c r="Y17" s="13"/>
      <c r="Z17" s="13"/>
      <c r="AA17" s="13"/>
      <c r="AB17" s="13"/>
    </row>
    <row r="18" spans="1:28" ht="17.100000000000001" customHeight="1">
      <c r="A18" t="s">
        <v>64</v>
      </c>
      <c r="B18" s="12" t="s">
        <v>65</v>
      </c>
      <c r="C18" s="12" t="s">
        <v>37</v>
      </c>
      <c r="D18" s="12" t="s">
        <v>6507</v>
      </c>
      <c r="E18" s="12" t="s">
        <v>52</v>
      </c>
      <c r="F18" s="12" t="s">
        <v>66</v>
      </c>
      <c r="G18" s="9" t="s">
        <v>4690</v>
      </c>
      <c r="H18" s="8" t="s">
        <v>6514</v>
      </c>
      <c r="I18" s="9"/>
      <c r="J18" s="9"/>
      <c r="K18" s="10"/>
      <c r="L18" s="11"/>
      <c r="M18" s="22"/>
      <c r="N18" s="33"/>
      <c r="O18" s="22"/>
      <c r="P18" s="12" t="s">
        <v>7067</v>
      </c>
      <c r="Q18" s="12" t="s">
        <v>7068</v>
      </c>
      <c r="R18" s="12" t="s">
        <v>7069</v>
      </c>
      <c r="S18" s="12" t="s">
        <v>7057</v>
      </c>
      <c r="T18" s="12" t="s">
        <v>7057</v>
      </c>
      <c r="U18" s="14" t="s">
        <v>56</v>
      </c>
      <c r="V18" s="14" t="s">
        <v>56</v>
      </c>
      <c r="W18" s="14" t="s">
        <v>56</v>
      </c>
      <c r="X18" s="16" t="s">
        <v>56</v>
      </c>
      <c r="Y18" s="13"/>
      <c r="Z18" s="13"/>
      <c r="AA18" s="13"/>
      <c r="AB18" s="13"/>
    </row>
    <row r="19" spans="1:28" ht="17.100000000000001" customHeight="1">
      <c r="A19" t="s">
        <v>68</v>
      </c>
      <c r="B19" s="12" t="s">
        <v>69</v>
      </c>
      <c r="C19" s="12" t="s">
        <v>37</v>
      </c>
      <c r="D19" s="12" t="s">
        <v>6507</v>
      </c>
      <c r="E19" s="12" t="s">
        <v>52</v>
      </c>
      <c r="F19" s="12" t="s">
        <v>53</v>
      </c>
      <c r="G19" s="9" t="s">
        <v>4691</v>
      </c>
      <c r="H19" s="8" t="s">
        <v>6512</v>
      </c>
      <c r="I19" s="9"/>
      <c r="J19" s="9"/>
      <c r="K19" s="10"/>
      <c r="L19" s="11"/>
      <c r="M19" s="22"/>
      <c r="N19" s="33"/>
      <c r="O19" s="22"/>
      <c r="P19" s="12" t="s">
        <v>7070</v>
      </c>
      <c r="Q19" s="12" t="s">
        <v>7071</v>
      </c>
      <c r="R19" s="12" t="s">
        <v>7072</v>
      </c>
      <c r="S19" s="12" t="s">
        <v>7066</v>
      </c>
      <c r="T19" s="12" t="s">
        <v>7057</v>
      </c>
      <c r="U19" s="14" t="s">
        <v>56</v>
      </c>
      <c r="V19" s="14" t="s">
        <v>56</v>
      </c>
      <c r="W19" s="14" t="s">
        <v>56</v>
      </c>
      <c r="X19" s="16" t="s">
        <v>56</v>
      </c>
      <c r="Y19" s="13"/>
      <c r="Z19" s="13"/>
      <c r="AA19" s="13"/>
      <c r="AB19" s="13"/>
    </row>
    <row r="20" spans="1:28" ht="17.100000000000001" customHeight="1">
      <c r="A20" t="s">
        <v>70</v>
      </c>
      <c r="B20" s="12" t="s">
        <v>71</v>
      </c>
      <c r="C20" s="12" t="s">
        <v>37</v>
      </c>
      <c r="D20" s="12" t="s">
        <v>6507</v>
      </c>
      <c r="E20" s="12" t="s">
        <v>52</v>
      </c>
      <c r="F20" s="12" t="s">
        <v>62</v>
      </c>
      <c r="G20" s="9" t="s">
        <v>4692</v>
      </c>
      <c r="H20" s="8" t="s">
        <v>6513</v>
      </c>
      <c r="I20" s="9"/>
      <c r="J20" s="9"/>
      <c r="K20" s="10"/>
      <c r="L20" s="11"/>
      <c r="M20" s="22"/>
      <c r="N20" s="33"/>
      <c r="O20" s="22"/>
      <c r="P20" s="12" t="s">
        <v>7070</v>
      </c>
      <c r="Q20" s="12" t="s">
        <v>7071</v>
      </c>
      <c r="R20" s="12" t="s">
        <v>7072</v>
      </c>
      <c r="S20" s="12" t="s">
        <v>7066</v>
      </c>
      <c r="T20" s="12" t="s">
        <v>7057</v>
      </c>
      <c r="U20" s="14" t="s">
        <v>56</v>
      </c>
      <c r="V20" s="14" t="s">
        <v>56</v>
      </c>
      <c r="W20" s="14" t="s">
        <v>56</v>
      </c>
      <c r="X20" s="16" t="s">
        <v>56</v>
      </c>
      <c r="Y20" s="13"/>
      <c r="Z20" s="13"/>
      <c r="AA20" s="13"/>
      <c r="AB20" s="13"/>
    </row>
    <row r="21" spans="1:28" ht="17.100000000000001" customHeight="1">
      <c r="A21" t="s">
        <v>72</v>
      </c>
      <c r="B21" s="12" t="s">
        <v>73</v>
      </c>
      <c r="C21" s="12" t="s">
        <v>37</v>
      </c>
      <c r="D21" s="12" t="s">
        <v>6507</v>
      </c>
      <c r="E21" s="12" t="s">
        <v>39</v>
      </c>
      <c r="F21" s="12" t="s">
        <v>40</v>
      </c>
      <c r="G21" s="9" t="s">
        <v>4693</v>
      </c>
      <c r="H21" s="8" t="s">
        <v>6515</v>
      </c>
      <c r="I21" s="9"/>
      <c r="J21" s="9"/>
      <c r="K21" s="10"/>
      <c r="L21" s="11"/>
      <c r="M21" s="22"/>
      <c r="N21" s="33"/>
      <c r="O21" s="22"/>
      <c r="P21" s="12" t="s">
        <v>7073</v>
      </c>
      <c r="Q21" s="12" t="s">
        <v>7074</v>
      </c>
      <c r="R21" s="12" t="s">
        <v>7075</v>
      </c>
      <c r="S21" s="12" t="s">
        <v>7076</v>
      </c>
      <c r="T21" s="12" t="s">
        <v>7077</v>
      </c>
      <c r="U21" s="14" t="s">
        <v>56</v>
      </c>
      <c r="V21" s="14" t="s">
        <v>56</v>
      </c>
      <c r="W21" s="14" t="s">
        <v>56</v>
      </c>
      <c r="X21" s="16" t="s">
        <v>56</v>
      </c>
      <c r="Y21" s="13"/>
      <c r="Z21" s="13"/>
      <c r="AA21" s="13"/>
      <c r="AB21" s="13"/>
    </row>
    <row r="22" spans="1:28" ht="17.100000000000001" customHeight="1">
      <c r="A22" t="s">
        <v>75</v>
      </c>
      <c r="B22" s="12" t="s">
        <v>76</v>
      </c>
      <c r="C22" s="12" t="s">
        <v>37</v>
      </c>
      <c r="D22" s="12" t="s">
        <v>6507</v>
      </c>
      <c r="E22" s="12" t="s">
        <v>39</v>
      </c>
      <c r="F22" s="12" t="s">
        <v>40</v>
      </c>
      <c r="G22" s="9" t="s">
        <v>4694</v>
      </c>
      <c r="H22" s="8" t="s">
        <v>6515</v>
      </c>
      <c r="I22" s="9"/>
      <c r="J22" s="9"/>
      <c r="K22" s="10"/>
      <c r="L22" s="11"/>
      <c r="M22" s="22"/>
      <c r="N22" s="33"/>
      <c r="O22" s="22"/>
      <c r="P22" s="12" t="s">
        <v>7073</v>
      </c>
      <c r="Q22" s="12" t="s">
        <v>7078</v>
      </c>
      <c r="R22" s="12" t="s">
        <v>7075</v>
      </c>
      <c r="S22" s="12" t="s">
        <v>7076</v>
      </c>
      <c r="T22" s="12" t="s">
        <v>7077</v>
      </c>
      <c r="U22" s="14" t="s">
        <v>56</v>
      </c>
      <c r="V22" s="14" t="s">
        <v>56</v>
      </c>
      <c r="W22" s="14" t="s">
        <v>56</v>
      </c>
      <c r="X22" s="16" t="s">
        <v>56</v>
      </c>
      <c r="Y22" s="13"/>
      <c r="Z22" s="13"/>
      <c r="AA22" s="13"/>
      <c r="AB22" s="13"/>
    </row>
    <row r="23" spans="1:28" ht="17.100000000000001" customHeight="1">
      <c r="A23" t="s">
        <v>77</v>
      </c>
      <c r="B23" s="78" t="s">
        <v>56</v>
      </c>
      <c r="C23" s="12" t="s">
        <v>37</v>
      </c>
      <c r="D23" s="12" t="s">
        <v>6502</v>
      </c>
      <c r="E23" s="12" t="s">
        <v>39</v>
      </c>
      <c r="F23" s="12" t="s">
        <v>40</v>
      </c>
      <c r="G23" s="9" t="s">
        <v>4695</v>
      </c>
      <c r="H23" s="8" t="s">
        <v>6516</v>
      </c>
      <c r="I23" s="9"/>
      <c r="J23" s="9"/>
      <c r="K23" s="10" t="s">
        <v>2017</v>
      </c>
      <c r="L23" s="11">
        <v>45931</v>
      </c>
      <c r="M23" s="22"/>
      <c r="N23" s="33"/>
      <c r="O23" s="22"/>
      <c r="P23" s="12" t="s">
        <v>7079</v>
      </c>
      <c r="Q23" s="12" t="s">
        <v>7054</v>
      </c>
      <c r="R23" s="12" t="s">
        <v>7053</v>
      </c>
      <c r="S23" s="12" t="s">
        <v>7051</v>
      </c>
      <c r="T23" s="12" t="s">
        <v>7052</v>
      </c>
      <c r="U23" s="12" t="s">
        <v>42</v>
      </c>
      <c r="V23" s="17"/>
      <c r="W23" s="6">
        <v>0.02</v>
      </c>
      <c r="X23" s="79">
        <v>0</v>
      </c>
      <c r="Y23" s="13"/>
      <c r="Z23" s="13"/>
      <c r="AA23" s="13"/>
      <c r="AB23" s="13"/>
    </row>
    <row r="24" spans="1:28" ht="17.100000000000001" customHeight="1">
      <c r="A24" t="s">
        <v>80</v>
      </c>
      <c r="B24" s="78" t="s">
        <v>56</v>
      </c>
      <c r="C24" s="12" t="s">
        <v>37</v>
      </c>
      <c r="D24" s="12" t="s">
        <v>6502</v>
      </c>
      <c r="E24" s="12" t="s">
        <v>39</v>
      </c>
      <c r="F24" s="12" t="s">
        <v>40</v>
      </c>
      <c r="G24" s="9" t="s">
        <v>4696</v>
      </c>
      <c r="H24" s="8" t="s">
        <v>6517</v>
      </c>
      <c r="I24" s="9"/>
      <c r="J24" s="9"/>
      <c r="K24" s="10" t="s">
        <v>2017</v>
      </c>
      <c r="L24" s="11">
        <v>45931</v>
      </c>
      <c r="M24" s="22"/>
      <c r="N24" s="33"/>
      <c r="O24" s="22"/>
      <c r="P24" s="12" t="s">
        <v>7079</v>
      </c>
      <c r="Q24" s="12" t="s">
        <v>7049</v>
      </c>
      <c r="R24" s="12" t="s">
        <v>7053</v>
      </c>
      <c r="S24" s="12" t="s">
        <v>7051</v>
      </c>
      <c r="T24" s="12" t="s">
        <v>7052</v>
      </c>
      <c r="U24" s="12" t="s">
        <v>42</v>
      </c>
      <c r="V24" s="17"/>
      <c r="W24" s="6">
        <v>0.02</v>
      </c>
      <c r="X24" s="79">
        <v>0</v>
      </c>
      <c r="Y24" s="13"/>
      <c r="Z24" s="13"/>
      <c r="AA24" s="13"/>
      <c r="AB24" s="13"/>
    </row>
    <row r="25" spans="1:28" ht="17.100000000000001" customHeight="1">
      <c r="A25" t="s">
        <v>7080</v>
      </c>
      <c r="B25" s="12" t="s">
        <v>7081</v>
      </c>
      <c r="C25" s="12" t="s">
        <v>37</v>
      </c>
      <c r="D25" s="12" t="s">
        <v>6502</v>
      </c>
      <c r="E25" s="12" t="s">
        <v>94</v>
      </c>
      <c r="F25" s="12" t="s">
        <v>40</v>
      </c>
      <c r="G25" s="9" t="s">
        <v>7082</v>
      </c>
      <c r="H25" s="8" t="s">
        <v>6521</v>
      </c>
      <c r="I25" s="9"/>
      <c r="J25" s="9"/>
      <c r="K25" s="10"/>
      <c r="L25" s="11"/>
      <c r="M25" s="22"/>
      <c r="N25" s="33"/>
      <c r="O25" s="22"/>
      <c r="P25" s="12" t="s">
        <v>7083</v>
      </c>
      <c r="Q25" s="12" t="s">
        <v>7084</v>
      </c>
      <c r="R25" s="12" t="s">
        <v>7085</v>
      </c>
      <c r="S25" s="12" t="s">
        <v>7086</v>
      </c>
      <c r="T25" s="12" t="s">
        <v>7087</v>
      </c>
      <c r="U25" s="12" t="s">
        <v>96</v>
      </c>
      <c r="V25" s="6">
        <v>1.3</v>
      </c>
      <c r="W25" s="6">
        <v>675</v>
      </c>
      <c r="X25" s="15">
        <v>0.878</v>
      </c>
      <c r="Y25" s="13"/>
      <c r="Z25" s="13"/>
      <c r="AA25" s="13"/>
      <c r="AB25" s="13"/>
    </row>
    <row r="26" spans="1:28" ht="17.100000000000001" customHeight="1">
      <c r="A26" t="s">
        <v>7088</v>
      </c>
      <c r="B26" s="12" t="s">
        <v>7089</v>
      </c>
      <c r="C26" s="12" t="s">
        <v>37</v>
      </c>
      <c r="D26" s="12" t="s">
        <v>6502</v>
      </c>
      <c r="E26" s="12" t="s">
        <v>94</v>
      </c>
      <c r="F26" s="12" t="s">
        <v>40</v>
      </c>
      <c r="G26" s="9" t="s">
        <v>7090</v>
      </c>
      <c r="H26" s="8" t="s">
        <v>6522</v>
      </c>
      <c r="I26" s="9"/>
      <c r="J26" s="9"/>
      <c r="K26" s="10"/>
      <c r="L26" s="11"/>
      <c r="M26" s="22"/>
      <c r="N26" s="33"/>
      <c r="O26" s="22"/>
      <c r="P26" s="12" t="s">
        <v>7083</v>
      </c>
      <c r="Q26" s="12" t="s">
        <v>7091</v>
      </c>
      <c r="R26" s="12" t="s">
        <v>7085</v>
      </c>
      <c r="S26" s="12" t="s">
        <v>7086</v>
      </c>
      <c r="T26" s="12" t="s">
        <v>7087</v>
      </c>
      <c r="U26" s="12" t="s">
        <v>96</v>
      </c>
      <c r="V26" s="6">
        <v>1.3</v>
      </c>
      <c r="W26" s="6">
        <v>675</v>
      </c>
      <c r="X26" s="15">
        <v>0.878</v>
      </c>
      <c r="Y26" s="13"/>
      <c r="Z26" s="13"/>
      <c r="AA26" s="13"/>
      <c r="AB26" s="13"/>
    </row>
    <row r="27" spans="1:28" ht="17.100000000000001" customHeight="1">
      <c r="A27" t="s">
        <v>7092</v>
      </c>
      <c r="B27" s="12" t="s">
        <v>7093</v>
      </c>
      <c r="C27" s="12" t="s">
        <v>37</v>
      </c>
      <c r="D27" s="12" t="s">
        <v>6502</v>
      </c>
      <c r="E27" s="12" t="s">
        <v>94</v>
      </c>
      <c r="F27" s="12" t="s">
        <v>40</v>
      </c>
      <c r="G27" s="9" t="s">
        <v>7094</v>
      </c>
      <c r="H27" s="8" t="s">
        <v>6523</v>
      </c>
      <c r="I27" s="9"/>
      <c r="J27" s="9"/>
      <c r="K27" s="10"/>
      <c r="L27" s="11"/>
      <c r="M27" s="22"/>
      <c r="N27" s="33"/>
      <c r="O27" s="22"/>
      <c r="P27" s="12" t="s">
        <v>7083</v>
      </c>
      <c r="Q27" s="12" t="s">
        <v>7091</v>
      </c>
      <c r="R27" s="12" t="s">
        <v>7085</v>
      </c>
      <c r="S27" s="12" t="s">
        <v>7086</v>
      </c>
      <c r="T27" s="12" t="s">
        <v>7087</v>
      </c>
      <c r="U27" s="12" t="s">
        <v>96</v>
      </c>
      <c r="V27" s="6">
        <v>1.3</v>
      </c>
      <c r="W27" s="6">
        <v>675</v>
      </c>
      <c r="X27" s="15">
        <v>0.878</v>
      </c>
      <c r="Y27" s="13"/>
      <c r="Z27" s="13"/>
      <c r="AA27" s="13"/>
      <c r="AB27" s="13"/>
    </row>
    <row r="28" spans="1:28" ht="17.100000000000001" customHeight="1">
      <c r="A28" t="s">
        <v>7095</v>
      </c>
      <c r="B28" s="12" t="s">
        <v>7096</v>
      </c>
      <c r="C28" s="12" t="s">
        <v>37</v>
      </c>
      <c r="D28" s="12" t="s">
        <v>6502</v>
      </c>
      <c r="E28" s="12" t="s">
        <v>94</v>
      </c>
      <c r="F28" s="12" t="s">
        <v>40</v>
      </c>
      <c r="G28" s="9" t="s">
        <v>7097</v>
      </c>
      <c r="H28" s="8" t="s">
        <v>7098</v>
      </c>
      <c r="I28" s="9"/>
      <c r="J28" s="9"/>
      <c r="K28" s="10"/>
      <c r="L28" s="11"/>
      <c r="M28" s="22"/>
      <c r="N28" s="33"/>
      <c r="O28" s="22"/>
      <c r="P28" s="12" t="s">
        <v>7099</v>
      </c>
      <c r="Q28" s="12" t="s">
        <v>7100</v>
      </c>
      <c r="R28" s="12" t="s">
        <v>7101</v>
      </c>
      <c r="S28" s="12" t="s">
        <v>7086</v>
      </c>
      <c r="T28" s="12" t="s">
        <v>7077</v>
      </c>
      <c r="U28" s="12" t="s">
        <v>2582</v>
      </c>
      <c r="V28" s="6">
        <v>2.1</v>
      </c>
      <c r="W28" s="57">
        <v>2088</v>
      </c>
      <c r="X28" s="15">
        <v>4.3849999999999998</v>
      </c>
      <c r="Y28" s="68"/>
      <c r="Z28" s="68"/>
      <c r="AA28" s="68"/>
      <c r="AB28" s="68"/>
    </row>
    <row r="29" spans="1:28" ht="17.100000000000001" customHeight="1">
      <c r="A29" t="s">
        <v>7102</v>
      </c>
      <c r="B29" s="12" t="s">
        <v>7103</v>
      </c>
      <c r="C29" s="12" t="s">
        <v>37</v>
      </c>
      <c r="D29" s="12" t="s">
        <v>6502</v>
      </c>
      <c r="E29" s="12" t="s">
        <v>94</v>
      </c>
      <c r="F29" s="12" t="s">
        <v>40</v>
      </c>
      <c r="G29" s="9" t="s">
        <v>7104</v>
      </c>
      <c r="H29" s="8" t="s">
        <v>7105</v>
      </c>
      <c r="I29" s="9"/>
      <c r="J29" s="9"/>
      <c r="K29" s="10"/>
      <c r="L29" s="11"/>
      <c r="M29" s="22"/>
      <c r="N29" s="33"/>
      <c r="O29" s="22"/>
      <c r="P29" s="12" t="s">
        <v>7099</v>
      </c>
      <c r="Q29" s="12" t="s">
        <v>7100</v>
      </c>
      <c r="R29" s="12" t="s">
        <v>7101</v>
      </c>
      <c r="S29" s="12" t="s">
        <v>7086</v>
      </c>
      <c r="T29" s="12" t="s">
        <v>7077</v>
      </c>
      <c r="U29" s="12" t="s">
        <v>2582</v>
      </c>
      <c r="V29" s="6">
        <v>2.1</v>
      </c>
      <c r="W29" s="57">
        <v>2088</v>
      </c>
      <c r="X29" s="15">
        <v>4.3849999999999998</v>
      </c>
      <c r="Y29" s="68"/>
      <c r="Z29" s="68"/>
      <c r="AA29" s="68"/>
      <c r="AB29" s="68"/>
    </row>
    <row r="30" spans="1:28" ht="17.100000000000001" customHeight="1">
      <c r="A30" t="s">
        <v>103</v>
      </c>
      <c r="B30" s="12" t="s">
        <v>104</v>
      </c>
      <c r="C30" s="12" t="s">
        <v>37</v>
      </c>
      <c r="D30" s="12" t="s">
        <v>6502</v>
      </c>
      <c r="E30" s="12" t="s">
        <v>39</v>
      </c>
      <c r="F30" s="12" t="s">
        <v>105</v>
      </c>
      <c r="G30" s="19" t="s">
        <v>4703</v>
      </c>
      <c r="H30" s="8" t="s">
        <v>6524</v>
      </c>
      <c r="I30" s="9"/>
      <c r="J30" s="9"/>
      <c r="K30" s="10" t="s">
        <v>2017</v>
      </c>
      <c r="L30" s="11">
        <v>45658</v>
      </c>
      <c r="M30" s="22"/>
      <c r="N30" s="33"/>
      <c r="O30" s="22"/>
      <c r="P30" s="12" t="s">
        <v>7106</v>
      </c>
      <c r="Q30" s="12" t="s">
        <v>7107</v>
      </c>
      <c r="R30" s="12" t="s">
        <v>7108</v>
      </c>
      <c r="S30" s="12" t="s">
        <v>7109</v>
      </c>
      <c r="T30" s="12" t="s">
        <v>7052</v>
      </c>
      <c r="U30" s="12" t="s">
        <v>42</v>
      </c>
      <c r="V30" s="6">
        <v>1.78</v>
      </c>
      <c r="W30" s="6">
        <v>0.02</v>
      </c>
      <c r="X30" s="81">
        <v>3.5599999999999998E-5</v>
      </c>
      <c r="Y30" s="13"/>
      <c r="Z30" s="13"/>
      <c r="AA30" s="13"/>
      <c r="AB30" s="13"/>
    </row>
    <row r="31" spans="1:28" ht="17.100000000000001" customHeight="1">
      <c r="A31" t="s">
        <v>107</v>
      </c>
      <c r="B31" s="12" t="s">
        <v>108</v>
      </c>
      <c r="C31" s="12" t="s">
        <v>37</v>
      </c>
      <c r="D31" s="12" t="s">
        <v>6502</v>
      </c>
      <c r="E31" s="12" t="s">
        <v>39</v>
      </c>
      <c r="F31" s="12" t="s">
        <v>105</v>
      </c>
      <c r="G31" s="19" t="s">
        <v>4704</v>
      </c>
      <c r="H31" s="8" t="s">
        <v>6516</v>
      </c>
      <c r="I31" s="9"/>
      <c r="J31" s="9"/>
      <c r="K31" s="10" t="s">
        <v>2017</v>
      </c>
      <c r="L31" s="11">
        <v>45658</v>
      </c>
      <c r="M31" s="22"/>
      <c r="N31" s="33"/>
      <c r="O31" s="22"/>
      <c r="P31" s="12" t="s">
        <v>7106</v>
      </c>
      <c r="Q31" s="12" t="s">
        <v>7107</v>
      </c>
      <c r="R31" s="12" t="s">
        <v>7108</v>
      </c>
      <c r="S31" s="12" t="s">
        <v>7109</v>
      </c>
      <c r="T31" s="12" t="s">
        <v>7052</v>
      </c>
      <c r="U31" s="12" t="s">
        <v>42</v>
      </c>
      <c r="V31" s="6">
        <v>1.78</v>
      </c>
      <c r="W31" s="6">
        <v>0.02</v>
      </c>
      <c r="X31" s="81">
        <v>3.5599999999999998E-5</v>
      </c>
      <c r="Y31" s="13"/>
      <c r="Z31" s="13"/>
      <c r="AA31" s="13"/>
      <c r="AB31" s="13"/>
    </row>
    <row r="32" spans="1:28" ht="17.100000000000001" customHeight="1">
      <c r="A32" t="s">
        <v>109</v>
      </c>
      <c r="B32" s="12" t="s">
        <v>110</v>
      </c>
      <c r="C32" s="12" t="s">
        <v>37</v>
      </c>
      <c r="D32" s="12" t="s">
        <v>6502</v>
      </c>
      <c r="E32" s="12" t="s">
        <v>39</v>
      </c>
      <c r="F32" s="12" t="s">
        <v>111</v>
      </c>
      <c r="G32" s="9" t="s">
        <v>4705</v>
      </c>
      <c r="H32" s="8" t="s">
        <v>6518</v>
      </c>
      <c r="I32" s="9"/>
      <c r="J32" s="9"/>
      <c r="K32" s="10"/>
      <c r="L32" s="11"/>
      <c r="M32" s="22"/>
      <c r="N32" s="33"/>
      <c r="O32" s="22"/>
      <c r="P32" s="12" t="s">
        <v>7110</v>
      </c>
      <c r="Q32" s="12" t="s">
        <v>7111</v>
      </c>
      <c r="R32" s="12" t="s">
        <v>7112</v>
      </c>
      <c r="S32" s="12" t="s">
        <v>7113</v>
      </c>
      <c r="T32" s="12" t="s">
        <v>7114</v>
      </c>
      <c r="U32" s="12" t="s">
        <v>42</v>
      </c>
      <c r="V32" s="6">
        <v>1.78</v>
      </c>
      <c r="W32" s="6">
        <v>0.02</v>
      </c>
      <c r="X32" s="81">
        <v>3.5599999999999998E-5</v>
      </c>
      <c r="Y32" s="13"/>
      <c r="Z32" s="13"/>
      <c r="AA32" s="13"/>
      <c r="AB32" s="13"/>
    </row>
    <row r="33" spans="1:28" ht="17.100000000000001" customHeight="1">
      <c r="A33" t="s">
        <v>112</v>
      </c>
      <c r="B33" s="12" t="s">
        <v>113</v>
      </c>
      <c r="C33" s="12" t="s">
        <v>37</v>
      </c>
      <c r="D33" s="12" t="s">
        <v>6502</v>
      </c>
      <c r="E33" s="12" t="s">
        <v>39</v>
      </c>
      <c r="F33" s="12" t="s">
        <v>111</v>
      </c>
      <c r="G33" s="9" t="s">
        <v>4706</v>
      </c>
      <c r="H33" s="8" t="s">
        <v>6519</v>
      </c>
      <c r="I33" s="9"/>
      <c r="J33" s="9"/>
      <c r="K33" s="10"/>
      <c r="L33" s="11"/>
      <c r="M33" s="22"/>
      <c r="N33" s="33"/>
      <c r="O33" s="22"/>
      <c r="P33" s="12" t="s">
        <v>7115</v>
      </c>
      <c r="Q33" s="12" t="s">
        <v>7111</v>
      </c>
      <c r="R33" s="12" t="s">
        <v>7116</v>
      </c>
      <c r="S33" s="12" t="s">
        <v>7117</v>
      </c>
      <c r="T33" s="12" t="s">
        <v>7114</v>
      </c>
      <c r="U33" s="12" t="s">
        <v>42</v>
      </c>
      <c r="V33" s="6">
        <v>1.78</v>
      </c>
      <c r="W33" s="6">
        <v>0.02</v>
      </c>
      <c r="X33" s="81">
        <v>3.5599999999999998E-5</v>
      </c>
      <c r="Y33" s="13"/>
      <c r="Z33" s="13"/>
      <c r="AA33" s="13"/>
      <c r="AB33" s="13"/>
    </row>
    <row r="34" spans="1:28" ht="17.100000000000001" customHeight="1">
      <c r="A34" t="s">
        <v>114</v>
      </c>
      <c r="B34" s="12" t="s">
        <v>115</v>
      </c>
      <c r="C34" s="12" t="s">
        <v>37</v>
      </c>
      <c r="D34" s="12" t="s">
        <v>6502</v>
      </c>
      <c r="E34" s="12" t="s">
        <v>39</v>
      </c>
      <c r="F34" s="12" t="s">
        <v>111</v>
      </c>
      <c r="G34" s="9" t="s">
        <v>4707</v>
      </c>
      <c r="H34" s="8" t="s">
        <v>6520</v>
      </c>
      <c r="I34" s="9"/>
      <c r="J34" s="9"/>
      <c r="K34" s="10"/>
      <c r="L34" s="11"/>
      <c r="M34" s="22"/>
      <c r="N34" s="33"/>
      <c r="O34" s="22"/>
      <c r="P34" s="12" t="s">
        <v>7118</v>
      </c>
      <c r="Q34" s="12" t="s">
        <v>7119</v>
      </c>
      <c r="R34" s="12" t="s">
        <v>7108</v>
      </c>
      <c r="S34" s="12" t="s">
        <v>7109</v>
      </c>
      <c r="T34" s="12" t="s">
        <v>7052</v>
      </c>
      <c r="U34" s="12" t="s">
        <v>42</v>
      </c>
      <c r="V34" s="6">
        <v>1.77</v>
      </c>
      <c r="W34" s="6">
        <v>0.02</v>
      </c>
      <c r="X34" s="81">
        <v>3.54E-5</v>
      </c>
      <c r="Y34" s="13"/>
      <c r="Z34" s="13"/>
      <c r="AA34" s="13"/>
      <c r="AB34" s="13"/>
    </row>
    <row r="35" spans="1:28" ht="17.100000000000001" customHeight="1">
      <c r="A35" t="s">
        <v>116</v>
      </c>
      <c r="B35" s="12" t="s">
        <v>117</v>
      </c>
      <c r="C35" s="12" t="s">
        <v>37</v>
      </c>
      <c r="D35" s="12" t="s">
        <v>6502</v>
      </c>
      <c r="E35" s="12" t="s">
        <v>118</v>
      </c>
      <c r="F35" s="12" t="s">
        <v>119</v>
      </c>
      <c r="G35" s="9" t="s">
        <v>4708</v>
      </c>
      <c r="H35" s="8" t="s">
        <v>6525</v>
      </c>
      <c r="I35" s="9"/>
      <c r="J35" s="9"/>
      <c r="K35" s="10" t="s">
        <v>2017</v>
      </c>
      <c r="L35" s="11">
        <v>45597</v>
      </c>
      <c r="M35" s="22"/>
      <c r="N35" s="33"/>
      <c r="O35" s="22"/>
      <c r="P35" s="12" t="s">
        <v>7120</v>
      </c>
      <c r="Q35" s="12" t="s">
        <v>7121</v>
      </c>
      <c r="R35" s="12" t="s">
        <v>7069</v>
      </c>
      <c r="S35" s="12" t="s">
        <v>7122</v>
      </c>
      <c r="T35" s="12" t="s">
        <v>7123</v>
      </c>
      <c r="U35" s="12" t="s">
        <v>42</v>
      </c>
      <c r="V35" s="6">
        <v>3</v>
      </c>
      <c r="W35" s="6">
        <v>0.02</v>
      </c>
      <c r="X35" s="81">
        <v>5.9999999999999995E-5</v>
      </c>
      <c r="Y35" s="13"/>
      <c r="Z35" s="13"/>
      <c r="AA35" s="13"/>
      <c r="AB35" s="13"/>
    </row>
    <row r="36" spans="1:28" ht="17.100000000000001" customHeight="1">
      <c r="A36" t="s">
        <v>121</v>
      </c>
      <c r="B36" s="12" t="s">
        <v>122</v>
      </c>
      <c r="C36" s="12" t="s">
        <v>37</v>
      </c>
      <c r="D36" s="12" t="s">
        <v>6502</v>
      </c>
      <c r="E36" s="12" t="s">
        <v>118</v>
      </c>
      <c r="F36" s="12" t="s">
        <v>119</v>
      </c>
      <c r="G36" s="9" t="s">
        <v>4709</v>
      </c>
      <c r="H36" s="8" t="s">
        <v>6526</v>
      </c>
      <c r="I36" s="9"/>
      <c r="J36" s="9"/>
      <c r="K36" s="10" t="s">
        <v>2017</v>
      </c>
      <c r="L36" s="11">
        <v>45597</v>
      </c>
      <c r="M36" s="22"/>
      <c r="N36" s="33"/>
      <c r="O36" s="22"/>
      <c r="P36" s="12" t="s">
        <v>7120</v>
      </c>
      <c r="Q36" s="12" t="s">
        <v>7121</v>
      </c>
      <c r="R36" s="12" t="s">
        <v>7069</v>
      </c>
      <c r="S36" s="12" t="s">
        <v>7122</v>
      </c>
      <c r="T36" s="12" t="s">
        <v>7123</v>
      </c>
      <c r="U36" s="12" t="s">
        <v>42</v>
      </c>
      <c r="V36" s="6">
        <v>3</v>
      </c>
      <c r="W36" s="6">
        <v>0.02</v>
      </c>
      <c r="X36" s="81">
        <v>5.9999999999999995E-5</v>
      </c>
      <c r="Y36" s="68"/>
      <c r="Z36" s="68"/>
      <c r="AA36" s="68"/>
      <c r="AB36" s="68"/>
    </row>
    <row r="37" spans="1:28" ht="17.100000000000001" customHeight="1">
      <c r="A37" t="s">
        <v>124</v>
      </c>
      <c r="B37" s="12" t="s">
        <v>125</v>
      </c>
      <c r="C37" s="12" t="s">
        <v>37</v>
      </c>
      <c r="D37" s="12" t="s">
        <v>6502</v>
      </c>
      <c r="E37" s="12" t="s">
        <v>118</v>
      </c>
      <c r="F37" s="12" t="s">
        <v>119</v>
      </c>
      <c r="G37" s="9" t="s">
        <v>4710</v>
      </c>
      <c r="H37" s="8" t="s">
        <v>6527</v>
      </c>
      <c r="I37" s="9"/>
      <c r="J37" s="9"/>
      <c r="K37" s="10" t="s">
        <v>2017</v>
      </c>
      <c r="L37" s="11">
        <v>45597</v>
      </c>
      <c r="M37" s="22"/>
      <c r="N37" s="33"/>
      <c r="O37" s="22"/>
      <c r="P37" s="12" t="s">
        <v>7120</v>
      </c>
      <c r="Q37" s="12" t="s">
        <v>7121</v>
      </c>
      <c r="R37" s="12" t="s">
        <v>7069</v>
      </c>
      <c r="S37" s="12" t="s">
        <v>7122</v>
      </c>
      <c r="T37" s="12" t="s">
        <v>7123</v>
      </c>
      <c r="U37" s="12" t="s">
        <v>42</v>
      </c>
      <c r="V37" s="6">
        <v>3</v>
      </c>
      <c r="W37" s="6">
        <v>0.02</v>
      </c>
      <c r="X37" s="81">
        <v>5.9999999999999995E-5</v>
      </c>
      <c r="Y37" s="68"/>
      <c r="Z37" s="68"/>
      <c r="AA37" s="68"/>
      <c r="AB37" s="68"/>
    </row>
    <row r="38" spans="1:28" ht="17.100000000000001" customHeight="1">
      <c r="A38" t="s">
        <v>127</v>
      </c>
      <c r="B38" s="78" t="s">
        <v>56</v>
      </c>
      <c r="C38" s="12" t="s">
        <v>37</v>
      </c>
      <c r="D38" s="12" t="s">
        <v>6507</v>
      </c>
      <c r="E38" s="12" t="s">
        <v>52</v>
      </c>
      <c r="F38" s="12" t="s">
        <v>53</v>
      </c>
      <c r="G38" s="9" t="s">
        <v>4711</v>
      </c>
      <c r="H38" s="8" t="s">
        <v>6528</v>
      </c>
      <c r="I38" s="9"/>
      <c r="J38" s="9"/>
      <c r="K38" s="10" t="s">
        <v>2017</v>
      </c>
      <c r="L38" s="11">
        <v>45931</v>
      </c>
      <c r="M38" s="22"/>
      <c r="N38" s="33"/>
      <c r="O38" s="22"/>
      <c r="P38" s="12" t="s">
        <v>7055</v>
      </c>
      <c r="Q38" s="12" t="s">
        <v>7049</v>
      </c>
      <c r="R38" s="12" t="s">
        <v>7056</v>
      </c>
      <c r="S38" s="12" t="s">
        <v>7057</v>
      </c>
      <c r="T38" s="12" t="s">
        <v>7057</v>
      </c>
      <c r="U38" s="14" t="s">
        <v>56</v>
      </c>
      <c r="V38" s="14" t="s">
        <v>56</v>
      </c>
      <c r="W38" s="14" t="s">
        <v>56</v>
      </c>
      <c r="X38" s="16" t="s">
        <v>56</v>
      </c>
      <c r="Y38" s="68"/>
      <c r="Z38" s="68"/>
      <c r="AA38" s="68"/>
      <c r="AB38" s="68"/>
    </row>
    <row r="39" spans="1:28" ht="17.100000000000001" customHeight="1">
      <c r="A39" t="s">
        <v>7124</v>
      </c>
      <c r="B39" s="78" t="s">
        <v>56</v>
      </c>
      <c r="C39" s="12" t="s">
        <v>37</v>
      </c>
      <c r="D39" s="12" t="s">
        <v>6507</v>
      </c>
      <c r="E39" s="12" t="s">
        <v>52</v>
      </c>
      <c r="F39" s="12" t="s">
        <v>62</v>
      </c>
      <c r="G39" s="9" t="s">
        <v>7125</v>
      </c>
      <c r="H39" s="8" t="s">
        <v>6530</v>
      </c>
      <c r="I39" s="9"/>
      <c r="J39" s="9"/>
      <c r="K39" s="10" t="s">
        <v>2017</v>
      </c>
      <c r="L39" s="11">
        <v>45931</v>
      </c>
      <c r="M39" s="22"/>
      <c r="N39" s="33"/>
      <c r="O39" s="22"/>
      <c r="P39" s="12" t="s">
        <v>7055</v>
      </c>
      <c r="Q39" s="12" t="s">
        <v>7049</v>
      </c>
      <c r="R39" s="12" t="s">
        <v>7056</v>
      </c>
      <c r="S39" s="12" t="s">
        <v>7057</v>
      </c>
      <c r="T39" s="12" t="s">
        <v>7057</v>
      </c>
      <c r="U39" s="14" t="s">
        <v>56</v>
      </c>
      <c r="V39" s="14" t="s">
        <v>56</v>
      </c>
      <c r="W39" s="14" t="s">
        <v>56</v>
      </c>
      <c r="X39" s="16" t="s">
        <v>56</v>
      </c>
      <c r="Y39" s="68"/>
      <c r="Z39" s="68"/>
      <c r="AA39" s="68"/>
      <c r="AB39" s="68"/>
    </row>
    <row r="40" spans="1:28" ht="17.100000000000001" customHeight="1">
      <c r="A40" t="s">
        <v>131</v>
      </c>
      <c r="B40" s="12" t="s">
        <v>132</v>
      </c>
      <c r="C40" s="12" t="s">
        <v>37</v>
      </c>
      <c r="D40" s="12" t="s">
        <v>6507</v>
      </c>
      <c r="E40" s="12" t="s">
        <v>52</v>
      </c>
      <c r="F40" s="12" t="s">
        <v>133</v>
      </c>
      <c r="G40" s="9" t="s">
        <v>4713</v>
      </c>
      <c r="H40" s="8" t="s">
        <v>6528</v>
      </c>
      <c r="I40" s="9"/>
      <c r="J40" s="9"/>
      <c r="K40" s="10" t="s">
        <v>2017</v>
      </c>
      <c r="L40" s="11">
        <v>45689</v>
      </c>
      <c r="M40" s="22"/>
      <c r="N40" s="33"/>
      <c r="O40" s="22"/>
      <c r="P40" s="12" t="s">
        <v>7126</v>
      </c>
      <c r="Q40" s="12" t="s">
        <v>7127</v>
      </c>
      <c r="R40" s="12" t="s">
        <v>7072</v>
      </c>
      <c r="S40" s="12" t="s">
        <v>7066</v>
      </c>
      <c r="T40" s="12" t="s">
        <v>7057</v>
      </c>
      <c r="U40" s="14" t="s">
        <v>56</v>
      </c>
      <c r="V40" s="14" t="s">
        <v>56</v>
      </c>
      <c r="W40" s="14" t="s">
        <v>56</v>
      </c>
      <c r="X40" s="16" t="s">
        <v>56</v>
      </c>
      <c r="Y40" s="68"/>
      <c r="Z40" s="68"/>
      <c r="AA40" s="68"/>
      <c r="AB40" s="68"/>
    </row>
    <row r="41" spans="1:28" ht="17.100000000000001" customHeight="1">
      <c r="A41" t="s">
        <v>134</v>
      </c>
      <c r="B41" s="12" t="s">
        <v>135</v>
      </c>
      <c r="C41" s="12" t="s">
        <v>37</v>
      </c>
      <c r="D41" s="12" t="s">
        <v>6507</v>
      </c>
      <c r="E41" s="12" t="s">
        <v>52</v>
      </c>
      <c r="F41" s="12" t="s">
        <v>133</v>
      </c>
      <c r="G41" s="9" t="s">
        <v>4714</v>
      </c>
      <c r="H41" s="8" t="s">
        <v>6530</v>
      </c>
      <c r="I41" s="9"/>
      <c r="J41" s="9"/>
      <c r="K41" s="10" t="s">
        <v>2017</v>
      </c>
      <c r="L41" s="11">
        <v>45689</v>
      </c>
      <c r="M41" s="22"/>
      <c r="N41" s="33"/>
      <c r="O41" s="22"/>
      <c r="P41" s="12" t="s">
        <v>7126</v>
      </c>
      <c r="Q41" s="12" t="s">
        <v>7127</v>
      </c>
      <c r="R41" s="12" t="s">
        <v>7072</v>
      </c>
      <c r="S41" s="12" t="s">
        <v>7066</v>
      </c>
      <c r="T41" s="12" t="s">
        <v>7057</v>
      </c>
      <c r="U41" s="14" t="s">
        <v>56</v>
      </c>
      <c r="V41" s="14" t="s">
        <v>56</v>
      </c>
      <c r="W41" s="14" t="s">
        <v>56</v>
      </c>
      <c r="X41" s="16" t="s">
        <v>56</v>
      </c>
      <c r="Y41" s="13"/>
      <c r="Z41" s="13"/>
      <c r="AA41" s="13"/>
      <c r="AB41" s="13"/>
    </row>
    <row r="42" spans="1:28" ht="17.100000000000001" customHeight="1">
      <c r="A42" t="s">
        <v>137</v>
      </c>
      <c r="B42" s="12" t="s">
        <v>138</v>
      </c>
      <c r="C42" s="12" t="s">
        <v>37</v>
      </c>
      <c r="D42" s="12" t="s">
        <v>6507</v>
      </c>
      <c r="E42" s="12" t="s">
        <v>52</v>
      </c>
      <c r="F42" s="12" t="s">
        <v>133</v>
      </c>
      <c r="G42" s="9" t="s">
        <v>4715</v>
      </c>
      <c r="H42" s="8" t="s">
        <v>6528</v>
      </c>
      <c r="I42" s="9"/>
      <c r="J42" s="9"/>
      <c r="K42" s="10" t="s">
        <v>2017</v>
      </c>
      <c r="L42" s="11">
        <v>45689</v>
      </c>
      <c r="M42" s="22"/>
      <c r="N42" s="33"/>
      <c r="O42" s="22"/>
      <c r="P42" s="12" t="s">
        <v>7126</v>
      </c>
      <c r="Q42" s="12" t="s">
        <v>7127</v>
      </c>
      <c r="R42" s="12" t="s">
        <v>7072</v>
      </c>
      <c r="S42" s="12" t="s">
        <v>7066</v>
      </c>
      <c r="T42" s="12" t="s">
        <v>7057</v>
      </c>
      <c r="U42" s="14" t="s">
        <v>56</v>
      </c>
      <c r="V42" s="14" t="s">
        <v>56</v>
      </c>
      <c r="W42" s="14" t="s">
        <v>56</v>
      </c>
      <c r="X42" s="16" t="s">
        <v>56</v>
      </c>
      <c r="Y42" s="13"/>
      <c r="Z42" s="13"/>
      <c r="AA42" s="13"/>
      <c r="AB42" s="13"/>
    </row>
    <row r="43" spans="1:28" ht="17.100000000000001" customHeight="1">
      <c r="A43" t="s">
        <v>139</v>
      </c>
      <c r="B43" s="12" t="s">
        <v>140</v>
      </c>
      <c r="C43" s="12" t="s">
        <v>37</v>
      </c>
      <c r="D43" s="12" t="s">
        <v>6507</v>
      </c>
      <c r="E43" s="12" t="s">
        <v>52</v>
      </c>
      <c r="F43" s="12" t="s">
        <v>130</v>
      </c>
      <c r="G43" s="9" t="s">
        <v>4716</v>
      </c>
      <c r="H43" s="8" t="s">
        <v>6531</v>
      </c>
      <c r="I43" s="9"/>
      <c r="J43" s="9"/>
      <c r="K43" s="10"/>
      <c r="L43" s="11"/>
      <c r="M43" s="22"/>
      <c r="N43" s="33"/>
      <c r="O43" s="22"/>
      <c r="P43" s="12" t="s">
        <v>7055</v>
      </c>
      <c r="Q43" s="12" t="s">
        <v>7128</v>
      </c>
      <c r="R43" s="12" t="s">
        <v>7056</v>
      </c>
      <c r="S43" s="12" t="s">
        <v>7057</v>
      </c>
      <c r="T43" s="12" t="s">
        <v>7057</v>
      </c>
      <c r="U43" s="14" t="s">
        <v>56</v>
      </c>
      <c r="V43" s="14" t="s">
        <v>56</v>
      </c>
      <c r="W43" s="14" t="s">
        <v>56</v>
      </c>
      <c r="X43" s="16" t="s">
        <v>56</v>
      </c>
      <c r="Y43" s="13"/>
      <c r="Z43" s="13"/>
      <c r="AA43" s="13"/>
      <c r="AB43" s="13"/>
    </row>
    <row r="44" spans="1:28" ht="17.100000000000001" customHeight="1">
      <c r="A44" t="s">
        <v>142</v>
      </c>
      <c r="B44" s="12" t="s">
        <v>143</v>
      </c>
      <c r="C44" s="12" t="s">
        <v>37</v>
      </c>
      <c r="D44" s="12" t="s">
        <v>6507</v>
      </c>
      <c r="E44" s="12" t="s">
        <v>52</v>
      </c>
      <c r="F44" s="12" t="s">
        <v>144</v>
      </c>
      <c r="G44" s="9" t="s">
        <v>4717</v>
      </c>
      <c r="H44" s="8" t="s">
        <v>6532</v>
      </c>
      <c r="I44" s="9"/>
      <c r="J44" s="9"/>
      <c r="K44" s="10"/>
      <c r="L44" s="11"/>
      <c r="M44" s="22"/>
      <c r="N44" s="33"/>
      <c r="O44" s="22"/>
      <c r="P44" s="12" t="s">
        <v>7055</v>
      </c>
      <c r="Q44" s="12" t="s">
        <v>7128</v>
      </c>
      <c r="R44" s="12" t="s">
        <v>7056</v>
      </c>
      <c r="S44" s="12" t="s">
        <v>7057</v>
      </c>
      <c r="T44" s="12" t="s">
        <v>7057</v>
      </c>
      <c r="U44" s="14" t="s">
        <v>56</v>
      </c>
      <c r="V44" s="14" t="s">
        <v>56</v>
      </c>
      <c r="W44" s="14" t="s">
        <v>56</v>
      </c>
      <c r="X44" s="16" t="s">
        <v>56</v>
      </c>
      <c r="Y44" s="13"/>
      <c r="Z44" s="13"/>
      <c r="AA44" s="13"/>
      <c r="AB44" s="13"/>
    </row>
    <row r="45" spans="1:28" ht="17.100000000000001" customHeight="1">
      <c r="A45" t="s">
        <v>146</v>
      </c>
      <c r="B45" s="12" t="s">
        <v>147</v>
      </c>
      <c r="C45" s="12" t="s">
        <v>37</v>
      </c>
      <c r="D45" s="12" t="s">
        <v>6507</v>
      </c>
      <c r="E45" s="12" t="s">
        <v>52</v>
      </c>
      <c r="F45" s="12" t="s">
        <v>133</v>
      </c>
      <c r="G45" s="9" t="s">
        <v>4718</v>
      </c>
      <c r="H45" s="8" t="s">
        <v>6533</v>
      </c>
      <c r="I45" s="9"/>
      <c r="J45" s="9"/>
      <c r="K45" s="10" t="s">
        <v>2017</v>
      </c>
      <c r="L45" s="11">
        <v>45689</v>
      </c>
      <c r="M45" s="22"/>
      <c r="N45" s="33"/>
      <c r="O45" s="22"/>
      <c r="P45" s="12" t="s">
        <v>154</v>
      </c>
      <c r="Q45" s="12" t="s">
        <v>155</v>
      </c>
      <c r="R45" s="12" t="s">
        <v>7129</v>
      </c>
      <c r="S45" s="12" t="s">
        <v>7057</v>
      </c>
      <c r="T45" s="12" t="s">
        <v>7057</v>
      </c>
      <c r="U45" s="14" t="s">
        <v>56</v>
      </c>
      <c r="V45" s="14" t="s">
        <v>56</v>
      </c>
      <c r="W45" s="14" t="s">
        <v>56</v>
      </c>
      <c r="X45" s="16" t="s">
        <v>56</v>
      </c>
      <c r="Y45" s="13"/>
      <c r="Z45" s="13"/>
      <c r="AA45" s="13"/>
      <c r="AB45" s="13"/>
    </row>
    <row r="46" spans="1:28" ht="17.100000000000001" customHeight="1">
      <c r="A46" t="s">
        <v>149</v>
      </c>
      <c r="B46" s="12" t="s">
        <v>150</v>
      </c>
      <c r="C46" s="12" t="s">
        <v>37</v>
      </c>
      <c r="D46" s="12" t="s">
        <v>6507</v>
      </c>
      <c r="E46" s="12" t="s">
        <v>52</v>
      </c>
      <c r="F46" s="12" t="s">
        <v>62</v>
      </c>
      <c r="G46" s="9" t="s">
        <v>4719</v>
      </c>
      <c r="H46" s="8" t="s">
        <v>6534</v>
      </c>
      <c r="I46" s="9"/>
      <c r="J46" s="9"/>
      <c r="K46" s="10" t="s">
        <v>2017</v>
      </c>
      <c r="L46" s="11">
        <v>45689</v>
      </c>
      <c r="M46" s="22"/>
      <c r="N46" s="33"/>
      <c r="O46" s="22"/>
      <c r="P46" s="12" t="s">
        <v>154</v>
      </c>
      <c r="Q46" s="12" t="s">
        <v>155</v>
      </c>
      <c r="R46" s="12" t="s">
        <v>7129</v>
      </c>
      <c r="S46" s="12" t="s">
        <v>7057</v>
      </c>
      <c r="T46" s="12" t="s">
        <v>7057</v>
      </c>
      <c r="U46" s="14" t="s">
        <v>56</v>
      </c>
      <c r="V46" s="14" t="s">
        <v>56</v>
      </c>
      <c r="W46" s="14" t="s">
        <v>56</v>
      </c>
      <c r="X46" s="16" t="s">
        <v>56</v>
      </c>
      <c r="Y46" s="13"/>
      <c r="Z46" s="13"/>
      <c r="AA46" s="13"/>
      <c r="AB46" s="13"/>
    </row>
    <row r="47" spans="1:28" ht="17.100000000000001" customHeight="1">
      <c r="A47" t="s">
        <v>152</v>
      </c>
      <c r="B47" s="12" t="s">
        <v>153</v>
      </c>
      <c r="C47" s="12" t="s">
        <v>37</v>
      </c>
      <c r="D47" s="12" t="s">
        <v>6507</v>
      </c>
      <c r="E47" s="12" t="s">
        <v>52</v>
      </c>
      <c r="F47" s="12" t="s">
        <v>133</v>
      </c>
      <c r="G47" s="9" t="s">
        <v>4720</v>
      </c>
      <c r="H47" s="8" t="s">
        <v>6533</v>
      </c>
      <c r="I47" s="9"/>
      <c r="J47" s="9"/>
      <c r="K47" s="10" t="s">
        <v>2017</v>
      </c>
      <c r="L47" s="11">
        <v>45689</v>
      </c>
      <c r="M47" s="22"/>
      <c r="N47" s="33"/>
      <c r="O47" s="22"/>
      <c r="P47" s="12" t="s">
        <v>154</v>
      </c>
      <c r="Q47" s="12" t="s">
        <v>155</v>
      </c>
      <c r="R47" s="12" t="s">
        <v>7129</v>
      </c>
      <c r="S47" s="12" t="s">
        <v>7057</v>
      </c>
      <c r="T47" s="12" t="s">
        <v>7057</v>
      </c>
      <c r="U47" s="14" t="s">
        <v>56</v>
      </c>
      <c r="V47" s="14" t="s">
        <v>56</v>
      </c>
      <c r="W47" s="14" t="s">
        <v>56</v>
      </c>
      <c r="X47" s="16" t="s">
        <v>56</v>
      </c>
      <c r="Y47" s="13"/>
      <c r="Z47" s="13"/>
      <c r="AA47" s="13"/>
      <c r="AB47" s="13"/>
    </row>
    <row r="48" spans="1:28" ht="17.100000000000001" customHeight="1">
      <c r="A48" t="s">
        <v>156</v>
      </c>
      <c r="B48" s="12" t="s">
        <v>157</v>
      </c>
      <c r="C48" s="12" t="s">
        <v>37</v>
      </c>
      <c r="D48" s="12" t="s">
        <v>6507</v>
      </c>
      <c r="E48" s="12" t="s">
        <v>52</v>
      </c>
      <c r="F48" s="12" t="s">
        <v>130</v>
      </c>
      <c r="G48" s="9" t="s">
        <v>4721</v>
      </c>
      <c r="H48" s="8" t="s">
        <v>6535</v>
      </c>
      <c r="I48" s="9"/>
      <c r="J48" s="9"/>
      <c r="K48" s="10" t="s">
        <v>2017</v>
      </c>
      <c r="L48" s="11">
        <v>45597</v>
      </c>
      <c r="M48" s="22"/>
      <c r="N48" s="33"/>
      <c r="O48" s="22"/>
      <c r="P48" s="12" t="s">
        <v>7130</v>
      </c>
      <c r="Q48" s="12" t="s">
        <v>155</v>
      </c>
      <c r="R48" s="12" t="s">
        <v>7129</v>
      </c>
      <c r="S48" s="12" t="s">
        <v>7057</v>
      </c>
      <c r="T48" s="12" t="s">
        <v>7057</v>
      </c>
      <c r="U48" s="14" t="s">
        <v>56</v>
      </c>
      <c r="V48" s="14" t="s">
        <v>56</v>
      </c>
      <c r="W48" s="14" t="s">
        <v>56</v>
      </c>
      <c r="X48" s="16" t="s">
        <v>56</v>
      </c>
      <c r="Y48" s="13"/>
      <c r="Z48" s="13"/>
      <c r="AA48" s="13"/>
      <c r="AB48" s="13"/>
    </row>
    <row r="49" spans="1:28" ht="17.100000000000001" customHeight="1">
      <c r="A49" t="s">
        <v>159</v>
      </c>
      <c r="B49" s="12" t="s">
        <v>160</v>
      </c>
      <c r="C49" s="12" t="s">
        <v>37</v>
      </c>
      <c r="D49" s="12" t="s">
        <v>6507</v>
      </c>
      <c r="E49" s="12" t="s">
        <v>52</v>
      </c>
      <c r="F49" s="12" t="s">
        <v>144</v>
      </c>
      <c r="G49" s="9" t="s">
        <v>4722</v>
      </c>
      <c r="H49" s="8" t="s">
        <v>6536</v>
      </c>
      <c r="I49" s="9"/>
      <c r="J49" s="9"/>
      <c r="K49" s="10" t="s">
        <v>2017</v>
      </c>
      <c r="L49" s="11">
        <v>45597</v>
      </c>
      <c r="M49" s="22"/>
      <c r="N49" s="33"/>
      <c r="O49" s="22"/>
      <c r="P49" s="12" t="s">
        <v>7130</v>
      </c>
      <c r="Q49" s="12" t="s">
        <v>155</v>
      </c>
      <c r="R49" s="12" t="s">
        <v>7129</v>
      </c>
      <c r="S49" s="12" t="s">
        <v>7057</v>
      </c>
      <c r="T49" s="12" t="s">
        <v>7057</v>
      </c>
      <c r="U49" s="14" t="s">
        <v>56</v>
      </c>
      <c r="V49" s="14" t="s">
        <v>56</v>
      </c>
      <c r="W49" s="14" t="s">
        <v>56</v>
      </c>
      <c r="X49" s="16" t="s">
        <v>56</v>
      </c>
      <c r="Y49" s="13"/>
      <c r="Z49" s="13"/>
      <c r="AA49" s="13"/>
      <c r="AB49" s="13"/>
    </row>
    <row r="50" spans="1:28" ht="17.100000000000001" customHeight="1">
      <c r="A50" t="s">
        <v>162</v>
      </c>
      <c r="B50" s="12" t="s">
        <v>163</v>
      </c>
      <c r="C50" s="12" t="s">
        <v>37</v>
      </c>
      <c r="D50" s="12" t="s">
        <v>6507</v>
      </c>
      <c r="E50" s="12" t="s">
        <v>39</v>
      </c>
      <c r="F50" s="12" t="s">
        <v>40</v>
      </c>
      <c r="G50" s="9" t="s">
        <v>4723</v>
      </c>
      <c r="H50" s="8" t="s">
        <v>6537</v>
      </c>
      <c r="I50" s="9"/>
      <c r="J50" s="9"/>
      <c r="K50" s="10" t="s">
        <v>2017</v>
      </c>
      <c r="L50" s="11">
        <v>45748</v>
      </c>
      <c r="M50" s="22"/>
      <c r="N50" s="33"/>
      <c r="O50" s="22"/>
      <c r="P50" s="12" t="s">
        <v>7073</v>
      </c>
      <c r="Q50" s="12" t="s">
        <v>7078</v>
      </c>
      <c r="R50" s="12" t="s">
        <v>7075</v>
      </c>
      <c r="S50" s="12" t="s">
        <v>7076</v>
      </c>
      <c r="T50" s="12" t="s">
        <v>7077</v>
      </c>
      <c r="U50" s="14" t="s">
        <v>56</v>
      </c>
      <c r="V50" s="14" t="s">
        <v>56</v>
      </c>
      <c r="W50" s="14" t="s">
        <v>56</v>
      </c>
      <c r="X50" s="16" t="s">
        <v>56</v>
      </c>
      <c r="Y50" s="13"/>
      <c r="Z50" s="13"/>
      <c r="AA50" s="13"/>
      <c r="AB50" s="13"/>
    </row>
    <row r="51" spans="1:28" ht="17.100000000000001" customHeight="1">
      <c r="A51" t="s">
        <v>165</v>
      </c>
      <c r="B51" s="12" t="s">
        <v>166</v>
      </c>
      <c r="C51" s="12" t="s">
        <v>37</v>
      </c>
      <c r="D51" s="12" t="s">
        <v>6507</v>
      </c>
      <c r="E51" s="12" t="s">
        <v>39</v>
      </c>
      <c r="F51" s="12" t="s">
        <v>40</v>
      </c>
      <c r="G51" s="9" t="s">
        <v>4724</v>
      </c>
      <c r="H51" s="8" t="s">
        <v>6537</v>
      </c>
      <c r="I51" s="9"/>
      <c r="J51" s="9"/>
      <c r="K51" s="10" t="s">
        <v>2017</v>
      </c>
      <c r="L51" s="11">
        <v>45748</v>
      </c>
      <c r="M51" s="22"/>
      <c r="N51" s="33"/>
      <c r="O51" s="22"/>
      <c r="P51" s="12" t="s">
        <v>7073</v>
      </c>
      <c r="Q51" s="12" t="s">
        <v>7078</v>
      </c>
      <c r="R51" s="12" t="s">
        <v>7075</v>
      </c>
      <c r="S51" s="12" t="s">
        <v>7076</v>
      </c>
      <c r="T51" s="12" t="s">
        <v>7077</v>
      </c>
      <c r="U51" s="14" t="s">
        <v>56</v>
      </c>
      <c r="V51" s="14" t="s">
        <v>56</v>
      </c>
      <c r="W51" s="14" t="s">
        <v>56</v>
      </c>
      <c r="X51" s="16" t="s">
        <v>56</v>
      </c>
      <c r="Y51" s="13"/>
      <c r="Z51" s="13"/>
      <c r="AA51" s="13"/>
      <c r="AB51" s="13"/>
    </row>
    <row r="52" spans="1:28" ht="17.100000000000001" customHeight="1">
      <c r="A52" t="s">
        <v>167</v>
      </c>
      <c r="B52" s="12" t="s">
        <v>168</v>
      </c>
      <c r="C52" s="12" t="s">
        <v>37</v>
      </c>
      <c r="D52" s="12" t="s">
        <v>6507</v>
      </c>
      <c r="E52" s="12" t="s">
        <v>39</v>
      </c>
      <c r="F52" s="12" t="s">
        <v>169</v>
      </c>
      <c r="G52" s="9" t="s">
        <v>4725</v>
      </c>
      <c r="H52" s="8" t="s">
        <v>6538</v>
      </c>
      <c r="I52" s="9"/>
      <c r="J52" s="9"/>
      <c r="K52" s="10" t="s">
        <v>2017</v>
      </c>
      <c r="L52" s="11">
        <v>45627</v>
      </c>
      <c r="M52" s="22"/>
      <c r="N52" s="33"/>
      <c r="O52" s="22"/>
      <c r="P52" s="12" t="s">
        <v>7073</v>
      </c>
      <c r="Q52" s="12" t="s">
        <v>6879</v>
      </c>
      <c r="R52" s="12" t="s">
        <v>7075</v>
      </c>
      <c r="S52" s="12" t="s">
        <v>7076</v>
      </c>
      <c r="T52" s="12" t="s">
        <v>7077</v>
      </c>
      <c r="U52" s="14" t="s">
        <v>56</v>
      </c>
      <c r="V52" s="14" t="s">
        <v>56</v>
      </c>
      <c r="W52" s="14" t="s">
        <v>56</v>
      </c>
      <c r="X52" s="16" t="s">
        <v>56</v>
      </c>
      <c r="Y52" s="13"/>
      <c r="Z52" s="13"/>
      <c r="AA52" s="13"/>
      <c r="AB52" s="13"/>
    </row>
    <row r="53" spans="1:28" ht="17.100000000000001" customHeight="1">
      <c r="A53" t="s">
        <v>171</v>
      </c>
      <c r="B53" s="12" t="s">
        <v>172</v>
      </c>
      <c r="C53" s="12" t="s">
        <v>37</v>
      </c>
      <c r="D53" s="12" t="s">
        <v>173</v>
      </c>
      <c r="E53" s="12" t="s">
        <v>174</v>
      </c>
      <c r="F53" s="12" t="s">
        <v>175</v>
      </c>
      <c r="G53" s="9" t="s">
        <v>4726</v>
      </c>
      <c r="H53" s="8" t="s">
        <v>6539</v>
      </c>
      <c r="I53" s="9"/>
      <c r="J53" s="9"/>
      <c r="K53" s="10" t="s">
        <v>2017</v>
      </c>
      <c r="L53" s="11">
        <v>45689</v>
      </c>
      <c r="M53" s="22"/>
      <c r="N53" s="33"/>
      <c r="O53" s="22"/>
      <c r="P53" s="12" t="s">
        <v>7131</v>
      </c>
      <c r="Q53" s="12" t="s">
        <v>7132</v>
      </c>
      <c r="R53" s="12" t="s">
        <v>7133</v>
      </c>
      <c r="S53" s="12" t="s">
        <v>7134</v>
      </c>
      <c r="T53" s="12" t="s">
        <v>7135</v>
      </c>
      <c r="U53" s="14" t="s">
        <v>56</v>
      </c>
      <c r="V53" s="14" t="s">
        <v>56</v>
      </c>
      <c r="W53" s="14" t="s">
        <v>56</v>
      </c>
      <c r="X53" s="16" t="s">
        <v>56</v>
      </c>
      <c r="Y53" s="68"/>
      <c r="Z53" s="68"/>
      <c r="AA53" s="68"/>
      <c r="AB53" s="68"/>
    </row>
    <row r="54" spans="1:28" ht="17.100000000000001" customHeight="1">
      <c r="A54" t="s">
        <v>177</v>
      </c>
      <c r="B54" s="12" t="s">
        <v>178</v>
      </c>
      <c r="C54" s="12" t="s">
        <v>37</v>
      </c>
      <c r="D54" s="12" t="s">
        <v>173</v>
      </c>
      <c r="E54" s="12" t="s">
        <v>174</v>
      </c>
      <c r="F54" s="12" t="s">
        <v>175</v>
      </c>
      <c r="G54" s="9" t="s">
        <v>4727</v>
      </c>
      <c r="H54" s="8" t="s">
        <v>6540</v>
      </c>
      <c r="I54" s="9"/>
      <c r="J54" s="9"/>
      <c r="K54" s="10" t="s">
        <v>2017</v>
      </c>
      <c r="L54" s="11">
        <v>45566</v>
      </c>
      <c r="M54" s="22"/>
      <c r="N54" s="33"/>
      <c r="O54" s="22"/>
      <c r="P54" s="12" t="s">
        <v>7136</v>
      </c>
      <c r="Q54" s="12" t="s">
        <v>7132</v>
      </c>
      <c r="R54" s="12" t="s">
        <v>7133</v>
      </c>
      <c r="S54" s="12" t="s">
        <v>7134</v>
      </c>
      <c r="T54" s="12" t="s">
        <v>7135</v>
      </c>
      <c r="U54" s="14" t="s">
        <v>56</v>
      </c>
      <c r="V54" s="14" t="s">
        <v>56</v>
      </c>
      <c r="W54" s="14" t="s">
        <v>56</v>
      </c>
      <c r="X54" s="16" t="s">
        <v>56</v>
      </c>
      <c r="Y54" s="13"/>
      <c r="Z54" s="13"/>
      <c r="AA54" s="13"/>
      <c r="AB54" s="13"/>
    </row>
    <row r="55" spans="1:28" ht="17.100000000000001" customHeight="1">
      <c r="A55" t="s">
        <v>180</v>
      </c>
      <c r="B55" s="12" t="s">
        <v>181</v>
      </c>
      <c r="C55" s="12" t="s">
        <v>37</v>
      </c>
      <c r="D55" s="12" t="s">
        <v>173</v>
      </c>
      <c r="E55" s="12" t="s">
        <v>174</v>
      </c>
      <c r="F55" s="12" t="s">
        <v>175</v>
      </c>
      <c r="G55" s="9" t="s">
        <v>4728</v>
      </c>
      <c r="H55" s="8" t="s">
        <v>6541</v>
      </c>
      <c r="I55" s="9"/>
      <c r="J55" s="9"/>
      <c r="K55" s="10" t="s">
        <v>2017</v>
      </c>
      <c r="L55" s="11">
        <v>45597</v>
      </c>
      <c r="M55" s="22"/>
      <c r="N55" s="33"/>
      <c r="O55" s="22"/>
      <c r="P55" s="12" t="s">
        <v>7136</v>
      </c>
      <c r="Q55" s="12" t="s">
        <v>7132</v>
      </c>
      <c r="R55" s="12" t="s">
        <v>7133</v>
      </c>
      <c r="S55" s="12" t="s">
        <v>7134</v>
      </c>
      <c r="T55" s="12" t="s">
        <v>7135</v>
      </c>
      <c r="U55" s="14" t="s">
        <v>56</v>
      </c>
      <c r="V55" s="14" t="s">
        <v>56</v>
      </c>
      <c r="W55" s="14" t="s">
        <v>56</v>
      </c>
      <c r="X55" s="16" t="s">
        <v>56</v>
      </c>
      <c r="Y55" s="13"/>
      <c r="Z55" s="13"/>
      <c r="AA55" s="13"/>
      <c r="AB55" s="13"/>
    </row>
    <row r="56" spans="1:28" ht="17.100000000000001" customHeight="1">
      <c r="A56" t="s">
        <v>183</v>
      </c>
      <c r="B56" s="12" t="s">
        <v>184</v>
      </c>
      <c r="C56" s="12" t="s">
        <v>37</v>
      </c>
      <c r="D56" s="12" t="s">
        <v>173</v>
      </c>
      <c r="E56" s="12" t="s">
        <v>174</v>
      </c>
      <c r="F56" s="12" t="s">
        <v>185</v>
      </c>
      <c r="G56" s="9" t="s">
        <v>4729</v>
      </c>
      <c r="H56" s="8" t="s">
        <v>6542</v>
      </c>
      <c r="I56" s="9"/>
      <c r="J56" s="9"/>
      <c r="K56" s="10"/>
      <c r="L56" s="11"/>
      <c r="M56" s="22"/>
      <c r="N56" s="33"/>
      <c r="O56" s="22"/>
      <c r="P56" s="12" t="s">
        <v>7137</v>
      </c>
      <c r="Q56" s="12" t="s">
        <v>7138</v>
      </c>
      <c r="R56" s="12" t="s">
        <v>7133</v>
      </c>
      <c r="S56" s="12" t="s">
        <v>7133</v>
      </c>
      <c r="T56" s="12" t="s">
        <v>7133</v>
      </c>
      <c r="U56" s="14" t="s">
        <v>56</v>
      </c>
      <c r="V56" s="14" t="s">
        <v>56</v>
      </c>
      <c r="W56" s="14" t="s">
        <v>56</v>
      </c>
      <c r="X56" s="16" t="s">
        <v>56</v>
      </c>
      <c r="Y56" s="13"/>
      <c r="Z56" s="13"/>
      <c r="AA56" s="13"/>
      <c r="AB56" s="13"/>
    </row>
    <row r="57" spans="1:28" ht="17.100000000000001" customHeight="1">
      <c r="A57" t="s">
        <v>190</v>
      </c>
      <c r="B57" s="12" t="s">
        <v>7139</v>
      </c>
      <c r="C57" s="12" t="s">
        <v>37</v>
      </c>
      <c r="D57" s="12" t="s">
        <v>173</v>
      </c>
      <c r="E57" s="12" t="s">
        <v>174</v>
      </c>
      <c r="F57" s="12" t="s">
        <v>185</v>
      </c>
      <c r="G57" s="9" t="s">
        <v>4730</v>
      </c>
      <c r="H57" s="8" t="s">
        <v>6542</v>
      </c>
      <c r="I57" s="9" t="s">
        <v>188</v>
      </c>
      <c r="J57" s="9"/>
      <c r="K57" s="10"/>
      <c r="L57" s="11"/>
      <c r="M57" s="22"/>
      <c r="N57" s="33"/>
      <c r="O57" s="22"/>
      <c r="P57" s="12" t="s">
        <v>7140</v>
      </c>
      <c r="Q57" s="12" t="s">
        <v>7141</v>
      </c>
      <c r="R57" s="12" t="s">
        <v>7142</v>
      </c>
      <c r="S57" s="12" t="s">
        <v>7114</v>
      </c>
      <c r="T57" s="12" t="s">
        <v>7143</v>
      </c>
      <c r="U57" s="14" t="s">
        <v>56</v>
      </c>
      <c r="V57" s="14" t="s">
        <v>56</v>
      </c>
      <c r="W57" s="14" t="s">
        <v>56</v>
      </c>
      <c r="X57" s="16" t="s">
        <v>56</v>
      </c>
      <c r="Y57" s="13"/>
      <c r="Z57" s="13"/>
      <c r="AA57" s="13"/>
      <c r="AB57" s="13"/>
    </row>
    <row r="58" spans="1:28" ht="17.100000000000001" customHeight="1">
      <c r="A58" t="s">
        <v>188</v>
      </c>
      <c r="B58" s="12" t="s">
        <v>189</v>
      </c>
      <c r="C58" s="12" t="s">
        <v>37</v>
      </c>
      <c r="D58" s="12" t="s">
        <v>173</v>
      </c>
      <c r="E58" s="12" t="s">
        <v>174</v>
      </c>
      <c r="F58" s="12" t="s">
        <v>185</v>
      </c>
      <c r="G58" s="9" t="s">
        <v>4730</v>
      </c>
      <c r="H58" s="8" t="s">
        <v>6542</v>
      </c>
      <c r="I58" s="9"/>
      <c r="J58" s="9" t="s">
        <v>190</v>
      </c>
      <c r="K58" s="10" t="s">
        <v>2017</v>
      </c>
      <c r="L58" s="11">
        <v>45748</v>
      </c>
      <c r="M58" s="22"/>
      <c r="N58" s="33"/>
      <c r="O58" s="22"/>
      <c r="P58" s="12" t="s">
        <v>7144</v>
      </c>
      <c r="Q58" s="12" t="s">
        <v>7145</v>
      </c>
      <c r="R58" s="12" t="s">
        <v>7146</v>
      </c>
      <c r="S58" s="12" t="s">
        <v>7147</v>
      </c>
      <c r="T58" s="12" t="s">
        <v>7148</v>
      </c>
      <c r="U58" s="14" t="s">
        <v>56</v>
      </c>
      <c r="V58" s="14" t="s">
        <v>56</v>
      </c>
      <c r="W58" s="14" t="s">
        <v>56</v>
      </c>
      <c r="X58" s="16" t="s">
        <v>56</v>
      </c>
      <c r="Y58" s="13"/>
      <c r="Z58" s="13"/>
      <c r="AA58" s="13"/>
      <c r="AB58" s="13"/>
    </row>
    <row r="59" spans="1:28" ht="17.100000000000001" customHeight="1">
      <c r="A59" t="s">
        <v>193</v>
      </c>
      <c r="B59" s="12" t="s">
        <v>7149</v>
      </c>
      <c r="C59" s="12" t="s">
        <v>37</v>
      </c>
      <c r="D59" s="12" t="s">
        <v>6502</v>
      </c>
      <c r="E59" s="12" t="s">
        <v>94</v>
      </c>
      <c r="F59" s="12" t="s">
        <v>105</v>
      </c>
      <c r="G59" s="9" t="s">
        <v>4731</v>
      </c>
      <c r="H59" s="8" t="s">
        <v>6523</v>
      </c>
      <c r="I59" s="9" t="s">
        <v>191</v>
      </c>
      <c r="J59" s="9"/>
      <c r="K59" s="10"/>
      <c r="L59" s="11"/>
      <c r="M59" s="22"/>
      <c r="N59" s="33"/>
      <c r="O59" s="22"/>
      <c r="P59" s="12" t="s">
        <v>7150</v>
      </c>
      <c r="Q59" s="12" t="s">
        <v>203</v>
      </c>
      <c r="R59" s="12" t="s">
        <v>7101</v>
      </c>
      <c r="S59" s="12" t="s">
        <v>7151</v>
      </c>
      <c r="T59" s="12" t="s">
        <v>7087</v>
      </c>
      <c r="U59" s="12" t="s">
        <v>96</v>
      </c>
      <c r="V59" s="6">
        <v>1.6</v>
      </c>
      <c r="W59" s="6">
        <v>675</v>
      </c>
      <c r="X59" s="15">
        <v>1.08</v>
      </c>
      <c r="Y59" s="13"/>
      <c r="Z59" s="13"/>
      <c r="AA59" s="13"/>
      <c r="AB59" s="13"/>
    </row>
    <row r="60" spans="1:28" ht="17.100000000000001" customHeight="1">
      <c r="A60" t="s">
        <v>197</v>
      </c>
      <c r="B60" s="12" t="s">
        <v>7152</v>
      </c>
      <c r="C60" s="12" t="s">
        <v>37</v>
      </c>
      <c r="D60" s="12" t="s">
        <v>6502</v>
      </c>
      <c r="E60" s="12" t="s">
        <v>94</v>
      </c>
      <c r="F60" s="12" t="s">
        <v>105</v>
      </c>
      <c r="G60" s="9" t="s">
        <v>4732</v>
      </c>
      <c r="H60" s="8" t="s">
        <v>6543</v>
      </c>
      <c r="I60" s="9" t="s">
        <v>194</v>
      </c>
      <c r="J60" s="9"/>
      <c r="K60" s="10"/>
      <c r="L60" s="11"/>
      <c r="M60" s="22"/>
      <c r="N60" s="33"/>
      <c r="O60" s="22"/>
      <c r="P60" s="12" t="s">
        <v>7150</v>
      </c>
      <c r="Q60" s="12" t="s">
        <v>203</v>
      </c>
      <c r="R60" s="12" t="s">
        <v>7101</v>
      </c>
      <c r="S60" s="12" t="s">
        <v>7151</v>
      </c>
      <c r="T60" s="12" t="s">
        <v>7087</v>
      </c>
      <c r="U60" s="12" t="s">
        <v>96</v>
      </c>
      <c r="V60" s="6">
        <v>1.6</v>
      </c>
      <c r="W60" s="6">
        <v>675</v>
      </c>
      <c r="X60" s="15">
        <v>1.08</v>
      </c>
      <c r="Y60" s="13"/>
      <c r="Z60" s="13"/>
      <c r="AA60" s="13"/>
      <c r="AB60" s="13"/>
    </row>
    <row r="61" spans="1:28" ht="17.100000000000001" customHeight="1">
      <c r="A61" t="s">
        <v>201</v>
      </c>
      <c r="B61" s="12" t="s">
        <v>7153</v>
      </c>
      <c r="C61" s="12" t="s">
        <v>37</v>
      </c>
      <c r="D61" s="12" t="s">
        <v>6502</v>
      </c>
      <c r="E61" s="12" t="s">
        <v>94</v>
      </c>
      <c r="F61" s="12" t="s">
        <v>111</v>
      </c>
      <c r="G61" s="9" t="s">
        <v>4733</v>
      </c>
      <c r="H61" s="8" t="s">
        <v>6544</v>
      </c>
      <c r="I61" s="9" t="s">
        <v>198</v>
      </c>
      <c r="J61" s="9"/>
      <c r="K61" s="10"/>
      <c r="L61" s="11"/>
      <c r="M61" s="22"/>
      <c r="N61" s="33"/>
      <c r="O61" s="22"/>
      <c r="P61" s="12" t="s">
        <v>202</v>
      </c>
      <c r="Q61" s="12" t="s">
        <v>203</v>
      </c>
      <c r="R61" s="12" t="s">
        <v>7101</v>
      </c>
      <c r="S61" s="12" t="s">
        <v>7151</v>
      </c>
      <c r="T61" s="12" t="s">
        <v>7087</v>
      </c>
      <c r="U61" s="12" t="s">
        <v>96</v>
      </c>
      <c r="V61" s="6">
        <v>1.6</v>
      </c>
      <c r="W61" s="6">
        <v>675</v>
      </c>
      <c r="X61" s="15">
        <v>1.08</v>
      </c>
      <c r="Y61" s="13"/>
      <c r="Z61" s="13"/>
      <c r="AA61" s="13"/>
      <c r="AB61" s="13"/>
    </row>
    <row r="62" spans="1:28" ht="17.100000000000001" customHeight="1">
      <c r="A62" t="s">
        <v>207</v>
      </c>
      <c r="B62" s="12" t="s">
        <v>7154</v>
      </c>
      <c r="C62" s="12" t="s">
        <v>37</v>
      </c>
      <c r="D62" s="12" t="s">
        <v>6502</v>
      </c>
      <c r="E62" s="12" t="s">
        <v>94</v>
      </c>
      <c r="F62" s="12" t="s">
        <v>111</v>
      </c>
      <c r="G62" s="9" t="s">
        <v>4734</v>
      </c>
      <c r="H62" s="8" t="s">
        <v>6545</v>
      </c>
      <c r="I62" s="9" t="s">
        <v>204</v>
      </c>
      <c r="J62" s="9"/>
      <c r="K62" s="10"/>
      <c r="L62" s="11"/>
      <c r="M62" s="22"/>
      <c r="N62" s="33"/>
      <c r="O62" s="22"/>
      <c r="P62" s="12" t="s">
        <v>202</v>
      </c>
      <c r="Q62" s="12" t="s">
        <v>203</v>
      </c>
      <c r="R62" s="12" t="s">
        <v>7101</v>
      </c>
      <c r="S62" s="12" t="s">
        <v>7151</v>
      </c>
      <c r="T62" s="12" t="s">
        <v>7087</v>
      </c>
      <c r="U62" s="12" t="s">
        <v>96</v>
      </c>
      <c r="V62" s="6">
        <v>1.6</v>
      </c>
      <c r="W62" s="6">
        <v>675</v>
      </c>
      <c r="X62" s="15">
        <v>1.08</v>
      </c>
      <c r="Y62" s="13"/>
      <c r="Z62" s="13"/>
      <c r="AA62" s="13"/>
      <c r="AB62" s="13"/>
    </row>
    <row r="63" spans="1:28" ht="17.100000000000001" customHeight="1">
      <c r="A63" t="s">
        <v>211</v>
      </c>
      <c r="B63" s="12" t="s">
        <v>7155</v>
      </c>
      <c r="C63" s="12" t="s">
        <v>37</v>
      </c>
      <c r="D63" s="12" t="s">
        <v>6502</v>
      </c>
      <c r="E63" s="12" t="s">
        <v>94</v>
      </c>
      <c r="F63" s="12" t="s">
        <v>111</v>
      </c>
      <c r="G63" s="9" t="s">
        <v>4735</v>
      </c>
      <c r="H63" s="8" t="s">
        <v>6546</v>
      </c>
      <c r="I63" s="9" t="s">
        <v>208</v>
      </c>
      <c r="J63" s="9"/>
      <c r="K63" s="10"/>
      <c r="L63" s="11"/>
      <c r="M63" s="22"/>
      <c r="N63" s="33"/>
      <c r="O63" s="22"/>
      <c r="P63" s="12" t="s">
        <v>7156</v>
      </c>
      <c r="Q63" s="12" t="s">
        <v>7157</v>
      </c>
      <c r="R63" s="12" t="s">
        <v>7158</v>
      </c>
      <c r="S63" s="12" t="s">
        <v>7086</v>
      </c>
      <c r="T63" s="12" t="s">
        <v>7159</v>
      </c>
      <c r="U63" s="12" t="s">
        <v>96</v>
      </c>
      <c r="V63" s="6">
        <v>1.8</v>
      </c>
      <c r="W63" s="6">
        <v>675</v>
      </c>
      <c r="X63" s="15">
        <v>1.2150000000000001</v>
      </c>
      <c r="Y63" s="13"/>
      <c r="Z63" s="13"/>
      <c r="AA63" s="13"/>
      <c r="AB63" s="13"/>
    </row>
    <row r="64" spans="1:28" ht="17.100000000000001" customHeight="1">
      <c r="A64" t="s">
        <v>191</v>
      </c>
      <c r="B64" s="12" t="s">
        <v>192</v>
      </c>
      <c r="C64" s="12" t="s">
        <v>37</v>
      </c>
      <c r="D64" s="12" t="s">
        <v>6502</v>
      </c>
      <c r="E64" s="12" t="s">
        <v>94</v>
      </c>
      <c r="F64" s="12" t="s">
        <v>105</v>
      </c>
      <c r="G64" s="9" t="s">
        <v>4731</v>
      </c>
      <c r="H64" s="8" t="s">
        <v>6523</v>
      </c>
      <c r="I64" s="9"/>
      <c r="J64" s="9" t="s">
        <v>193</v>
      </c>
      <c r="K64" s="10" t="s">
        <v>2017</v>
      </c>
      <c r="L64" s="11">
        <v>46023</v>
      </c>
      <c r="M64" s="22"/>
      <c r="N64" s="33"/>
      <c r="O64" s="22"/>
      <c r="P64" s="12" t="s">
        <v>202</v>
      </c>
      <c r="Q64" s="12" t="s">
        <v>203</v>
      </c>
      <c r="R64" s="12" t="s">
        <v>7160</v>
      </c>
      <c r="S64" s="12" t="s">
        <v>7160</v>
      </c>
      <c r="T64" s="12" t="s">
        <v>7160</v>
      </c>
      <c r="U64" s="12" t="s">
        <v>96</v>
      </c>
      <c r="V64" s="6">
        <v>1.6</v>
      </c>
      <c r="W64" s="6">
        <v>675</v>
      </c>
      <c r="X64" s="15">
        <v>1.08</v>
      </c>
      <c r="Y64" s="13"/>
      <c r="Z64" s="13"/>
      <c r="AA64" s="13"/>
      <c r="AB64" s="13"/>
    </row>
    <row r="65" spans="1:28" ht="17.100000000000001" customHeight="1">
      <c r="A65" t="s">
        <v>194</v>
      </c>
      <c r="B65" s="12" t="s">
        <v>195</v>
      </c>
      <c r="C65" s="12" t="s">
        <v>37</v>
      </c>
      <c r="D65" s="12" t="s">
        <v>6502</v>
      </c>
      <c r="E65" s="12" t="s">
        <v>94</v>
      </c>
      <c r="F65" s="12" t="s">
        <v>105</v>
      </c>
      <c r="G65" s="9" t="s">
        <v>4732</v>
      </c>
      <c r="H65" s="8" t="s">
        <v>6543</v>
      </c>
      <c r="I65" s="9"/>
      <c r="J65" s="9" t="s">
        <v>197</v>
      </c>
      <c r="K65" s="10" t="s">
        <v>2017</v>
      </c>
      <c r="L65" s="11">
        <v>46023</v>
      </c>
      <c r="M65" s="22"/>
      <c r="N65" s="33"/>
      <c r="O65" s="22"/>
      <c r="P65" s="12" t="s">
        <v>7150</v>
      </c>
      <c r="Q65" s="12" t="s">
        <v>203</v>
      </c>
      <c r="R65" s="12" t="s">
        <v>7101</v>
      </c>
      <c r="S65" s="12" t="s">
        <v>7151</v>
      </c>
      <c r="T65" s="12" t="s">
        <v>7087</v>
      </c>
      <c r="U65" s="12" t="s">
        <v>96</v>
      </c>
      <c r="V65" s="6">
        <v>1.6</v>
      </c>
      <c r="W65" s="6">
        <v>675</v>
      </c>
      <c r="X65" s="15">
        <v>1.08</v>
      </c>
      <c r="Y65" s="13"/>
      <c r="Z65" s="13"/>
      <c r="AA65" s="13"/>
      <c r="AB65" s="13"/>
    </row>
    <row r="66" spans="1:28" ht="17.100000000000001" customHeight="1">
      <c r="A66" t="s">
        <v>198</v>
      </c>
      <c r="B66" s="12" t="s">
        <v>199</v>
      </c>
      <c r="C66" s="12" t="s">
        <v>37</v>
      </c>
      <c r="D66" s="12" t="s">
        <v>6502</v>
      </c>
      <c r="E66" s="12" t="s">
        <v>94</v>
      </c>
      <c r="F66" s="12" t="s">
        <v>111</v>
      </c>
      <c r="G66" s="9" t="s">
        <v>4733</v>
      </c>
      <c r="H66" s="8" t="s">
        <v>6544</v>
      </c>
      <c r="I66" s="9"/>
      <c r="J66" s="9" t="s">
        <v>201</v>
      </c>
      <c r="K66" s="10" t="s">
        <v>2017</v>
      </c>
      <c r="L66" s="11">
        <v>46023</v>
      </c>
      <c r="M66" s="22"/>
      <c r="N66" s="33"/>
      <c r="O66" s="22"/>
      <c r="P66" s="12" t="s">
        <v>202</v>
      </c>
      <c r="Q66" s="12" t="s">
        <v>203</v>
      </c>
      <c r="R66" s="12" t="s">
        <v>7160</v>
      </c>
      <c r="S66" s="12" t="s">
        <v>7160</v>
      </c>
      <c r="T66" s="12" t="s">
        <v>7160</v>
      </c>
      <c r="U66" s="12" t="s">
        <v>96</v>
      </c>
      <c r="V66" s="6">
        <v>1.6</v>
      </c>
      <c r="W66" s="6">
        <v>675</v>
      </c>
      <c r="X66" s="15">
        <v>1.08</v>
      </c>
      <c r="Y66" s="13"/>
      <c r="Z66" s="13"/>
      <c r="AA66" s="13"/>
      <c r="AB66" s="13"/>
    </row>
    <row r="67" spans="1:28" ht="17.100000000000001" customHeight="1">
      <c r="A67" t="s">
        <v>204</v>
      </c>
      <c r="B67" s="12" t="s">
        <v>205</v>
      </c>
      <c r="C67" s="12" t="s">
        <v>37</v>
      </c>
      <c r="D67" s="12" t="s">
        <v>6502</v>
      </c>
      <c r="E67" s="12" t="s">
        <v>94</v>
      </c>
      <c r="F67" s="12" t="s">
        <v>111</v>
      </c>
      <c r="G67" s="9" t="s">
        <v>4734</v>
      </c>
      <c r="H67" s="8" t="s">
        <v>6545</v>
      </c>
      <c r="I67" s="9"/>
      <c r="J67" s="9" t="s">
        <v>207</v>
      </c>
      <c r="K67" s="10" t="s">
        <v>2017</v>
      </c>
      <c r="L67" s="11">
        <v>46023</v>
      </c>
      <c r="M67" s="22"/>
      <c r="N67" s="33"/>
      <c r="O67" s="22"/>
      <c r="P67" s="12" t="s">
        <v>7150</v>
      </c>
      <c r="Q67" s="12" t="s">
        <v>203</v>
      </c>
      <c r="R67" s="12" t="s">
        <v>7101</v>
      </c>
      <c r="S67" s="12" t="s">
        <v>7151</v>
      </c>
      <c r="T67" s="12" t="s">
        <v>7087</v>
      </c>
      <c r="U67" s="12" t="s">
        <v>96</v>
      </c>
      <c r="V67" s="6">
        <v>1.6</v>
      </c>
      <c r="W67" s="6">
        <v>675</v>
      </c>
      <c r="X67" s="15">
        <v>1.08</v>
      </c>
      <c r="Y67" s="13"/>
      <c r="Z67" s="13"/>
      <c r="AA67" s="13"/>
      <c r="AB67" s="13"/>
    </row>
    <row r="68" spans="1:28" ht="17.100000000000001" customHeight="1">
      <c r="A68" t="s">
        <v>208</v>
      </c>
      <c r="B68" s="12" t="s">
        <v>209</v>
      </c>
      <c r="C68" s="12" t="s">
        <v>37</v>
      </c>
      <c r="D68" s="12" t="s">
        <v>6502</v>
      </c>
      <c r="E68" s="12" t="s">
        <v>94</v>
      </c>
      <c r="F68" s="12" t="s">
        <v>111</v>
      </c>
      <c r="G68" s="9" t="s">
        <v>4735</v>
      </c>
      <c r="H68" s="8" t="s">
        <v>6546</v>
      </c>
      <c r="I68" s="9"/>
      <c r="J68" s="9" t="s">
        <v>211</v>
      </c>
      <c r="K68" s="10" t="s">
        <v>2017</v>
      </c>
      <c r="L68" s="11">
        <v>46023</v>
      </c>
      <c r="M68" s="22"/>
      <c r="N68" s="33"/>
      <c r="O68" s="22"/>
      <c r="P68" s="12" t="s">
        <v>7161</v>
      </c>
      <c r="Q68" s="12" t="s">
        <v>7157</v>
      </c>
      <c r="R68" s="12" t="s">
        <v>7162</v>
      </c>
      <c r="S68" s="12" t="s">
        <v>7151</v>
      </c>
      <c r="T68" s="12" t="s">
        <v>7159</v>
      </c>
      <c r="U68" s="12" t="s">
        <v>96</v>
      </c>
      <c r="V68" s="6">
        <v>1.8</v>
      </c>
      <c r="W68" s="6">
        <v>675</v>
      </c>
      <c r="X68" s="15">
        <v>1.2150000000000001</v>
      </c>
      <c r="Y68" s="13"/>
      <c r="Z68" s="13"/>
      <c r="AA68" s="13"/>
      <c r="AB68" s="13"/>
    </row>
    <row r="69" spans="1:28" ht="17.100000000000001" customHeight="1">
      <c r="A69" t="s">
        <v>216</v>
      </c>
      <c r="B69" s="12" t="s">
        <v>217</v>
      </c>
      <c r="C69" s="12" t="s">
        <v>37</v>
      </c>
      <c r="D69" s="12" t="s">
        <v>6507</v>
      </c>
      <c r="E69" s="12" t="s">
        <v>214</v>
      </c>
      <c r="F69" s="12" t="s">
        <v>6552</v>
      </c>
      <c r="G69" s="9" t="s">
        <v>4736</v>
      </c>
      <c r="H69" s="8" t="s">
        <v>6547</v>
      </c>
      <c r="I69" s="9"/>
      <c r="J69" s="9"/>
      <c r="K69" s="10"/>
      <c r="L69" s="11"/>
      <c r="M69" s="22"/>
      <c r="N69" s="33"/>
      <c r="O69" s="22"/>
      <c r="P69" s="12" t="s">
        <v>7163</v>
      </c>
      <c r="Q69" s="12" t="s">
        <v>7164</v>
      </c>
      <c r="R69" s="12" t="s">
        <v>7165</v>
      </c>
      <c r="S69" s="12" t="s">
        <v>7057</v>
      </c>
      <c r="T69" s="12" t="s">
        <v>7057</v>
      </c>
      <c r="U69" s="14" t="s">
        <v>56</v>
      </c>
      <c r="V69" s="14" t="s">
        <v>56</v>
      </c>
      <c r="W69" s="14" t="s">
        <v>56</v>
      </c>
      <c r="X69" s="16" t="s">
        <v>56</v>
      </c>
      <c r="Y69" s="13"/>
      <c r="Z69" s="13"/>
      <c r="AA69" s="13"/>
      <c r="AB69" s="13"/>
    </row>
    <row r="70" spans="1:28" ht="17.100000000000001" customHeight="1">
      <c r="A70" t="s">
        <v>222</v>
      </c>
      <c r="B70" s="12" t="s">
        <v>223</v>
      </c>
      <c r="C70" s="12" t="s">
        <v>37</v>
      </c>
      <c r="D70" s="12" t="s">
        <v>6502</v>
      </c>
      <c r="E70" s="12" t="s">
        <v>214</v>
      </c>
      <c r="F70" s="12" t="s">
        <v>224</v>
      </c>
      <c r="G70" s="9" t="s">
        <v>4738</v>
      </c>
      <c r="H70" s="8" t="s">
        <v>6551</v>
      </c>
      <c r="I70" s="9"/>
      <c r="J70" s="9"/>
      <c r="K70" s="10"/>
      <c r="L70" s="11"/>
      <c r="M70" s="22"/>
      <c r="N70" s="33"/>
      <c r="O70" s="22"/>
      <c r="P70" s="12" t="s">
        <v>7166</v>
      </c>
      <c r="Q70" s="12" t="s">
        <v>7167</v>
      </c>
      <c r="R70" s="12" t="s">
        <v>7168</v>
      </c>
      <c r="S70" s="12" t="s">
        <v>7075</v>
      </c>
      <c r="T70" s="12" t="s">
        <v>7087</v>
      </c>
      <c r="U70" s="12" t="s">
        <v>96</v>
      </c>
      <c r="V70" s="6">
        <v>2.4</v>
      </c>
      <c r="W70" s="6">
        <v>675</v>
      </c>
      <c r="X70" s="15">
        <v>1.62</v>
      </c>
      <c r="Y70" s="13"/>
      <c r="Z70" s="13"/>
      <c r="AA70" s="13"/>
      <c r="AB70" s="13"/>
    </row>
    <row r="71" spans="1:28" ht="17.100000000000001" customHeight="1">
      <c r="A71" t="s">
        <v>228</v>
      </c>
      <c r="B71" s="12" t="s">
        <v>229</v>
      </c>
      <c r="C71" s="12" t="s">
        <v>37</v>
      </c>
      <c r="D71" s="12" t="s">
        <v>6507</v>
      </c>
      <c r="E71" s="12" t="s">
        <v>214</v>
      </c>
      <c r="F71" s="12" t="s">
        <v>6553</v>
      </c>
      <c r="G71" s="9" t="s">
        <v>4739</v>
      </c>
      <c r="H71" s="8" t="s">
        <v>6554</v>
      </c>
      <c r="I71" s="9"/>
      <c r="J71" s="9"/>
      <c r="K71" s="10"/>
      <c r="L71" s="11"/>
      <c r="M71" s="22"/>
      <c r="N71" s="33"/>
      <c r="O71" s="22"/>
      <c r="P71" s="12" t="s">
        <v>7169</v>
      </c>
      <c r="Q71" s="12" t="s">
        <v>6879</v>
      </c>
      <c r="R71" s="12" t="s">
        <v>7170</v>
      </c>
      <c r="S71" s="12" t="s">
        <v>7171</v>
      </c>
      <c r="T71" s="12" t="s">
        <v>7172</v>
      </c>
      <c r="U71" s="14" t="s">
        <v>56</v>
      </c>
      <c r="V71" s="14" t="s">
        <v>56</v>
      </c>
      <c r="W71" s="14" t="s">
        <v>56</v>
      </c>
      <c r="X71" s="16" t="s">
        <v>56</v>
      </c>
      <c r="Y71" s="13"/>
      <c r="Z71" s="13"/>
      <c r="AA71" s="13"/>
      <c r="AB71" s="13"/>
    </row>
    <row r="72" spans="1:28" ht="17.100000000000001" customHeight="1">
      <c r="A72" t="s">
        <v>232</v>
      </c>
      <c r="B72" s="12" t="s">
        <v>233</v>
      </c>
      <c r="C72" s="12" t="s">
        <v>37</v>
      </c>
      <c r="D72" s="12" t="s">
        <v>6502</v>
      </c>
      <c r="E72" s="12" t="s">
        <v>39</v>
      </c>
      <c r="F72" s="12" t="s">
        <v>40</v>
      </c>
      <c r="G72" s="19" t="s">
        <v>4740</v>
      </c>
      <c r="H72" s="8" t="s">
        <v>6555</v>
      </c>
      <c r="I72" s="9"/>
      <c r="J72" s="9"/>
      <c r="K72" s="10"/>
      <c r="L72" s="11"/>
      <c r="M72" s="22"/>
      <c r="N72" s="33"/>
      <c r="O72" s="22"/>
      <c r="P72" s="12" t="s">
        <v>7173</v>
      </c>
      <c r="Q72" s="12" t="s">
        <v>7074</v>
      </c>
      <c r="R72" s="12" t="s">
        <v>7174</v>
      </c>
      <c r="S72" s="12" t="s">
        <v>7085</v>
      </c>
      <c r="T72" s="12" t="s">
        <v>7175</v>
      </c>
      <c r="U72" s="12" t="s">
        <v>96</v>
      </c>
      <c r="V72" s="6">
        <v>0.9</v>
      </c>
      <c r="W72" s="6">
        <v>675</v>
      </c>
      <c r="X72" s="15">
        <v>0.60799999999999998</v>
      </c>
      <c r="Y72" s="13"/>
      <c r="Z72" s="13"/>
      <c r="AA72" s="13"/>
      <c r="AB72" s="13"/>
    </row>
    <row r="73" spans="1:28" ht="17.100000000000001" customHeight="1">
      <c r="A73" t="s">
        <v>235</v>
      </c>
      <c r="B73" s="12" t="s">
        <v>236</v>
      </c>
      <c r="C73" s="12" t="s">
        <v>37</v>
      </c>
      <c r="D73" s="12" t="s">
        <v>6502</v>
      </c>
      <c r="E73" s="12" t="s">
        <v>39</v>
      </c>
      <c r="F73" s="12" t="s">
        <v>40</v>
      </c>
      <c r="G73" s="19" t="s">
        <v>4741</v>
      </c>
      <c r="H73" s="8" t="s">
        <v>6556</v>
      </c>
      <c r="I73" s="9"/>
      <c r="J73" s="9"/>
      <c r="K73" s="10"/>
      <c r="L73" s="11"/>
      <c r="M73" s="22"/>
      <c r="N73" s="33"/>
      <c r="O73" s="22"/>
      <c r="P73" s="12" t="s">
        <v>7176</v>
      </c>
      <c r="Q73" s="12" t="s">
        <v>7177</v>
      </c>
      <c r="R73" s="12" t="s">
        <v>7178</v>
      </c>
      <c r="S73" s="12" t="s">
        <v>7179</v>
      </c>
      <c r="T73" s="12" t="s">
        <v>7180</v>
      </c>
      <c r="U73" s="12" t="s">
        <v>96</v>
      </c>
      <c r="V73" s="6">
        <v>1.3</v>
      </c>
      <c r="W73" s="6">
        <v>675</v>
      </c>
      <c r="X73" s="15">
        <v>0.878</v>
      </c>
      <c r="Y73" s="13"/>
      <c r="Z73" s="13"/>
      <c r="AA73" s="13"/>
      <c r="AB73" s="13"/>
    </row>
    <row r="74" spans="1:28" ht="17.100000000000001" customHeight="1">
      <c r="A74" t="s">
        <v>238</v>
      </c>
      <c r="B74" s="12" t="s">
        <v>239</v>
      </c>
      <c r="C74" s="12" t="s">
        <v>37</v>
      </c>
      <c r="D74" s="12" t="s">
        <v>6502</v>
      </c>
      <c r="E74" s="12" t="s">
        <v>39</v>
      </c>
      <c r="F74" s="12" t="s">
        <v>40</v>
      </c>
      <c r="G74" s="19" t="s">
        <v>4742</v>
      </c>
      <c r="H74" s="8" t="s">
        <v>6557</v>
      </c>
      <c r="I74" s="9"/>
      <c r="J74" s="9"/>
      <c r="K74" s="10"/>
      <c r="L74" s="11"/>
      <c r="M74" s="22"/>
      <c r="N74" s="33"/>
      <c r="O74" s="22"/>
      <c r="P74" s="12" t="s">
        <v>7176</v>
      </c>
      <c r="Q74" s="12" t="s">
        <v>7177</v>
      </c>
      <c r="R74" s="12" t="s">
        <v>7178</v>
      </c>
      <c r="S74" s="12" t="s">
        <v>7179</v>
      </c>
      <c r="T74" s="12" t="s">
        <v>7180</v>
      </c>
      <c r="U74" s="12" t="s">
        <v>96</v>
      </c>
      <c r="V74" s="6">
        <v>1.3</v>
      </c>
      <c r="W74" s="6">
        <v>675</v>
      </c>
      <c r="X74" s="15">
        <v>0.878</v>
      </c>
      <c r="Y74" s="13"/>
      <c r="Z74" s="13"/>
      <c r="AA74" s="13"/>
      <c r="AB74" s="13"/>
    </row>
    <row r="75" spans="1:28" ht="17.100000000000001" customHeight="1">
      <c r="A75" t="s">
        <v>241</v>
      </c>
      <c r="B75" s="12" t="s">
        <v>242</v>
      </c>
      <c r="C75" s="12" t="s">
        <v>37</v>
      </c>
      <c r="D75" s="12" t="s">
        <v>6502</v>
      </c>
      <c r="E75" s="12" t="s">
        <v>39</v>
      </c>
      <c r="F75" s="12" t="s">
        <v>40</v>
      </c>
      <c r="G75" s="19" t="s">
        <v>4743</v>
      </c>
      <c r="H75" s="8" t="s">
        <v>6558</v>
      </c>
      <c r="I75" s="9"/>
      <c r="J75" s="9"/>
      <c r="K75" s="10"/>
      <c r="L75" s="11"/>
      <c r="M75" s="22"/>
      <c r="N75" s="33"/>
      <c r="O75" s="22"/>
      <c r="P75" s="12" t="s">
        <v>7176</v>
      </c>
      <c r="Q75" s="12" t="s">
        <v>7177</v>
      </c>
      <c r="R75" s="12" t="s">
        <v>7178</v>
      </c>
      <c r="S75" s="12" t="s">
        <v>7179</v>
      </c>
      <c r="T75" s="12" t="s">
        <v>7180</v>
      </c>
      <c r="U75" s="12" t="s">
        <v>96</v>
      </c>
      <c r="V75" s="6">
        <v>1.3</v>
      </c>
      <c r="W75" s="6">
        <v>675</v>
      </c>
      <c r="X75" s="15">
        <v>0.878</v>
      </c>
      <c r="Y75" s="13"/>
      <c r="Z75" s="13"/>
      <c r="AA75" s="13"/>
      <c r="AB75" s="13"/>
    </row>
    <row r="76" spans="1:28" ht="17.100000000000001" customHeight="1">
      <c r="A76" t="s">
        <v>244</v>
      </c>
      <c r="B76" s="12" t="s">
        <v>245</v>
      </c>
      <c r="C76" s="12" t="s">
        <v>37</v>
      </c>
      <c r="D76" s="12" t="s">
        <v>6502</v>
      </c>
      <c r="E76" s="12" t="s">
        <v>39</v>
      </c>
      <c r="F76" s="12" t="s">
        <v>40</v>
      </c>
      <c r="G76" s="19" t="s">
        <v>4744</v>
      </c>
      <c r="H76" s="8" t="s">
        <v>6559</v>
      </c>
      <c r="I76" s="9"/>
      <c r="J76" s="9" t="s">
        <v>247</v>
      </c>
      <c r="K76" s="10" t="s">
        <v>2017</v>
      </c>
      <c r="L76" s="11">
        <v>45658</v>
      </c>
      <c r="M76" s="22"/>
      <c r="N76" s="33"/>
      <c r="O76" s="22"/>
      <c r="P76" s="12" t="s">
        <v>7181</v>
      </c>
      <c r="Q76" s="12" t="s">
        <v>7128</v>
      </c>
      <c r="R76" s="12" t="s">
        <v>7182</v>
      </c>
      <c r="S76" s="12" t="s">
        <v>7183</v>
      </c>
      <c r="T76" s="12" t="s">
        <v>7143</v>
      </c>
      <c r="U76" s="12" t="s">
        <v>96</v>
      </c>
      <c r="V76" s="6">
        <v>1.6</v>
      </c>
      <c r="W76" s="6">
        <v>675</v>
      </c>
      <c r="X76" s="15">
        <v>1.08</v>
      </c>
      <c r="Y76" s="13"/>
      <c r="Z76" s="13"/>
      <c r="AA76" s="13"/>
      <c r="AB76" s="13"/>
    </row>
    <row r="77" spans="1:28" ht="17.100000000000001" customHeight="1">
      <c r="A77" t="s">
        <v>248</v>
      </c>
      <c r="B77" s="12" t="s">
        <v>249</v>
      </c>
      <c r="C77" s="12" t="s">
        <v>37</v>
      </c>
      <c r="D77" s="12" t="s">
        <v>6502</v>
      </c>
      <c r="E77" s="12" t="s">
        <v>39</v>
      </c>
      <c r="F77" s="12" t="s">
        <v>40</v>
      </c>
      <c r="G77" s="19" t="s">
        <v>4745</v>
      </c>
      <c r="H77" s="8" t="s">
        <v>6559</v>
      </c>
      <c r="I77" s="9"/>
      <c r="J77" s="9" t="s">
        <v>250</v>
      </c>
      <c r="K77" s="10" t="s">
        <v>2017</v>
      </c>
      <c r="L77" s="11">
        <v>45870</v>
      </c>
      <c r="M77" s="22"/>
      <c r="N77" s="33"/>
      <c r="O77" s="22"/>
      <c r="P77" s="12" t="s">
        <v>7176</v>
      </c>
      <c r="Q77" s="12" t="s">
        <v>7177</v>
      </c>
      <c r="R77" s="12" t="s">
        <v>7178</v>
      </c>
      <c r="S77" s="12" t="s">
        <v>7179</v>
      </c>
      <c r="T77" s="12" t="s">
        <v>7180</v>
      </c>
      <c r="U77" s="12" t="s">
        <v>96</v>
      </c>
      <c r="V77" s="17"/>
      <c r="W77" s="6">
        <v>675</v>
      </c>
      <c r="X77" s="15">
        <v>0</v>
      </c>
      <c r="Y77" s="13"/>
      <c r="Z77" s="13"/>
      <c r="AA77" s="13"/>
      <c r="AB77" s="13"/>
    </row>
    <row r="78" spans="1:28" ht="17.100000000000001" customHeight="1">
      <c r="A78" t="s">
        <v>251</v>
      </c>
      <c r="B78" s="12" t="s">
        <v>252</v>
      </c>
      <c r="C78" s="12" t="s">
        <v>37</v>
      </c>
      <c r="D78" s="12" t="s">
        <v>6502</v>
      </c>
      <c r="E78" s="12" t="s">
        <v>39</v>
      </c>
      <c r="F78" s="12" t="s">
        <v>169</v>
      </c>
      <c r="G78" s="19" t="s">
        <v>4746</v>
      </c>
      <c r="H78" s="8" t="s">
        <v>6560</v>
      </c>
      <c r="I78" s="9"/>
      <c r="J78" s="9" t="s">
        <v>254</v>
      </c>
      <c r="K78" s="10" t="s">
        <v>2017</v>
      </c>
      <c r="L78" s="11">
        <v>45627</v>
      </c>
      <c r="M78" s="22"/>
      <c r="N78" s="33"/>
      <c r="O78" s="22"/>
      <c r="P78" s="12" t="s">
        <v>7184</v>
      </c>
      <c r="Q78" s="12" t="s">
        <v>7128</v>
      </c>
      <c r="R78" s="12" t="s">
        <v>7182</v>
      </c>
      <c r="S78" s="12" t="s">
        <v>7183</v>
      </c>
      <c r="T78" s="12" t="s">
        <v>7143</v>
      </c>
      <c r="U78" s="12" t="s">
        <v>96</v>
      </c>
      <c r="V78" s="6">
        <v>1.6</v>
      </c>
      <c r="W78" s="6">
        <v>675</v>
      </c>
      <c r="X78" s="6">
        <v>1.08</v>
      </c>
      <c r="Y78" s="13"/>
      <c r="Z78" s="13"/>
      <c r="AA78" s="13"/>
      <c r="AB78" s="13"/>
    </row>
    <row r="79" spans="1:28" ht="17.100000000000001" customHeight="1">
      <c r="A79" t="s">
        <v>255</v>
      </c>
      <c r="B79" s="12" t="s">
        <v>256</v>
      </c>
      <c r="C79" s="12" t="s">
        <v>37</v>
      </c>
      <c r="D79" s="12" t="s">
        <v>6502</v>
      </c>
      <c r="E79" s="12" t="s">
        <v>39</v>
      </c>
      <c r="F79" s="12" t="s">
        <v>169</v>
      </c>
      <c r="G79" s="19" t="s">
        <v>4747</v>
      </c>
      <c r="H79" s="8" t="s">
        <v>6561</v>
      </c>
      <c r="I79" s="9"/>
      <c r="J79" s="9" t="s">
        <v>258</v>
      </c>
      <c r="K79" s="10" t="s">
        <v>2017</v>
      </c>
      <c r="L79" s="11">
        <v>45627</v>
      </c>
      <c r="M79" s="22"/>
      <c r="N79" s="33"/>
      <c r="O79" s="22"/>
      <c r="P79" s="12" t="s">
        <v>7184</v>
      </c>
      <c r="Q79" s="12" t="s">
        <v>7128</v>
      </c>
      <c r="R79" s="12" t="s">
        <v>7182</v>
      </c>
      <c r="S79" s="12" t="s">
        <v>7183</v>
      </c>
      <c r="T79" s="12" t="s">
        <v>7143</v>
      </c>
      <c r="U79" s="12" t="s">
        <v>96</v>
      </c>
      <c r="V79" s="6">
        <v>1.6</v>
      </c>
      <c r="W79" s="6">
        <v>675</v>
      </c>
      <c r="X79" s="6">
        <v>1.08</v>
      </c>
      <c r="Y79" s="13"/>
      <c r="Z79" s="13"/>
      <c r="AA79" s="13"/>
      <c r="AB79" s="13"/>
    </row>
    <row r="80" spans="1:28" ht="17.100000000000001" customHeight="1">
      <c r="A80" t="s">
        <v>259</v>
      </c>
      <c r="B80" s="12" t="s">
        <v>260</v>
      </c>
      <c r="C80" s="12" t="s">
        <v>37</v>
      </c>
      <c r="D80" s="12" t="s">
        <v>6502</v>
      </c>
      <c r="E80" s="12" t="s">
        <v>39</v>
      </c>
      <c r="F80" s="12" t="s">
        <v>169</v>
      </c>
      <c r="G80" s="19" t="s">
        <v>4748</v>
      </c>
      <c r="H80" s="8" t="s">
        <v>6562</v>
      </c>
      <c r="I80" s="9"/>
      <c r="J80" s="9" t="s">
        <v>262</v>
      </c>
      <c r="K80" s="10" t="s">
        <v>2017</v>
      </c>
      <c r="L80" s="11">
        <v>45627</v>
      </c>
      <c r="M80" s="22"/>
      <c r="N80" s="33"/>
      <c r="O80" s="22"/>
      <c r="P80" s="12" t="s">
        <v>7184</v>
      </c>
      <c r="Q80" s="12" t="s">
        <v>7084</v>
      </c>
      <c r="R80" s="12" t="s">
        <v>7182</v>
      </c>
      <c r="S80" s="12" t="s">
        <v>7183</v>
      </c>
      <c r="T80" s="12" t="s">
        <v>7143</v>
      </c>
      <c r="U80" s="12" t="s">
        <v>96</v>
      </c>
      <c r="V80" s="6">
        <v>1.83</v>
      </c>
      <c r="W80" s="6">
        <v>675</v>
      </c>
      <c r="X80" s="6">
        <v>1.23525</v>
      </c>
      <c r="Y80" s="13"/>
      <c r="Z80" s="13"/>
      <c r="AA80" s="13"/>
      <c r="AB80" s="13"/>
    </row>
    <row r="81" spans="1:28" ht="17.100000000000001" customHeight="1">
      <c r="A81" t="s">
        <v>263</v>
      </c>
      <c r="B81" s="12" t="s">
        <v>264</v>
      </c>
      <c r="C81" s="12" t="s">
        <v>37</v>
      </c>
      <c r="D81" s="12" t="s">
        <v>6502</v>
      </c>
      <c r="E81" s="12" t="s">
        <v>39</v>
      </c>
      <c r="F81" s="12" t="s">
        <v>105</v>
      </c>
      <c r="G81" s="19" t="s">
        <v>4749</v>
      </c>
      <c r="H81" s="8" t="s">
        <v>6558</v>
      </c>
      <c r="I81" s="9"/>
      <c r="J81" s="9"/>
      <c r="K81" s="10" t="s">
        <v>2017</v>
      </c>
      <c r="L81" s="11">
        <v>45627</v>
      </c>
      <c r="M81" s="22"/>
      <c r="N81" s="33"/>
      <c r="O81" s="22"/>
      <c r="P81" s="12" t="s">
        <v>7184</v>
      </c>
      <c r="Q81" s="12" t="s">
        <v>7128</v>
      </c>
      <c r="R81" s="12" t="s">
        <v>7182</v>
      </c>
      <c r="S81" s="12" t="s">
        <v>7183</v>
      </c>
      <c r="T81" s="12" t="s">
        <v>7143</v>
      </c>
      <c r="U81" s="12" t="s">
        <v>96</v>
      </c>
      <c r="V81" s="6">
        <v>1.6</v>
      </c>
      <c r="W81" s="6">
        <v>675</v>
      </c>
      <c r="X81" s="15">
        <v>1.08</v>
      </c>
      <c r="Y81" s="13"/>
      <c r="Z81" s="13"/>
      <c r="AA81" s="13"/>
      <c r="AB81" s="13"/>
    </row>
    <row r="82" spans="1:28" ht="17.100000000000001" customHeight="1">
      <c r="A82" t="s">
        <v>266</v>
      </c>
      <c r="B82" s="12" t="s">
        <v>267</v>
      </c>
      <c r="C82" s="12" t="s">
        <v>37</v>
      </c>
      <c r="D82" s="12" t="s">
        <v>6502</v>
      </c>
      <c r="E82" s="12" t="s">
        <v>39</v>
      </c>
      <c r="F82" s="12" t="s">
        <v>105</v>
      </c>
      <c r="G82" s="19" t="s">
        <v>4750</v>
      </c>
      <c r="H82" s="8" t="s">
        <v>6559</v>
      </c>
      <c r="I82" s="9"/>
      <c r="J82" s="9"/>
      <c r="K82" s="10" t="s">
        <v>2017</v>
      </c>
      <c r="L82" s="11">
        <v>45627</v>
      </c>
      <c r="M82" s="22"/>
      <c r="N82" s="33"/>
      <c r="O82" s="22"/>
      <c r="P82" s="12" t="s">
        <v>7184</v>
      </c>
      <c r="Q82" s="12" t="s">
        <v>7128</v>
      </c>
      <c r="R82" s="12" t="s">
        <v>7182</v>
      </c>
      <c r="S82" s="12" t="s">
        <v>7183</v>
      </c>
      <c r="T82" s="12" t="s">
        <v>7143</v>
      </c>
      <c r="U82" s="12" t="s">
        <v>96</v>
      </c>
      <c r="V82" s="6">
        <v>1.6</v>
      </c>
      <c r="W82" s="6">
        <v>675</v>
      </c>
      <c r="X82" s="15">
        <v>1.08</v>
      </c>
      <c r="Y82" s="13"/>
      <c r="Z82" s="13"/>
      <c r="AA82" s="13"/>
      <c r="AB82" s="13"/>
    </row>
    <row r="83" spans="1:28" ht="17.100000000000001" customHeight="1">
      <c r="A83" t="s">
        <v>269</v>
      </c>
      <c r="B83" s="12" t="s">
        <v>270</v>
      </c>
      <c r="C83" s="12" t="s">
        <v>37</v>
      </c>
      <c r="D83" s="12" t="s">
        <v>6502</v>
      </c>
      <c r="E83" s="12" t="s">
        <v>39</v>
      </c>
      <c r="F83" s="12" t="s">
        <v>111</v>
      </c>
      <c r="G83" s="19" t="s">
        <v>4751</v>
      </c>
      <c r="H83" s="8" t="s">
        <v>6560</v>
      </c>
      <c r="I83" s="9"/>
      <c r="J83" s="9" t="s">
        <v>271</v>
      </c>
      <c r="K83" s="10" t="s">
        <v>2017</v>
      </c>
      <c r="L83" s="11">
        <v>45627</v>
      </c>
      <c r="M83" s="22"/>
      <c r="N83" s="33"/>
      <c r="O83" s="22"/>
      <c r="P83" s="12" t="s">
        <v>7181</v>
      </c>
      <c r="Q83" s="12" t="s">
        <v>7128</v>
      </c>
      <c r="R83" s="12" t="s">
        <v>7185</v>
      </c>
      <c r="S83" s="12" t="s">
        <v>7183</v>
      </c>
      <c r="T83" s="12" t="s">
        <v>7186</v>
      </c>
      <c r="U83" s="12" t="s">
        <v>96</v>
      </c>
      <c r="V83" s="6">
        <v>1.6</v>
      </c>
      <c r="W83" s="6">
        <v>675</v>
      </c>
      <c r="X83" s="15">
        <v>1.08</v>
      </c>
      <c r="Y83" s="13"/>
      <c r="Z83" s="13"/>
      <c r="AA83" s="13"/>
      <c r="AB83" s="13"/>
    </row>
    <row r="84" spans="1:28" ht="17.100000000000001" customHeight="1">
      <c r="A84" t="s">
        <v>272</v>
      </c>
      <c r="B84" s="12" t="s">
        <v>273</v>
      </c>
      <c r="C84" s="12" t="s">
        <v>37</v>
      </c>
      <c r="D84" s="12" t="s">
        <v>6502</v>
      </c>
      <c r="E84" s="12" t="s">
        <v>39</v>
      </c>
      <c r="F84" s="12" t="s">
        <v>111</v>
      </c>
      <c r="G84" s="19" t="s">
        <v>4752</v>
      </c>
      <c r="H84" s="8" t="s">
        <v>6561</v>
      </c>
      <c r="I84" s="9"/>
      <c r="J84" s="9" t="s">
        <v>274</v>
      </c>
      <c r="K84" s="10" t="s">
        <v>2017</v>
      </c>
      <c r="L84" s="11">
        <v>45627</v>
      </c>
      <c r="M84" s="22"/>
      <c r="N84" s="33"/>
      <c r="O84" s="22"/>
      <c r="P84" s="12" t="s">
        <v>7181</v>
      </c>
      <c r="Q84" s="12" t="s">
        <v>7128</v>
      </c>
      <c r="R84" s="12" t="s">
        <v>7182</v>
      </c>
      <c r="S84" s="12" t="s">
        <v>7183</v>
      </c>
      <c r="T84" s="12" t="s">
        <v>7143</v>
      </c>
      <c r="U84" s="12" t="s">
        <v>96</v>
      </c>
      <c r="V84" s="6">
        <v>1.6</v>
      </c>
      <c r="W84" s="6">
        <v>675</v>
      </c>
      <c r="X84" s="15">
        <v>1.08</v>
      </c>
      <c r="Y84" s="13"/>
      <c r="Z84" s="13"/>
      <c r="AA84" s="13"/>
      <c r="AB84" s="13"/>
    </row>
    <row r="85" spans="1:28" ht="17.100000000000001" customHeight="1">
      <c r="A85" t="s">
        <v>275</v>
      </c>
      <c r="B85" s="12" t="s">
        <v>276</v>
      </c>
      <c r="C85" s="12" t="s">
        <v>37</v>
      </c>
      <c r="D85" s="12" t="s">
        <v>6502</v>
      </c>
      <c r="E85" s="12" t="s">
        <v>39</v>
      </c>
      <c r="F85" s="12" t="s">
        <v>111</v>
      </c>
      <c r="G85" s="19" t="s">
        <v>4753</v>
      </c>
      <c r="H85" s="8" t="s">
        <v>6562</v>
      </c>
      <c r="I85" s="9"/>
      <c r="J85" s="9" t="s">
        <v>277</v>
      </c>
      <c r="K85" s="10" t="s">
        <v>2017</v>
      </c>
      <c r="L85" s="11">
        <v>45627</v>
      </c>
      <c r="M85" s="22"/>
      <c r="N85" s="33"/>
      <c r="O85" s="22"/>
      <c r="P85" s="12" t="s">
        <v>7181</v>
      </c>
      <c r="Q85" s="12" t="s">
        <v>7128</v>
      </c>
      <c r="R85" s="12" t="s">
        <v>7182</v>
      </c>
      <c r="S85" s="12" t="s">
        <v>7183</v>
      </c>
      <c r="T85" s="12" t="s">
        <v>7077</v>
      </c>
      <c r="U85" s="12" t="s">
        <v>96</v>
      </c>
      <c r="V85" s="6">
        <v>1.83</v>
      </c>
      <c r="W85" s="6">
        <v>675</v>
      </c>
      <c r="X85" s="15">
        <v>1.23525</v>
      </c>
      <c r="Y85" s="13"/>
      <c r="Z85" s="13"/>
      <c r="AA85" s="13"/>
      <c r="AB85" s="13"/>
    </row>
    <row r="86" spans="1:28" ht="17.100000000000001" customHeight="1">
      <c r="A86" t="s">
        <v>284</v>
      </c>
      <c r="B86" s="12" t="s">
        <v>285</v>
      </c>
      <c r="C86" s="12" t="s">
        <v>37</v>
      </c>
      <c r="D86" s="12" t="s">
        <v>6507</v>
      </c>
      <c r="E86" s="12" t="s">
        <v>52</v>
      </c>
      <c r="F86" s="12" t="s">
        <v>53</v>
      </c>
      <c r="G86" s="9" t="s">
        <v>4757</v>
      </c>
      <c r="H86" s="8" t="s">
        <v>286</v>
      </c>
      <c r="I86" s="9"/>
      <c r="J86" s="9"/>
      <c r="K86" s="10"/>
      <c r="L86" s="11"/>
      <c r="M86" s="22"/>
      <c r="N86" s="33"/>
      <c r="O86" s="22"/>
      <c r="P86" s="12" t="s">
        <v>7055</v>
      </c>
      <c r="Q86" s="12" t="s">
        <v>7049</v>
      </c>
      <c r="R86" s="12" t="s">
        <v>7056</v>
      </c>
      <c r="S86" s="12" t="s">
        <v>7057</v>
      </c>
      <c r="T86" s="12" t="s">
        <v>7057</v>
      </c>
      <c r="U86" s="14" t="s">
        <v>56</v>
      </c>
      <c r="V86" s="14" t="s">
        <v>56</v>
      </c>
      <c r="W86" s="14" t="s">
        <v>56</v>
      </c>
      <c r="X86" s="16" t="s">
        <v>56</v>
      </c>
      <c r="Y86" s="13"/>
      <c r="Z86" s="13"/>
      <c r="AA86" s="13"/>
      <c r="AB86" s="13"/>
    </row>
    <row r="87" spans="1:28" ht="17.100000000000001" customHeight="1">
      <c r="A87" t="s">
        <v>287</v>
      </c>
      <c r="B87" s="12" t="s">
        <v>288</v>
      </c>
      <c r="C87" s="12" t="s">
        <v>37</v>
      </c>
      <c r="D87" s="12" t="s">
        <v>6507</v>
      </c>
      <c r="E87" s="12" t="s">
        <v>52</v>
      </c>
      <c r="F87" s="12" t="s">
        <v>66</v>
      </c>
      <c r="G87" s="9" t="s">
        <v>4758</v>
      </c>
      <c r="H87" s="8" t="s">
        <v>6566</v>
      </c>
      <c r="I87" s="9"/>
      <c r="J87" s="9"/>
      <c r="K87" s="10"/>
      <c r="L87" s="11"/>
      <c r="M87" s="22"/>
      <c r="N87" s="33"/>
      <c r="O87" s="22"/>
      <c r="P87" s="12" t="s">
        <v>7055</v>
      </c>
      <c r="Q87" s="12" t="s">
        <v>7049</v>
      </c>
      <c r="R87" s="12" t="s">
        <v>7056</v>
      </c>
      <c r="S87" s="12" t="s">
        <v>7057</v>
      </c>
      <c r="T87" s="12" t="s">
        <v>7057</v>
      </c>
      <c r="U87" s="14" t="s">
        <v>56</v>
      </c>
      <c r="V87" s="14" t="s">
        <v>56</v>
      </c>
      <c r="W87" s="14" t="s">
        <v>56</v>
      </c>
      <c r="X87" s="16" t="s">
        <v>56</v>
      </c>
      <c r="Y87" s="13"/>
      <c r="Z87" s="13"/>
      <c r="AA87" s="13"/>
      <c r="AB87" s="13"/>
    </row>
    <row r="88" spans="1:28" ht="17.100000000000001" customHeight="1">
      <c r="A88" t="s">
        <v>290</v>
      </c>
      <c r="B88" s="12" t="s">
        <v>291</v>
      </c>
      <c r="C88" s="12" t="s">
        <v>37</v>
      </c>
      <c r="D88" s="12" t="s">
        <v>6507</v>
      </c>
      <c r="E88" s="12" t="s">
        <v>52</v>
      </c>
      <c r="F88" s="12" t="s">
        <v>62</v>
      </c>
      <c r="G88" s="9" t="s">
        <v>4759</v>
      </c>
      <c r="H88" s="8" t="s">
        <v>292</v>
      </c>
      <c r="I88" s="9"/>
      <c r="J88" s="9"/>
      <c r="K88" s="10"/>
      <c r="L88" s="11"/>
      <c r="M88" s="22"/>
      <c r="N88" s="33"/>
      <c r="O88" s="22"/>
      <c r="P88" s="12" t="s">
        <v>7055</v>
      </c>
      <c r="Q88" s="12" t="s">
        <v>7049</v>
      </c>
      <c r="R88" s="12" t="s">
        <v>7056</v>
      </c>
      <c r="S88" s="12" t="s">
        <v>7057</v>
      </c>
      <c r="T88" s="12" t="s">
        <v>7057</v>
      </c>
      <c r="U88" s="14" t="s">
        <v>56</v>
      </c>
      <c r="V88" s="14" t="s">
        <v>56</v>
      </c>
      <c r="W88" s="14" t="s">
        <v>56</v>
      </c>
      <c r="X88" s="16" t="s">
        <v>56</v>
      </c>
      <c r="Y88" s="13"/>
      <c r="Z88" s="13"/>
      <c r="AA88" s="13"/>
      <c r="AB88" s="13"/>
    </row>
    <row r="89" spans="1:28" ht="17.100000000000001" customHeight="1">
      <c r="A89" t="s">
        <v>293</v>
      </c>
      <c r="B89" s="12" t="s">
        <v>294</v>
      </c>
      <c r="C89" s="12" t="s">
        <v>37</v>
      </c>
      <c r="D89" s="12" t="s">
        <v>6507</v>
      </c>
      <c r="E89" s="12" t="s">
        <v>52</v>
      </c>
      <c r="F89" s="12" t="s">
        <v>53</v>
      </c>
      <c r="G89" s="9" t="s">
        <v>4760</v>
      </c>
      <c r="H89" s="8" t="s">
        <v>286</v>
      </c>
      <c r="I89" s="9"/>
      <c r="J89" s="9"/>
      <c r="K89" s="10"/>
      <c r="L89" s="11"/>
      <c r="M89" s="22"/>
      <c r="N89" s="33"/>
      <c r="O89" s="22"/>
      <c r="P89" s="12" t="s">
        <v>7126</v>
      </c>
      <c r="Q89" s="12" t="s">
        <v>7049</v>
      </c>
      <c r="R89" s="12" t="s">
        <v>7056</v>
      </c>
      <c r="S89" s="12" t="s">
        <v>7057</v>
      </c>
      <c r="T89" s="12" t="s">
        <v>7057</v>
      </c>
      <c r="U89" s="14" t="s">
        <v>56</v>
      </c>
      <c r="V89" s="14" t="s">
        <v>56</v>
      </c>
      <c r="W89" s="14" t="s">
        <v>56</v>
      </c>
      <c r="X89" s="16" t="s">
        <v>56</v>
      </c>
      <c r="Y89" s="13"/>
      <c r="Z89" s="13"/>
      <c r="AA89" s="13"/>
      <c r="AB89" s="13"/>
    </row>
    <row r="90" spans="1:28" ht="17.100000000000001" customHeight="1">
      <c r="A90" t="s">
        <v>295</v>
      </c>
      <c r="B90" s="12" t="s">
        <v>296</v>
      </c>
      <c r="C90" s="12" t="s">
        <v>37</v>
      </c>
      <c r="D90" s="12" t="s">
        <v>6507</v>
      </c>
      <c r="E90" s="12" t="s">
        <v>52</v>
      </c>
      <c r="F90" s="12" t="s">
        <v>62</v>
      </c>
      <c r="G90" s="9" t="s">
        <v>4761</v>
      </c>
      <c r="H90" s="8" t="s">
        <v>292</v>
      </c>
      <c r="I90" s="9"/>
      <c r="J90" s="9"/>
      <c r="K90" s="10"/>
      <c r="L90" s="11"/>
      <c r="M90" s="22"/>
      <c r="N90" s="33"/>
      <c r="O90" s="22"/>
      <c r="P90" s="12" t="s">
        <v>7055</v>
      </c>
      <c r="Q90" s="12" t="s">
        <v>7049</v>
      </c>
      <c r="R90" s="12" t="s">
        <v>7056</v>
      </c>
      <c r="S90" s="12" t="s">
        <v>7057</v>
      </c>
      <c r="T90" s="12" t="s">
        <v>7057</v>
      </c>
      <c r="U90" s="14" t="s">
        <v>56</v>
      </c>
      <c r="V90" s="14" t="s">
        <v>56</v>
      </c>
      <c r="W90" s="14" t="s">
        <v>56</v>
      </c>
      <c r="X90" s="16" t="s">
        <v>56</v>
      </c>
      <c r="Y90" s="13"/>
      <c r="Z90" s="13"/>
      <c r="AA90" s="13"/>
      <c r="AB90" s="13"/>
    </row>
    <row r="91" spans="1:28" ht="17.100000000000001" customHeight="1">
      <c r="A91" t="s">
        <v>297</v>
      </c>
      <c r="B91" s="12" t="s">
        <v>298</v>
      </c>
      <c r="C91" s="12" t="s">
        <v>37</v>
      </c>
      <c r="D91" s="12" t="s">
        <v>6507</v>
      </c>
      <c r="E91" s="12" t="s">
        <v>52</v>
      </c>
      <c r="F91" s="12" t="s">
        <v>53</v>
      </c>
      <c r="G91" s="9" t="s">
        <v>4762</v>
      </c>
      <c r="H91" s="8" t="s">
        <v>286</v>
      </c>
      <c r="I91" s="9"/>
      <c r="J91" s="9"/>
      <c r="K91" s="10" t="s">
        <v>2017</v>
      </c>
      <c r="L91" s="11">
        <v>45627</v>
      </c>
      <c r="M91" s="22"/>
      <c r="N91" s="33"/>
      <c r="O91" s="22"/>
      <c r="P91" s="12" t="s">
        <v>7126</v>
      </c>
      <c r="Q91" s="12" t="s">
        <v>7187</v>
      </c>
      <c r="R91" s="12" t="s">
        <v>7056</v>
      </c>
      <c r="S91" s="12" t="s">
        <v>7057</v>
      </c>
      <c r="T91" s="12" t="s">
        <v>7057</v>
      </c>
      <c r="U91" s="14" t="s">
        <v>56</v>
      </c>
      <c r="V91" s="14" t="s">
        <v>56</v>
      </c>
      <c r="W91" s="14" t="s">
        <v>56</v>
      </c>
      <c r="X91" s="16" t="s">
        <v>56</v>
      </c>
      <c r="Y91" s="13"/>
      <c r="Z91" s="13"/>
      <c r="AA91" s="13"/>
      <c r="AB91" s="13"/>
    </row>
    <row r="92" spans="1:28" ht="17.100000000000001" customHeight="1">
      <c r="A92" t="s">
        <v>299</v>
      </c>
      <c r="B92" s="12" t="s">
        <v>300</v>
      </c>
      <c r="C92" s="12" t="s">
        <v>37</v>
      </c>
      <c r="D92" s="12" t="s">
        <v>6507</v>
      </c>
      <c r="E92" s="12" t="s">
        <v>52</v>
      </c>
      <c r="F92" s="12" t="s">
        <v>62</v>
      </c>
      <c r="G92" s="9" t="s">
        <v>4763</v>
      </c>
      <c r="H92" s="8" t="s">
        <v>292</v>
      </c>
      <c r="I92" s="9"/>
      <c r="J92" s="9"/>
      <c r="K92" s="10" t="s">
        <v>2017</v>
      </c>
      <c r="L92" s="11">
        <v>45627</v>
      </c>
      <c r="M92" s="22"/>
      <c r="N92" s="33"/>
      <c r="O92" s="22"/>
      <c r="P92" s="12" t="s">
        <v>7055</v>
      </c>
      <c r="Q92" s="12" t="s">
        <v>7187</v>
      </c>
      <c r="R92" s="12" t="s">
        <v>7056</v>
      </c>
      <c r="S92" s="12" t="s">
        <v>7057</v>
      </c>
      <c r="T92" s="12" t="s">
        <v>7057</v>
      </c>
      <c r="U92" s="14" t="s">
        <v>56</v>
      </c>
      <c r="V92" s="14" t="s">
        <v>56</v>
      </c>
      <c r="W92" s="14" t="s">
        <v>56</v>
      </c>
      <c r="X92" s="16" t="s">
        <v>56</v>
      </c>
      <c r="Y92" s="13"/>
      <c r="Z92" s="13"/>
      <c r="AA92" s="13"/>
      <c r="AB92" s="13"/>
    </row>
    <row r="93" spans="1:28" ht="17.100000000000001" customHeight="1">
      <c r="A93" t="s">
        <v>301</v>
      </c>
      <c r="B93" s="78" t="s">
        <v>56</v>
      </c>
      <c r="C93" s="12" t="s">
        <v>37</v>
      </c>
      <c r="D93" s="12" t="s">
        <v>6507</v>
      </c>
      <c r="E93" s="12" t="s">
        <v>52</v>
      </c>
      <c r="F93" s="12" t="s">
        <v>53</v>
      </c>
      <c r="G93" s="9" t="s">
        <v>4764</v>
      </c>
      <c r="H93" s="8" t="s">
        <v>286</v>
      </c>
      <c r="I93" s="9"/>
      <c r="J93" s="9"/>
      <c r="K93" s="10"/>
      <c r="L93" s="11">
        <v>45870</v>
      </c>
      <c r="M93" s="22"/>
      <c r="N93" s="33"/>
      <c r="O93" s="22"/>
      <c r="P93" s="12" t="s">
        <v>7055</v>
      </c>
      <c r="Q93" s="12" t="s">
        <v>7049</v>
      </c>
      <c r="R93" s="12" t="s">
        <v>7056</v>
      </c>
      <c r="S93" s="12" t="s">
        <v>7057</v>
      </c>
      <c r="T93" s="12" t="s">
        <v>7057</v>
      </c>
      <c r="U93" s="14" t="s">
        <v>56</v>
      </c>
      <c r="V93" s="14" t="s">
        <v>56</v>
      </c>
      <c r="W93" s="14" t="s">
        <v>56</v>
      </c>
      <c r="X93" s="16" t="s">
        <v>56</v>
      </c>
      <c r="Y93" s="13"/>
      <c r="Z93" s="13"/>
      <c r="AA93" s="13"/>
      <c r="AB93" s="13"/>
    </row>
    <row r="94" spans="1:28" ht="17.100000000000001" customHeight="1">
      <c r="A94" t="s">
        <v>302</v>
      </c>
      <c r="B94" s="78" t="s">
        <v>56</v>
      </c>
      <c r="C94" s="12" t="s">
        <v>37</v>
      </c>
      <c r="D94" s="12" t="s">
        <v>6507</v>
      </c>
      <c r="E94" s="12" t="s">
        <v>52</v>
      </c>
      <c r="F94" s="12" t="s">
        <v>62</v>
      </c>
      <c r="G94" s="9" t="s">
        <v>4765</v>
      </c>
      <c r="H94" s="8" t="s">
        <v>292</v>
      </c>
      <c r="I94" s="9"/>
      <c r="J94" s="9"/>
      <c r="K94" s="10"/>
      <c r="L94" s="11">
        <v>45870</v>
      </c>
      <c r="M94" s="22"/>
      <c r="N94" s="33"/>
      <c r="O94" s="22"/>
      <c r="P94" s="12" t="s">
        <v>7055</v>
      </c>
      <c r="Q94" s="12" t="s">
        <v>7049</v>
      </c>
      <c r="R94" s="12" t="s">
        <v>7056</v>
      </c>
      <c r="S94" s="12" t="s">
        <v>7057</v>
      </c>
      <c r="T94" s="12" t="s">
        <v>7057</v>
      </c>
      <c r="U94" s="14" t="s">
        <v>56</v>
      </c>
      <c r="V94" s="14" t="s">
        <v>56</v>
      </c>
      <c r="W94" s="14" t="s">
        <v>56</v>
      </c>
      <c r="X94" s="16" t="s">
        <v>56</v>
      </c>
      <c r="Y94" s="13"/>
      <c r="Z94" s="13"/>
      <c r="AA94" s="13"/>
      <c r="AB94" s="13"/>
    </row>
    <row r="95" spans="1:28" ht="17.100000000000001" customHeight="1">
      <c r="A95" t="s">
        <v>303</v>
      </c>
      <c r="B95" s="12" t="s">
        <v>304</v>
      </c>
      <c r="C95" s="12" t="s">
        <v>37</v>
      </c>
      <c r="D95" s="12" t="s">
        <v>6507</v>
      </c>
      <c r="E95" s="12" t="s">
        <v>52</v>
      </c>
      <c r="F95" s="12" t="s">
        <v>130</v>
      </c>
      <c r="G95" s="9" t="s">
        <v>4766</v>
      </c>
      <c r="H95" s="8" t="s">
        <v>305</v>
      </c>
      <c r="I95" s="9"/>
      <c r="J95" s="9" t="s">
        <v>306</v>
      </c>
      <c r="K95" s="10" t="s">
        <v>2017</v>
      </c>
      <c r="L95" s="11">
        <v>45627</v>
      </c>
      <c r="M95" s="22"/>
      <c r="N95" s="33"/>
      <c r="O95" s="22"/>
      <c r="P95" s="12" t="s">
        <v>7070</v>
      </c>
      <c r="Q95" s="12" t="s">
        <v>7188</v>
      </c>
      <c r="R95" s="12" t="s">
        <v>7072</v>
      </c>
      <c r="S95" s="12" t="s">
        <v>7066</v>
      </c>
      <c r="T95" s="12" t="s">
        <v>7057</v>
      </c>
      <c r="U95" s="14" t="s">
        <v>56</v>
      </c>
      <c r="V95" s="14" t="s">
        <v>56</v>
      </c>
      <c r="W95" s="14" t="s">
        <v>56</v>
      </c>
      <c r="X95" s="16" t="s">
        <v>56</v>
      </c>
      <c r="Y95" s="13"/>
      <c r="Z95" s="13"/>
      <c r="AA95" s="13"/>
      <c r="AB95" s="13"/>
    </row>
    <row r="96" spans="1:28" ht="17.100000000000001" customHeight="1">
      <c r="A96" t="s">
        <v>307</v>
      </c>
      <c r="B96" s="12" t="s">
        <v>308</v>
      </c>
      <c r="C96" s="12" t="s">
        <v>37</v>
      </c>
      <c r="D96" s="12" t="s">
        <v>6507</v>
      </c>
      <c r="E96" s="12" t="s">
        <v>52</v>
      </c>
      <c r="F96" s="12" t="s">
        <v>144</v>
      </c>
      <c r="G96" s="9" t="s">
        <v>4767</v>
      </c>
      <c r="H96" s="8" t="s">
        <v>6568</v>
      </c>
      <c r="I96" s="9"/>
      <c r="J96" s="9"/>
      <c r="K96" s="10" t="s">
        <v>2017</v>
      </c>
      <c r="L96" s="11">
        <v>45627</v>
      </c>
      <c r="M96" s="22"/>
      <c r="N96" s="33"/>
      <c r="O96" s="22"/>
      <c r="P96" s="12" t="s">
        <v>7189</v>
      </c>
      <c r="Q96" s="12" t="s">
        <v>7164</v>
      </c>
      <c r="R96" s="12" t="s">
        <v>7190</v>
      </c>
      <c r="S96" s="12" t="s">
        <v>7057</v>
      </c>
      <c r="T96" s="12" t="s">
        <v>7057</v>
      </c>
      <c r="U96" s="14" t="s">
        <v>56</v>
      </c>
      <c r="V96" s="14" t="s">
        <v>56</v>
      </c>
      <c r="W96" s="14" t="s">
        <v>56</v>
      </c>
      <c r="X96" s="16" t="s">
        <v>56</v>
      </c>
      <c r="Y96" s="13"/>
      <c r="Z96" s="13"/>
      <c r="AA96" s="13"/>
      <c r="AB96" s="13"/>
    </row>
    <row r="97" spans="1:28" ht="17.100000000000001" customHeight="1">
      <c r="A97" t="s">
        <v>310</v>
      </c>
      <c r="B97" s="12" t="s">
        <v>311</v>
      </c>
      <c r="C97" s="12" t="s">
        <v>37</v>
      </c>
      <c r="D97" s="12" t="s">
        <v>6507</v>
      </c>
      <c r="E97" s="12" t="s">
        <v>52</v>
      </c>
      <c r="F97" s="12" t="s">
        <v>130</v>
      </c>
      <c r="G97" s="9" t="s">
        <v>4768</v>
      </c>
      <c r="H97" s="8" t="s">
        <v>305</v>
      </c>
      <c r="I97" s="9"/>
      <c r="J97" s="9" t="s">
        <v>306</v>
      </c>
      <c r="K97" s="10" t="s">
        <v>2017</v>
      </c>
      <c r="L97" s="11">
        <v>45627</v>
      </c>
      <c r="M97" s="22"/>
      <c r="N97" s="33"/>
      <c r="O97" s="22"/>
      <c r="P97" s="12" t="s">
        <v>7191</v>
      </c>
      <c r="Q97" s="12" t="s">
        <v>7068</v>
      </c>
      <c r="R97" s="12" t="s">
        <v>7192</v>
      </c>
      <c r="S97" s="12" t="s">
        <v>7193</v>
      </c>
      <c r="T97" s="12" t="s">
        <v>7193</v>
      </c>
      <c r="U97" s="14" t="s">
        <v>56</v>
      </c>
      <c r="V97" s="14" t="s">
        <v>56</v>
      </c>
      <c r="W97" s="14" t="s">
        <v>56</v>
      </c>
      <c r="X97" s="16" t="s">
        <v>56</v>
      </c>
      <c r="Y97" s="13"/>
      <c r="Z97" s="13"/>
      <c r="AA97" s="13"/>
      <c r="AB97" s="13"/>
    </row>
    <row r="98" spans="1:28" ht="17.100000000000001" customHeight="1">
      <c r="A98" t="s">
        <v>312</v>
      </c>
      <c r="B98" s="12" t="s">
        <v>313</v>
      </c>
      <c r="C98" s="12" t="s">
        <v>37</v>
      </c>
      <c r="D98" s="12" t="s">
        <v>6507</v>
      </c>
      <c r="E98" s="12" t="s">
        <v>52</v>
      </c>
      <c r="F98" s="12" t="s">
        <v>144</v>
      </c>
      <c r="G98" s="9" t="s">
        <v>4769</v>
      </c>
      <c r="H98" s="8" t="s">
        <v>6568</v>
      </c>
      <c r="I98" s="9"/>
      <c r="J98" s="9"/>
      <c r="K98" s="10" t="s">
        <v>2017</v>
      </c>
      <c r="L98" s="11">
        <v>45627</v>
      </c>
      <c r="M98" s="22"/>
      <c r="N98" s="33"/>
      <c r="O98" s="22"/>
      <c r="P98" s="12" t="s">
        <v>7067</v>
      </c>
      <c r="Q98" s="12" t="s">
        <v>7068</v>
      </c>
      <c r="R98" s="12" t="s">
        <v>7069</v>
      </c>
      <c r="S98" s="12" t="s">
        <v>7057</v>
      </c>
      <c r="T98" s="12" t="s">
        <v>7057</v>
      </c>
      <c r="U98" s="14" t="s">
        <v>56</v>
      </c>
      <c r="V98" s="14" t="s">
        <v>56</v>
      </c>
      <c r="W98" s="14" t="s">
        <v>56</v>
      </c>
      <c r="X98" s="16" t="s">
        <v>56</v>
      </c>
      <c r="Y98" s="13"/>
      <c r="Z98" s="13"/>
      <c r="AA98" s="13"/>
      <c r="AB98" s="13"/>
    </row>
    <row r="99" spans="1:28" ht="17.100000000000001" customHeight="1">
      <c r="A99" t="s">
        <v>314</v>
      </c>
      <c r="B99" s="12" t="s">
        <v>315</v>
      </c>
      <c r="C99" s="12" t="s">
        <v>37</v>
      </c>
      <c r="D99" s="12" t="s">
        <v>6507</v>
      </c>
      <c r="E99" s="12" t="s">
        <v>52</v>
      </c>
      <c r="F99" s="12" t="s">
        <v>53</v>
      </c>
      <c r="G99" s="9" t="s">
        <v>4770</v>
      </c>
      <c r="H99" s="8" t="s">
        <v>6569</v>
      </c>
      <c r="I99" s="9"/>
      <c r="J99" s="9"/>
      <c r="K99" s="10" t="s">
        <v>2017</v>
      </c>
      <c r="L99" s="11">
        <v>45689</v>
      </c>
      <c r="M99" s="22"/>
      <c r="N99" s="33"/>
      <c r="O99" s="22"/>
      <c r="P99" s="12" t="s">
        <v>154</v>
      </c>
      <c r="Q99" s="12" t="s">
        <v>7194</v>
      </c>
      <c r="R99" s="12" t="s">
        <v>7056</v>
      </c>
      <c r="S99" s="12" t="s">
        <v>7057</v>
      </c>
      <c r="T99" s="12" t="s">
        <v>7057</v>
      </c>
      <c r="U99" s="14" t="s">
        <v>56</v>
      </c>
      <c r="V99" s="14" t="s">
        <v>56</v>
      </c>
      <c r="W99" s="14" t="s">
        <v>56</v>
      </c>
      <c r="X99" s="16" t="s">
        <v>56</v>
      </c>
      <c r="Y99" s="13"/>
      <c r="Z99" s="13"/>
      <c r="AA99" s="13"/>
      <c r="AB99" s="13"/>
    </row>
    <row r="100" spans="1:28" ht="17.100000000000001" customHeight="1">
      <c r="A100" t="s">
        <v>317</v>
      </c>
      <c r="B100" s="12" t="s">
        <v>318</v>
      </c>
      <c r="C100" s="12" t="s">
        <v>37</v>
      </c>
      <c r="D100" s="12" t="s">
        <v>6507</v>
      </c>
      <c r="E100" s="12" t="s">
        <v>52</v>
      </c>
      <c r="F100" s="12" t="s">
        <v>62</v>
      </c>
      <c r="G100" s="9" t="s">
        <v>4771</v>
      </c>
      <c r="H100" s="8" t="s">
        <v>319</v>
      </c>
      <c r="I100" s="9"/>
      <c r="J100" s="9"/>
      <c r="K100" s="10" t="s">
        <v>2017</v>
      </c>
      <c r="L100" s="11">
        <v>45689</v>
      </c>
      <c r="M100" s="22"/>
      <c r="N100" s="33"/>
      <c r="O100" s="22"/>
      <c r="P100" s="12" t="s">
        <v>154</v>
      </c>
      <c r="Q100" s="12" t="s">
        <v>7194</v>
      </c>
      <c r="R100" s="12" t="s">
        <v>7056</v>
      </c>
      <c r="S100" s="12" t="s">
        <v>7057</v>
      </c>
      <c r="T100" s="12" t="s">
        <v>7057</v>
      </c>
      <c r="U100" s="14" t="s">
        <v>56</v>
      </c>
      <c r="V100" s="14" t="s">
        <v>56</v>
      </c>
      <c r="W100" s="14" t="s">
        <v>56</v>
      </c>
      <c r="X100" s="16" t="s">
        <v>56</v>
      </c>
      <c r="Y100" s="13"/>
      <c r="Z100" s="13"/>
      <c r="AA100" s="13"/>
      <c r="AB100" s="13"/>
    </row>
    <row r="101" spans="1:28" ht="17.100000000000001" customHeight="1">
      <c r="A101" t="s">
        <v>320</v>
      </c>
      <c r="B101" s="78" t="s">
        <v>56</v>
      </c>
      <c r="C101" s="12" t="s">
        <v>37</v>
      </c>
      <c r="D101" s="12" t="s">
        <v>6507</v>
      </c>
      <c r="E101" s="12" t="s">
        <v>52</v>
      </c>
      <c r="F101" s="12" t="s">
        <v>53</v>
      </c>
      <c r="G101" s="9" t="s">
        <v>4772</v>
      </c>
      <c r="H101" s="8" t="s">
        <v>6569</v>
      </c>
      <c r="I101" s="9"/>
      <c r="J101" s="9"/>
      <c r="K101" s="10"/>
      <c r="L101" s="11">
        <v>45809</v>
      </c>
      <c r="M101" s="22"/>
      <c r="N101" s="33"/>
      <c r="O101" s="22"/>
      <c r="P101" s="12" t="s">
        <v>7055</v>
      </c>
      <c r="Q101" s="12" t="s">
        <v>7049</v>
      </c>
      <c r="R101" s="12" t="s">
        <v>7056</v>
      </c>
      <c r="S101" s="12" t="s">
        <v>7057</v>
      </c>
      <c r="T101" s="12" t="s">
        <v>7057</v>
      </c>
      <c r="U101" s="14" t="s">
        <v>56</v>
      </c>
      <c r="V101" s="14" t="s">
        <v>56</v>
      </c>
      <c r="W101" s="14" t="s">
        <v>56</v>
      </c>
      <c r="X101" s="16" t="s">
        <v>56</v>
      </c>
      <c r="Y101" s="13"/>
      <c r="Z101" s="13"/>
      <c r="AA101" s="13"/>
      <c r="AB101" s="13"/>
    </row>
    <row r="102" spans="1:28" ht="17.100000000000001" customHeight="1">
      <c r="A102" t="s">
        <v>321</v>
      </c>
      <c r="B102" s="78" t="s">
        <v>56</v>
      </c>
      <c r="C102" s="12" t="s">
        <v>37</v>
      </c>
      <c r="D102" s="12" t="s">
        <v>6507</v>
      </c>
      <c r="E102" s="12" t="s">
        <v>52</v>
      </c>
      <c r="F102" s="12" t="s">
        <v>62</v>
      </c>
      <c r="G102" s="9" t="s">
        <v>4773</v>
      </c>
      <c r="H102" s="8" t="s">
        <v>319</v>
      </c>
      <c r="I102" s="9"/>
      <c r="J102" s="9"/>
      <c r="K102" s="10"/>
      <c r="L102" s="11">
        <v>45809</v>
      </c>
      <c r="M102" s="22"/>
      <c r="N102" s="33"/>
      <c r="O102" s="22"/>
      <c r="P102" s="12" t="s">
        <v>7055</v>
      </c>
      <c r="Q102" s="12" t="s">
        <v>7049</v>
      </c>
      <c r="R102" s="12" t="s">
        <v>7056</v>
      </c>
      <c r="S102" s="12" t="s">
        <v>7057</v>
      </c>
      <c r="T102" s="12" t="s">
        <v>7057</v>
      </c>
      <c r="U102" s="14" t="s">
        <v>56</v>
      </c>
      <c r="V102" s="14" t="s">
        <v>56</v>
      </c>
      <c r="W102" s="14" t="s">
        <v>56</v>
      </c>
      <c r="X102" s="16" t="s">
        <v>56</v>
      </c>
      <c r="Y102" s="13"/>
      <c r="Z102" s="13"/>
      <c r="AA102" s="13"/>
      <c r="AB102" s="13"/>
    </row>
    <row r="103" spans="1:28" ht="17.100000000000001" customHeight="1">
      <c r="A103" t="s">
        <v>322</v>
      </c>
      <c r="B103" s="12" t="s">
        <v>323</v>
      </c>
      <c r="C103" s="12" t="s">
        <v>37</v>
      </c>
      <c r="D103" s="12" t="s">
        <v>6507</v>
      </c>
      <c r="E103" s="12" t="s">
        <v>52</v>
      </c>
      <c r="F103" s="12" t="s">
        <v>130</v>
      </c>
      <c r="G103" s="9" t="s">
        <v>4774</v>
      </c>
      <c r="H103" s="8" t="s">
        <v>6571</v>
      </c>
      <c r="I103" s="9"/>
      <c r="J103" s="9"/>
      <c r="K103" s="10" t="s">
        <v>2017</v>
      </c>
      <c r="L103" s="11">
        <v>45597</v>
      </c>
      <c r="M103" s="22"/>
      <c r="N103" s="33"/>
      <c r="O103" s="22"/>
      <c r="P103" s="12" t="s">
        <v>7130</v>
      </c>
      <c r="Q103" s="12" t="s">
        <v>7195</v>
      </c>
      <c r="R103" s="12" t="s">
        <v>7129</v>
      </c>
      <c r="S103" s="12" t="s">
        <v>7057</v>
      </c>
      <c r="T103" s="12" t="s">
        <v>7057</v>
      </c>
      <c r="U103" s="14" t="s">
        <v>56</v>
      </c>
      <c r="V103" s="14" t="s">
        <v>56</v>
      </c>
      <c r="W103" s="14" t="s">
        <v>56</v>
      </c>
      <c r="X103" s="16" t="s">
        <v>56</v>
      </c>
      <c r="Y103" s="13"/>
      <c r="Z103" s="13"/>
      <c r="AA103" s="13"/>
      <c r="AB103" s="13"/>
    </row>
    <row r="104" spans="1:28" ht="17.100000000000001" customHeight="1">
      <c r="A104" t="s">
        <v>325</v>
      </c>
      <c r="B104" s="12" t="s">
        <v>326</v>
      </c>
      <c r="C104" s="12" t="s">
        <v>37</v>
      </c>
      <c r="D104" s="12" t="s">
        <v>6507</v>
      </c>
      <c r="E104" s="12" t="s">
        <v>52</v>
      </c>
      <c r="F104" s="12" t="s">
        <v>144</v>
      </c>
      <c r="G104" s="9" t="s">
        <v>4775</v>
      </c>
      <c r="H104" s="8" t="s">
        <v>6572</v>
      </c>
      <c r="I104" s="9"/>
      <c r="J104" s="9"/>
      <c r="K104" s="10" t="s">
        <v>2017</v>
      </c>
      <c r="L104" s="11">
        <v>45597</v>
      </c>
      <c r="M104" s="22"/>
      <c r="N104" s="33"/>
      <c r="O104" s="22"/>
      <c r="P104" s="12" t="s">
        <v>154</v>
      </c>
      <c r="Q104" s="12" t="s">
        <v>7195</v>
      </c>
      <c r="R104" s="12" t="s">
        <v>7072</v>
      </c>
      <c r="S104" s="12" t="s">
        <v>7066</v>
      </c>
      <c r="T104" s="12" t="s">
        <v>7057</v>
      </c>
      <c r="U104" s="14" t="s">
        <v>56</v>
      </c>
      <c r="V104" s="14" t="s">
        <v>56</v>
      </c>
      <c r="W104" s="14" t="s">
        <v>56</v>
      </c>
      <c r="X104" s="16" t="s">
        <v>56</v>
      </c>
      <c r="Y104" s="13"/>
      <c r="Z104" s="13"/>
      <c r="AA104" s="13"/>
      <c r="AB104" s="13"/>
    </row>
    <row r="105" spans="1:28" ht="17.100000000000001" customHeight="1">
      <c r="A105" t="s">
        <v>328</v>
      </c>
      <c r="B105" s="12" t="s">
        <v>329</v>
      </c>
      <c r="C105" s="12" t="s">
        <v>37</v>
      </c>
      <c r="D105" s="12" t="s">
        <v>6507</v>
      </c>
      <c r="E105" s="12" t="s">
        <v>52</v>
      </c>
      <c r="F105" s="12" t="s">
        <v>130</v>
      </c>
      <c r="G105" s="9" t="s">
        <v>4776</v>
      </c>
      <c r="H105" s="8" t="s">
        <v>6571</v>
      </c>
      <c r="I105" s="9"/>
      <c r="J105" s="9"/>
      <c r="K105" s="10" t="s">
        <v>2017</v>
      </c>
      <c r="L105" s="11">
        <v>45597</v>
      </c>
      <c r="M105" s="22"/>
      <c r="N105" s="33"/>
      <c r="O105" s="22"/>
      <c r="P105" s="12" t="s">
        <v>7130</v>
      </c>
      <c r="Q105" s="12" t="s">
        <v>7196</v>
      </c>
      <c r="R105" s="12" t="s">
        <v>7129</v>
      </c>
      <c r="S105" s="12" t="s">
        <v>7057</v>
      </c>
      <c r="T105" s="12" t="s">
        <v>7057</v>
      </c>
      <c r="U105" s="14" t="s">
        <v>56</v>
      </c>
      <c r="V105" s="14" t="s">
        <v>56</v>
      </c>
      <c r="W105" s="14" t="s">
        <v>56</v>
      </c>
      <c r="X105" s="16" t="s">
        <v>56</v>
      </c>
      <c r="Y105" s="13"/>
      <c r="Z105" s="13"/>
      <c r="AA105" s="13"/>
      <c r="AB105" s="13"/>
    </row>
    <row r="106" spans="1:28" ht="17.100000000000001" customHeight="1">
      <c r="A106" t="s">
        <v>330</v>
      </c>
      <c r="B106" s="12" t="s">
        <v>331</v>
      </c>
      <c r="C106" s="12" t="s">
        <v>37</v>
      </c>
      <c r="D106" s="12" t="s">
        <v>6507</v>
      </c>
      <c r="E106" s="12" t="s">
        <v>52</v>
      </c>
      <c r="F106" s="12" t="s">
        <v>144</v>
      </c>
      <c r="G106" s="9" t="s">
        <v>4777</v>
      </c>
      <c r="H106" s="8" t="s">
        <v>6572</v>
      </c>
      <c r="I106" s="9"/>
      <c r="J106" s="9"/>
      <c r="K106" s="10" t="s">
        <v>2017</v>
      </c>
      <c r="L106" s="11">
        <v>45597</v>
      </c>
      <c r="M106" s="22"/>
      <c r="N106" s="33"/>
      <c r="O106" s="22"/>
      <c r="P106" s="12" t="s">
        <v>154</v>
      </c>
      <c r="Q106" s="12" t="s">
        <v>7196</v>
      </c>
      <c r="R106" s="12" t="s">
        <v>7072</v>
      </c>
      <c r="S106" s="12" t="s">
        <v>7066</v>
      </c>
      <c r="T106" s="12" t="s">
        <v>7057</v>
      </c>
      <c r="U106" s="14" t="s">
        <v>56</v>
      </c>
      <c r="V106" s="14" t="s">
        <v>56</v>
      </c>
      <c r="W106" s="14" t="s">
        <v>56</v>
      </c>
      <c r="X106" s="16" t="s">
        <v>56</v>
      </c>
      <c r="Y106" s="13"/>
      <c r="Z106" s="13"/>
      <c r="AA106" s="13"/>
      <c r="AB106" s="13"/>
    </row>
    <row r="107" spans="1:28" ht="17.100000000000001" customHeight="1">
      <c r="A107" t="s">
        <v>332</v>
      </c>
      <c r="B107" s="12" t="s">
        <v>333</v>
      </c>
      <c r="C107" s="12" t="s">
        <v>37</v>
      </c>
      <c r="D107" s="12" t="s">
        <v>6507</v>
      </c>
      <c r="E107" s="12" t="s">
        <v>39</v>
      </c>
      <c r="F107" s="12" t="s">
        <v>40</v>
      </c>
      <c r="G107" s="9" t="s">
        <v>6573</v>
      </c>
      <c r="H107" s="8" t="s">
        <v>6574</v>
      </c>
      <c r="I107" s="9"/>
      <c r="J107" s="9"/>
      <c r="K107" s="10"/>
      <c r="L107" s="11"/>
      <c r="M107" s="22"/>
      <c r="N107" s="33"/>
      <c r="O107" s="22"/>
      <c r="P107" s="12" t="s">
        <v>7073</v>
      </c>
      <c r="Q107" s="12" t="s">
        <v>7197</v>
      </c>
      <c r="R107" s="12" t="s">
        <v>7075</v>
      </c>
      <c r="S107" s="12" t="s">
        <v>7076</v>
      </c>
      <c r="T107" s="12" t="s">
        <v>7077</v>
      </c>
      <c r="U107" s="14" t="s">
        <v>56</v>
      </c>
      <c r="V107" s="14" t="s">
        <v>56</v>
      </c>
      <c r="W107" s="14" t="s">
        <v>56</v>
      </c>
      <c r="X107" s="16" t="s">
        <v>56</v>
      </c>
      <c r="Y107" s="13"/>
      <c r="Z107" s="13"/>
      <c r="AA107" s="13"/>
      <c r="AB107" s="13"/>
    </row>
    <row r="108" spans="1:28" ht="17.100000000000001" customHeight="1">
      <c r="A108" t="s">
        <v>335</v>
      </c>
      <c r="B108" s="12" t="s">
        <v>336</v>
      </c>
      <c r="C108" s="12" t="s">
        <v>37</v>
      </c>
      <c r="D108" s="12" t="s">
        <v>6507</v>
      </c>
      <c r="E108" s="12" t="s">
        <v>39</v>
      </c>
      <c r="F108" s="12" t="s">
        <v>40</v>
      </c>
      <c r="G108" s="9" t="s">
        <v>6575</v>
      </c>
      <c r="H108" s="8" t="s">
        <v>6574</v>
      </c>
      <c r="I108" s="9"/>
      <c r="J108" s="9"/>
      <c r="K108" s="10"/>
      <c r="L108" s="11"/>
      <c r="M108" s="22"/>
      <c r="N108" s="33"/>
      <c r="O108" s="22"/>
      <c r="P108" s="12" t="s">
        <v>7073</v>
      </c>
      <c r="Q108" s="12" t="s">
        <v>7197</v>
      </c>
      <c r="R108" s="12" t="s">
        <v>7075</v>
      </c>
      <c r="S108" s="12" t="s">
        <v>7076</v>
      </c>
      <c r="T108" s="12" t="s">
        <v>7077</v>
      </c>
      <c r="U108" s="14" t="s">
        <v>56</v>
      </c>
      <c r="V108" s="14" t="s">
        <v>56</v>
      </c>
      <c r="W108" s="14" t="s">
        <v>56</v>
      </c>
      <c r="X108" s="16" t="s">
        <v>56</v>
      </c>
      <c r="Y108" s="13"/>
      <c r="Z108" s="13"/>
      <c r="AA108" s="13"/>
      <c r="AB108" s="13"/>
    </row>
    <row r="109" spans="1:28" ht="17.100000000000001" customHeight="1">
      <c r="A109" t="s">
        <v>337</v>
      </c>
      <c r="B109" s="12" t="s">
        <v>338</v>
      </c>
      <c r="C109" s="12" t="s">
        <v>37</v>
      </c>
      <c r="D109" s="12" t="s">
        <v>6507</v>
      </c>
      <c r="E109" s="12" t="s">
        <v>39</v>
      </c>
      <c r="F109" s="12" t="s">
        <v>40</v>
      </c>
      <c r="G109" s="9" t="s">
        <v>6576</v>
      </c>
      <c r="H109" s="8" t="s">
        <v>6574</v>
      </c>
      <c r="I109" s="9"/>
      <c r="J109" s="9" t="s">
        <v>339</v>
      </c>
      <c r="K109" s="10" t="s">
        <v>2017</v>
      </c>
      <c r="L109" s="11">
        <v>45658</v>
      </c>
      <c r="M109" s="22"/>
      <c r="N109" s="33"/>
      <c r="O109" s="22"/>
      <c r="P109" s="12" t="s">
        <v>7198</v>
      </c>
      <c r="Q109" s="12" t="s">
        <v>1572</v>
      </c>
      <c r="R109" s="12" t="s">
        <v>7075</v>
      </c>
      <c r="S109" s="12" t="s">
        <v>7076</v>
      </c>
      <c r="T109" s="12" t="s">
        <v>7077</v>
      </c>
      <c r="U109" s="14" t="s">
        <v>56</v>
      </c>
      <c r="V109" s="14" t="s">
        <v>56</v>
      </c>
      <c r="W109" s="14" t="s">
        <v>56</v>
      </c>
      <c r="X109" s="16" t="s">
        <v>56</v>
      </c>
      <c r="Y109" s="13"/>
      <c r="Z109" s="13"/>
      <c r="AA109" s="13"/>
      <c r="AB109" s="13"/>
    </row>
    <row r="110" spans="1:28" ht="17.100000000000001" customHeight="1">
      <c r="A110" t="s">
        <v>340</v>
      </c>
      <c r="B110" s="78" t="s">
        <v>56</v>
      </c>
      <c r="C110" s="12" t="s">
        <v>37</v>
      </c>
      <c r="D110" s="12" t="s">
        <v>6507</v>
      </c>
      <c r="E110" s="12" t="s">
        <v>39</v>
      </c>
      <c r="F110" s="12" t="s">
        <v>40</v>
      </c>
      <c r="G110" s="9" t="s">
        <v>6577</v>
      </c>
      <c r="H110" s="8" t="s">
        <v>6574</v>
      </c>
      <c r="I110" s="9"/>
      <c r="J110" s="9" t="s">
        <v>341</v>
      </c>
      <c r="K110" s="10" t="s">
        <v>2017</v>
      </c>
      <c r="L110" s="11">
        <v>45870</v>
      </c>
      <c r="M110" s="22"/>
      <c r="N110" s="33"/>
      <c r="O110" s="22"/>
      <c r="P110" s="12" t="s">
        <v>7073</v>
      </c>
      <c r="Q110" s="12" t="s">
        <v>7197</v>
      </c>
      <c r="R110" s="12" t="s">
        <v>7075</v>
      </c>
      <c r="S110" s="12" t="s">
        <v>7076</v>
      </c>
      <c r="T110" s="12" t="s">
        <v>7077</v>
      </c>
      <c r="U110" s="14" t="s">
        <v>56</v>
      </c>
      <c r="V110" s="14" t="s">
        <v>56</v>
      </c>
      <c r="W110" s="14" t="s">
        <v>56</v>
      </c>
      <c r="X110" s="16" t="s">
        <v>56</v>
      </c>
      <c r="Y110" s="13"/>
      <c r="Z110" s="13"/>
      <c r="AA110" s="13"/>
      <c r="AB110" s="13"/>
    </row>
    <row r="111" spans="1:28" ht="17.100000000000001" customHeight="1">
      <c r="A111" t="s">
        <v>342</v>
      </c>
      <c r="B111" s="12" t="s">
        <v>343</v>
      </c>
      <c r="C111" s="12" t="s">
        <v>37</v>
      </c>
      <c r="D111" s="12" t="s">
        <v>6507</v>
      </c>
      <c r="E111" s="12" t="s">
        <v>39</v>
      </c>
      <c r="F111" s="12" t="s">
        <v>169</v>
      </c>
      <c r="G111" s="9" t="s">
        <v>6578</v>
      </c>
      <c r="H111" s="8" t="s">
        <v>6579</v>
      </c>
      <c r="I111" s="9"/>
      <c r="J111" s="9" t="s">
        <v>345</v>
      </c>
      <c r="K111" s="10" t="s">
        <v>2017</v>
      </c>
      <c r="L111" s="11">
        <v>45627</v>
      </c>
      <c r="M111" s="22"/>
      <c r="N111" s="33"/>
      <c r="O111" s="22"/>
      <c r="P111" s="12" t="s">
        <v>7198</v>
      </c>
      <c r="Q111" s="12" t="s">
        <v>1572</v>
      </c>
      <c r="R111" s="12" t="s">
        <v>7075</v>
      </c>
      <c r="S111" s="12" t="s">
        <v>7076</v>
      </c>
      <c r="T111" s="12" t="s">
        <v>7077</v>
      </c>
      <c r="U111" s="14" t="s">
        <v>56</v>
      </c>
      <c r="V111" s="14" t="s">
        <v>56</v>
      </c>
      <c r="W111" s="14" t="s">
        <v>56</v>
      </c>
      <c r="X111" s="16" t="s">
        <v>56</v>
      </c>
      <c r="Y111" s="13"/>
      <c r="Z111" s="13"/>
      <c r="AA111" s="13"/>
      <c r="AB111" s="13"/>
    </row>
    <row r="112" spans="1:28" ht="17.100000000000001" customHeight="1">
      <c r="A112" t="s">
        <v>346</v>
      </c>
      <c r="B112" s="12" t="s">
        <v>347</v>
      </c>
      <c r="C112" s="12" t="s">
        <v>37</v>
      </c>
      <c r="D112" s="12" t="s">
        <v>6507</v>
      </c>
      <c r="E112" s="12" t="s">
        <v>39</v>
      </c>
      <c r="F112" s="12" t="s">
        <v>169</v>
      </c>
      <c r="G112" s="9" t="s">
        <v>6580</v>
      </c>
      <c r="H112" s="8" t="s">
        <v>6579</v>
      </c>
      <c r="I112" s="9"/>
      <c r="J112" s="9"/>
      <c r="K112" s="10" t="s">
        <v>2017</v>
      </c>
      <c r="L112" s="11">
        <v>45627</v>
      </c>
      <c r="M112" s="22"/>
      <c r="N112" s="33"/>
      <c r="O112" s="22"/>
      <c r="P112" s="12" t="s">
        <v>7073</v>
      </c>
      <c r="Q112" s="12" t="s">
        <v>7199</v>
      </c>
      <c r="R112" s="12" t="s">
        <v>7075</v>
      </c>
      <c r="S112" s="12" t="s">
        <v>7076</v>
      </c>
      <c r="T112" s="12" t="s">
        <v>7077</v>
      </c>
      <c r="U112" s="14" t="s">
        <v>56</v>
      </c>
      <c r="V112" s="14" t="s">
        <v>56</v>
      </c>
      <c r="W112" s="14" t="s">
        <v>56</v>
      </c>
      <c r="X112" s="16" t="s">
        <v>56</v>
      </c>
      <c r="Y112" s="13"/>
      <c r="Z112" s="13"/>
      <c r="AA112" s="13"/>
      <c r="AB112" s="13"/>
    </row>
    <row r="113" spans="1:28" ht="17.100000000000001" customHeight="1">
      <c r="A113" t="s">
        <v>348</v>
      </c>
      <c r="B113" s="12" t="s">
        <v>349</v>
      </c>
      <c r="C113" s="12" t="s">
        <v>37</v>
      </c>
      <c r="D113" s="12" t="s">
        <v>6507</v>
      </c>
      <c r="E113" s="12" t="s">
        <v>39</v>
      </c>
      <c r="F113" s="12" t="s">
        <v>169</v>
      </c>
      <c r="G113" s="9" t="s">
        <v>6581</v>
      </c>
      <c r="H113" s="8" t="s">
        <v>6579</v>
      </c>
      <c r="I113" s="9"/>
      <c r="J113" s="9" t="s">
        <v>350</v>
      </c>
      <c r="K113" s="10" t="s">
        <v>2017</v>
      </c>
      <c r="L113" s="11">
        <v>45627</v>
      </c>
      <c r="M113" s="22"/>
      <c r="N113" s="33"/>
      <c r="O113" s="22"/>
      <c r="P113" s="12" t="s">
        <v>7073</v>
      </c>
      <c r="Q113" s="12" t="s">
        <v>7199</v>
      </c>
      <c r="R113" s="12" t="s">
        <v>7075</v>
      </c>
      <c r="S113" s="12" t="s">
        <v>7076</v>
      </c>
      <c r="T113" s="12" t="s">
        <v>7077</v>
      </c>
      <c r="U113" s="14" t="s">
        <v>56</v>
      </c>
      <c r="V113" s="14" t="s">
        <v>56</v>
      </c>
      <c r="W113" s="14" t="s">
        <v>56</v>
      </c>
      <c r="X113" s="16" t="s">
        <v>56</v>
      </c>
      <c r="Y113" s="13"/>
      <c r="Z113" s="13"/>
      <c r="AA113" s="13"/>
      <c r="AB113" s="13"/>
    </row>
    <row r="114" spans="1:28" ht="17.100000000000001" customHeight="1">
      <c r="A114" t="s">
        <v>351</v>
      </c>
      <c r="B114" s="12" t="s">
        <v>352</v>
      </c>
      <c r="C114" s="12" t="s">
        <v>37</v>
      </c>
      <c r="D114" s="12" t="s">
        <v>6507</v>
      </c>
      <c r="E114" s="12" t="s">
        <v>39</v>
      </c>
      <c r="F114" s="12" t="s">
        <v>169</v>
      </c>
      <c r="G114" s="9" t="s">
        <v>6582</v>
      </c>
      <c r="H114" s="8" t="s">
        <v>6579</v>
      </c>
      <c r="I114" s="9"/>
      <c r="J114" s="9" t="s">
        <v>353</v>
      </c>
      <c r="K114" s="10" t="s">
        <v>2017</v>
      </c>
      <c r="L114" s="11">
        <v>45627</v>
      </c>
      <c r="M114" s="22"/>
      <c r="N114" s="33"/>
      <c r="O114" s="22"/>
      <c r="P114" s="12" t="s">
        <v>7200</v>
      </c>
      <c r="Q114" s="12" t="s">
        <v>7201</v>
      </c>
      <c r="R114" s="12" t="s">
        <v>7075</v>
      </c>
      <c r="S114" s="12" t="s">
        <v>7135</v>
      </c>
      <c r="T114" s="12" t="s">
        <v>7143</v>
      </c>
      <c r="U114" s="14" t="s">
        <v>56</v>
      </c>
      <c r="V114" s="14" t="s">
        <v>56</v>
      </c>
      <c r="W114" s="14" t="s">
        <v>56</v>
      </c>
      <c r="X114" s="16" t="s">
        <v>56</v>
      </c>
      <c r="Y114" s="13"/>
      <c r="Z114" s="13"/>
      <c r="AA114" s="13"/>
      <c r="AB114" s="13"/>
    </row>
    <row r="115" spans="1:28" ht="17.100000000000001" customHeight="1">
      <c r="A115" t="s">
        <v>354</v>
      </c>
      <c r="B115" s="12" t="s">
        <v>355</v>
      </c>
      <c r="C115" s="12" t="s">
        <v>37</v>
      </c>
      <c r="D115" s="12" t="s">
        <v>6507</v>
      </c>
      <c r="E115" s="12" t="s">
        <v>39</v>
      </c>
      <c r="F115" s="12" t="s">
        <v>105</v>
      </c>
      <c r="G115" s="9" t="s">
        <v>6583</v>
      </c>
      <c r="H115" s="8" t="s">
        <v>6574</v>
      </c>
      <c r="I115" s="9"/>
      <c r="J115" s="9" t="s">
        <v>356</v>
      </c>
      <c r="K115" s="10" t="s">
        <v>2017</v>
      </c>
      <c r="L115" s="11">
        <v>45627</v>
      </c>
      <c r="M115" s="22"/>
      <c r="N115" s="33"/>
      <c r="O115" s="22"/>
      <c r="P115" s="12" t="s">
        <v>7202</v>
      </c>
      <c r="Q115" s="12" t="s">
        <v>1572</v>
      </c>
      <c r="R115" s="12" t="s">
        <v>7203</v>
      </c>
      <c r="S115" s="12" t="s">
        <v>7135</v>
      </c>
      <c r="T115" s="12" t="s">
        <v>7143</v>
      </c>
      <c r="U115" s="14" t="s">
        <v>56</v>
      </c>
      <c r="V115" s="14" t="s">
        <v>56</v>
      </c>
      <c r="W115" s="14" t="s">
        <v>56</v>
      </c>
      <c r="X115" s="16" t="s">
        <v>56</v>
      </c>
      <c r="Y115" s="13"/>
      <c r="Z115" s="13"/>
      <c r="AA115" s="13"/>
      <c r="AB115" s="13"/>
    </row>
    <row r="116" spans="1:28" ht="17.100000000000001" customHeight="1">
      <c r="A116" t="s">
        <v>357</v>
      </c>
      <c r="B116" s="12" t="s">
        <v>358</v>
      </c>
      <c r="C116" s="12" t="s">
        <v>37</v>
      </c>
      <c r="D116" s="12" t="s">
        <v>6507</v>
      </c>
      <c r="E116" s="12" t="s">
        <v>39</v>
      </c>
      <c r="F116" s="12" t="s">
        <v>105</v>
      </c>
      <c r="G116" s="9" t="s">
        <v>6584</v>
      </c>
      <c r="H116" s="8" t="s">
        <v>6574</v>
      </c>
      <c r="I116" s="9"/>
      <c r="J116" s="9"/>
      <c r="K116" s="10" t="s">
        <v>2017</v>
      </c>
      <c r="L116" s="11">
        <v>45627</v>
      </c>
      <c r="M116" s="22"/>
      <c r="N116" s="33"/>
      <c r="O116" s="22"/>
      <c r="P116" s="12" t="s">
        <v>7073</v>
      </c>
      <c r="Q116" s="12" t="s">
        <v>7078</v>
      </c>
      <c r="R116" s="12" t="s">
        <v>7075</v>
      </c>
      <c r="S116" s="12" t="s">
        <v>7076</v>
      </c>
      <c r="T116" s="12" t="s">
        <v>7077</v>
      </c>
      <c r="U116" s="14" t="s">
        <v>56</v>
      </c>
      <c r="V116" s="14" t="s">
        <v>56</v>
      </c>
      <c r="W116" s="14" t="s">
        <v>56</v>
      </c>
      <c r="X116" s="16" t="s">
        <v>56</v>
      </c>
      <c r="Y116" s="13"/>
      <c r="Z116" s="13"/>
      <c r="AA116" s="13"/>
      <c r="AB116" s="13"/>
    </row>
    <row r="117" spans="1:28" ht="17.100000000000001" customHeight="1">
      <c r="A117" t="s">
        <v>359</v>
      </c>
      <c r="B117" s="12" t="s">
        <v>360</v>
      </c>
      <c r="C117" s="12" t="s">
        <v>37</v>
      </c>
      <c r="D117" s="12" t="s">
        <v>6507</v>
      </c>
      <c r="E117" s="12" t="s">
        <v>39</v>
      </c>
      <c r="F117" s="12" t="s">
        <v>105</v>
      </c>
      <c r="G117" s="9" t="s">
        <v>6585</v>
      </c>
      <c r="H117" s="8" t="s">
        <v>6574</v>
      </c>
      <c r="I117" s="9"/>
      <c r="J117" s="9" t="s">
        <v>361</v>
      </c>
      <c r="K117" s="10" t="s">
        <v>2017</v>
      </c>
      <c r="L117" s="11">
        <v>45627</v>
      </c>
      <c r="M117" s="22"/>
      <c r="N117" s="33"/>
      <c r="O117" s="22"/>
      <c r="P117" s="12" t="s">
        <v>7073</v>
      </c>
      <c r="Q117" s="12" t="s">
        <v>7078</v>
      </c>
      <c r="R117" s="12" t="s">
        <v>7075</v>
      </c>
      <c r="S117" s="12" t="s">
        <v>7076</v>
      </c>
      <c r="T117" s="12" t="s">
        <v>7077</v>
      </c>
      <c r="U117" s="14" t="s">
        <v>56</v>
      </c>
      <c r="V117" s="14" t="s">
        <v>56</v>
      </c>
      <c r="W117" s="14" t="s">
        <v>56</v>
      </c>
      <c r="X117" s="16" t="s">
        <v>56</v>
      </c>
      <c r="Y117" s="13"/>
      <c r="Z117" s="13"/>
      <c r="AA117" s="13"/>
      <c r="AB117" s="13"/>
    </row>
    <row r="118" spans="1:28" ht="17.100000000000001" customHeight="1">
      <c r="A118" t="s">
        <v>362</v>
      </c>
      <c r="B118" s="12" t="s">
        <v>363</v>
      </c>
      <c r="C118" s="12" t="s">
        <v>37</v>
      </c>
      <c r="D118" s="12" t="s">
        <v>6507</v>
      </c>
      <c r="E118" s="12" t="s">
        <v>39</v>
      </c>
      <c r="F118" s="12" t="s">
        <v>111</v>
      </c>
      <c r="G118" s="9" t="s">
        <v>6586</v>
      </c>
      <c r="H118" s="8" t="s">
        <v>6579</v>
      </c>
      <c r="I118" s="9"/>
      <c r="J118" s="9" t="s">
        <v>364</v>
      </c>
      <c r="K118" s="10" t="s">
        <v>2017</v>
      </c>
      <c r="L118" s="11">
        <v>45627</v>
      </c>
      <c r="M118" s="22"/>
      <c r="N118" s="33"/>
      <c r="O118" s="22"/>
      <c r="P118" s="12" t="s">
        <v>7073</v>
      </c>
      <c r="Q118" s="12" t="s">
        <v>7078</v>
      </c>
      <c r="R118" s="12" t="s">
        <v>7075</v>
      </c>
      <c r="S118" s="12" t="s">
        <v>7076</v>
      </c>
      <c r="T118" s="12" t="s">
        <v>7077</v>
      </c>
      <c r="U118" s="14" t="s">
        <v>56</v>
      </c>
      <c r="V118" s="14" t="s">
        <v>56</v>
      </c>
      <c r="W118" s="14" t="s">
        <v>56</v>
      </c>
      <c r="X118" s="16" t="s">
        <v>56</v>
      </c>
      <c r="Y118" s="13"/>
      <c r="Z118" s="13"/>
      <c r="AA118" s="13"/>
      <c r="AB118" s="13"/>
    </row>
    <row r="119" spans="1:28" ht="17.100000000000001" customHeight="1">
      <c r="A119" t="s">
        <v>365</v>
      </c>
      <c r="B119" s="12" t="s">
        <v>366</v>
      </c>
      <c r="C119" s="12" t="s">
        <v>37</v>
      </c>
      <c r="D119" s="12" t="s">
        <v>6507</v>
      </c>
      <c r="E119" s="12" t="s">
        <v>39</v>
      </c>
      <c r="F119" s="12" t="s">
        <v>111</v>
      </c>
      <c r="G119" s="9" t="s">
        <v>6587</v>
      </c>
      <c r="H119" s="8" t="s">
        <v>6579</v>
      </c>
      <c r="I119" s="9"/>
      <c r="J119" s="9"/>
      <c r="K119" s="10" t="s">
        <v>2017</v>
      </c>
      <c r="L119" s="11">
        <v>45627</v>
      </c>
      <c r="M119" s="22"/>
      <c r="N119" s="33"/>
      <c r="O119" s="22"/>
      <c r="P119" s="12" t="s">
        <v>7073</v>
      </c>
      <c r="Q119" s="12" t="s">
        <v>7078</v>
      </c>
      <c r="R119" s="12" t="s">
        <v>7075</v>
      </c>
      <c r="S119" s="12" t="s">
        <v>7076</v>
      </c>
      <c r="T119" s="12" t="s">
        <v>7077</v>
      </c>
      <c r="U119" s="14" t="s">
        <v>56</v>
      </c>
      <c r="V119" s="14" t="s">
        <v>56</v>
      </c>
      <c r="W119" s="14" t="s">
        <v>56</v>
      </c>
      <c r="X119" s="16" t="s">
        <v>56</v>
      </c>
      <c r="Y119" s="13"/>
      <c r="Z119" s="13"/>
      <c r="AA119" s="13"/>
      <c r="AB119" s="13"/>
    </row>
    <row r="120" spans="1:28" ht="17.100000000000001" customHeight="1">
      <c r="A120" t="s">
        <v>367</v>
      </c>
      <c r="B120" s="12" t="s">
        <v>368</v>
      </c>
      <c r="C120" s="12" t="s">
        <v>37</v>
      </c>
      <c r="D120" s="12" t="s">
        <v>6507</v>
      </c>
      <c r="E120" s="12" t="s">
        <v>39</v>
      </c>
      <c r="F120" s="12" t="s">
        <v>111</v>
      </c>
      <c r="G120" s="9" t="s">
        <v>6588</v>
      </c>
      <c r="H120" s="8" t="s">
        <v>6579</v>
      </c>
      <c r="I120" s="9"/>
      <c r="J120" s="9" t="s">
        <v>369</v>
      </c>
      <c r="K120" s="10" t="s">
        <v>2017</v>
      </c>
      <c r="L120" s="11">
        <v>45627</v>
      </c>
      <c r="M120" s="22"/>
      <c r="N120" s="33"/>
      <c r="O120" s="22"/>
      <c r="P120" s="12" t="s">
        <v>7073</v>
      </c>
      <c r="Q120" s="12" t="s">
        <v>7204</v>
      </c>
      <c r="R120" s="12" t="s">
        <v>7075</v>
      </c>
      <c r="S120" s="12" t="s">
        <v>7076</v>
      </c>
      <c r="T120" s="12" t="s">
        <v>7077</v>
      </c>
      <c r="U120" s="14" t="s">
        <v>56</v>
      </c>
      <c r="V120" s="14" t="s">
        <v>56</v>
      </c>
      <c r="W120" s="14" t="s">
        <v>56</v>
      </c>
      <c r="X120" s="16" t="s">
        <v>56</v>
      </c>
      <c r="Y120" s="13"/>
      <c r="Z120" s="13"/>
      <c r="AA120" s="13"/>
      <c r="AB120" s="13"/>
    </row>
    <row r="121" spans="1:28" ht="17.100000000000001" customHeight="1">
      <c r="A121" t="s">
        <v>370</v>
      </c>
      <c r="B121" s="12" t="s">
        <v>371</v>
      </c>
      <c r="C121" s="12" t="s">
        <v>37</v>
      </c>
      <c r="D121" s="12" t="s">
        <v>6507</v>
      </c>
      <c r="E121" s="12" t="s">
        <v>39</v>
      </c>
      <c r="F121" s="12" t="s">
        <v>111</v>
      </c>
      <c r="G121" s="9" t="s">
        <v>6589</v>
      </c>
      <c r="H121" s="8" t="s">
        <v>6579</v>
      </c>
      <c r="I121" s="9"/>
      <c r="J121" s="9" t="s">
        <v>372</v>
      </c>
      <c r="K121" s="10" t="s">
        <v>2017</v>
      </c>
      <c r="L121" s="11">
        <v>45627</v>
      </c>
      <c r="M121" s="22"/>
      <c r="N121" s="33"/>
      <c r="O121" s="22"/>
      <c r="P121" s="12" t="s">
        <v>7073</v>
      </c>
      <c r="Q121" s="12" t="s">
        <v>7204</v>
      </c>
      <c r="R121" s="12" t="s">
        <v>7075</v>
      </c>
      <c r="S121" s="12" t="s">
        <v>7076</v>
      </c>
      <c r="T121" s="12" t="s">
        <v>7077</v>
      </c>
      <c r="U121" s="14" t="s">
        <v>56</v>
      </c>
      <c r="V121" s="14" t="s">
        <v>56</v>
      </c>
      <c r="W121" s="14" t="s">
        <v>56</v>
      </c>
      <c r="X121" s="16" t="s">
        <v>56</v>
      </c>
      <c r="Y121" s="13"/>
      <c r="Z121" s="13"/>
      <c r="AA121" s="13"/>
      <c r="AB121" s="13"/>
    </row>
    <row r="122" spans="1:28" ht="17.100000000000001" customHeight="1">
      <c r="A122" t="s">
        <v>247</v>
      </c>
      <c r="B122" s="12" t="s">
        <v>7205</v>
      </c>
      <c r="C122" s="12" t="s">
        <v>37</v>
      </c>
      <c r="D122" s="12" t="s">
        <v>6502</v>
      </c>
      <c r="E122" s="12" t="s">
        <v>39</v>
      </c>
      <c r="F122" s="12" t="s">
        <v>40</v>
      </c>
      <c r="G122" s="19" t="s">
        <v>7206</v>
      </c>
      <c r="H122" s="8" t="s">
        <v>7207</v>
      </c>
      <c r="I122" s="9" t="s">
        <v>244</v>
      </c>
      <c r="J122" s="9"/>
      <c r="K122" s="10"/>
      <c r="L122" s="11"/>
      <c r="M122" s="22"/>
      <c r="N122" s="33"/>
      <c r="O122" s="22"/>
      <c r="P122" s="12" t="s">
        <v>7184</v>
      </c>
      <c r="Q122" s="12" t="s">
        <v>7164</v>
      </c>
      <c r="R122" s="12" t="s">
        <v>7182</v>
      </c>
      <c r="S122" s="12" t="s">
        <v>7183</v>
      </c>
      <c r="T122" s="12" t="s">
        <v>7143</v>
      </c>
      <c r="U122" s="12" t="s">
        <v>2582</v>
      </c>
      <c r="V122" s="6">
        <v>2.5499999999999998</v>
      </c>
      <c r="W122" s="57">
        <v>2088</v>
      </c>
      <c r="X122" s="15">
        <v>5.3239999999999998</v>
      </c>
      <c r="Y122" s="13"/>
      <c r="Z122" s="13"/>
      <c r="AA122" s="13"/>
      <c r="AB122" s="13"/>
    </row>
    <row r="123" spans="1:28" ht="17.100000000000001" customHeight="1">
      <c r="A123" t="s">
        <v>250</v>
      </c>
      <c r="B123" s="12" t="s">
        <v>7208</v>
      </c>
      <c r="C123" s="12" t="s">
        <v>37</v>
      </c>
      <c r="D123" s="12" t="s">
        <v>6502</v>
      </c>
      <c r="E123" s="12" t="s">
        <v>39</v>
      </c>
      <c r="F123" s="12" t="s">
        <v>40</v>
      </c>
      <c r="G123" s="19" t="s">
        <v>7209</v>
      </c>
      <c r="H123" s="8" t="s">
        <v>7210</v>
      </c>
      <c r="I123" s="9"/>
      <c r="J123" s="9"/>
      <c r="K123" s="10"/>
      <c r="L123" s="11"/>
      <c r="M123" s="22"/>
      <c r="N123" s="33"/>
      <c r="O123" s="22"/>
      <c r="P123" s="12" t="s">
        <v>7184</v>
      </c>
      <c r="Q123" s="12" t="s">
        <v>7164</v>
      </c>
      <c r="R123" s="12" t="s">
        <v>7182</v>
      </c>
      <c r="S123" s="12" t="s">
        <v>7183</v>
      </c>
      <c r="T123" s="12" t="s">
        <v>7143</v>
      </c>
      <c r="U123" s="12" t="s">
        <v>2582</v>
      </c>
      <c r="V123" s="6">
        <v>2.5499999999999998</v>
      </c>
      <c r="W123" s="57">
        <v>2088</v>
      </c>
      <c r="X123" s="15">
        <v>5.3239999999999998</v>
      </c>
      <c r="Y123" s="13"/>
      <c r="Z123" s="13"/>
      <c r="AA123" s="13"/>
      <c r="AB123" s="13"/>
    </row>
    <row r="124" spans="1:28" ht="17.100000000000001" customHeight="1">
      <c r="A124" t="s">
        <v>254</v>
      </c>
      <c r="B124" s="12" t="s">
        <v>7211</v>
      </c>
      <c r="C124" s="12" t="s">
        <v>37</v>
      </c>
      <c r="D124" s="12" t="s">
        <v>6502</v>
      </c>
      <c r="E124" s="12" t="s">
        <v>39</v>
      </c>
      <c r="F124" s="12" t="s">
        <v>169</v>
      </c>
      <c r="G124" s="19" t="s">
        <v>7212</v>
      </c>
      <c r="H124" s="8" t="s">
        <v>7213</v>
      </c>
      <c r="I124" s="9" t="s">
        <v>251</v>
      </c>
      <c r="J124" s="9"/>
      <c r="K124" s="10"/>
      <c r="L124" s="11"/>
      <c r="M124" s="22"/>
      <c r="N124" s="33"/>
      <c r="O124" s="22"/>
      <c r="P124" s="12" t="s">
        <v>7184</v>
      </c>
      <c r="Q124" s="12" t="s">
        <v>7214</v>
      </c>
      <c r="R124" s="12" t="s">
        <v>7182</v>
      </c>
      <c r="S124" s="12" t="s">
        <v>7183</v>
      </c>
      <c r="T124" s="12" t="s">
        <v>7143</v>
      </c>
      <c r="U124" s="12" t="s">
        <v>2582</v>
      </c>
      <c r="V124" s="6">
        <v>2.5499999999999998</v>
      </c>
      <c r="W124" s="57">
        <v>2088</v>
      </c>
      <c r="X124" s="15">
        <v>5.3239999999999998</v>
      </c>
      <c r="Y124" s="13"/>
      <c r="Z124" s="13"/>
      <c r="AA124" s="13"/>
      <c r="AB124" s="13"/>
    </row>
    <row r="125" spans="1:28" ht="17.100000000000001" customHeight="1">
      <c r="A125" t="s">
        <v>258</v>
      </c>
      <c r="B125" s="12" t="s">
        <v>7215</v>
      </c>
      <c r="C125" s="12" t="s">
        <v>37</v>
      </c>
      <c r="D125" s="12" t="s">
        <v>6502</v>
      </c>
      <c r="E125" s="12" t="s">
        <v>39</v>
      </c>
      <c r="F125" s="12" t="s">
        <v>169</v>
      </c>
      <c r="G125" s="19" t="s">
        <v>7216</v>
      </c>
      <c r="H125" s="8" t="s">
        <v>7217</v>
      </c>
      <c r="I125" s="9" t="s">
        <v>255</v>
      </c>
      <c r="J125" s="9"/>
      <c r="K125" s="10"/>
      <c r="L125" s="11"/>
      <c r="M125" s="22"/>
      <c r="N125" s="33"/>
      <c r="O125" s="22"/>
      <c r="P125" s="12" t="s">
        <v>7184</v>
      </c>
      <c r="Q125" s="12" t="s">
        <v>7214</v>
      </c>
      <c r="R125" s="12" t="s">
        <v>7182</v>
      </c>
      <c r="S125" s="12" t="s">
        <v>7183</v>
      </c>
      <c r="T125" s="12" t="s">
        <v>7143</v>
      </c>
      <c r="U125" s="12" t="s">
        <v>2582</v>
      </c>
      <c r="V125" s="6">
        <v>2.5499999999999998</v>
      </c>
      <c r="W125" s="57">
        <v>2088</v>
      </c>
      <c r="X125" s="15">
        <v>5.3239999999999998</v>
      </c>
      <c r="Y125" s="13"/>
      <c r="Z125" s="13"/>
      <c r="AA125" s="13"/>
      <c r="AB125" s="13"/>
    </row>
    <row r="126" spans="1:28" ht="17.100000000000001" customHeight="1">
      <c r="A126" t="s">
        <v>262</v>
      </c>
      <c r="B126" s="12" t="s">
        <v>7218</v>
      </c>
      <c r="C126" s="12" t="s">
        <v>37</v>
      </c>
      <c r="D126" s="12" t="s">
        <v>6502</v>
      </c>
      <c r="E126" s="12" t="s">
        <v>39</v>
      </c>
      <c r="F126" s="12" t="s">
        <v>169</v>
      </c>
      <c r="G126" s="19" t="s">
        <v>7219</v>
      </c>
      <c r="H126" s="8" t="s">
        <v>7220</v>
      </c>
      <c r="I126" s="9" t="s">
        <v>259</v>
      </c>
      <c r="J126" s="9"/>
      <c r="K126" s="10"/>
      <c r="L126" s="11"/>
      <c r="M126" s="22"/>
      <c r="N126" s="33"/>
      <c r="O126" s="22"/>
      <c r="P126" s="12" t="s">
        <v>7184</v>
      </c>
      <c r="Q126" s="12" t="s">
        <v>7214</v>
      </c>
      <c r="R126" s="12" t="s">
        <v>7182</v>
      </c>
      <c r="S126" s="12" t="s">
        <v>7183</v>
      </c>
      <c r="T126" s="12" t="s">
        <v>7143</v>
      </c>
      <c r="U126" s="12" t="s">
        <v>2582</v>
      </c>
      <c r="V126" s="6">
        <v>2.5499999999999998</v>
      </c>
      <c r="W126" s="57">
        <v>2088</v>
      </c>
      <c r="X126" s="15">
        <v>5.3239999999999998</v>
      </c>
      <c r="Y126" s="13"/>
      <c r="Z126" s="13"/>
      <c r="AA126" s="13"/>
      <c r="AB126" s="13"/>
    </row>
    <row r="127" spans="1:28" ht="17.100000000000001" customHeight="1">
      <c r="A127" t="s">
        <v>265</v>
      </c>
      <c r="B127" s="12" t="s">
        <v>7221</v>
      </c>
      <c r="C127" s="12" t="s">
        <v>37</v>
      </c>
      <c r="D127" s="12" t="s">
        <v>6502</v>
      </c>
      <c r="E127" s="12" t="s">
        <v>39</v>
      </c>
      <c r="F127" s="12" t="s">
        <v>105</v>
      </c>
      <c r="G127" s="19" t="s">
        <v>7222</v>
      </c>
      <c r="H127" s="8" t="s">
        <v>7207</v>
      </c>
      <c r="I127" s="9" t="s">
        <v>263</v>
      </c>
      <c r="J127" s="9"/>
      <c r="K127" s="10"/>
      <c r="L127" s="11"/>
      <c r="M127" s="22"/>
      <c r="N127" s="33"/>
      <c r="O127" s="22"/>
      <c r="P127" s="12" t="s">
        <v>7184</v>
      </c>
      <c r="Q127" s="12" t="s">
        <v>7068</v>
      </c>
      <c r="R127" s="12" t="s">
        <v>7223</v>
      </c>
      <c r="S127" s="12" t="s">
        <v>7224</v>
      </c>
      <c r="T127" s="12" t="s">
        <v>7225</v>
      </c>
      <c r="U127" s="12" t="s">
        <v>2582</v>
      </c>
      <c r="V127" s="6">
        <v>2.85</v>
      </c>
      <c r="W127" s="57">
        <v>2088</v>
      </c>
      <c r="X127" s="6">
        <v>5.9509999999999996</v>
      </c>
      <c r="Y127" s="13"/>
      <c r="Z127" s="13"/>
      <c r="AA127" s="13"/>
      <c r="AB127" s="13"/>
    </row>
    <row r="128" spans="1:28" ht="17.100000000000001" customHeight="1">
      <c r="A128" t="s">
        <v>268</v>
      </c>
      <c r="B128" s="12" t="s">
        <v>7226</v>
      </c>
      <c r="C128" s="12" t="s">
        <v>37</v>
      </c>
      <c r="D128" s="12" t="s">
        <v>6502</v>
      </c>
      <c r="E128" s="12" t="s">
        <v>39</v>
      </c>
      <c r="F128" s="12" t="s">
        <v>105</v>
      </c>
      <c r="G128" s="19" t="s">
        <v>7227</v>
      </c>
      <c r="H128" s="8" t="s">
        <v>7210</v>
      </c>
      <c r="I128" s="9" t="s">
        <v>266</v>
      </c>
      <c r="J128" s="9"/>
      <c r="K128" s="10"/>
      <c r="L128" s="11"/>
      <c r="M128" s="22"/>
      <c r="N128" s="33"/>
      <c r="O128" s="22"/>
      <c r="P128" s="12" t="s">
        <v>7184</v>
      </c>
      <c r="Q128" s="12" t="s">
        <v>7068</v>
      </c>
      <c r="R128" s="12" t="s">
        <v>7182</v>
      </c>
      <c r="S128" s="12" t="s">
        <v>7183</v>
      </c>
      <c r="T128" s="12" t="s">
        <v>7143</v>
      </c>
      <c r="U128" s="12" t="s">
        <v>2582</v>
      </c>
      <c r="V128" s="6">
        <v>2.85</v>
      </c>
      <c r="W128" s="57">
        <v>2088</v>
      </c>
      <c r="X128" s="6">
        <v>5.9509999999999996</v>
      </c>
      <c r="Y128" s="13"/>
      <c r="Z128" s="13"/>
      <c r="AA128" s="13"/>
      <c r="AB128" s="13"/>
    </row>
    <row r="129" spans="1:28" ht="17.100000000000001" customHeight="1">
      <c r="A129" t="s">
        <v>271</v>
      </c>
      <c r="B129" s="12" t="s">
        <v>7228</v>
      </c>
      <c r="C129" s="12" t="s">
        <v>37</v>
      </c>
      <c r="D129" s="12" t="s">
        <v>6502</v>
      </c>
      <c r="E129" s="12" t="s">
        <v>39</v>
      </c>
      <c r="F129" s="12" t="s">
        <v>111</v>
      </c>
      <c r="G129" s="19" t="s">
        <v>7229</v>
      </c>
      <c r="H129" s="8" t="s">
        <v>7213</v>
      </c>
      <c r="I129" s="9" t="s">
        <v>269</v>
      </c>
      <c r="J129" s="9"/>
      <c r="K129" s="10"/>
      <c r="L129" s="11"/>
      <c r="M129" s="22"/>
      <c r="N129" s="33"/>
      <c r="O129" s="22"/>
      <c r="P129" s="12" t="s">
        <v>7184</v>
      </c>
      <c r="Q129" s="12" t="s">
        <v>7091</v>
      </c>
      <c r="R129" s="12" t="s">
        <v>7223</v>
      </c>
      <c r="S129" s="12" t="s">
        <v>7224</v>
      </c>
      <c r="T129" s="12" t="s">
        <v>7225</v>
      </c>
      <c r="U129" s="12" t="s">
        <v>2582</v>
      </c>
      <c r="V129" s="6">
        <v>2.85</v>
      </c>
      <c r="W129" s="57">
        <v>2088</v>
      </c>
      <c r="X129" s="6">
        <v>5.9509999999999996</v>
      </c>
      <c r="Y129" s="69"/>
      <c r="Z129" s="69"/>
      <c r="AA129" s="69"/>
      <c r="AB129" s="69"/>
    </row>
    <row r="130" spans="1:28" ht="17.100000000000001" customHeight="1">
      <c r="A130" t="s">
        <v>274</v>
      </c>
      <c r="B130" s="12" t="s">
        <v>7230</v>
      </c>
      <c r="C130" s="12" t="s">
        <v>37</v>
      </c>
      <c r="D130" s="12" t="s">
        <v>6502</v>
      </c>
      <c r="E130" s="12" t="s">
        <v>39</v>
      </c>
      <c r="F130" s="12" t="s">
        <v>111</v>
      </c>
      <c r="G130" s="19" t="s">
        <v>7231</v>
      </c>
      <c r="H130" s="8" t="s">
        <v>7217</v>
      </c>
      <c r="I130" s="9" t="s">
        <v>272</v>
      </c>
      <c r="J130" s="9"/>
      <c r="K130" s="10"/>
      <c r="L130" s="11"/>
      <c r="M130" s="22"/>
      <c r="N130" s="33"/>
      <c r="O130" s="22"/>
      <c r="P130" s="12" t="s">
        <v>7184</v>
      </c>
      <c r="Q130" s="12" t="s">
        <v>7091</v>
      </c>
      <c r="R130" s="12" t="s">
        <v>7182</v>
      </c>
      <c r="S130" s="12" t="s">
        <v>7183</v>
      </c>
      <c r="T130" s="12" t="s">
        <v>7143</v>
      </c>
      <c r="U130" s="12" t="s">
        <v>2582</v>
      </c>
      <c r="V130" s="6">
        <v>2.85</v>
      </c>
      <c r="W130" s="57">
        <v>2088</v>
      </c>
      <c r="X130" s="6">
        <v>5.9509999999999996</v>
      </c>
      <c r="Y130" s="68"/>
      <c r="Z130" s="68"/>
      <c r="AA130" s="68"/>
      <c r="AB130" s="68"/>
    </row>
    <row r="131" spans="1:28" ht="17.100000000000001" customHeight="1">
      <c r="A131" t="s">
        <v>277</v>
      </c>
      <c r="B131" s="12" t="s">
        <v>7232</v>
      </c>
      <c r="C131" s="12" t="s">
        <v>37</v>
      </c>
      <c r="D131" s="12" t="s">
        <v>6502</v>
      </c>
      <c r="E131" s="12" t="s">
        <v>39</v>
      </c>
      <c r="F131" s="12" t="s">
        <v>111</v>
      </c>
      <c r="G131" s="19" t="s">
        <v>7233</v>
      </c>
      <c r="H131" s="8" t="s">
        <v>7220</v>
      </c>
      <c r="I131" s="9" t="s">
        <v>275</v>
      </c>
      <c r="J131" s="9"/>
      <c r="K131" s="10"/>
      <c r="L131" s="11"/>
      <c r="M131" s="22"/>
      <c r="N131" s="33"/>
      <c r="O131" s="22"/>
      <c r="P131" s="12" t="s">
        <v>7184</v>
      </c>
      <c r="Q131" s="12" t="s">
        <v>7194</v>
      </c>
      <c r="R131" s="12" t="s">
        <v>7182</v>
      </c>
      <c r="S131" s="12" t="s">
        <v>7183</v>
      </c>
      <c r="T131" s="12" t="s">
        <v>7143</v>
      </c>
      <c r="U131" s="12" t="s">
        <v>2582</v>
      </c>
      <c r="V131" s="18">
        <v>2.9</v>
      </c>
      <c r="W131" s="57">
        <v>2088</v>
      </c>
      <c r="X131" s="6">
        <v>6.0549999999999997</v>
      </c>
      <c r="Y131" s="13"/>
      <c r="Z131" s="13"/>
      <c r="AA131" s="13"/>
      <c r="AB131" s="13"/>
    </row>
    <row r="132" spans="1:28" ht="17.100000000000001" customHeight="1">
      <c r="A132" t="s">
        <v>279</v>
      </c>
      <c r="B132" s="12" t="s">
        <v>7234</v>
      </c>
      <c r="C132" s="12" t="s">
        <v>37</v>
      </c>
      <c r="D132" s="12" t="s">
        <v>6502</v>
      </c>
      <c r="E132" s="12" t="s">
        <v>39</v>
      </c>
      <c r="F132" s="12" t="s">
        <v>7235</v>
      </c>
      <c r="G132" s="19" t="s">
        <v>7236</v>
      </c>
      <c r="H132" s="8" t="s">
        <v>7213</v>
      </c>
      <c r="I132" s="9"/>
      <c r="J132" s="9"/>
      <c r="K132" s="10"/>
      <c r="L132" s="11"/>
      <c r="M132" s="22"/>
      <c r="N132" s="33"/>
      <c r="O132" s="22"/>
      <c r="P132" s="12" t="s">
        <v>7099</v>
      </c>
      <c r="Q132" s="12" t="s">
        <v>7237</v>
      </c>
      <c r="R132" s="12" t="s">
        <v>7101</v>
      </c>
      <c r="S132" s="12" t="s">
        <v>7086</v>
      </c>
      <c r="T132" s="12" t="s">
        <v>7077</v>
      </c>
      <c r="U132" s="12" t="s">
        <v>2582</v>
      </c>
      <c r="V132" s="6">
        <v>2.85</v>
      </c>
      <c r="W132" s="57">
        <v>2088</v>
      </c>
      <c r="X132" s="6">
        <v>5.9509999999999996</v>
      </c>
      <c r="Y132" s="13"/>
      <c r="Z132" s="13"/>
      <c r="AA132" s="13"/>
      <c r="AB132" s="13"/>
    </row>
    <row r="133" spans="1:28" ht="17.100000000000001" customHeight="1">
      <c r="A133" t="s">
        <v>281</v>
      </c>
      <c r="B133" s="12" t="s">
        <v>7238</v>
      </c>
      <c r="C133" s="12" t="s">
        <v>37</v>
      </c>
      <c r="D133" s="12" t="s">
        <v>6502</v>
      </c>
      <c r="E133" s="12" t="s">
        <v>39</v>
      </c>
      <c r="F133" s="12" t="s">
        <v>7235</v>
      </c>
      <c r="G133" s="19" t="s">
        <v>7239</v>
      </c>
      <c r="H133" s="8" t="s">
        <v>7217</v>
      </c>
      <c r="I133" s="9"/>
      <c r="J133" s="9"/>
      <c r="K133" s="10"/>
      <c r="L133" s="11"/>
      <c r="M133" s="22"/>
      <c r="N133" s="33"/>
      <c r="O133" s="22"/>
      <c r="P133" s="12" t="s">
        <v>7099</v>
      </c>
      <c r="Q133" s="12" t="s">
        <v>7237</v>
      </c>
      <c r="R133" s="12" t="s">
        <v>7101</v>
      </c>
      <c r="S133" s="12" t="s">
        <v>7086</v>
      </c>
      <c r="T133" s="12" t="s">
        <v>7077</v>
      </c>
      <c r="U133" s="12" t="s">
        <v>2582</v>
      </c>
      <c r="V133" s="6">
        <v>2.85</v>
      </c>
      <c r="W133" s="57">
        <v>2088</v>
      </c>
      <c r="X133" s="6">
        <v>5.9509999999999996</v>
      </c>
      <c r="Y133" s="13"/>
      <c r="Z133" s="13"/>
      <c r="AA133" s="13"/>
      <c r="AB133" s="13"/>
    </row>
    <row r="134" spans="1:28" ht="17.100000000000001" customHeight="1">
      <c r="A134" t="s">
        <v>283</v>
      </c>
      <c r="B134" s="12" t="s">
        <v>7240</v>
      </c>
      <c r="C134" s="12" t="s">
        <v>37</v>
      </c>
      <c r="D134" s="12" t="s">
        <v>6502</v>
      </c>
      <c r="E134" s="12" t="s">
        <v>39</v>
      </c>
      <c r="F134" s="12" t="s">
        <v>7235</v>
      </c>
      <c r="G134" s="19" t="s">
        <v>7241</v>
      </c>
      <c r="H134" s="8" t="s">
        <v>7220</v>
      </c>
      <c r="I134" s="9"/>
      <c r="J134" s="9"/>
      <c r="K134" s="10"/>
      <c r="L134" s="11"/>
      <c r="M134" s="22"/>
      <c r="N134" s="33"/>
      <c r="O134" s="22"/>
      <c r="P134" s="12" t="s">
        <v>7099</v>
      </c>
      <c r="Q134" s="12" t="s">
        <v>7242</v>
      </c>
      <c r="R134" s="12" t="s">
        <v>7101</v>
      </c>
      <c r="S134" s="12" t="s">
        <v>7086</v>
      </c>
      <c r="T134" s="12" t="s">
        <v>7077</v>
      </c>
      <c r="U134" s="12" t="s">
        <v>2582</v>
      </c>
      <c r="V134" s="6">
        <v>2.99</v>
      </c>
      <c r="W134" s="57">
        <v>2088</v>
      </c>
      <c r="X134" s="6">
        <v>6.2430000000000003</v>
      </c>
      <c r="Y134" s="13"/>
      <c r="Z134" s="13"/>
      <c r="AA134" s="13"/>
      <c r="AB134" s="13"/>
    </row>
    <row r="135" spans="1:28" ht="17.100000000000001" customHeight="1">
      <c r="A135" t="s">
        <v>7243</v>
      </c>
      <c r="B135" s="12" t="s">
        <v>7244</v>
      </c>
      <c r="C135" s="12" t="s">
        <v>37</v>
      </c>
      <c r="D135" s="12" t="s">
        <v>6507</v>
      </c>
      <c r="E135" s="12" t="s">
        <v>52</v>
      </c>
      <c r="F135" s="12" t="s">
        <v>53</v>
      </c>
      <c r="G135" s="9" t="s">
        <v>7245</v>
      </c>
      <c r="H135" s="8" t="s">
        <v>7246</v>
      </c>
      <c r="I135" s="9" t="s">
        <v>297</v>
      </c>
      <c r="J135" s="9"/>
      <c r="K135" s="10"/>
      <c r="L135" s="11"/>
      <c r="M135" s="22"/>
      <c r="N135" s="33"/>
      <c r="O135" s="22"/>
      <c r="P135" s="12" t="s">
        <v>7163</v>
      </c>
      <c r="Q135" s="12" t="s">
        <v>7164</v>
      </c>
      <c r="R135" s="12" t="s">
        <v>7165</v>
      </c>
      <c r="S135" s="12" t="s">
        <v>7057</v>
      </c>
      <c r="T135" s="12" t="s">
        <v>7057</v>
      </c>
      <c r="U135" s="14" t="s">
        <v>56</v>
      </c>
      <c r="V135" s="14" t="s">
        <v>56</v>
      </c>
      <c r="W135" s="14" t="s">
        <v>56</v>
      </c>
      <c r="X135" s="16" t="s">
        <v>56</v>
      </c>
      <c r="Y135" s="13"/>
      <c r="Z135" s="13"/>
      <c r="AA135" s="13"/>
      <c r="AB135" s="13"/>
    </row>
    <row r="136" spans="1:28" ht="17.100000000000001" customHeight="1">
      <c r="A136" t="s">
        <v>306</v>
      </c>
      <c r="B136" s="12" t="s">
        <v>7247</v>
      </c>
      <c r="C136" s="12" t="s">
        <v>37</v>
      </c>
      <c r="D136" s="12" t="s">
        <v>6507</v>
      </c>
      <c r="E136" s="12" t="s">
        <v>52</v>
      </c>
      <c r="F136" s="12" t="s">
        <v>130</v>
      </c>
      <c r="G136" s="9" t="s">
        <v>7248</v>
      </c>
      <c r="H136" s="8" t="s">
        <v>7249</v>
      </c>
      <c r="I136" s="9"/>
      <c r="J136" s="9"/>
      <c r="K136" s="10"/>
      <c r="L136" s="11"/>
      <c r="M136" s="22"/>
      <c r="N136" s="33"/>
      <c r="O136" s="22"/>
      <c r="P136" s="12" t="s">
        <v>7070</v>
      </c>
      <c r="Q136" s="12" t="s">
        <v>7188</v>
      </c>
      <c r="R136" s="12" t="s">
        <v>7072</v>
      </c>
      <c r="S136" s="12" t="s">
        <v>7066</v>
      </c>
      <c r="T136" s="12" t="s">
        <v>7057</v>
      </c>
      <c r="U136" s="14" t="s">
        <v>56</v>
      </c>
      <c r="V136" s="14" t="s">
        <v>56</v>
      </c>
      <c r="W136" s="14" t="s">
        <v>56</v>
      </c>
      <c r="X136" s="16" t="s">
        <v>56</v>
      </c>
      <c r="Y136" s="13"/>
      <c r="Z136" s="13"/>
      <c r="AA136" s="13"/>
      <c r="AB136" s="13"/>
    </row>
    <row r="137" spans="1:28" ht="17.100000000000001" customHeight="1">
      <c r="A137" t="s">
        <v>339</v>
      </c>
      <c r="B137" s="12" t="s">
        <v>7250</v>
      </c>
      <c r="C137" s="12" t="s">
        <v>37</v>
      </c>
      <c r="D137" s="12" t="s">
        <v>6507</v>
      </c>
      <c r="E137" s="12" t="s">
        <v>39</v>
      </c>
      <c r="F137" s="12" t="s">
        <v>40</v>
      </c>
      <c r="G137" s="9" t="s">
        <v>7251</v>
      </c>
      <c r="H137" s="8" t="s">
        <v>7252</v>
      </c>
      <c r="I137" s="9" t="s">
        <v>337</v>
      </c>
      <c r="J137" s="9"/>
      <c r="K137" s="10"/>
      <c r="L137" s="11"/>
      <c r="M137" s="22"/>
      <c r="N137" s="33"/>
      <c r="O137" s="22"/>
      <c r="P137" s="12" t="s">
        <v>7073</v>
      </c>
      <c r="Q137" s="12" t="s">
        <v>7078</v>
      </c>
      <c r="R137" s="12" t="s">
        <v>7075</v>
      </c>
      <c r="S137" s="12" t="s">
        <v>7076</v>
      </c>
      <c r="T137" s="12" t="s">
        <v>7077</v>
      </c>
      <c r="U137" s="14" t="s">
        <v>56</v>
      </c>
      <c r="V137" s="14" t="s">
        <v>56</v>
      </c>
      <c r="W137" s="14" t="s">
        <v>56</v>
      </c>
      <c r="X137" s="16" t="s">
        <v>56</v>
      </c>
      <c r="Y137" s="13"/>
      <c r="Z137" s="13"/>
      <c r="AA137" s="13"/>
      <c r="AB137" s="13"/>
    </row>
    <row r="138" spans="1:28" ht="17.100000000000001" customHeight="1">
      <c r="A138" t="s">
        <v>341</v>
      </c>
      <c r="B138" s="12" t="s">
        <v>7253</v>
      </c>
      <c r="C138" s="12" t="s">
        <v>37</v>
      </c>
      <c r="D138" s="12" t="s">
        <v>6507</v>
      </c>
      <c r="E138" s="12" t="s">
        <v>39</v>
      </c>
      <c r="F138" s="12" t="s">
        <v>40</v>
      </c>
      <c r="G138" s="9" t="s">
        <v>7254</v>
      </c>
      <c r="H138" s="8" t="s">
        <v>7252</v>
      </c>
      <c r="I138" s="9"/>
      <c r="J138" s="9"/>
      <c r="K138" s="10"/>
      <c r="L138" s="11"/>
      <c r="M138" s="22"/>
      <c r="N138" s="33"/>
      <c r="O138" s="22"/>
      <c r="P138" s="12" t="s">
        <v>7073</v>
      </c>
      <c r="Q138" s="12" t="s">
        <v>7255</v>
      </c>
      <c r="R138" s="12" t="s">
        <v>7075</v>
      </c>
      <c r="S138" s="12" t="s">
        <v>7076</v>
      </c>
      <c r="T138" s="12" t="s">
        <v>7077</v>
      </c>
      <c r="U138" s="14" t="s">
        <v>56</v>
      </c>
      <c r="V138" s="14" t="s">
        <v>56</v>
      </c>
      <c r="W138" s="14" t="s">
        <v>56</v>
      </c>
      <c r="X138" s="16" t="s">
        <v>56</v>
      </c>
      <c r="Y138" s="13"/>
      <c r="Z138" s="13"/>
      <c r="AA138" s="13"/>
      <c r="AB138" s="13"/>
    </row>
    <row r="139" spans="1:28" ht="17.100000000000001" customHeight="1">
      <c r="A139" t="s">
        <v>345</v>
      </c>
      <c r="B139" s="12" t="s">
        <v>7256</v>
      </c>
      <c r="C139" s="12" t="s">
        <v>37</v>
      </c>
      <c r="D139" s="12" t="s">
        <v>6507</v>
      </c>
      <c r="E139" s="12" t="s">
        <v>39</v>
      </c>
      <c r="F139" s="12" t="s">
        <v>169</v>
      </c>
      <c r="G139" s="9" t="s">
        <v>7257</v>
      </c>
      <c r="H139" s="8" t="s">
        <v>7258</v>
      </c>
      <c r="I139" s="9" t="s">
        <v>342</v>
      </c>
      <c r="J139" s="9"/>
      <c r="K139" s="10"/>
      <c r="L139" s="11"/>
      <c r="M139" s="22"/>
      <c r="N139" s="33"/>
      <c r="O139" s="22"/>
      <c r="P139" s="12" t="s">
        <v>7073</v>
      </c>
      <c r="Q139" s="12" t="s">
        <v>7078</v>
      </c>
      <c r="R139" s="12" t="s">
        <v>7075</v>
      </c>
      <c r="S139" s="12" t="s">
        <v>7076</v>
      </c>
      <c r="T139" s="12" t="s">
        <v>7077</v>
      </c>
      <c r="U139" s="14" t="s">
        <v>56</v>
      </c>
      <c r="V139" s="14" t="s">
        <v>56</v>
      </c>
      <c r="W139" s="14" t="s">
        <v>56</v>
      </c>
      <c r="X139" s="16" t="s">
        <v>56</v>
      </c>
      <c r="Y139" s="13"/>
      <c r="Z139" s="13"/>
      <c r="AA139" s="13"/>
      <c r="AB139" s="13"/>
    </row>
    <row r="140" spans="1:28" ht="17.100000000000001" customHeight="1">
      <c r="A140" t="s">
        <v>350</v>
      </c>
      <c r="B140" s="12" t="s">
        <v>7259</v>
      </c>
      <c r="C140" s="12" t="s">
        <v>37</v>
      </c>
      <c r="D140" s="12" t="s">
        <v>6507</v>
      </c>
      <c r="E140" s="12" t="s">
        <v>39</v>
      </c>
      <c r="F140" s="12" t="s">
        <v>169</v>
      </c>
      <c r="G140" s="9" t="s">
        <v>7260</v>
      </c>
      <c r="H140" s="8" t="s">
        <v>7258</v>
      </c>
      <c r="I140" s="9" t="s">
        <v>348</v>
      </c>
      <c r="J140" s="9"/>
      <c r="K140" s="10"/>
      <c r="L140" s="11"/>
      <c r="M140" s="22"/>
      <c r="N140" s="33"/>
      <c r="O140" s="22"/>
      <c r="P140" s="12" t="s">
        <v>7073</v>
      </c>
      <c r="Q140" s="12" t="s">
        <v>7255</v>
      </c>
      <c r="R140" s="12" t="s">
        <v>7075</v>
      </c>
      <c r="S140" s="12" t="s">
        <v>7076</v>
      </c>
      <c r="T140" s="12" t="s">
        <v>7077</v>
      </c>
      <c r="U140" s="14" t="s">
        <v>56</v>
      </c>
      <c r="V140" s="14" t="s">
        <v>56</v>
      </c>
      <c r="W140" s="14" t="s">
        <v>56</v>
      </c>
      <c r="X140" s="16" t="s">
        <v>56</v>
      </c>
      <c r="Y140" s="13"/>
      <c r="Z140" s="13"/>
      <c r="AA140" s="13"/>
      <c r="AB140" s="13"/>
    </row>
    <row r="141" spans="1:28" ht="17.100000000000001" customHeight="1">
      <c r="A141" t="s">
        <v>353</v>
      </c>
      <c r="B141" s="12" t="s">
        <v>7261</v>
      </c>
      <c r="C141" s="12" t="s">
        <v>37</v>
      </c>
      <c r="D141" s="12" t="s">
        <v>6507</v>
      </c>
      <c r="E141" s="12" t="s">
        <v>39</v>
      </c>
      <c r="F141" s="12" t="s">
        <v>169</v>
      </c>
      <c r="G141" s="9" t="s">
        <v>7262</v>
      </c>
      <c r="H141" s="8" t="s">
        <v>7258</v>
      </c>
      <c r="I141" s="9" t="s">
        <v>351</v>
      </c>
      <c r="J141" s="9"/>
      <c r="K141" s="10"/>
      <c r="L141" s="11"/>
      <c r="M141" s="22"/>
      <c r="N141" s="33"/>
      <c r="O141" s="22"/>
      <c r="P141" s="12" t="s">
        <v>7073</v>
      </c>
      <c r="Q141" s="12" t="s">
        <v>7204</v>
      </c>
      <c r="R141" s="12" t="s">
        <v>7075</v>
      </c>
      <c r="S141" s="12" t="s">
        <v>7076</v>
      </c>
      <c r="T141" s="12" t="s">
        <v>7077</v>
      </c>
      <c r="U141" s="14" t="s">
        <v>56</v>
      </c>
      <c r="V141" s="14" t="s">
        <v>56</v>
      </c>
      <c r="W141" s="14" t="s">
        <v>56</v>
      </c>
      <c r="X141" s="16" t="s">
        <v>56</v>
      </c>
      <c r="Y141" s="13"/>
      <c r="Z141" s="13"/>
      <c r="AA141" s="13"/>
      <c r="AB141" s="13"/>
    </row>
    <row r="142" spans="1:28" ht="17.100000000000001" customHeight="1">
      <c r="A142" t="s">
        <v>356</v>
      </c>
      <c r="B142" s="12" t="s">
        <v>7263</v>
      </c>
      <c r="C142" s="12" t="s">
        <v>37</v>
      </c>
      <c r="D142" s="12" t="s">
        <v>6507</v>
      </c>
      <c r="E142" s="12" t="s">
        <v>39</v>
      </c>
      <c r="F142" s="12" t="s">
        <v>105</v>
      </c>
      <c r="G142" s="9" t="s">
        <v>7264</v>
      </c>
      <c r="H142" s="8" t="s">
        <v>7252</v>
      </c>
      <c r="I142" s="9" t="s">
        <v>354</v>
      </c>
      <c r="J142" s="9"/>
      <c r="K142" s="10"/>
      <c r="L142" s="11"/>
      <c r="M142" s="22"/>
      <c r="N142" s="33"/>
      <c r="O142" s="22"/>
      <c r="P142" s="12" t="s">
        <v>7073</v>
      </c>
      <c r="Q142" s="12" t="s">
        <v>7078</v>
      </c>
      <c r="R142" s="12" t="s">
        <v>7075</v>
      </c>
      <c r="S142" s="12" t="s">
        <v>7076</v>
      </c>
      <c r="T142" s="12" t="s">
        <v>7077</v>
      </c>
      <c r="U142" s="14" t="s">
        <v>56</v>
      </c>
      <c r="V142" s="14" t="s">
        <v>56</v>
      </c>
      <c r="W142" s="14" t="s">
        <v>56</v>
      </c>
      <c r="X142" s="16" t="s">
        <v>56</v>
      </c>
      <c r="Y142" s="13"/>
      <c r="Z142" s="13"/>
      <c r="AA142" s="13"/>
      <c r="AB142" s="13"/>
    </row>
    <row r="143" spans="1:28" ht="17.100000000000001" customHeight="1">
      <c r="A143" t="s">
        <v>361</v>
      </c>
      <c r="B143" s="12" t="s">
        <v>7265</v>
      </c>
      <c r="C143" s="12" t="s">
        <v>37</v>
      </c>
      <c r="D143" s="12" t="s">
        <v>6507</v>
      </c>
      <c r="E143" s="12" t="s">
        <v>39</v>
      </c>
      <c r="F143" s="12" t="s">
        <v>105</v>
      </c>
      <c r="G143" s="9" t="s">
        <v>7266</v>
      </c>
      <c r="H143" s="8" t="s">
        <v>7252</v>
      </c>
      <c r="I143" s="9" t="s">
        <v>359</v>
      </c>
      <c r="J143" s="9"/>
      <c r="K143" s="10"/>
      <c r="L143" s="11"/>
      <c r="M143" s="22"/>
      <c r="N143" s="33"/>
      <c r="O143" s="22"/>
      <c r="P143" s="12" t="s">
        <v>7073</v>
      </c>
      <c r="Q143" s="12" t="s">
        <v>7078</v>
      </c>
      <c r="R143" s="12" t="s">
        <v>7075</v>
      </c>
      <c r="S143" s="12" t="s">
        <v>7076</v>
      </c>
      <c r="T143" s="12" t="s">
        <v>7077</v>
      </c>
      <c r="U143" s="14" t="s">
        <v>56</v>
      </c>
      <c r="V143" s="14" t="s">
        <v>56</v>
      </c>
      <c r="W143" s="14" t="s">
        <v>56</v>
      </c>
      <c r="X143" s="16" t="s">
        <v>56</v>
      </c>
      <c r="Y143" s="13"/>
      <c r="Z143" s="13"/>
      <c r="AA143" s="13"/>
      <c r="AB143" s="13"/>
    </row>
    <row r="144" spans="1:28" ht="17.100000000000001" customHeight="1">
      <c r="A144" t="s">
        <v>364</v>
      </c>
      <c r="B144" s="12" t="s">
        <v>7267</v>
      </c>
      <c r="C144" s="12" t="s">
        <v>37</v>
      </c>
      <c r="D144" s="12" t="s">
        <v>6507</v>
      </c>
      <c r="E144" s="12" t="s">
        <v>39</v>
      </c>
      <c r="F144" s="12" t="s">
        <v>111</v>
      </c>
      <c r="G144" s="9" t="s">
        <v>7268</v>
      </c>
      <c r="H144" s="8" t="s">
        <v>7258</v>
      </c>
      <c r="I144" s="9" t="s">
        <v>362</v>
      </c>
      <c r="J144" s="9"/>
      <c r="K144" s="10"/>
      <c r="L144" s="11"/>
      <c r="M144" s="22"/>
      <c r="N144" s="33"/>
      <c r="O144" s="22"/>
      <c r="P144" s="12" t="s">
        <v>7073</v>
      </c>
      <c r="Q144" s="12" t="s">
        <v>7078</v>
      </c>
      <c r="R144" s="12" t="s">
        <v>7075</v>
      </c>
      <c r="S144" s="12" t="s">
        <v>7076</v>
      </c>
      <c r="T144" s="12" t="s">
        <v>7077</v>
      </c>
      <c r="U144" s="14" t="s">
        <v>56</v>
      </c>
      <c r="V144" s="14" t="s">
        <v>56</v>
      </c>
      <c r="W144" s="14" t="s">
        <v>56</v>
      </c>
      <c r="X144" s="16" t="s">
        <v>56</v>
      </c>
      <c r="Y144" s="13"/>
      <c r="Z144" s="13"/>
      <c r="AA144" s="13"/>
      <c r="AB144" s="13"/>
    </row>
    <row r="145" spans="1:28" ht="17.100000000000001" customHeight="1">
      <c r="A145" t="s">
        <v>369</v>
      </c>
      <c r="B145" s="12" t="s">
        <v>7269</v>
      </c>
      <c r="C145" s="12" t="s">
        <v>37</v>
      </c>
      <c r="D145" s="12" t="s">
        <v>6507</v>
      </c>
      <c r="E145" s="12" t="s">
        <v>39</v>
      </c>
      <c r="F145" s="12" t="s">
        <v>111</v>
      </c>
      <c r="G145" s="9" t="s">
        <v>7270</v>
      </c>
      <c r="H145" s="8" t="s">
        <v>7258</v>
      </c>
      <c r="I145" s="9" t="s">
        <v>367</v>
      </c>
      <c r="J145" s="9"/>
      <c r="K145" s="10"/>
      <c r="L145" s="11"/>
      <c r="M145" s="22"/>
      <c r="N145" s="33"/>
      <c r="O145" s="22"/>
      <c r="P145" s="12" t="s">
        <v>7073</v>
      </c>
      <c r="Q145" s="12" t="s">
        <v>7255</v>
      </c>
      <c r="R145" s="12" t="s">
        <v>7075</v>
      </c>
      <c r="S145" s="12" t="s">
        <v>7076</v>
      </c>
      <c r="T145" s="12" t="s">
        <v>7077</v>
      </c>
      <c r="U145" s="14" t="s">
        <v>56</v>
      </c>
      <c r="V145" s="14" t="s">
        <v>56</v>
      </c>
      <c r="W145" s="14" t="s">
        <v>56</v>
      </c>
      <c r="X145" s="16" t="s">
        <v>56</v>
      </c>
      <c r="Y145" s="13"/>
      <c r="Z145" s="13"/>
      <c r="AA145" s="13"/>
      <c r="AB145" s="13"/>
    </row>
    <row r="146" spans="1:28" ht="17.100000000000001" customHeight="1">
      <c r="A146" t="s">
        <v>372</v>
      </c>
      <c r="B146" s="12" t="s">
        <v>7271</v>
      </c>
      <c r="C146" s="12" t="s">
        <v>37</v>
      </c>
      <c r="D146" s="12" t="s">
        <v>6507</v>
      </c>
      <c r="E146" s="12" t="s">
        <v>39</v>
      </c>
      <c r="F146" s="12" t="s">
        <v>111</v>
      </c>
      <c r="G146" s="9" t="s">
        <v>7272</v>
      </c>
      <c r="H146" s="8" t="s">
        <v>7258</v>
      </c>
      <c r="I146" s="9" t="s">
        <v>370</v>
      </c>
      <c r="J146" s="9"/>
      <c r="K146" s="10"/>
      <c r="L146" s="11"/>
      <c r="M146" s="22"/>
      <c r="N146" s="33"/>
      <c r="O146" s="22"/>
      <c r="P146" s="12" t="s">
        <v>7073</v>
      </c>
      <c r="Q146" s="12" t="s">
        <v>7204</v>
      </c>
      <c r="R146" s="12" t="s">
        <v>7075</v>
      </c>
      <c r="S146" s="12" t="s">
        <v>7076</v>
      </c>
      <c r="T146" s="12" t="s">
        <v>7077</v>
      </c>
      <c r="U146" s="14" t="s">
        <v>56</v>
      </c>
      <c r="V146" s="14" t="s">
        <v>56</v>
      </c>
      <c r="W146" s="14" t="s">
        <v>56</v>
      </c>
      <c r="X146" s="16" t="s">
        <v>56</v>
      </c>
      <c r="Y146" s="13"/>
      <c r="Z146" s="13"/>
      <c r="AA146" s="13"/>
      <c r="AB146" s="13"/>
    </row>
    <row r="147" spans="1:28" ht="17.100000000000001" customHeight="1">
      <c r="A147" t="s">
        <v>7273</v>
      </c>
      <c r="B147" s="12" t="s">
        <v>7274</v>
      </c>
      <c r="C147" s="12" t="s">
        <v>37</v>
      </c>
      <c r="D147" s="12" t="s">
        <v>6507</v>
      </c>
      <c r="E147" s="12" t="s">
        <v>39</v>
      </c>
      <c r="F147" s="12" t="s">
        <v>7235</v>
      </c>
      <c r="G147" s="9" t="s">
        <v>7275</v>
      </c>
      <c r="H147" s="8" t="s">
        <v>7258</v>
      </c>
      <c r="I147" s="9"/>
      <c r="J147" s="9"/>
      <c r="K147" s="10"/>
      <c r="L147" s="11"/>
      <c r="M147" s="22"/>
      <c r="N147" s="33"/>
      <c r="O147" s="22"/>
      <c r="P147" s="12" t="s">
        <v>7073</v>
      </c>
      <c r="Q147" s="12" t="s">
        <v>7078</v>
      </c>
      <c r="R147" s="12" t="s">
        <v>7075</v>
      </c>
      <c r="S147" s="12" t="s">
        <v>7076</v>
      </c>
      <c r="T147" s="12" t="s">
        <v>7077</v>
      </c>
      <c r="U147" s="14" t="s">
        <v>56</v>
      </c>
      <c r="V147" s="14" t="s">
        <v>56</v>
      </c>
      <c r="W147" s="14" t="s">
        <v>56</v>
      </c>
      <c r="X147" s="16" t="s">
        <v>56</v>
      </c>
      <c r="Y147" s="13"/>
      <c r="Z147" s="13"/>
      <c r="AA147" s="13"/>
      <c r="AB147" s="13"/>
    </row>
    <row r="148" spans="1:28" ht="17.100000000000001" customHeight="1">
      <c r="A148" t="s">
        <v>7276</v>
      </c>
      <c r="B148" s="12" t="s">
        <v>7277</v>
      </c>
      <c r="C148" s="12" t="s">
        <v>37</v>
      </c>
      <c r="D148" s="12" t="s">
        <v>6507</v>
      </c>
      <c r="E148" s="12" t="s">
        <v>39</v>
      </c>
      <c r="F148" s="12" t="s">
        <v>7235</v>
      </c>
      <c r="G148" s="9" t="s">
        <v>7278</v>
      </c>
      <c r="H148" s="8" t="s">
        <v>7258</v>
      </c>
      <c r="I148" s="9"/>
      <c r="J148" s="9"/>
      <c r="K148" s="10"/>
      <c r="L148" s="11"/>
      <c r="M148" s="22"/>
      <c r="N148" s="33"/>
      <c r="O148" s="22"/>
      <c r="P148" s="12" t="s">
        <v>7073</v>
      </c>
      <c r="Q148" s="12" t="s">
        <v>7255</v>
      </c>
      <c r="R148" s="12" t="s">
        <v>7075</v>
      </c>
      <c r="S148" s="12" t="s">
        <v>7076</v>
      </c>
      <c r="T148" s="12" t="s">
        <v>7077</v>
      </c>
      <c r="U148" s="14" t="s">
        <v>56</v>
      </c>
      <c r="V148" s="14" t="s">
        <v>56</v>
      </c>
      <c r="W148" s="14" t="s">
        <v>56</v>
      </c>
      <c r="X148" s="16" t="s">
        <v>56</v>
      </c>
      <c r="Y148" s="13"/>
      <c r="Z148" s="13"/>
      <c r="AA148" s="13"/>
      <c r="AB148" s="13"/>
    </row>
    <row r="149" spans="1:28" ht="17.100000000000001" customHeight="1">
      <c r="A149" t="s">
        <v>7279</v>
      </c>
      <c r="B149" s="12" t="s">
        <v>7280</v>
      </c>
      <c r="C149" s="12" t="s">
        <v>37</v>
      </c>
      <c r="D149" s="12" t="s">
        <v>6507</v>
      </c>
      <c r="E149" s="12" t="s">
        <v>39</v>
      </c>
      <c r="F149" s="12" t="s">
        <v>7235</v>
      </c>
      <c r="G149" s="9" t="s">
        <v>7281</v>
      </c>
      <c r="H149" s="8" t="s">
        <v>7258</v>
      </c>
      <c r="I149" s="9"/>
      <c r="J149" s="9"/>
      <c r="K149" s="10"/>
      <c r="L149" s="11"/>
      <c r="M149" s="22"/>
      <c r="N149" s="33"/>
      <c r="O149" s="22"/>
      <c r="P149" s="12" t="s">
        <v>7073</v>
      </c>
      <c r="Q149" s="12" t="s">
        <v>7204</v>
      </c>
      <c r="R149" s="12" t="s">
        <v>7075</v>
      </c>
      <c r="S149" s="12" t="s">
        <v>7076</v>
      </c>
      <c r="T149" s="12" t="s">
        <v>7077</v>
      </c>
      <c r="U149" s="14" t="s">
        <v>56</v>
      </c>
      <c r="V149" s="14" t="s">
        <v>56</v>
      </c>
      <c r="W149" s="14" t="s">
        <v>56</v>
      </c>
      <c r="X149" s="16" t="s">
        <v>56</v>
      </c>
      <c r="Y149" s="13"/>
      <c r="Z149" s="13"/>
      <c r="AA149" s="13"/>
      <c r="AB149" s="13"/>
    </row>
    <row r="150" spans="1:28" ht="17.100000000000001" customHeight="1">
      <c r="A150" t="s">
        <v>373</v>
      </c>
      <c r="B150" s="12" t="s">
        <v>374</v>
      </c>
      <c r="C150" s="12" t="s">
        <v>37</v>
      </c>
      <c r="D150" s="12" t="s">
        <v>173</v>
      </c>
      <c r="E150" s="12" t="s">
        <v>174</v>
      </c>
      <c r="F150" s="12" t="s">
        <v>185</v>
      </c>
      <c r="G150" s="9" t="s">
        <v>4793</v>
      </c>
      <c r="H150" s="8" t="s">
        <v>1505</v>
      </c>
      <c r="I150" s="9"/>
      <c r="J150" s="9"/>
      <c r="K150" s="10"/>
      <c r="L150" s="11"/>
      <c r="M150" s="22"/>
      <c r="N150" s="33"/>
      <c r="O150" s="22"/>
      <c r="P150" s="12" t="s">
        <v>7140</v>
      </c>
      <c r="Q150" s="12" t="s">
        <v>7282</v>
      </c>
      <c r="R150" s="12" t="s">
        <v>7142</v>
      </c>
      <c r="S150" s="12" t="s">
        <v>7114</v>
      </c>
      <c r="T150" s="12" t="s">
        <v>7143</v>
      </c>
      <c r="U150" s="14" t="s">
        <v>56</v>
      </c>
      <c r="V150" s="14" t="s">
        <v>56</v>
      </c>
      <c r="W150" s="14" t="s">
        <v>56</v>
      </c>
      <c r="X150" s="16" t="s">
        <v>56</v>
      </c>
      <c r="Y150" s="13"/>
      <c r="Z150" s="13"/>
      <c r="AA150" s="13"/>
      <c r="AB150" s="13"/>
    </row>
    <row r="151" spans="1:28" ht="17.100000000000001" customHeight="1">
      <c r="A151" t="s">
        <v>376</v>
      </c>
      <c r="B151" s="12" t="s">
        <v>377</v>
      </c>
      <c r="C151" s="12" t="s">
        <v>37</v>
      </c>
      <c r="D151" s="12" t="s">
        <v>173</v>
      </c>
      <c r="E151" s="12" t="s">
        <v>174</v>
      </c>
      <c r="F151" s="12" t="s">
        <v>175</v>
      </c>
      <c r="G151" s="9" t="s">
        <v>6590</v>
      </c>
      <c r="H151" s="8" t="s">
        <v>6591</v>
      </c>
      <c r="I151" s="9"/>
      <c r="J151" s="9"/>
      <c r="K151" s="10"/>
      <c r="L151" s="11"/>
      <c r="M151" s="22"/>
      <c r="N151" s="33"/>
      <c r="O151" s="22"/>
      <c r="P151" s="12" t="s">
        <v>7283</v>
      </c>
      <c r="Q151" s="12" t="s">
        <v>7284</v>
      </c>
      <c r="R151" s="12" t="s">
        <v>7285</v>
      </c>
      <c r="S151" s="12" t="s">
        <v>7286</v>
      </c>
      <c r="T151" s="12" t="s">
        <v>7287</v>
      </c>
      <c r="U151" s="14" t="s">
        <v>56</v>
      </c>
      <c r="V151" s="14" t="s">
        <v>56</v>
      </c>
      <c r="W151" s="14" t="s">
        <v>56</v>
      </c>
      <c r="X151" s="16" t="s">
        <v>56</v>
      </c>
      <c r="Y151" s="13"/>
      <c r="Z151" s="13"/>
      <c r="AA151" s="13"/>
      <c r="AB151" s="13"/>
    </row>
    <row r="152" spans="1:28" ht="17.100000000000001" customHeight="1">
      <c r="A152" t="s">
        <v>379</v>
      </c>
      <c r="B152" s="78" t="s">
        <v>56</v>
      </c>
      <c r="C152" s="12" t="s">
        <v>37</v>
      </c>
      <c r="D152" s="12" t="s">
        <v>173</v>
      </c>
      <c r="E152" s="12" t="s">
        <v>174</v>
      </c>
      <c r="F152" s="12" t="s">
        <v>381</v>
      </c>
      <c r="G152" s="9" t="s">
        <v>4795</v>
      </c>
      <c r="H152" s="8" t="s">
        <v>6592</v>
      </c>
      <c r="I152" s="9"/>
      <c r="J152" s="9"/>
      <c r="K152" s="10" t="s">
        <v>2017</v>
      </c>
      <c r="L152" s="11">
        <v>45778</v>
      </c>
      <c r="M152" s="22"/>
      <c r="N152" s="33"/>
      <c r="O152" s="22"/>
      <c r="P152" s="12" t="s">
        <v>7288</v>
      </c>
      <c r="Q152" s="12" t="s">
        <v>7289</v>
      </c>
      <c r="R152" s="12" t="s">
        <v>7290</v>
      </c>
      <c r="S152" s="12" t="s">
        <v>7291</v>
      </c>
      <c r="T152" s="12" t="s">
        <v>7292</v>
      </c>
      <c r="U152" s="14" t="s">
        <v>56</v>
      </c>
      <c r="V152" s="14" t="s">
        <v>56</v>
      </c>
      <c r="W152" s="14" t="s">
        <v>56</v>
      </c>
      <c r="X152" s="16" t="s">
        <v>56</v>
      </c>
      <c r="Y152" s="13"/>
      <c r="Z152" s="13"/>
      <c r="AA152" s="13"/>
      <c r="AB152" s="13"/>
    </row>
    <row r="153" spans="1:28" ht="17.100000000000001" customHeight="1">
      <c r="A153" t="s">
        <v>383</v>
      </c>
      <c r="B153" s="12" t="s">
        <v>384</v>
      </c>
      <c r="C153" s="12" t="s">
        <v>37</v>
      </c>
      <c r="D153" s="12" t="s">
        <v>173</v>
      </c>
      <c r="E153" s="12" t="s">
        <v>174</v>
      </c>
      <c r="F153" s="12" t="s">
        <v>385</v>
      </c>
      <c r="G153" s="9" t="s">
        <v>4796</v>
      </c>
      <c r="H153" s="8" t="s">
        <v>6593</v>
      </c>
      <c r="I153" s="9"/>
      <c r="J153" s="9"/>
      <c r="K153" s="10"/>
      <c r="L153" s="11"/>
      <c r="M153" s="22"/>
      <c r="N153" s="33"/>
      <c r="O153" s="22"/>
      <c r="P153" s="12" t="s">
        <v>7293</v>
      </c>
      <c r="Q153" s="12" t="s">
        <v>7294</v>
      </c>
      <c r="R153" s="12" t="s">
        <v>7295</v>
      </c>
      <c r="S153" s="12" t="s">
        <v>7296</v>
      </c>
      <c r="T153" s="12" t="s">
        <v>7297</v>
      </c>
      <c r="U153" s="14" t="s">
        <v>56</v>
      </c>
      <c r="V153" s="14" t="s">
        <v>56</v>
      </c>
      <c r="W153" s="14" t="s">
        <v>56</v>
      </c>
      <c r="X153" s="16" t="s">
        <v>56</v>
      </c>
      <c r="Y153" s="13"/>
      <c r="Z153" s="13"/>
      <c r="AA153" s="13"/>
      <c r="AB153" s="13"/>
    </row>
    <row r="154" spans="1:28" ht="17.100000000000001" customHeight="1">
      <c r="A154" t="s">
        <v>387</v>
      </c>
      <c r="B154" s="12" t="s">
        <v>388</v>
      </c>
      <c r="C154" s="12" t="s">
        <v>37</v>
      </c>
      <c r="D154" s="12" t="s">
        <v>173</v>
      </c>
      <c r="E154" s="12" t="s">
        <v>174</v>
      </c>
      <c r="F154" s="12" t="s">
        <v>385</v>
      </c>
      <c r="G154" s="9" t="s">
        <v>4797</v>
      </c>
      <c r="H154" s="8" t="s">
        <v>6593</v>
      </c>
      <c r="I154" s="9"/>
      <c r="J154" s="9"/>
      <c r="K154" s="10"/>
      <c r="L154" s="11"/>
      <c r="M154" s="22"/>
      <c r="N154" s="33"/>
      <c r="O154" s="22"/>
      <c r="P154" s="12" t="s">
        <v>7293</v>
      </c>
      <c r="Q154" s="12" t="s">
        <v>7294</v>
      </c>
      <c r="R154" s="12" t="s">
        <v>7295</v>
      </c>
      <c r="S154" s="12" t="s">
        <v>7296</v>
      </c>
      <c r="T154" s="12" t="s">
        <v>7297</v>
      </c>
      <c r="U154" s="14" t="s">
        <v>56</v>
      </c>
      <c r="V154" s="14" t="s">
        <v>56</v>
      </c>
      <c r="W154" s="14" t="s">
        <v>56</v>
      </c>
      <c r="X154" s="16" t="s">
        <v>56</v>
      </c>
      <c r="Y154" s="13"/>
      <c r="Z154" s="13"/>
      <c r="AA154" s="13"/>
      <c r="AB154" s="13"/>
    </row>
    <row r="155" spans="1:28" ht="17.100000000000001" customHeight="1">
      <c r="A155" t="s">
        <v>389</v>
      </c>
      <c r="B155" s="12" t="s">
        <v>390</v>
      </c>
      <c r="C155" s="12" t="s">
        <v>37</v>
      </c>
      <c r="D155" s="12" t="s">
        <v>173</v>
      </c>
      <c r="E155" s="12" t="s">
        <v>174</v>
      </c>
      <c r="F155" s="12" t="s">
        <v>385</v>
      </c>
      <c r="G155" s="9" t="s">
        <v>7298</v>
      </c>
      <c r="H155" s="8" t="s">
        <v>6593</v>
      </c>
      <c r="I155" s="9"/>
      <c r="J155" s="9"/>
      <c r="K155" s="10"/>
      <c r="L155" s="11"/>
      <c r="M155" s="22"/>
      <c r="N155" s="33"/>
      <c r="O155" s="22"/>
      <c r="P155" s="12" t="s">
        <v>7293</v>
      </c>
      <c r="Q155" s="12" t="s">
        <v>7141</v>
      </c>
      <c r="R155" s="12" t="s">
        <v>7295</v>
      </c>
      <c r="S155" s="12" t="s">
        <v>7296</v>
      </c>
      <c r="T155" s="12" t="s">
        <v>7297</v>
      </c>
      <c r="U155" s="14" t="s">
        <v>56</v>
      </c>
      <c r="V155" s="14" t="s">
        <v>56</v>
      </c>
      <c r="W155" s="14" t="s">
        <v>56</v>
      </c>
      <c r="X155" s="16" t="s">
        <v>56</v>
      </c>
      <c r="Y155" s="13"/>
      <c r="Z155" s="13"/>
      <c r="AA155" s="13"/>
      <c r="AB155" s="13"/>
    </row>
    <row r="156" spans="1:28" ht="17.100000000000001" customHeight="1">
      <c r="A156" t="s">
        <v>391</v>
      </c>
      <c r="B156" s="12" t="s">
        <v>392</v>
      </c>
      <c r="C156" s="12" t="s">
        <v>37</v>
      </c>
      <c r="D156" s="12" t="s">
        <v>173</v>
      </c>
      <c r="E156" s="12" t="s">
        <v>174</v>
      </c>
      <c r="F156" s="12" t="s">
        <v>385</v>
      </c>
      <c r="G156" s="9" t="s">
        <v>7299</v>
      </c>
      <c r="H156" s="8" t="s">
        <v>6593</v>
      </c>
      <c r="I156" s="9"/>
      <c r="J156" s="9"/>
      <c r="K156" s="10" t="s">
        <v>2017</v>
      </c>
      <c r="L156" s="11">
        <v>45566</v>
      </c>
      <c r="M156" s="22"/>
      <c r="N156" s="33"/>
      <c r="O156" s="22"/>
      <c r="P156" s="12" t="s">
        <v>7300</v>
      </c>
      <c r="Q156" s="12" t="s">
        <v>7301</v>
      </c>
      <c r="R156" s="12" t="s">
        <v>7295</v>
      </c>
      <c r="S156" s="12" t="s">
        <v>7296</v>
      </c>
      <c r="T156" s="12" t="s">
        <v>7302</v>
      </c>
      <c r="U156" s="14" t="s">
        <v>56</v>
      </c>
      <c r="V156" s="14" t="s">
        <v>56</v>
      </c>
      <c r="W156" s="14" t="s">
        <v>56</v>
      </c>
      <c r="X156" s="16" t="s">
        <v>56</v>
      </c>
      <c r="Y156" s="13"/>
      <c r="Z156" s="13"/>
      <c r="AA156" s="13"/>
      <c r="AB156" s="13"/>
    </row>
    <row r="157" spans="1:28" ht="17.100000000000001" customHeight="1">
      <c r="A157" t="s">
        <v>393</v>
      </c>
      <c r="B157" s="12" t="s">
        <v>394</v>
      </c>
      <c r="C157" s="12" t="s">
        <v>37</v>
      </c>
      <c r="D157" s="12" t="s">
        <v>173</v>
      </c>
      <c r="E157" s="12" t="s">
        <v>174</v>
      </c>
      <c r="F157" s="12" t="s">
        <v>395</v>
      </c>
      <c r="G157" s="9" t="s">
        <v>4800</v>
      </c>
      <c r="H157" s="8" t="s">
        <v>6595</v>
      </c>
      <c r="I157" s="9"/>
      <c r="J157" s="9"/>
      <c r="K157" s="10"/>
      <c r="L157" s="11"/>
      <c r="M157" s="22"/>
      <c r="N157" s="33"/>
      <c r="O157" s="22"/>
      <c r="P157" s="12" t="s">
        <v>7303</v>
      </c>
      <c r="Q157" s="12" t="s">
        <v>7304</v>
      </c>
      <c r="R157" s="12" t="s">
        <v>7305</v>
      </c>
      <c r="S157" s="12" t="s">
        <v>7296</v>
      </c>
      <c r="T157" s="12" t="s">
        <v>7297</v>
      </c>
      <c r="U157" s="14" t="s">
        <v>56</v>
      </c>
      <c r="V157" s="14" t="s">
        <v>56</v>
      </c>
      <c r="W157" s="14" t="s">
        <v>56</v>
      </c>
      <c r="X157" s="16" t="s">
        <v>56</v>
      </c>
      <c r="Y157" s="13"/>
      <c r="Z157" s="13"/>
      <c r="AA157" s="13"/>
      <c r="AB157" s="13"/>
    </row>
    <row r="158" spans="1:28" ht="17.100000000000001" customHeight="1">
      <c r="A158" t="s">
        <v>397</v>
      </c>
      <c r="B158" s="12" t="s">
        <v>398</v>
      </c>
      <c r="C158" s="12" t="s">
        <v>37</v>
      </c>
      <c r="D158" s="12" t="s">
        <v>173</v>
      </c>
      <c r="E158" s="12" t="s">
        <v>174</v>
      </c>
      <c r="F158" s="12" t="s">
        <v>395</v>
      </c>
      <c r="G158" s="9" t="s">
        <v>4801</v>
      </c>
      <c r="H158" s="8" t="s">
        <v>6595</v>
      </c>
      <c r="I158" s="9"/>
      <c r="J158" s="9"/>
      <c r="K158" s="10"/>
      <c r="L158" s="11"/>
      <c r="M158" s="22"/>
      <c r="N158" s="33"/>
      <c r="O158" s="22"/>
      <c r="P158" s="12" t="s">
        <v>7303</v>
      </c>
      <c r="Q158" s="12" t="s">
        <v>7304</v>
      </c>
      <c r="R158" s="12" t="s">
        <v>7305</v>
      </c>
      <c r="S158" s="12" t="s">
        <v>7296</v>
      </c>
      <c r="T158" s="12" t="s">
        <v>7297</v>
      </c>
      <c r="U158" s="14" t="s">
        <v>56</v>
      </c>
      <c r="V158" s="14" t="s">
        <v>56</v>
      </c>
      <c r="W158" s="14" t="s">
        <v>56</v>
      </c>
      <c r="X158" s="16" t="s">
        <v>56</v>
      </c>
      <c r="Y158" s="13"/>
      <c r="Z158" s="13"/>
      <c r="AA158" s="13"/>
      <c r="AB158" s="13"/>
    </row>
    <row r="159" spans="1:28" ht="17.100000000000001" customHeight="1">
      <c r="A159" t="s">
        <v>399</v>
      </c>
      <c r="B159" s="12" t="s">
        <v>400</v>
      </c>
      <c r="C159" s="12" t="s">
        <v>37</v>
      </c>
      <c r="D159" s="12" t="s">
        <v>173</v>
      </c>
      <c r="E159" s="12" t="s">
        <v>174</v>
      </c>
      <c r="F159" s="12" t="s">
        <v>395</v>
      </c>
      <c r="G159" s="9" t="s">
        <v>7306</v>
      </c>
      <c r="H159" s="8" t="s">
        <v>6595</v>
      </c>
      <c r="I159" s="9"/>
      <c r="J159" s="9"/>
      <c r="K159" s="10"/>
      <c r="L159" s="11"/>
      <c r="M159" s="22"/>
      <c r="N159" s="33"/>
      <c r="O159" s="22"/>
      <c r="P159" s="12" t="s">
        <v>7303</v>
      </c>
      <c r="Q159" s="12" t="s">
        <v>7304</v>
      </c>
      <c r="R159" s="12" t="s">
        <v>7305</v>
      </c>
      <c r="S159" s="12" t="s">
        <v>7296</v>
      </c>
      <c r="T159" s="12" t="s">
        <v>7297</v>
      </c>
      <c r="U159" s="14" t="s">
        <v>56</v>
      </c>
      <c r="V159" s="14" t="s">
        <v>56</v>
      </c>
      <c r="W159" s="14" t="s">
        <v>56</v>
      </c>
      <c r="X159" s="16" t="s">
        <v>56</v>
      </c>
      <c r="Y159" s="13"/>
      <c r="Z159" s="13"/>
      <c r="AA159" s="13"/>
      <c r="AB159" s="13"/>
    </row>
    <row r="160" spans="1:28" ht="17.100000000000001" customHeight="1">
      <c r="A160" t="s">
        <v>401</v>
      </c>
      <c r="B160" s="78" t="s">
        <v>56</v>
      </c>
      <c r="C160" s="12" t="s">
        <v>37</v>
      </c>
      <c r="D160" s="12" t="s">
        <v>173</v>
      </c>
      <c r="E160" s="12" t="s">
        <v>174</v>
      </c>
      <c r="F160" s="12" t="s">
        <v>395</v>
      </c>
      <c r="G160" s="9" t="s">
        <v>4803</v>
      </c>
      <c r="H160" s="8" t="s">
        <v>6595</v>
      </c>
      <c r="I160" s="9"/>
      <c r="J160" s="9"/>
      <c r="K160" s="10" t="s">
        <v>2017</v>
      </c>
      <c r="L160" s="11">
        <v>45748</v>
      </c>
      <c r="M160" s="22"/>
      <c r="N160" s="33"/>
      <c r="O160" s="22"/>
      <c r="P160" s="78" t="s">
        <v>56</v>
      </c>
      <c r="Q160" s="78" t="s">
        <v>56</v>
      </c>
      <c r="R160" s="78" t="s">
        <v>56</v>
      </c>
      <c r="S160" s="78" t="s">
        <v>56</v>
      </c>
      <c r="T160" s="78" t="s">
        <v>56</v>
      </c>
      <c r="U160" s="14" t="s">
        <v>56</v>
      </c>
      <c r="V160" s="14" t="s">
        <v>56</v>
      </c>
      <c r="W160" s="14" t="s">
        <v>56</v>
      </c>
      <c r="X160" s="16" t="s">
        <v>56</v>
      </c>
      <c r="Y160" s="13"/>
      <c r="Z160" s="13"/>
      <c r="AA160" s="13"/>
      <c r="AB160" s="13"/>
    </row>
    <row r="161" spans="1:28" ht="17.100000000000001" customHeight="1">
      <c r="A161" t="s">
        <v>403</v>
      </c>
      <c r="B161" s="12" t="s">
        <v>404</v>
      </c>
      <c r="C161" s="12" t="s">
        <v>37</v>
      </c>
      <c r="D161" s="12" t="s">
        <v>173</v>
      </c>
      <c r="E161" s="12" t="s">
        <v>174</v>
      </c>
      <c r="F161" s="12" t="s">
        <v>405</v>
      </c>
      <c r="G161" s="9" t="s">
        <v>4804</v>
      </c>
      <c r="H161" s="8" t="s">
        <v>6596</v>
      </c>
      <c r="I161" s="9"/>
      <c r="J161" s="9"/>
      <c r="K161" s="10"/>
      <c r="L161" s="11"/>
      <c r="M161" s="22"/>
      <c r="N161" s="33"/>
      <c r="O161" s="22"/>
      <c r="P161" s="12" t="s">
        <v>7307</v>
      </c>
      <c r="Q161" s="12" t="s">
        <v>7308</v>
      </c>
      <c r="R161" s="12" t="s">
        <v>7309</v>
      </c>
      <c r="S161" s="12" t="s">
        <v>7135</v>
      </c>
      <c r="T161" s="12" t="s">
        <v>7310</v>
      </c>
      <c r="U161" s="14" t="s">
        <v>56</v>
      </c>
      <c r="V161" s="14" t="s">
        <v>56</v>
      </c>
      <c r="W161" s="14" t="s">
        <v>56</v>
      </c>
      <c r="X161" s="16" t="s">
        <v>56</v>
      </c>
      <c r="Y161" s="13"/>
      <c r="Z161" s="13"/>
      <c r="AA161" s="13"/>
      <c r="AB161" s="13"/>
    </row>
    <row r="162" spans="1:28" ht="17.100000000000001" customHeight="1">
      <c r="A162" t="s">
        <v>407</v>
      </c>
      <c r="B162" s="12" t="s">
        <v>408</v>
      </c>
      <c r="C162" s="12" t="s">
        <v>37</v>
      </c>
      <c r="D162" s="12" t="s">
        <v>173</v>
      </c>
      <c r="E162" s="12" t="s">
        <v>174</v>
      </c>
      <c r="F162" s="12" t="s">
        <v>405</v>
      </c>
      <c r="G162" s="9" t="s">
        <v>4805</v>
      </c>
      <c r="H162" s="8" t="s">
        <v>6597</v>
      </c>
      <c r="I162" s="9"/>
      <c r="J162" s="9"/>
      <c r="K162" s="10"/>
      <c r="L162" s="11"/>
      <c r="M162" s="22"/>
      <c r="N162" s="33"/>
      <c r="O162" s="22"/>
      <c r="P162" s="12" t="s">
        <v>7311</v>
      </c>
      <c r="Q162" s="12" t="s">
        <v>7312</v>
      </c>
      <c r="R162" s="12" t="s">
        <v>7313</v>
      </c>
      <c r="S162" s="12" t="s">
        <v>7224</v>
      </c>
      <c r="T162" s="12" t="s">
        <v>7314</v>
      </c>
      <c r="U162" s="14" t="s">
        <v>56</v>
      </c>
      <c r="V162" s="14" t="s">
        <v>56</v>
      </c>
      <c r="W162" s="14" t="s">
        <v>56</v>
      </c>
      <c r="X162" s="16" t="s">
        <v>56</v>
      </c>
      <c r="Y162" s="13"/>
      <c r="Z162" s="13"/>
      <c r="AA162" s="13"/>
      <c r="AB162" s="13"/>
    </row>
    <row r="163" spans="1:28" ht="17.100000000000001" customHeight="1">
      <c r="A163" t="s">
        <v>410</v>
      </c>
      <c r="B163" s="12" t="s">
        <v>411</v>
      </c>
      <c r="C163" s="12" t="s">
        <v>37</v>
      </c>
      <c r="D163" s="12" t="s">
        <v>173</v>
      </c>
      <c r="E163" s="12" t="s">
        <v>174</v>
      </c>
      <c r="F163" s="12" t="s">
        <v>405</v>
      </c>
      <c r="G163" s="9" t="s">
        <v>4806</v>
      </c>
      <c r="H163" s="8" t="s">
        <v>6597</v>
      </c>
      <c r="I163" s="9"/>
      <c r="J163" s="9"/>
      <c r="K163" s="10"/>
      <c r="L163" s="11"/>
      <c r="M163" s="22"/>
      <c r="N163" s="33"/>
      <c r="O163" s="22"/>
      <c r="P163" s="12" t="s">
        <v>7315</v>
      </c>
      <c r="Q163" s="12" t="s">
        <v>7316</v>
      </c>
      <c r="R163" s="12" t="s">
        <v>7313</v>
      </c>
      <c r="S163" s="12" t="s">
        <v>7053</v>
      </c>
      <c r="T163" s="12" t="s">
        <v>7317</v>
      </c>
      <c r="U163" s="14" t="s">
        <v>56</v>
      </c>
      <c r="V163" s="14" t="s">
        <v>56</v>
      </c>
      <c r="W163" s="14" t="s">
        <v>56</v>
      </c>
      <c r="X163" s="16" t="s">
        <v>56</v>
      </c>
      <c r="Y163" s="13"/>
      <c r="Z163" s="13"/>
      <c r="AA163" s="13"/>
      <c r="AB163" s="13"/>
    </row>
    <row r="164" spans="1:28" ht="17.100000000000001" customHeight="1">
      <c r="A164" t="s">
        <v>412</v>
      </c>
      <c r="B164" s="12" t="s">
        <v>413</v>
      </c>
      <c r="C164" s="12" t="s">
        <v>37</v>
      </c>
      <c r="D164" s="12" t="s">
        <v>173</v>
      </c>
      <c r="E164" s="12" t="s">
        <v>174</v>
      </c>
      <c r="F164" s="12" t="s">
        <v>405</v>
      </c>
      <c r="G164" s="9" t="s">
        <v>4807</v>
      </c>
      <c r="H164" s="8" t="s">
        <v>6598</v>
      </c>
      <c r="I164" s="9"/>
      <c r="J164" s="9"/>
      <c r="K164" s="10"/>
      <c r="L164" s="11"/>
      <c r="M164" s="22"/>
      <c r="N164" s="33"/>
      <c r="O164" s="22"/>
      <c r="P164" s="12" t="s">
        <v>7318</v>
      </c>
      <c r="Q164" s="12" t="s">
        <v>7319</v>
      </c>
      <c r="R164" s="12" t="s">
        <v>7286</v>
      </c>
      <c r="S164" s="12" t="s">
        <v>7320</v>
      </c>
      <c r="T164" s="12" t="s">
        <v>7321</v>
      </c>
      <c r="U164" s="14" t="s">
        <v>56</v>
      </c>
      <c r="V164" s="14" t="s">
        <v>56</v>
      </c>
      <c r="W164" s="14" t="s">
        <v>56</v>
      </c>
      <c r="X164" s="16" t="s">
        <v>56</v>
      </c>
      <c r="Y164" s="13"/>
      <c r="Z164" s="13"/>
      <c r="AA164" s="13"/>
      <c r="AB164" s="13"/>
    </row>
    <row r="165" spans="1:28" ht="17.100000000000001" customHeight="1">
      <c r="A165" t="s">
        <v>415</v>
      </c>
      <c r="B165" s="12" t="s">
        <v>416</v>
      </c>
      <c r="C165" s="12" t="s">
        <v>37</v>
      </c>
      <c r="D165" s="12" t="s">
        <v>173</v>
      </c>
      <c r="E165" s="12" t="s">
        <v>174</v>
      </c>
      <c r="F165" s="12" t="s">
        <v>405</v>
      </c>
      <c r="G165" s="9" t="s">
        <v>4808</v>
      </c>
      <c r="H165" s="8" t="s">
        <v>6598</v>
      </c>
      <c r="I165" s="9"/>
      <c r="J165" s="9"/>
      <c r="K165" s="10"/>
      <c r="L165" s="11"/>
      <c r="M165" s="22"/>
      <c r="N165" s="33"/>
      <c r="O165" s="22"/>
      <c r="P165" s="12" t="s">
        <v>7318</v>
      </c>
      <c r="Q165" s="12" t="s">
        <v>7322</v>
      </c>
      <c r="R165" s="12" t="s">
        <v>7286</v>
      </c>
      <c r="S165" s="12" t="s">
        <v>7320</v>
      </c>
      <c r="T165" s="12" t="s">
        <v>7321</v>
      </c>
      <c r="U165" s="14" t="s">
        <v>56</v>
      </c>
      <c r="V165" s="14" t="s">
        <v>56</v>
      </c>
      <c r="W165" s="14" t="s">
        <v>56</v>
      </c>
      <c r="X165" s="16" t="s">
        <v>56</v>
      </c>
      <c r="Y165" s="13"/>
      <c r="Z165" s="13"/>
      <c r="AA165" s="13"/>
      <c r="AB165" s="13"/>
    </row>
    <row r="166" spans="1:28" ht="17.100000000000001" customHeight="1">
      <c r="A166" t="s">
        <v>419</v>
      </c>
      <c r="B166" s="12" t="s">
        <v>420</v>
      </c>
      <c r="C166" s="12" t="s">
        <v>37</v>
      </c>
      <c r="D166" s="12" t="s">
        <v>173</v>
      </c>
      <c r="E166" s="12" t="s">
        <v>174</v>
      </c>
      <c r="F166" s="12" t="s">
        <v>381</v>
      </c>
      <c r="G166" s="9" t="s">
        <v>4810</v>
      </c>
      <c r="H166" s="8" t="s">
        <v>6599</v>
      </c>
      <c r="I166" s="9"/>
      <c r="J166" s="9"/>
      <c r="K166" s="10"/>
      <c r="L166" s="11"/>
      <c r="M166" s="22"/>
      <c r="N166" s="33"/>
      <c r="O166" s="22"/>
      <c r="P166" s="12" t="s">
        <v>7288</v>
      </c>
      <c r="Q166" s="12" t="s">
        <v>7289</v>
      </c>
      <c r="R166" s="12" t="s">
        <v>7290</v>
      </c>
      <c r="S166" s="12" t="s">
        <v>7291</v>
      </c>
      <c r="T166" s="12" t="s">
        <v>7292</v>
      </c>
      <c r="U166" s="14" t="s">
        <v>56</v>
      </c>
      <c r="V166" s="14" t="s">
        <v>56</v>
      </c>
      <c r="W166" s="14" t="s">
        <v>56</v>
      </c>
      <c r="X166" s="16" t="s">
        <v>56</v>
      </c>
      <c r="Y166" s="13"/>
      <c r="Z166" s="13"/>
      <c r="AA166" s="13"/>
      <c r="AB166" s="13"/>
    </row>
    <row r="167" spans="1:28" ht="17.100000000000001" customHeight="1">
      <c r="A167" t="s">
        <v>422</v>
      </c>
      <c r="B167" s="12" t="s">
        <v>423</v>
      </c>
      <c r="C167" s="12" t="s">
        <v>37</v>
      </c>
      <c r="D167" s="12" t="s">
        <v>173</v>
      </c>
      <c r="E167" s="12" t="s">
        <v>174</v>
      </c>
      <c r="F167" s="12" t="s">
        <v>381</v>
      </c>
      <c r="G167" s="9" t="s">
        <v>4811</v>
      </c>
      <c r="H167" s="8" t="s">
        <v>6599</v>
      </c>
      <c r="I167" s="9"/>
      <c r="J167" s="9"/>
      <c r="K167" s="10"/>
      <c r="L167" s="11"/>
      <c r="M167" s="22"/>
      <c r="N167" s="33"/>
      <c r="O167" s="22"/>
      <c r="P167" s="12" t="s">
        <v>7288</v>
      </c>
      <c r="Q167" s="12" t="s">
        <v>7289</v>
      </c>
      <c r="R167" s="12" t="s">
        <v>7290</v>
      </c>
      <c r="S167" s="12" t="s">
        <v>7291</v>
      </c>
      <c r="T167" s="12" t="s">
        <v>7292</v>
      </c>
      <c r="U167" s="14" t="s">
        <v>56</v>
      </c>
      <c r="V167" s="14" t="s">
        <v>56</v>
      </c>
      <c r="W167" s="14" t="s">
        <v>56</v>
      </c>
      <c r="X167" s="16" t="s">
        <v>56</v>
      </c>
      <c r="Y167" s="13"/>
      <c r="Z167" s="13"/>
      <c r="AA167" s="13"/>
      <c r="AB167" s="13"/>
    </row>
    <row r="168" spans="1:28" ht="17.100000000000001" customHeight="1">
      <c r="A168" t="s">
        <v>424</v>
      </c>
      <c r="B168" s="12" t="s">
        <v>425</v>
      </c>
      <c r="C168" s="12" t="s">
        <v>37</v>
      </c>
      <c r="D168" s="12" t="s">
        <v>173</v>
      </c>
      <c r="E168" s="12" t="s">
        <v>174</v>
      </c>
      <c r="F168" s="12" t="s">
        <v>381</v>
      </c>
      <c r="G168" s="9" t="s">
        <v>4812</v>
      </c>
      <c r="H168" s="8" t="s">
        <v>6599</v>
      </c>
      <c r="I168" s="9"/>
      <c r="J168" s="9"/>
      <c r="K168" s="10" t="s">
        <v>2017</v>
      </c>
      <c r="L168" s="11">
        <v>45627</v>
      </c>
      <c r="M168" s="22"/>
      <c r="N168" s="33"/>
      <c r="O168" s="22"/>
      <c r="P168" s="12" t="s">
        <v>7288</v>
      </c>
      <c r="Q168" s="12" t="s">
        <v>7289</v>
      </c>
      <c r="R168" s="12" t="s">
        <v>7290</v>
      </c>
      <c r="S168" s="12" t="s">
        <v>7291</v>
      </c>
      <c r="T168" s="12" t="s">
        <v>7292</v>
      </c>
      <c r="U168" s="14" t="s">
        <v>56</v>
      </c>
      <c r="V168" s="14" t="s">
        <v>56</v>
      </c>
      <c r="W168" s="14" t="s">
        <v>56</v>
      </c>
      <c r="X168" s="16" t="s">
        <v>56</v>
      </c>
      <c r="Y168" s="13"/>
      <c r="Z168" s="13"/>
      <c r="AA168" s="13"/>
      <c r="AB168" s="13"/>
    </row>
    <row r="169" spans="1:28" ht="17.100000000000001" customHeight="1">
      <c r="A169" t="s">
        <v>433</v>
      </c>
      <c r="B169" s="12" t="s">
        <v>434</v>
      </c>
      <c r="C169" s="12" t="s">
        <v>37</v>
      </c>
      <c r="D169" s="12" t="s">
        <v>173</v>
      </c>
      <c r="E169" s="12" t="s">
        <v>174</v>
      </c>
      <c r="F169" s="12" t="s">
        <v>381</v>
      </c>
      <c r="G169" s="9" t="s">
        <v>4816</v>
      </c>
      <c r="H169" s="8" t="s">
        <v>6599</v>
      </c>
      <c r="I169" s="9"/>
      <c r="J169" s="9"/>
      <c r="K169" s="10"/>
      <c r="L169" s="11"/>
      <c r="M169" s="22"/>
      <c r="N169" s="33"/>
      <c r="O169" s="22"/>
      <c r="P169" s="12" t="s">
        <v>7323</v>
      </c>
      <c r="Q169" s="12" t="s">
        <v>7324</v>
      </c>
      <c r="R169" s="12" t="s">
        <v>7325</v>
      </c>
      <c r="S169" s="12" t="s">
        <v>7326</v>
      </c>
      <c r="T169" s="12" t="s">
        <v>7326</v>
      </c>
      <c r="U169" s="14" t="s">
        <v>56</v>
      </c>
      <c r="V169" s="14" t="s">
        <v>56</v>
      </c>
      <c r="W169" s="14" t="s">
        <v>56</v>
      </c>
      <c r="X169" s="16" t="s">
        <v>56</v>
      </c>
      <c r="Y169" s="13"/>
      <c r="Z169" s="13"/>
      <c r="AA169" s="13"/>
      <c r="AB169" s="13"/>
    </row>
    <row r="170" spans="1:28" ht="17.100000000000001" customHeight="1">
      <c r="A170" t="s">
        <v>438</v>
      </c>
      <c r="B170" s="12" t="s">
        <v>7327</v>
      </c>
      <c r="C170" s="12" t="s">
        <v>37</v>
      </c>
      <c r="D170" s="12" t="s">
        <v>173</v>
      </c>
      <c r="E170" s="12" t="s">
        <v>174</v>
      </c>
      <c r="F170" s="12" t="s">
        <v>381</v>
      </c>
      <c r="G170" s="9" t="s">
        <v>7328</v>
      </c>
      <c r="H170" s="8" t="s">
        <v>6601</v>
      </c>
      <c r="I170" s="9" t="s">
        <v>435</v>
      </c>
      <c r="J170" s="9"/>
      <c r="K170" s="10"/>
      <c r="L170" s="11"/>
      <c r="M170" s="22"/>
      <c r="N170" s="33"/>
      <c r="O170" s="22"/>
      <c r="P170" s="12" t="s">
        <v>7329</v>
      </c>
      <c r="Q170" s="12" t="s">
        <v>7330</v>
      </c>
      <c r="R170" s="12" t="s">
        <v>7331</v>
      </c>
      <c r="S170" s="12" t="s">
        <v>7332</v>
      </c>
      <c r="T170" s="12" t="s">
        <v>7333</v>
      </c>
      <c r="U170" s="14" t="s">
        <v>56</v>
      </c>
      <c r="V170" s="14" t="s">
        <v>56</v>
      </c>
      <c r="W170" s="14" t="s">
        <v>56</v>
      </c>
      <c r="X170" s="16" t="s">
        <v>56</v>
      </c>
      <c r="Y170" s="13"/>
      <c r="Z170" s="13"/>
      <c r="AA170" s="13"/>
      <c r="AB170" s="13"/>
    </row>
    <row r="171" spans="1:28" ht="17.100000000000001" customHeight="1">
      <c r="A171" t="s">
        <v>435</v>
      </c>
      <c r="B171" s="12" t="s">
        <v>436</v>
      </c>
      <c r="C171" s="12" t="s">
        <v>37</v>
      </c>
      <c r="D171" s="12" t="s">
        <v>173</v>
      </c>
      <c r="E171" s="12" t="s">
        <v>174</v>
      </c>
      <c r="F171" s="12" t="s">
        <v>381</v>
      </c>
      <c r="G171" s="9" t="s">
        <v>4817</v>
      </c>
      <c r="H171" s="8" t="s">
        <v>6601</v>
      </c>
      <c r="I171" s="9"/>
      <c r="J171" s="9" t="s">
        <v>438</v>
      </c>
      <c r="K171" s="10" t="s">
        <v>2017</v>
      </c>
      <c r="L171" s="11">
        <v>45597</v>
      </c>
      <c r="M171" s="22"/>
      <c r="N171" s="33"/>
      <c r="O171" s="22"/>
      <c r="P171" s="12" t="s">
        <v>7329</v>
      </c>
      <c r="Q171" s="12" t="s">
        <v>7304</v>
      </c>
      <c r="R171" s="12" t="s">
        <v>7331</v>
      </c>
      <c r="S171" s="12" t="s">
        <v>7332</v>
      </c>
      <c r="T171" s="12" t="s">
        <v>7333</v>
      </c>
      <c r="U171" s="14" t="s">
        <v>56</v>
      </c>
      <c r="V171" s="14" t="s">
        <v>56</v>
      </c>
      <c r="W171" s="14" t="s">
        <v>56</v>
      </c>
      <c r="X171" s="16" t="s">
        <v>56</v>
      </c>
      <c r="Y171" s="13"/>
      <c r="Z171" s="13"/>
      <c r="AA171" s="13"/>
      <c r="AB171" s="13"/>
    </row>
    <row r="172" spans="1:28" ht="17.100000000000001" customHeight="1">
      <c r="A172" t="s">
        <v>439</v>
      </c>
      <c r="B172" s="78" t="s">
        <v>56</v>
      </c>
      <c r="C172" s="12" t="s">
        <v>37</v>
      </c>
      <c r="D172" s="12" t="s">
        <v>173</v>
      </c>
      <c r="E172" s="12" t="s">
        <v>174</v>
      </c>
      <c r="F172" s="12" t="s">
        <v>381</v>
      </c>
      <c r="G172" s="9" t="s">
        <v>4818</v>
      </c>
      <c r="H172" s="8" t="s">
        <v>6601</v>
      </c>
      <c r="I172" s="9"/>
      <c r="J172" s="9"/>
      <c r="K172" s="10" t="s">
        <v>2017</v>
      </c>
      <c r="L172" s="11">
        <v>45748</v>
      </c>
      <c r="M172" s="22"/>
      <c r="N172" s="33"/>
      <c r="O172" s="22"/>
      <c r="P172" s="78" t="s">
        <v>56</v>
      </c>
      <c r="Q172" s="78" t="s">
        <v>56</v>
      </c>
      <c r="R172" s="78" t="s">
        <v>56</v>
      </c>
      <c r="S172" s="78" t="s">
        <v>56</v>
      </c>
      <c r="T172" s="78" t="s">
        <v>56</v>
      </c>
      <c r="U172" s="14" t="s">
        <v>56</v>
      </c>
      <c r="V172" s="14" t="s">
        <v>56</v>
      </c>
      <c r="W172" s="14" t="s">
        <v>56</v>
      </c>
      <c r="X172" s="16" t="s">
        <v>56</v>
      </c>
      <c r="Y172" s="13"/>
      <c r="Z172" s="13"/>
      <c r="AA172" s="13"/>
      <c r="AB172" s="13"/>
    </row>
    <row r="173" spans="1:28" ht="17.100000000000001" customHeight="1">
      <c r="A173" t="s">
        <v>441</v>
      </c>
      <c r="B173" s="12" t="s">
        <v>442</v>
      </c>
      <c r="C173" s="12" t="s">
        <v>37</v>
      </c>
      <c r="D173" s="12" t="s">
        <v>173</v>
      </c>
      <c r="E173" s="12" t="s">
        <v>174</v>
      </c>
      <c r="F173" s="12" t="s">
        <v>443</v>
      </c>
      <c r="G173" s="9" t="s">
        <v>4819</v>
      </c>
      <c r="H173" s="8" t="s">
        <v>7334</v>
      </c>
      <c r="I173" s="9" t="s">
        <v>7335</v>
      </c>
      <c r="J173" s="9"/>
      <c r="K173" s="10"/>
      <c r="L173" s="11"/>
      <c r="M173" s="22"/>
      <c r="N173" s="33"/>
      <c r="O173" s="22"/>
      <c r="P173" s="12" t="s">
        <v>7336</v>
      </c>
      <c r="Q173" s="12" t="s">
        <v>7337</v>
      </c>
      <c r="R173" s="12" t="s">
        <v>7338</v>
      </c>
      <c r="S173" s="12" t="s">
        <v>7339</v>
      </c>
      <c r="T173" s="12" t="s">
        <v>7340</v>
      </c>
      <c r="U173" s="14" t="s">
        <v>56</v>
      </c>
      <c r="V173" s="14" t="s">
        <v>56</v>
      </c>
      <c r="W173" s="14" t="s">
        <v>56</v>
      </c>
      <c r="X173" s="16" t="s">
        <v>56</v>
      </c>
      <c r="Y173" s="13"/>
      <c r="Z173" s="13"/>
      <c r="AA173" s="13"/>
      <c r="AB173" s="13"/>
    </row>
    <row r="174" spans="1:28" ht="17.100000000000001" customHeight="1">
      <c r="A174" t="s">
        <v>7335</v>
      </c>
      <c r="B174" s="12" t="s">
        <v>7341</v>
      </c>
      <c r="C174" s="12" t="s">
        <v>37</v>
      </c>
      <c r="D174" s="12" t="s">
        <v>173</v>
      </c>
      <c r="E174" s="12" t="s">
        <v>174</v>
      </c>
      <c r="F174" s="12" t="s">
        <v>443</v>
      </c>
      <c r="G174" s="9" t="s">
        <v>7342</v>
      </c>
      <c r="H174" s="8" t="s">
        <v>7334</v>
      </c>
      <c r="I174" s="9"/>
      <c r="J174" s="9" t="s">
        <v>441</v>
      </c>
      <c r="K174" s="10" t="s">
        <v>2017</v>
      </c>
      <c r="L174" s="11">
        <v>45748</v>
      </c>
      <c r="M174" s="22"/>
      <c r="N174" s="33"/>
      <c r="O174" s="22"/>
      <c r="P174" s="12" t="s">
        <v>7336</v>
      </c>
      <c r="Q174" s="12" t="s">
        <v>7343</v>
      </c>
      <c r="R174" s="12" t="s">
        <v>7338</v>
      </c>
      <c r="S174" s="12" t="s">
        <v>7339</v>
      </c>
      <c r="T174" s="12" t="s">
        <v>7340</v>
      </c>
      <c r="U174" s="14" t="s">
        <v>56</v>
      </c>
      <c r="V174" s="14" t="s">
        <v>56</v>
      </c>
      <c r="W174" s="14" t="s">
        <v>56</v>
      </c>
      <c r="X174" s="16" t="s">
        <v>56</v>
      </c>
      <c r="Y174" s="13"/>
      <c r="Z174" s="13"/>
      <c r="AA174" s="13"/>
      <c r="AB174" s="13"/>
    </row>
    <row r="175" spans="1:28" ht="17.100000000000001" customHeight="1">
      <c r="A175" t="s">
        <v>446</v>
      </c>
      <c r="B175" s="12" t="s">
        <v>447</v>
      </c>
      <c r="C175" s="12" t="s">
        <v>37</v>
      </c>
      <c r="D175" s="12" t="s">
        <v>173</v>
      </c>
      <c r="E175" s="12" t="s">
        <v>174</v>
      </c>
      <c r="F175" s="12" t="s">
        <v>443</v>
      </c>
      <c r="G175" s="9" t="s">
        <v>4820</v>
      </c>
      <c r="H175" s="8" t="s">
        <v>6602</v>
      </c>
      <c r="I175" s="9"/>
      <c r="J175" s="9"/>
      <c r="K175" s="10"/>
      <c r="L175" s="11"/>
      <c r="M175" s="22"/>
      <c r="N175" s="33"/>
      <c r="O175" s="22"/>
      <c r="P175" s="12" t="s">
        <v>7344</v>
      </c>
      <c r="Q175" s="12" t="s">
        <v>7345</v>
      </c>
      <c r="R175" s="12" t="s">
        <v>7346</v>
      </c>
      <c r="S175" s="12" t="s">
        <v>7296</v>
      </c>
      <c r="T175" s="12" t="s">
        <v>7347</v>
      </c>
      <c r="U175" s="14" t="s">
        <v>56</v>
      </c>
      <c r="V175" s="14" t="s">
        <v>56</v>
      </c>
      <c r="W175" s="14" t="s">
        <v>56</v>
      </c>
      <c r="X175" s="16" t="s">
        <v>56</v>
      </c>
      <c r="Y175" s="13"/>
      <c r="Z175" s="13"/>
      <c r="AA175" s="13"/>
      <c r="AB175" s="13"/>
    </row>
    <row r="176" spans="1:28" ht="17.100000000000001" customHeight="1">
      <c r="A176" t="s">
        <v>449</v>
      </c>
      <c r="B176" s="12" t="s">
        <v>450</v>
      </c>
      <c r="C176" s="12" t="s">
        <v>37</v>
      </c>
      <c r="D176" s="12" t="s">
        <v>173</v>
      </c>
      <c r="E176" s="12" t="s">
        <v>174</v>
      </c>
      <c r="F176" s="12" t="s">
        <v>185</v>
      </c>
      <c r="G176" s="9" t="s">
        <v>4821</v>
      </c>
      <c r="H176" s="8" t="s">
        <v>6603</v>
      </c>
      <c r="I176" s="9"/>
      <c r="J176" s="9"/>
      <c r="K176" s="10"/>
      <c r="L176" s="11"/>
      <c r="M176" s="22"/>
      <c r="N176" s="33"/>
      <c r="O176" s="22"/>
      <c r="P176" s="12" t="s">
        <v>7348</v>
      </c>
      <c r="Q176" s="12" t="s">
        <v>7349</v>
      </c>
      <c r="R176" s="12" t="s">
        <v>7350</v>
      </c>
      <c r="S176" s="12" t="s">
        <v>7351</v>
      </c>
      <c r="T176" s="12" t="s">
        <v>7352</v>
      </c>
      <c r="U176" s="14" t="s">
        <v>56</v>
      </c>
      <c r="V176" s="14" t="s">
        <v>56</v>
      </c>
      <c r="W176" s="14" t="s">
        <v>56</v>
      </c>
      <c r="X176" s="16" t="s">
        <v>56</v>
      </c>
      <c r="Y176" s="13"/>
      <c r="Z176" s="13"/>
      <c r="AA176" s="13"/>
      <c r="AB176" s="13"/>
    </row>
    <row r="177" spans="1:28" ht="17.100000000000001" customHeight="1">
      <c r="A177" t="s">
        <v>455</v>
      </c>
      <c r="B177" s="12" t="s">
        <v>456</v>
      </c>
      <c r="C177" s="12" t="s">
        <v>37</v>
      </c>
      <c r="D177" s="12" t="s">
        <v>173</v>
      </c>
      <c r="E177" s="12" t="s">
        <v>174</v>
      </c>
      <c r="F177" s="12" t="s">
        <v>385</v>
      </c>
      <c r="G177" s="9" t="s">
        <v>4823</v>
      </c>
      <c r="H177" s="8" t="s">
        <v>1529</v>
      </c>
      <c r="I177" s="9"/>
      <c r="J177" s="9"/>
      <c r="K177" s="10" t="s">
        <v>2017</v>
      </c>
      <c r="L177" s="11">
        <v>45658</v>
      </c>
      <c r="M177" s="22"/>
      <c r="N177" s="33"/>
      <c r="O177" s="22"/>
      <c r="P177" s="12" t="s">
        <v>7353</v>
      </c>
      <c r="Q177" s="12" t="s">
        <v>7354</v>
      </c>
      <c r="R177" s="12" t="s">
        <v>7305</v>
      </c>
      <c r="S177" s="12" t="s">
        <v>7339</v>
      </c>
      <c r="T177" s="12" t="s">
        <v>7355</v>
      </c>
      <c r="U177" s="14" t="s">
        <v>56</v>
      </c>
      <c r="V177" s="14" t="s">
        <v>56</v>
      </c>
      <c r="W177" s="14" t="s">
        <v>56</v>
      </c>
      <c r="X177" s="16" t="s">
        <v>56</v>
      </c>
      <c r="Y177" s="13"/>
      <c r="Z177" s="13"/>
      <c r="AA177" s="13"/>
      <c r="AB177" s="13"/>
    </row>
    <row r="178" spans="1:28" ht="17.100000000000001" customHeight="1">
      <c r="A178" t="s">
        <v>462</v>
      </c>
      <c r="B178" s="12" t="s">
        <v>7356</v>
      </c>
      <c r="C178" s="12" t="s">
        <v>37</v>
      </c>
      <c r="D178" s="12" t="s">
        <v>173</v>
      </c>
      <c r="E178" s="12" t="s">
        <v>174</v>
      </c>
      <c r="F178" s="12" t="s">
        <v>185</v>
      </c>
      <c r="G178" s="9" t="s">
        <v>7357</v>
      </c>
      <c r="H178" s="8" t="s">
        <v>1529</v>
      </c>
      <c r="I178" s="9" t="s">
        <v>460</v>
      </c>
      <c r="J178" s="9"/>
      <c r="K178" s="10"/>
      <c r="L178" s="11"/>
      <c r="M178" s="22"/>
      <c r="N178" s="33"/>
      <c r="O178" s="22"/>
      <c r="P178" s="12" t="s">
        <v>7358</v>
      </c>
      <c r="Q178" s="12" t="s">
        <v>7359</v>
      </c>
      <c r="R178" s="12" t="s">
        <v>7360</v>
      </c>
      <c r="S178" s="12" t="s">
        <v>7290</v>
      </c>
      <c r="T178" s="12" t="s">
        <v>7286</v>
      </c>
      <c r="U178" s="14" t="s">
        <v>56</v>
      </c>
      <c r="V178" s="14" t="s">
        <v>56</v>
      </c>
      <c r="W178" s="14" t="s">
        <v>56</v>
      </c>
      <c r="X178" s="16" t="s">
        <v>56</v>
      </c>
      <c r="Y178" s="13"/>
      <c r="Z178" s="13"/>
      <c r="AA178" s="13"/>
      <c r="AB178" s="13"/>
    </row>
    <row r="179" spans="1:28" ht="17.100000000000001" customHeight="1">
      <c r="A179" t="s">
        <v>460</v>
      </c>
      <c r="B179" s="12" t="s">
        <v>7361</v>
      </c>
      <c r="C179" s="12" t="s">
        <v>37</v>
      </c>
      <c r="D179" s="12" t="s">
        <v>173</v>
      </c>
      <c r="E179" s="12" t="s">
        <v>174</v>
      </c>
      <c r="F179" s="12" t="s">
        <v>185</v>
      </c>
      <c r="G179" s="9" t="s">
        <v>7357</v>
      </c>
      <c r="H179" s="8" t="s">
        <v>1529</v>
      </c>
      <c r="I179" s="9"/>
      <c r="J179" s="9" t="s">
        <v>462</v>
      </c>
      <c r="K179" s="10" t="s">
        <v>2017</v>
      </c>
      <c r="L179" s="11">
        <v>45597</v>
      </c>
      <c r="M179" s="22"/>
      <c r="N179" s="33"/>
      <c r="O179" s="22"/>
      <c r="P179" s="12" t="s">
        <v>7358</v>
      </c>
      <c r="Q179" s="12" t="s">
        <v>7359</v>
      </c>
      <c r="R179" s="12" t="s">
        <v>7360</v>
      </c>
      <c r="S179" s="12" t="s">
        <v>7290</v>
      </c>
      <c r="T179" s="12" t="s">
        <v>7286</v>
      </c>
      <c r="U179" s="14" t="s">
        <v>56</v>
      </c>
      <c r="V179" s="14" t="s">
        <v>56</v>
      </c>
      <c r="W179" s="14" t="s">
        <v>56</v>
      </c>
      <c r="X179" s="16" t="s">
        <v>56</v>
      </c>
      <c r="Y179" s="13"/>
      <c r="Z179" s="13"/>
      <c r="AA179" s="13"/>
      <c r="AB179" s="13"/>
    </row>
    <row r="180" spans="1:28" ht="17.100000000000001" customHeight="1">
      <c r="A180" t="s">
        <v>465</v>
      </c>
      <c r="B180" s="12" t="s">
        <v>7362</v>
      </c>
      <c r="C180" s="12" t="s">
        <v>37</v>
      </c>
      <c r="D180" s="12" t="s">
        <v>173</v>
      </c>
      <c r="E180" s="12" t="s">
        <v>174</v>
      </c>
      <c r="F180" s="12" t="s">
        <v>185</v>
      </c>
      <c r="G180" s="9" t="s">
        <v>7363</v>
      </c>
      <c r="H180" s="8" t="s">
        <v>1529</v>
      </c>
      <c r="I180" s="9"/>
      <c r="J180" s="9"/>
      <c r="K180" s="10"/>
      <c r="L180" s="11"/>
      <c r="M180" s="22"/>
      <c r="N180" s="33"/>
      <c r="O180" s="22"/>
      <c r="P180" s="12" t="s">
        <v>7364</v>
      </c>
      <c r="Q180" s="12" t="s">
        <v>1553</v>
      </c>
      <c r="R180" s="12" t="s">
        <v>7365</v>
      </c>
      <c r="S180" s="12" t="s">
        <v>7313</v>
      </c>
      <c r="T180" s="12" t="s">
        <v>7366</v>
      </c>
      <c r="U180" s="14" t="s">
        <v>56</v>
      </c>
      <c r="V180" s="14" t="s">
        <v>56</v>
      </c>
      <c r="W180" s="14" t="s">
        <v>56</v>
      </c>
      <c r="X180" s="16" t="s">
        <v>56</v>
      </c>
      <c r="Y180" s="13"/>
      <c r="Z180" s="13"/>
      <c r="AA180" s="13"/>
      <c r="AB180" s="13"/>
    </row>
    <row r="181" spans="1:28" ht="17.100000000000001" customHeight="1">
      <c r="A181" t="s">
        <v>466</v>
      </c>
      <c r="B181" s="12" t="s">
        <v>467</v>
      </c>
      <c r="C181" s="12" t="s">
        <v>37</v>
      </c>
      <c r="D181" s="12" t="s">
        <v>173</v>
      </c>
      <c r="E181" s="12" t="s">
        <v>174</v>
      </c>
      <c r="F181" s="12" t="s">
        <v>185</v>
      </c>
      <c r="G181" s="9" t="s">
        <v>7367</v>
      </c>
      <c r="H181" s="8" t="s">
        <v>1523</v>
      </c>
      <c r="I181" s="9"/>
      <c r="J181" s="9"/>
      <c r="K181" s="10" t="s">
        <v>2017</v>
      </c>
      <c r="L181" s="11">
        <v>45748</v>
      </c>
      <c r="M181" s="22"/>
      <c r="N181" s="33"/>
      <c r="O181" s="22"/>
      <c r="P181" s="12" t="s">
        <v>7368</v>
      </c>
      <c r="Q181" s="12" t="s">
        <v>7359</v>
      </c>
      <c r="R181" s="12" t="s">
        <v>7360</v>
      </c>
      <c r="S181" s="12" t="s">
        <v>7369</v>
      </c>
      <c r="T181" s="12" t="s">
        <v>7370</v>
      </c>
      <c r="U181" s="14" t="s">
        <v>56</v>
      </c>
      <c r="V181" s="14" t="s">
        <v>56</v>
      </c>
      <c r="W181" s="14" t="s">
        <v>56</v>
      </c>
      <c r="X181" s="16" t="s">
        <v>56</v>
      </c>
      <c r="Y181" s="13"/>
      <c r="Z181" s="13"/>
      <c r="AA181" s="13"/>
      <c r="AB181" s="13"/>
    </row>
    <row r="182" spans="1:28" ht="17.100000000000001" customHeight="1">
      <c r="A182" t="s">
        <v>469</v>
      </c>
      <c r="B182" s="12" t="s">
        <v>470</v>
      </c>
      <c r="C182" s="12" t="s">
        <v>37</v>
      </c>
      <c r="D182" s="12" t="s">
        <v>173</v>
      </c>
      <c r="E182" s="12" t="s">
        <v>174</v>
      </c>
      <c r="F182" s="12" t="s">
        <v>185</v>
      </c>
      <c r="G182" s="9" t="s">
        <v>7371</v>
      </c>
      <c r="H182" s="8" t="s">
        <v>1523</v>
      </c>
      <c r="I182" s="9"/>
      <c r="J182" s="9"/>
      <c r="K182" s="10"/>
      <c r="L182" s="11"/>
      <c r="M182" s="22"/>
      <c r="N182" s="33"/>
      <c r="O182" s="22"/>
      <c r="P182" s="12" t="s">
        <v>7364</v>
      </c>
      <c r="Q182" s="12" t="s">
        <v>7372</v>
      </c>
      <c r="R182" s="12" t="s">
        <v>7365</v>
      </c>
      <c r="S182" s="12" t="s">
        <v>7313</v>
      </c>
      <c r="T182" s="12" t="s">
        <v>7366</v>
      </c>
      <c r="U182" s="14" t="s">
        <v>56</v>
      </c>
      <c r="V182" s="14" t="s">
        <v>56</v>
      </c>
      <c r="W182" s="14" t="s">
        <v>56</v>
      </c>
      <c r="X182" s="16" t="s">
        <v>56</v>
      </c>
      <c r="Y182" s="13"/>
      <c r="Z182" s="13"/>
      <c r="AA182" s="13"/>
      <c r="AB182" s="13"/>
    </row>
    <row r="183" spans="1:28" ht="17.100000000000001" customHeight="1">
      <c r="A183" t="s">
        <v>478</v>
      </c>
      <c r="B183" s="12" t="s">
        <v>7373</v>
      </c>
      <c r="C183" s="12" t="s">
        <v>37</v>
      </c>
      <c r="D183" s="12" t="s">
        <v>173</v>
      </c>
      <c r="E183" s="12" t="s">
        <v>174</v>
      </c>
      <c r="F183" s="12" t="s">
        <v>476</v>
      </c>
      <c r="G183" s="9" t="s">
        <v>4830</v>
      </c>
      <c r="H183" s="8" t="s">
        <v>6606</v>
      </c>
      <c r="I183" s="9" t="s">
        <v>474</v>
      </c>
      <c r="J183" s="9"/>
      <c r="K183" s="10"/>
      <c r="L183" s="11"/>
      <c r="M183" s="22"/>
      <c r="N183" s="33"/>
      <c r="O183" s="22"/>
      <c r="P183" s="12" t="s">
        <v>7374</v>
      </c>
      <c r="Q183" s="12" t="s">
        <v>7375</v>
      </c>
      <c r="R183" s="12" t="s">
        <v>7286</v>
      </c>
      <c r="S183" s="12" t="s">
        <v>7376</v>
      </c>
      <c r="T183" s="12" t="s">
        <v>7296</v>
      </c>
      <c r="U183" s="14" t="s">
        <v>56</v>
      </c>
      <c r="V183" s="14" t="s">
        <v>56</v>
      </c>
      <c r="W183" s="14" t="s">
        <v>56</v>
      </c>
      <c r="X183" s="16" t="s">
        <v>56</v>
      </c>
      <c r="Y183" s="13"/>
      <c r="Z183" s="13"/>
      <c r="AA183" s="13"/>
      <c r="AB183" s="13"/>
    </row>
    <row r="184" spans="1:28" ht="17.100000000000001" customHeight="1">
      <c r="A184" t="s">
        <v>474</v>
      </c>
      <c r="B184" s="12" t="s">
        <v>475</v>
      </c>
      <c r="C184" s="12" t="s">
        <v>37</v>
      </c>
      <c r="D184" s="12" t="s">
        <v>173</v>
      </c>
      <c r="E184" s="12" t="s">
        <v>174</v>
      </c>
      <c r="F184" s="12" t="s">
        <v>476</v>
      </c>
      <c r="G184" s="9" t="s">
        <v>4830</v>
      </c>
      <c r="H184" s="8" t="s">
        <v>6606</v>
      </c>
      <c r="I184" s="9"/>
      <c r="J184" s="9" t="s">
        <v>478</v>
      </c>
      <c r="K184" s="10" t="s">
        <v>2017</v>
      </c>
      <c r="L184" s="11">
        <v>45597</v>
      </c>
      <c r="M184" s="22"/>
      <c r="N184" s="33"/>
      <c r="O184" s="22"/>
      <c r="P184" s="12" t="s">
        <v>7377</v>
      </c>
      <c r="Q184" s="12" t="s">
        <v>7378</v>
      </c>
      <c r="R184" s="12" t="s">
        <v>7379</v>
      </c>
      <c r="S184" s="12" t="s">
        <v>7380</v>
      </c>
      <c r="T184" s="12" t="s">
        <v>7381</v>
      </c>
      <c r="U184" s="14" t="s">
        <v>56</v>
      </c>
      <c r="V184" s="14" t="s">
        <v>56</v>
      </c>
      <c r="W184" s="14" t="s">
        <v>56</v>
      </c>
      <c r="X184" s="16" t="s">
        <v>56</v>
      </c>
      <c r="Y184" s="13"/>
      <c r="Z184" s="13"/>
      <c r="AA184" s="13"/>
      <c r="AB184" s="13"/>
    </row>
    <row r="185" spans="1:28" ht="17.100000000000001" customHeight="1">
      <c r="A185" t="s">
        <v>479</v>
      </c>
      <c r="B185" s="12" t="s">
        <v>480</v>
      </c>
      <c r="C185" s="12" t="s">
        <v>37</v>
      </c>
      <c r="D185" s="12" t="s">
        <v>173</v>
      </c>
      <c r="E185" s="12" t="s">
        <v>174</v>
      </c>
      <c r="F185" s="12" t="s">
        <v>476</v>
      </c>
      <c r="G185" s="9" t="s">
        <v>4831</v>
      </c>
      <c r="H185" s="8" t="s">
        <v>481</v>
      </c>
      <c r="I185" s="9"/>
      <c r="J185" s="9"/>
      <c r="K185" s="10" t="s">
        <v>2017</v>
      </c>
      <c r="L185" s="11">
        <v>45597</v>
      </c>
      <c r="M185" s="22"/>
      <c r="N185" s="33"/>
      <c r="O185" s="22"/>
      <c r="P185" s="12" t="s">
        <v>7382</v>
      </c>
      <c r="Q185" s="12" t="s">
        <v>7383</v>
      </c>
      <c r="R185" s="12" t="s">
        <v>7133</v>
      </c>
      <c r="S185" s="12" t="s">
        <v>7142</v>
      </c>
      <c r="T185" s="12" t="s">
        <v>7347</v>
      </c>
      <c r="U185" s="14" t="s">
        <v>56</v>
      </c>
      <c r="V185" s="14" t="s">
        <v>56</v>
      </c>
      <c r="W185" s="14" t="s">
        <v>56</v>
      </c>
      <c r="X185" s="16" t="s">
        <v>56</v>
      </c>
      <c r="Y185" s="13"/>
      <c r="Z185" s="13"/>
      <c r="AA185" s="13"/>
      <c r="AB185" s="13"/>
    </row>
    <row r="186" spans="1:28" ht="17.100000000000001" customHeight="1">
      <c r="A186" t="s">
        <v>482</v>
      </c>
      <c r="B186" s="12" t="s">
        <v>483</v>
      </c>
      <c r="C186" s="12" t="s">
        <v>37</v>
      </c>
      <c r="D186" s="12" t="s">
        <v>173</v>
      </c>
      <c r="E186" s="12" t="s">
        <v>174</v>
      </c>
      <c r="F186" s="12" t="s">
        <v>476</v>
      </c>
      <c r="G186" s="9" t="s">
        <v>4832</v>
      </c>
      <c r="H186" s="8" t="s">
        <v>484</v>
      </c>
      <c r="I186" s="9"/>
      <c r="J186" s="9"/>
      <c r="K186" s="10" t="s">
        <v>2017</v>
      </c>
      <c r="L186" s="11">
        <v>45597</v>
      </c>
      <c r="M186" s="22"/>
      <c r="N186" s="33"/>
      <c r="O186" s="22"/>
      <c r="P186" s="12" t="s">
        <v>7382</v>
      </c>
      <c r="Q186" s="12" t="s">
        <v>7383</v>
      </c>
      <c r="R186" s="12" t="s">
        <v>7133</v>
      </c>
      <c r="S186" s="12" t="s">
        <v>7142</v>
      </c>
      <c r="T186" s="12" t="s">
        <v>7347</v>
      </c>
      <c r="U186" s="14" t="s">
        <v>56</v>
      </c>
      <c r="V186" s="14" t="s">
        <v>56</v>
      </c>
      <c r="W186" s="14" t="s">
        <v>56</v>
      </c>
      <c r="X186" s="16" t="s">
        <v>56</v>
      </c>
      <c r="Y186" s="13"/>
      <c r="Z186" s="13"/>
      <c r="AA186" s="13"/>
      <c r="AB186" s="13"/>
    </row>
    <row r="187" spans="1:28" ht="17.100000000000001" customHeight="1">
      <c r="A187" t="s">
        <v>485</v>
      </c>
      <c r="B187" s="78" t="s">
        <v>56</v>
      </c>
      <c r="C187" s="12" t="s">
        <v>37</v>
      </c>
      <c r="D187" s="12" t="s">
        <v>173</v>
      </c>
      <c r="E187" s="12" t="s">
        <v>174</v>
      </c>
      <c r="F187" s="12" t="s">
        <v>487</v>
      </c>
      <c r="G187" s="9" t="s">
        <v>4833</v>
      </c>
      <c r="H187" s="8" t="s">
        <v>488</v>
      </c>
      <c r="I187" s="9"/>
      <c r="J187" s="9"/>
      <c r="K187" s="10" t="s">
        <v>2017</v>
      </c>
      <c r="L187" s="11">
        <v>45597</v>
      </c>
      <c r="M187" s="22"/>
      <c r="N187" s="33"/>
      <c r="O187" s="22"/>
      <c r="P187" s="78" t="s">
        <v>56</v>
      </c>
      <c r="Q187" s="78" t="s">
        <v>56</v>
      </c>
      <c r="R187" s="78" t="s">
        <v>56</v>
      </c>
      <c r="S187" s="78" t="s">
        <v>56</v>
      </c>
      <c r="T187" s="78" t="s">
        <v>56</v>
      </c>
      <c r="U187" s="14" t="s">
        <v>56</v>
      </c>
      <c r="V187" s="14" t="s">
        <v>56</v>
      </c>
      <c r="W187" s="14" t="s">
        <v>56</v>
      </c>
      <c r="X187" s="16" t="s">
        <v>56</v>
      </c>
      <c r="Y187" s="13"/>
      <c r="Z187" s="13"/>
      <c r="AA187" s="13"/>
      <c r="AB187" s="13"/>
    </row>
    <row r="188" spans="1:28" ht="17.100000000000001" customHeight="1">
      <c r="A188" t="s">
        <v>489</v>
      </c>
      <c r="B188" s="78" t="s">
        <v>56</v>
      </c>
      <c r="C188" s="12" t="s">
        <v>37</v>
      </c>
      <c r="D188" s="12" t="s">
        <v>173</v>
      </c>
      <c r="E188" s="12" t="s">
        <v>174</v>
      </c>
      <c r="F188" s="12" t="s">
        <v>487</v>
      </c>
      <c r="G188" s="9" t="s">
        <v>4834</v>
      </c>
      <c r="H188" s="8" t="s">
        <v>491</v>
      </c>
      <c r="I188" s="9"/>
      <c r="J188" s="9"/>
      <c r="K188" s="10" t="s">
        <v>2017</v>
      </c>
      <c r="L188" s="11">
        <v>45597</v>
      </c>
      <c r="M188" s="22"/>
      <c r="N188" s="33"/>
      <c r="O188" s="22"/>
      <c r="P188" s="78" t="s">
        <v>56</v>
      </c>
      <c r="Q188" s="78" t="s">
        <v>56</v>
      </c>
      <c r="R188" s="78" t="s">
        <v>56</v>
      </c>
      <c r="S188" s="78" t="s">
        <v>56</v>
      </c>
      <c r="T188" s="78" t="s">
        <v>56</v>
      </c>
      <c r="U188" s="14" t="s">
        <v>56</v>
      </c>
      <c r="V188" s="14" t="s">
        <v>56</v>
      </c>
      <c r="W188" s="14" t="s">
        <v>56</v>
      </c>
      <c r="X188" s="16" t="s">
        <v>56</v>
      </c>
      <c r="Y188" s="13"/>
      <c r="Z188" s="13"/>
      <c r="AA188" s="13"/>
      <c r="AB188" s="13"/>
    </row>
    <row r="189" spans="1:28" ht="17.100000000000001" customHeight="1">
      <c r="A189" t="s">
        <v>492</v>
      </c>
      <c r="B189" s="78" t="s">
        <v>56</v>
      </c>
      <c r="C189" s="12" t="s">
        <v>37</v>
      </c>
      <c r="D189" s="12" t="s">
        <v>173</v>
      </c>
      <c r="E189" s="12" t="s">
        <v>174</v>
      </c>
      <c r="F189" s="12" t="s">
        <v>487</v>
      </c>
      <c r="G189" s="9" t="s">
        <v>4835</v>
      </c>
      <c r="H189" s="8" t="s">
        <v>494</v>
      </c>
      <c r="I189" s="9"/>
      <c r="J189" s="9"/>
      <c r="K189" s="10" t="s">
        <v>2017</v>
      </c>
      <c r="L189" s="11">
        <v>45597</v>
      </c>
      <c r="M189" s="22"/>
      <c r="N189" s="33"/>
      <c r="O189" s="22"/>
      <c r="P189" s="78" t="s">
        <v>56</v>
      </c>
      <c r="Q189" s="78" t="s">
        <v>56</v>
      </c>
      <c r="R189" s="78" t="s">
        <v>56</v>
      </c>
      <c r="S189" s="78" t="s">
        <v>56</v>
      </c>
      <c r="T189" s="78" t="s">
        <v>56</v>
      </c>
      <c r="U189" s="14" t="s">
        <v>56</v>
      </c>
      <c r="V189" s="14" t="s">
        <v>56</v>
      </c>
      <c r="W189" s="14" t="s">
        <v>56</v>
      </c>
      <c r="X189" s="16" t="s">
        <v>56</v>
      </c>
      <c r="Y189" s="13"/>
      <c r="Z189" s="13"/>
      <c r="AA189" s="13"/>
      <c r="AB189" s="13"/>
    </row>
    <row r="190" spans="1:28" ht="17.100000000000001" customHeight="1">
      <c r="A190" t="s">
        <v>495</v>
      </c>
      <c r="B190" s="78" t="s">
        <v>56</v>
      </c>
      <c r="C190" s="12" t="s">
        <v>37</v>
      </c>
      <c r="D190" s="12" t="s">
        <v>173</v>
      </c>
      <c r="E190" s="12" t="s">
        <v>174</v>
      </c>
      <c r="F190" s="12" t="s">
        <v>487</v>
      </c>
      <c r="G190" s="9" t="s">
        <v>4836</v>
      </c>
      <c r="H190" s="8" t="s">
        <v>497</v>
      </c>
      <c r="I190" s="9"/>
      <c r="J190" s="9"/>
      <c r="K190" s="10" t="s">
        <v>2017</v>
      </c>
      <c r="L190" s="11">
        <v>45597</v>
      </c>
      <c r="M190" s="22"/>
      <c r="N190" s="33"/>
      <c r="O190" s="22"/>
      <c r="P190" s="78" t="s">
        <v>56</v>
      </c>
      <c r="Q190" s="78" t="s">
        <v>56</v>
      </c>
      <c r="R190" s="78" t="s">
        <v>56</v>
      </c>
      <c r="S190" s="78" t="s">
        <v>56</v>
      </c>
      <c r="T190" s="78" t="s">
        <v>56</v>
      </c>
      <c r="U190" s="14" t="s">
        <v>56</v>
      </c>
      <c r="V190" s="14" t="s">
        <v>56</v>
      </c>
      <c r="W190" s="14" t="s">
        <v>56</v>
      </c>
      <c r="X190" s="16" t="s">
        <v>56</v>
      </c>
      <c r="Y190" s="13"/>
      <c r="Z190" s="13"/>
      <c r="AA190" s="13"/>
      <c r="AB190" s="13"/>
    </row>
    <row r="191" spans="1:28" ht="17.100000000000001" customHeight="1">
      <c r="A191" t="s">
        <v>498</v>
      </c>
      <c r="B191" s="78" t="s">
        <v>56</v>
      </c>
      <c r="C191" s="12" t="s">
        <v>37</v>
      </c>
      <c r="D191" s="12" t="s">
        <v>173</v>
      </c>
      <c r="E191" s="12" t="s">
        <v>174</v>
      </c>
      <c r="F191" s="12" t="s">
        <v>487</v>
      </c>
      <c r="G191" s="9" t="s">
        <v>4836</v>
      </c>
      <c r="H191" s="8" t="s">
        <v>497</v>
      </c>
      <c r="I191" s="9"/>
      <c r="J191" s="9"/>
      <c r="K191" s="10" t="s">
        <v>2017</v>
      </c>
      <c r="L191" s="11">
        <v>45597</v>
      </c>
      <c r="M191" s="22"/>
      <c r="N191" s="33"/>
      <c r="O191" s="22"/>
      <c r="P191" s="78" t="s">
        <v>56</v>
      </c>
      <c r="Q191" s="78" t="s">
        <v>56</v>
      </c>
      <c r="R191" s="78" t="s">
        <v>56</v>
      </c>
      <c r="S191" s="78" t="s">
        <v>56</v>
      </c>
      <c r="T191" s="78" t="s">
        <v>56</v>
      </c>
      <c r="U191" s="14" t="s">
        <v>56</v>
      </c>
      <c r="V191" s="14" t="s">
        <v>56</v>
      </c>
      <c r="W191" s="14" t="s">
        <v>56</v>
      </c>
      <c r="X191" s="16" t="s">
        <v>56</v>
      </c>
      <c r="Y191" s="13"/>
      <c r="Z191" s="13"/>
      <c r="AA191" s="13"/>
      <c r="AB191" s="13"/>
    </row>
    <row r="192" spans="1:28" ht="17.100000000000001" customHeight="1">
      <c r="A192" t="s">
        <v>500</v>
      </c>
      <c r="B192" s="12" t="s">
        <v>501</v>
      </c>
      <c r="C192" s="12" t="s">
        <v>37</v>
      </c>
      <c r="D192" s="12" t="s">
        <v>173</v>
      </c>
      <c r="E192" s="12" t="s">
        <v>174</v>
      </c>
      <c r="F192" s="12" t="s">
        <v>487</v>
      </c>
      <c r="G192" s="9" t="s">
        <v>4837</v>
      </c>
      <c r="H192" s="8" t="s">
        <v>7384</v>
      </c>
      <c r="I192" s="9"/>
      <c r="J192" s="9"/>
      <c r="K192" s="10" t="s">
        <v>2017</v>
      </c>
      <c r="L192" s="11">
        <v>45597</v>
      </c>
      <c r="M192" s="22"/>
      <c r="N192" s="33"/>
      <c r="O192" s="22"/>
      <c r="P192" s="12" t="s">
        <v>7385</v>
      </c>
      <c r="Q192" s="12" t="s">
        <v>7386</v>
      </c>
      <c r="R192" s="12" t="s">
        <v>7387</v>
      </c>
      <c r="S192" s="12" t="s">
        <v>7388</v>
      </c>
      <c r="T192" s="12" t="s">
        <v>7389</v>
      </c>
      <c r="U192" s="14" t="s">
        <v>56</v>
      </c>
      <c r="V192" s="14" t="s">
        <v>56</v>
      </c>
      <c r="W192" s="14" t="s">
        <v>56</v>
      </c>
      <c r="X192" s="16" t="s">
        <v>56</v>
      </c>
      <c r="Y192" s="13"/>
      <c r="Z192" s="13"/>
      <c r="AA192" s="13"/>
      <c r="AB192" s="13"/>
    </row>
    <row r="193" spans="1:28" ht="17.100000000000001" customHeight="1">
      <c r="A193" t="s">
        <v>6608</v>
      </c>
      <c r="B193" s="12" t="s">
        <v>6609</v>
      </c>
      <c r="C193" s="12" t="s">
        <v>37</v>
      </c>
      <c r="D193" s="12" t="s">
        <v>173</v>
      </c>
      <c r="E193" s="12" t="s">
        <v>174</v>
      </c>
      <c r="F193" s="12" t="s">
        <v>487</v>
      </c>
      <c r="G193" s="9" t="s">
        <v>6610</v>
      </c>
      <c r="H193" s="8" t="s">
        <v>7390</v>
      </c>
      <c r="I193" s="9"/>
      <c r="J193" s="9"/>
      <c r="K193" s="10" t="s">
        <v>2017</v>
      </c>
      <c r="L193" s="11">
        <v>45597</v>
      </c>
      <c r="M193" s="22"/>
      <c r="N193" s="33"/>
      <c r="O193" s="22"/>
      <c r="P193" s="12" t="s">
        <v>7385</v>
      </c>
      <c r="Q193" s="12" t="s">
        <v>7391</v>
      </c>
      <c r="R193" s="12" t="s">
        <v>7387</v>
      </c>
      <c r="S193" s="12" t="s">
        <v>7388</v>
      </c>
      <c r="T193" s="12" t="s">
        <v>7389</v>
      </c>
      <c r="U193" s="14" t="s">
        <v>56</v>
      </c>
      <c r="V193" s="14" t="s">
        <v>56</v>
      </c>
      <c r="W193" s="14" t="s">
        <v>56</v>
      </c>
      <c r="X193" s="16" t="s">
        <v>56</v>
      </c>
      <c r="Y193" s="13"/>
      <c r="Z193" s="13"/>
      <c r="AA193" s="13"/>
      <c r="AB193" s="13"/>
    </row>
    <row r="194" spans="1:28" ht="17.100000000000001" customHeight="1">
      <c r="A194" t="s">
        <v>506</v>
      </c>
      <c r="B194" s="12" t="s">
        <v>507</v>
      </c>
      <c r="C194" s="12" t="s">
        <v>37</v>
      </c>
      <c r="D194" s="12" t="s">
        <v>173</v>
      </c>
      <c r="E194" s="12" t="s">
        <v>174</v>
      </c>
      <c r="F194" s="12" t="s">
        <v>487</v>
      </c>
      <c r="G194" s="9" t="s">
        <v>4839</v>
      </c>
      <c r="H194" s="8" t="s">
        <v>6613</v>
      </c>
      <c r="I194" s="9"/>
      <c r="J194" s="9"/>
      <c r="K194" s="10" t="s">
        <v>2017</v>
      </c>
      <c r="L194" s="11">
        <v>45597</v>
      </c>
      <c r="M194" s="22"/>
      <c r="N194" s="33"/>
      <c r="O194" s="22"/>
      <c r="P194" s="12" t="s">
        <v>7392</v>
      </c>
      <c r="Q194" s="12" t="s">
        <v>7393</v>
      </c>
      <c r="R194" s="12" t="s">
        <v>7394</v>
      </c>
      <c r="S194" s="12" t="s">
        <v>7395</v>
      </c>
      <c r="T194" s="12" t="s">
        <v>7396</v>
      </c>
      <c r="U194" s="14" t="s">
        <v>56</v>
      </c>
      <c r="V194" s="14" t="s">
        <v>56</v>
      </c>
      <c r="W194" s="14" t="s">
        <v>56</v>
      </c>
      <c r="X194" s="16" t="s">
        <v>56</v>
      </c>
      <c r="Y194" s="13"/>
      <c r="Z194" s="13"/>
      <c r="AA194" s="13"/>
      <c r="AB194" s="13"/>
    </row>
    <row r="195" spans="1:28" ht="17.100000000000001" customHeight="1">
      <c r="A195" t="s">
        <v>509</v>
      </c>
      <c r="B195" s="12" t="s">
        <v>510</v>
      </c>
      <c r="C195" s="12" t="s">
        <v>37</v>
      </c>
      <c r="D195" s="12" t="s">
        <v>173</v>
      </c>
      <c r="E195" s="12" t="s">
        <v>174</v>
      </c>
      <c r="F195" s="12" t="s">
        <v>487</v>
      </c>
      <c r="G195" s="9" t="s">
        <v>4840</v>
      </c>
      <c r="H195" s="8" t="s">
        <v>6614</v>
      </c>
      <c r="I195" s="9"/>
      <c r="J195" s="9"/>
      <c r="K195" s="10" t="s">
        <v>2017</v>
      </c>
      <c r="L195" s="11">
        <v>45597</v>
      </c>
      <c r="M195" s="22"/>
      <c r="N195" s="33"/>
      <c r="O195" s="22"/>
      <c r="P195" s="12" t="s">
        <v>7397</v>
      </c>
      <c r="Q195" s="12" t="s">
        <v>7398</v>
      </c>
      <c r="R195" s="12" t="s">
        <v>7399</v>
      </c>
      <c r="S195" s="12" t="s">
        <v>7395</v>
      </c>
      <c r="T195" s="12" t="s">
        <v>7400</v>
      </c>
      <c r="U195" s="14" t="s">
        <v>56</v>
      </c>
      <c r="V195" s="14" t="s">
        <v>56</v>
      </c>
      <c r="W195" s="14" t="s">
        <v>56</v>
      </c>
      <c r="X195" s="16" t="s">
        <v>56</v>
      </c>
      <c r="Y195" s="13"/>
      <c r="Z195" s="13"/>
      <c r="AA195" s="13"/>
      <c r="AB195" s="13"/>
    </row>
    <row r="196" spans="1:28" ht="17.100000000000001" customHeight="1">
      <c r="A196" t="s">
        <v>512</v>
      </c>
      <c r="B196" s="12" t="s">
        <v>513</v>
      </c>
      <c r="C196" s="12" t="s">
        <v>37</v>
      </c>
      <c r="D196" s="12" t="s">
        <v>173</v>
      </c>
      <c r="E196" s="12" t="s">
        <v>174</v>
      </c>
      <c r="F196" s="12" t="s">
        <v>487</v>
      </c>
      <c r="G196" s="9" t="s">
        <v>4841</v>
      </c>
      <c r="H196" s="8" t="s">
        <v>6615</v>
      </c>
      <c r="I196" s="9"/>
      <c r="J196" s="9"/>
      <c r="K196" s="10" t="s">
        <v>2017</v>
      </c>
      <c r="L196" s="11">
        <v>45597</v>
      </c>
      <c r="M196" s="22"/>
      <c r="N196" s="33"/>
      <c r="O196" s="22"/>
      <c r="P196" s="12" t="s">
        <v>7401</v>
      </c>
      <c r="Q196" s="12" t="s">
        <v>7402</v>
      </c>
      <c r="R196" s="12" t="s">
        <v>7399</v>
      </c>
      <c r="S196" s="12" t="s">
        <v>7403</v>
      </c>
      <c r="T196" s="12" t="s">
        <v>7400</v>
      </c>
      <c r="U196" s="14" t="s">
        <v>56</v>
      </c>
      <c r="V196" s="14" t="s">
        <v>56</v>
      </c>
      <c r="W196" s="14" t="s">
        <v>56</v>
      </c>
      <c r="X196" s="16" t="s">
        <v>56</v>
      </c>
      <c r="Y196" s="13"/>
      <c r="Z196" s="13"/>
      <c r="AA196" s="13"/>
      <c r="AB196" s="13"/>
    </row>
    <row r="197" spans="1:28" ht="17.100000000000001" customHeight="1">
      <c r="A197" t="s">
        <v>515</v>
      </c>
      <c r="B197" s="12" t="s">
        <v>516</v>
      </c>
      <c r="C197" s="12" t="s">
        <v>37</v>
      </c>
      <c r="D197" s="12" t="s">
        <v>173</v>
      </c>
      <c r="E197" s="12" t="s">
        <v>174</v>
      </c>
      <c r="F197" s="12" t="s">
        <v>487</v>
      </c>
      <c r="G197" s="9" t="s">
        <v>4842</v>
      </c>
      <c r="H197" s="8" t="s">
        <v>6616</v>
      </c>
      <c r="I197" s="9"/>
      <c r="J197" s="9"/>
      <c r="K197" s="10" t="s">
        <v>2017</v>
      </c>
      <c r="L197" s="11">
        <v>45597</v>
      </c>
      <c r="M197" s="22"/>
      <c r="N197" s="33"/>
      <c r="O197" s="22"/>
      <c r="P197" s="12" t="s">
        <v>7404</v>
      </c>
      <c r="Q197" s="12" t="s">
        <v>7405</v>
      </c>
      <c r="R197" s="12" t="s">
        <v>7399</v>
      </c>
      <c r="S197" s="12" t="s">
        <v>7406</v>
      </c>
      <c r="T197" s="12" t="s">
        <v>7407</v>
      </c>
      <c r="U197" s="14" t="s">
        <v>56</v>
      </c>
      <c r="V197" s="14" t="s">
        <v>56</v>
      </c>
      <c r="W197" s="14" t="s">
        <v>56</v>
      </c>
      <c r="X197" s="16" t="s">
        <v>56</v>
      </c>
      <c r="Y197" s="13"/>
      <c r="Z197" s="13"/>
      <c r="AA197" s="13"/>
      <c r="AB197" s="13"/>
    </row>
    <row r="198" spans="1:28" ht="17.100000000000001" customHeight="1">
      <c r="A198" t="s">
        <v>522</v>
      </c>
      <c r="B198" s="12" t="s">
        <v>523</v>
      </c>
      <c r="C198" s="12" t="s">
        <v>37</v>
      </c>
      <c r="D198" s="12" t="s">
        <v>173</v>
      </c>
      <c r="E198" s="12" t="s">
        <v>174</v>
      </c>
      <c r="F198" s="12" t="s">
        <v>487</v>
      </c>
      <c r="G198" s="9" t="s">
        <v>4844</v>
      </c>
      <c r="H198" s="8" t="s">
        <v>6617</v>
      </c>
      <c r="I198" s="9"/>
      <c r="J198" s="9"/>
      <c r="K198" s="10" t="s">
        <v>2017</v>
      </c>
      <c r="L198" s="11">
        <v>45597</v>
      </c>
      <c r="M198" s="22"/>
      <c r="N198" s="33"/>
      <c r="O198" s="22"/>
      <c r="P198" s="12" t="s">
        <v>7408</v>
      </c>
      <c r="Q198" s="12" t="s">
        <v>7409</v>
      </c>
      <c r="R198" s="12" t="s">
        <v>7399</v>
      </c>
      <c r="S198" s="12" t="s">
        <v>7406</v>
      </c>
      <c r="T198" s="12" t="s">
        <v>7410</v>
      </c>
      <c r="U198" s="14" t="s">
        <v>56</v>
      </c>
      <c r="V198" s="14" t="s">
        <v>56</v>
      </c>
      <c r="W198" s="14" t="s">
        <v>56</v>
      </c>
      <c r="X198" s="16" t="s">
        <v>56</v>
      </c>
      <c r="Y198" s="13"/>
      <c r="Z198" s="13"/>
      <c r="AA198" s="13"/>
      <c r="AB198" s="13"/>
    </row>
    <row r="199" spans="1:28" ht="17.100000000000001" customHeight="1">
      <c r="A199" t="s">
        <v>525</v>
      </c>
      <c r="B199" s="12" t="s">
        <v>526</v>
      </c>
      <c r="C199" s="12" t="s">
        <v>37</v>
      </c>
      <c r="D199" s="12" t="s">
        <v>173</v>
      </c>
      <c r="E199" s="12" t="s">
        <v>174</v>
      </c>
      <c r="F199" s="12" t="s">
        <v>487</v>
      </c>
      <c r="G199" s="9" t="s">
        <v>4845</v>
      </c>
      <c r="H199" s="8" t="s">
        <v>6618</v>
      </c>
      <c r="I199" s="9"/>
      <c r="J199" s="9"/>
      <c r="K199" s="10" t="s">
        <v>2017</v>
      </c>
      <c r="L199" s="11">
        <v>45597</v>
      </c>
      <c r="M199" s="22"/>
      <c r="N199" s="33"/>
      <c r="O199" s="22"/>
      <c r="P199" s="12" t="s">
        <v>7404</v>
      </c>
      <c r="Q199" s="12" t="s">
        <v>7393</v>
      </c>
      <c r="R199" s="12" t="s">
        <v>7399</v>
      </c>
      <c r="S199" s="12" t="s">
        <v>7406</v>
      </c>
      <c r="T199" s="12" t="s">
        <v>7407</v>
      </c>
      <c r="U199" s="14" t="s">
        <v>56</v>
      </c>
      <c r="V199" s="14" t="s">
        <v>56</v>
      </c>
      <c r="W199" s="14" t="s">
        <v>56</v>
      </c>
      <c r="X199" s="16" t="s">
        <v>56</v>
      </c>
      <c r="Y199" s="13"/>
      <c r="Z199" s="13"/>
      <c r="AA199" s="13"/>
      <c r="AB199" s="13"/>
    </row>
    <row r="200" spans="1:28" ht="17.100000000000001" customHeight="1">
      <c r="A200" t="s">
        <v>528</v>
      </c>
      <c r="B200" s="12" t="s">
        <v>529</v>
      </c>
      <c r="C200" s="12" t="s">
        <v>37</v>
      </c>
      <c r="D200" s="12" t="s">
        <v>173</v>
      </c>
      <c r="E200" s="12" t="s">
        <v>174</v>
      </c>
      <c r="F200" s="12" t="s">
        <v>487</v>
      </c>
      <c r="G200" s="56" t="s">
        <v>4846</v>
      </c>
      <c r="H200" s="8" t="s">
        <v>6619</v>
      </c>
      <c r="I200" s="9"/>
      <c r="J200" s="9"/>
      <c r="K200" s="10" t="s">
        <v>2017</v>
      </c>
      <c r="L200" s="11">
        <v>45597</v>
      </c>
      <c r="M200" s="22"/>
      <c r="N200" s="33"/>
      <c r="O200" s="22"/>
      <c r="P200" s="12" t="s">
        <v>7411</v>
      </c>
      <c r="Q200" s="12" t="s">
        <v>7412</v>
      </c>
      <c r="R200" s="12" t="s">
        <v>7399</v>
      </c>
      <c r="S200" s="12" t="s">
        <v>7413</v>
      </c>
      <c r="T200" s="12" t="s">
        <v>7399</v>
      </c>
      <c r="U200" s="14" t="s">
        <v>56</v>
      </c>
      <c r="V200" s="14" t="s">
        <v>56</v>
      </c>
      <c r="W200" s="14" t="s">
        <v>56</v>
      </c>
      <c r="X200" s="16" t="s">
        <v>56</v>
      </c>
      <c r="Y200" s="13"/>
      <c r="Z200" s="13"/>
      <c r="AA200" s="13"/>
      <c r="AB200" s="13"/>
    </row>
    <row r="201" spans="1:28" ht="17.100000000000001" customHeight="1">
      <c r="A201" t="s">
        <v>531</v>
      </c>
      <c r="B201" s="12" t="s">
        <v>532</v>
      </c>
      <c r="C201" s="12" t="s">
        <v>37</v>
      </c>
      <c r="D201" s="12" t="s">
        <v>173</v>
      </c>
      <c r="E201" s="12" t="s">
        <v>174</v>
      </c>
      <c r="F201" s="12" t="s">
        <v>487</v>
      </c>
      <c r="G201" s="9" t="s">
        <v>4847</v>
      </c>
      <c r="H201" s="8" t="s">
        <v>6620</v>
      </c>
      <c r="I201" s="9"/>
      <c r="J201" s="9"/>
      <c r="K201" s="10" t="s">
        <v>2017</v>
      </c>
      <c r="L201" s="11">
        <v>45597</v>
      </c>
      <c r="M201" s="22"/>
      <c r="N201" s="33"/>
      <c r="O201" s="22"/>
      <c r="P201" s="12" t="s">
        <v>7392</v>
      </c>
      <c r="Q201" s="12" t="s">
        <v>7414</v>
      </c>
      <c r="R201" s="12" t="s">
        <v>7394</v>
      </c>
      <c r="S201" s="12" t="s">
        <v>7395</v>
      </c>
      <c r="T201" s="12" t="s">
        <v>7396</v>
      </c>
      <c r="U201" s="14" t="s">
        <v>56</v>
      </c>
      <c r="V201" s="14" t="s">
        <v>56</v>
      </c>
      <c r="W201" s="14" t="s">
        <v>56</v>
      </c>
      <c r="X201" s="16" t="s">
        <v>56</v>
      </c>
      <c r="Y201" s="13"/>
      <c r="Z201" s="13"/>
      <c r="AA201" s="13"/>
      <c r="AB201" s="13"/>
    </row>
    <row r="202" spans="1:28" ht="17.100000000000001" customHeight="1">
      <c r="A202" t="s">
        <v>534</v>
      </c>
      <c r="B202" s="12" t="s">
        <v>535</v>
      </c>
      <c r="C202" s="12" t="s">
        <v>37</v>
      </c>
      <c r="D202" s="12" t="s">
        <v>173</v>
      </c>
      <c r="E202" s="12" t="s">
        <v>174</v>
      </c>
      <c r="F202" s="12" t="s">
        <v>185</v>
      </c>
      <c r="G202" s="9" t="s">
        <v>4848</v>
      </c>
      <c r="H202" s="8" t="s">
        <v>6621</v>
      </c>
      <c r="I202" s="9"/>
      <c r="J202" s="9"/>
      <c r="K202" s="10"/>
      <c r="L202" s="11"/>
      <c r="M202" s="22"/>
      <c r="N202" s="33"/>
      <c r="O202" s="22"/>
      <c r="P202" s="12" t="s">
        <v>7415</v>
      </c>
      <c r="Q202" s="12" t="s">
        <v>7416</v>
      </c>
      <c r="R202" s="12" t="s">
        <v>7417</v>
      </c>
      <c r="S202" s="12" t="s">
        <v>7418</v>
      </c>
      <c r="T202" s="12" t="s">
        <v>7338</v>
      </c>
      <c r="U202" s="14" t="s">
        <v>56</v>
      </c>
      <c r="V202" s="14" t="s">
        <v>56</v>
      </c>
      <c r="W202" s="14" t="s">
        <v>56</v>
      </c>
      <c r="X202" s="16" t="s">
        <v>56</v>
      </c>
      <c r="Y202" s="13"/>
      <c r="Z202" s="13"/>
      <c r="AA202" s="13"/>
      <c r="AB202" s="13"/>
    </row>
    <row r="203" spans="1:28" ht="17.100000000000001" customHeight="1">
      <c r="A203" t="s">
        <v>537</v>
      </c>
      <c r="B203" s="12" t="s">
        <v>538</v>
      </c>
      <c r="C203" s="12" t="s">
        <v>37</v>
      </c>
      <c r="D203" s="12" t="s">
        <v>173</v>
      </c>
      <c r="E203" s="12" t="s">
        <v>174</v>
      </c>
      <c r="F203" s="12" t="s">
        <v>185</v>
      </c>
      <c r="G203" s="9" t="s">
        <v>4849</v>
      </c>
      <c r="H203" s="8" t="s">
        <v>6622</v>
      </c>
      <c r="I203" s="9"/>
      <c r="J203" s="9"/>
      <c r="K203" s="10"/>
      <c r="L203" s="11"/>
      <c r="M203" s="22"/>
      <c r="N203" s="33"/>
      <c r="O203" s="22"/>
      <c r="P203" s="12" t="s">
        <v>7419</v>
      </c>
      <c r="Q203" s="12" t="s">
        <v>7282</v>
      </c>
      <c r="R203" s="12" t="s">
        <v>7370</v>
      </c>
      <c r="S203" s="12" t="s">
        <v>7420</v>
      </c>
      <c r="T203" s="12" t="s">
        <v>7389</v>
      </c>
      <c r="U203" s="14" t="s">
        <v>56</v>
      </c>
      <c r="V203" s="14" t="s">
        <v>56</v>
      </c>
      <c r="W203" s="14" t="s">
        <v>56</v>
      </c>
      <c r="X203" s="16" t="s">
        <v>56</v>
      </c>
      <c r="Y203" s="13"/>
      <c r="Z203" s="13"/>
      <c r="AA203" s="13"/>
      <c r="AB203" s="13"/>
    </row>
    <row r="204" spans="1:28" ht="17.100000000000001" customHeight="1">
      <c r="A204" t="s">
        <v>540</v>
      </c>
      <c r="B204" s="12" t="s">
        <v>541</v>
      </c>
      <c r="C204" s="12" t="s">
        <v>37</v>
      </c>
      <c r="D204" s="12" t="s">
        <v>173</v>
      </c>
      <c r="E204" s="12" t="s">
        <v>174</v>
      </c>
      <c r="F204" s="12" t="s">
        <v>542</v>
      </c>
      <c r="G204" s="9" t="s">
        <v>4850</v>
      </c>
      <c r="H204" s="8" t="s">
        <v>6623</v>
      </c>
      <c r="I204" s="9"/>
      <c r="J204" s="9"/>
      <c r="K204" s="10" t="s">
        <v>2017</v>
      </c>
      <c r="L204" s="11">
        <v>45658</v>
      </c>
      <c r="M204" s="22"/>
      <c r="N204" s="33"/>
      <c r="O204" s="22"/>
      <c r="P204" s="12" t="s">
        <v>7421</v>
      </c>
      <c r="Q204" s="12" t="s">
        <v>7422</v>
      </c>
      <c r="R204" s="12" t="s">
        <v>7423</v>
      </c>
      <c r="S204" s="12" t="s">
        <v>7286</v>
      </c>
      <c r="T204" s="12" t="s">
        <v>7424</v>
      </c>
      <c r="U204" s="14" t="s">
        <v>56</v>
      </c>
      <c r="V204" s="14" t="s">
        <v>56</v>
      </c>
      <c r="W204" s="14" t="s">
        <v>56</v>
      </c>
      <c r="X204" s="16" t="s">
        <v>56</v>
      </c>
      <c r="Y204" s="13"/>
      <c r="Z204" s="13"/>
      <c r="AA204" s="13"/>
      <c r="AB204" s="13"/>
    </row>
    <row r="205" spans="1:28" ht="17.100000000000001" customHeight="1">
      <c r="A205" t="s">
        <v>544</v>
      </c>
      <c r="B205" s="12" t="s">
        <v>545</v>
      </c>
      <c r="C205" s="12" t="s">
        <v>37</v>
      </c>
      <c r="D205" s="12" t="s">
        <v>173</v>
      </c>
      <c r="E205" s="12" t="s">
        <v>174</v>
      </c>
      <c r="F205" s="12" t="s">
        <v>542</v>
      </c>
      <c r="G205" s="9" t="s">
        <v>4851</v>
      </c>
      <c r="H205" s="8" t="s">
        <v>6624</v>
      </c>
      <c r="I205" s="9"/>
      <c r="J205" s="9"/>
      <c r="K205" s="10"/>
      <c r="L205" s="11"/>
      <c r="M205" s="22"/>
      <c r="N205" s="33"/>
      <c r="O205" s="22"/>
      <c r="P205" s="12" t="s">
        <v>7425</v>
      </c>
      <c r="Q205" s="12" t="s">
        <v>7426</v>
      </c>
      <c r="R205" s="12" t="s">
        <v>7427</v>
      </c>
      <c r="S205" s="12" t="s">
        <v>7428</v>
      </c>
      <c r="T205" s="12" t="s">
        <v>7429</v>
      </c>
      <c r="U205" s="14" t="s">
        <v>56</v>
      </c>
      <c r="V205" s="14" t="s">
        <v>56</v>
      </c>
      <c r="W205" s="14" t="s">
        <v>56</v>
      </c>
      <c r="X205" s="16" t="s">
        <v>56</v>
      </c>
      <c r="Y205" s="13"/>
      <c r="Z205" s="13"/>
      <c r="AA205" s="13"/>
      <c r="AB205" s="13"/>
    </row>
    <row r="206" spans="1:28" ht="17.100000000000001" customHeight="1">
      <c r="A206" t="s">
        <v>547</v>
      </c>
      <c r="B206" s="12" t="s">
        <v>548</v>
      </c>
      <c r="C206" s="12" t="s">
        <v>37</v>
      </c>
      <c r="D206" s="12" t="s">
        <v>173</v>
      </c>
      <c r="E206" s="12" t="s">
        <v>174</v>
      </c>
      <c r="F206" s="12" t="s">
        <v>542</v>
      </c>
      <c r="G206" s="9" t="s">
        <v>4852</v>
      </c>
      <c r="H206" s="8" t="s">
        <v>4852</v>
      </c>
      <c r="I206" s="9"/>
      <c r="J206" s="9"/>
      <c r="K206" s="10"/>
      <c r="L206" s="11"/>
      <c r="M206" s="22"/>
      <c r="N206" s="33"/>
      <c r="O206" s="22"/>
      <c r="P206" s="12" t="s">
        <v>7425</v>
      </c>
      <c r="Q206" s="12" t="s">
        <v>7430</v>
      </c>
      <c r="R206" s="12" t="s">
        <v>7427</v>
      </c>
      <c r="S206" s="12" t="s">
        <v>7428</v>
      </c>
      <c r="T206" s="12" t="s">
        <v>7429</v>
      </c>
      <c r="U206" s="14" t="s">
        <v>56</v>
      </c>
      <c r="V206" s="14" t="s">
        <v>56</v>
      </c>
      <c r="W206" s="14" t="s">
        <v>56</v>
      </c>
      <c r="X206" s="16" t="s">
        <v>56</v>
      </c>
      <c r="Y206" s="13"/>
      <c r="Z206" s="13"/>
      <c r="AA206" s="13"/>
      <c r="AB206" s="13"/>
    </row>
    <row r="207" spans="1:28" ht="17.100000000000001" customHeight="1">
      <c r="A207" t="s">
        <v>550</v>
      </c>
      <c r="B207" s="12" t="s">
        <v>551</v>
      </c>
      <c r="C207" s="12" t="s">
        <v>37</v>
      </c>
      <c r="D207" s="12" t="s">
        <v>173</v>
      </c>
      <c r="E207" s="12" t="s">
        <v>174</v>
      </c>
      <c r="F207" s="12" t="s">
        <v>542</v>
      </c>
      <c r="G207" s="9" t="s">
        <v>4853</v>
      </c>
      <c r="H207" s="8" t="s">
        <v>4853</v>
      </c>
      <c r="I207" s="9"/>
      <c r="J207" s="9"/>
      <c r="K207" s="10"/>
      <c r="L207" s="11"/>
      <c r="M207" s="22"/>
      <c r="N207" s="33"/>
      <c r="O207" s="22"/>
      <c r="P207" s="12" t="s">
        <v>7431</v>
      </c>
      <c r="Q207" s="12" t="s">
        <v>7432</v>
      </c>
      <c r="R207" s="12" t="s">
        <v>7428</v>
      </c>
      <c r="S207" s="12" t="s">
        <v>7433</v>
      </c>
      <c r="T207" s="12" t="s">
        <v>7434</v>
      </c>
      <c r="U207" s="14" t="s">
        <v>56</v>
      </c>
      <c r="V207" s="14" t="s">
        <v>56</v>
      </c>
      <c r="W207" s="14" t="s">
        <v>56</v>
      </c>
      <c r="X207" s="16" t="s">
        <v>56</v>
      </c>
      <c r="Y207" s="13"/>
      <c r="Z207" s="13"/>
      <c r="AA207" s="13"/>
      <c r="AB207" s="13"/>
    </row>
    <row r="208" spans="1:28" ht="17.100000000000001" customHeight="1">
      <c r="A208" t="s">
        <v>553</v>
      </c>
      <c r="B208" s="12" t="s">
        <v>554</v>
      </c>
      <c r="C208" s="12" t="s">
        <v>37</v>
      </c>
      <c r="D208" s="12" t="s">
        <v>173</v>
      </c>
      <c r="E208" s="12" t="s">
        <v>174</v>
      </c>
      <c r="F208" s="12" t="s">
        <v>542</v>
      </c>
      <c r="G208" s="9" t="s">
        <v>4854</v>
      </c>
      <c r="H208" s="8" t="s">
        <v>4854</v>
      </c>
      <c r="I208" s="9"/>
      <c r="J208" s="9"/>
      <c r="K208" s="10"/>
      <c r="L208" s="11"/>
      <c r="M208" s="22"/>
      <c r="N208" s="33"/>
      <c r="O208" s="22"/>
      <c r="P208" s="12" t="s">
        <v>7435</v>
      </c>
      <c r="Q208" s="12" t="s">
        <v>7436</v>
      </c>
      <c r="R208" s="12" t="s">
        <v>7424</v>
      </c>
      <c r="S208" s="12" t="s">
        <v>7437</v>
      </c>
      <c r="T208" s="12" t="s">
        <v>7438</v>
      </c>
      <c r="U208" s="14" t="s">
        <v>56</v>
      </c>
      <c r="V208" s="14" t="s">
        <v>56</v>
      </c>
      <c r="W208" s="14" t="s">
        <v>56</v>
      </c>
      <c r="X208" s="16" t="s">
        <v>56</v>
      </c>
      <c r="Y208" s="13"/>
      <c r="Z208" s="13"/>
      <c r="AA208" s="13"/>
      <c r="AB208" s="13"/>
    </row>
    <row r="209" spans="1:28" ht="17.100000000000001" customHeight="1">
      <c r="A209" t="s">
        <v>556</v>
      </c>
      <c r="B209" s="12" t="s">
        <v>557</v>
      </c>
      <c r="C209" s="12" t="s">
        <v>37</v>
      </c>
      <c r="D209" s="12" t="s">
        <v>173</v>
      </c>
      <c r="E209" s="12" t="s">
        <v>174</v>
      </c>
      <c r="F209" s="12" t="s">
        <v>542</v>
      </c>
      <c r="G209" s="9" t="s">
        <v>4855</v>
      </c>
      <c r="H209" s="8" t="s">
        <v>4855</v>
      </c>
      <c r="I209" s="9"/>
      <c r="J209" s="9"/>
      <c r="K209" s="10"/>
      <c r="L209" s="11"/>
      <c r="M209" s="22"/>
      <c r="N209" s="33"/>
      <c r="O209" s="22"/>
      <c r="P209" s="12" t="s">
        <v>7439</v>
      </c>
      <c r="Q209" s="12" t="s">
        <v>7440</v>
      </c>
      <c r="R209" s="12" t="s">
        <v>7420</v>
      </c>
      <c r="S209" s="12" t="s">
        <v>7433</v>
      </c>
      <c r="T209" s="12" t="s">
        <v>7434</v>
      </c>
      <c r="U209" s="14" t="s">
        <v>56</v>
      </c>
      <c r="V209" s="14" t="s">
        <v>56</v>
      </c>
      <c r="W209" s="14" t="s">
        <v>56</v>
      </c>
      <c r="X209" s="16" t="s">
        <v>56</v>
      </c>
      <c r="Y209" s="13"/>
      <c r="Z209" s="13"/>
      <c r="AA209" s="13"/>
      <c r="AB209" s="13"/>
    </row>
    <row r="210" spans="1:28" ht="17.100000000000001" customHeight="1">
      <c r="A210" t="s">
        <v>559</v>
      </c>
      <c r="B210" s="12" t="s">
        <v>560</v>
      </c>
      <c r="C210" s="12" t="s">
        <v>37</v>
      </c>
      <c r="D210" s="12" t="s">
        <v>173</v>
      </c>
      <c r="E210" s="12" t="s">
        <v>174</v>
      </c>
      <c r="F210" s="12" t="s">
        <v>381</v>
      </c>
      <c r="G210" s="9" t="s">
        <v>4856</v>
      </c>
      <c r="H210" s="8" t="s">
        <v>6625</v>
      </c>
      <c r="I210" s="9"/>
      <c r="J210" s="9"/>
      <c r="K210" s="10"/>
      <c r="L210" s="11"/>
      <c r="M210" s="22"/>
      <c r="N210" s="33"/>
      <c r="O210" s="22"/>
      <c r="P210" s="12" t="s">
        <v>7441</v>
      </c>
      <c r="Q210" s="12" t="s">
        <v>7442</v>
      </c>
      <c r="R210" s="12" t="s">
        <v>7295</v>
      </c>
      <c r="S210" s="12" t="s">
        <v>7338</v>
      </c>
      <c r="T210" s="12" t="s">
        <v>7338</v>
      </c>
      <c r="U210" s="14" t="s">
        <v>56</v>
      </c>
      <c r="V210" s="14" t="s">
        <v>56</v>
      </c>
      <c r="W210" s="14" t="s">
        <v>56</v>
      </c>
      <c r="X210" s="16" t="s">
        <v>56</v>
      </c>
      <c r="Y210" s="13"/>
      <c r="Z210" s="13"/>
      <c r="AA210" s="13"/>
      <c r="AB210" s="13"/>
    </row>
    <row r="211" spans="1:28" ht="17.100000000000001" customHeight="1">
      <c r="A211" t="s">
        <v>562</v>
      </c>
      <c r="B211" s="12" t="s">
        <v>563</v>
      </c>
      <c r="C211" s="12" t="s">
        <v>37</v>
      </c>
      <c r="D211" s="12" t="s">
        <v>173</v>
      </c>
      <c r="E211" s="12" t="s">
        <v>564</v>
      </c>
      <c r="F211" s="12" t="s">
        <v>565</v>
      </c>
      <c r="G211" s="56" t="s">
        <v>4857</v>
      </c>
      <c r="H211" s="8" t="s">
        <v>6626</v>
      </c>
      <c r="I211" s="9"/>
      <c r="J211" s="9"/>
      <c r="K211" s="10" t="s">
        <v>2017</v>
      </c>
      <c r="L211" s="11">
        <v>45597</v>
      </c>
      <c r="M211" s="22"/>
      <c r="N211" s="33"/>
      <c r="O211" s="22"/>
      <c r="P211" s="12" t="s">
        <v>7443</v>
      </c>
      <c r="Q211" s="12" t="s">
        <v>7444</v>
      </c>
      <c r="R211" s="12" t="s">
        <v>7057</v>
      </c>
      <c r="S211" s="12" t="s">
        <v>7445</v>
      </c>
      <c r="T211" s="12" t="s">
        <v>7446</v>
      </c>
      <c r="U211" s="14" t="s">
        <v>56</v>
      </c>
      <c r="V211" s="14" t="s">
        <v>56</v>
      </c>
      <c r="W211" s="14" t="s">
        <v>56</v>
      </c>
      <c r="X211" s="16" t="s">
        <v>56</v>
      </c>
      <c r="Y211" s="13"/>
      <c r="Z211" s="13"/>
      <c r="AA211" s="13"/>
      <c r="AB211" s="13"/>
    </row>
    <row r="212" spans="1:28" ht="17.100000000000001" customHeight="1">
      <c r="A212" t="s">
        <v>567</v>
      </c>
      <c r="B212" s="12" t="s">
        <v>568</v>
      </c>
      <c r="C212" s="12" t="s">
        <v>37</v>
      </c>
      <c r="D212" s="12" t="s">
        <v>173</v>
      </c>
      <c r="E212" s="12" t="s">
        <v>564</v>
      </c>
      <c r="F212" s="12" t="s">
        <v>565</v>
      </c>
      <c r="G212" s="56" t="s">
        <v>4858</v>
      </c>
      <c r="H212" s="8" t="s">
        <v>6626</v>
      </c>
      <c r="I212" s="9"/>
      <c r="J212" s="9"/>
      <c r="K212" s="10" t="s">
        <v>2017</v>
      </c>
      <c r="L212" s="11">
        <v>45597</v>
      </c>
      <c r="M212" s="22"/>
      <c r="N212" s="33"/>
      <c r="O212" s="22"/>
      <c r="P212" s="12" t="s">
        <v>7447</v>
      </c>
      <c r="Q212" s="12" t="s">
        <v>7444</v>
      </c>
      <c r="R212" s="12" t="s">
        <v>7193</v>
      </c>
      <c r="S212" s="12" t="s">
        <v>7448</v>
      </c>
      <c r="T212" s="12" t="s">
        <v>7446</v>
      </c>
      <c r="U212" s="14" t="s">
        <v>56</v>
      </c>
      <c r="V212" s="14" t="s">
        <v>56</v>
      </c>
      <c r="W212" s="14" t="s">
        <v>56</v>
      </c>
      <c r="X212" s="16" t="s">
        <v>56</v>
      </c>
      <c r="Y212" s="13"/>
      <c r="Z212" s="13"/>
      <c r="AA212" s="13"/>
      <c r="AB212" s="13"/>
    </row>
    <row r="213" spans="1:28" ht="17.100000000000001" customHeight="1">
      <c r="A213" t="s">
        <v>569</v>
      </c>
      <c r="B213" s="12" t="s">
        <v>570</v>
      </c>
      <c r="C213" s="12" t="s">
        <v>37</v>
      </c>
      <c r="D213" s="12" t="s">
        <v>173</v>
      </c>
      <c r="E213" s="12" t="s">
        <v>564</v>
      </c>
      <c r="F213" s="12" t="s">
        <v>565</v>
      </c>
      <c r="G213" s="56" t="s">
        <v>4857</v>
      </c>
      <c r="H213" s="8" t="s">
        <v>6626</v>
      </c>
      <c r="I213" s="9"/>
      <c r="J213" s="9"/>
      <c r="K213" s="10" t="s">
        <v>2017</v>
      </c>
      <c r="L213" s="11">
        <v>45597</v>
      </c>
      <c r="M213" s="22"/>
      <c r="N213" s="33"/>
      <c r="O213" s="22"/>
      <c r="P213" s="12" t="s">
        <v>7449</v>
      </c>
      <c r="Q213" s="12" t="s">
        <v>7450</v>
      </c>
      <c r="R213" s="12" t="s">
        <v>7057</v>
      </c>
      <c r="S213" s="12" t="s">
        <v>7451</v>
      </c>
      <c r="T213" s="12" t="s">
        <v>7446</v>
      </c>
      <c r="U213" s="14" t="s">
        <v>56</v>
      </c>
      <c r="V213" s="14" t="s">
        <v>56</v>
      </c>
      <c r="W213" s="14" t="s">
        <v>56</v>
      </c>
      <c r="X213" s="16" t="s">
        <v>56</v>
      </c>
      <c r="Y213" s="13"/>
      <c r="Z213" s="13"/>
      <c r="AA213" s="13"/>
      <c r="AB213" s="13"/>
    </row>
    <row r="214" spans="1:28" ht="17.100000000000001" customHeight="1">
      <c r="A214" t="s">
        <v>571</v>
      </c>
      <c r="B214" s="12" t="s">
        <v>572</v>
      </c>
      <c r="C214" s="12" t="s">
        <v>37</v>
      </c>
      <c r="D214" s="12" t="s">
        <v>173</v>
      </c>
      <c r="E214" s="12" t="s">
        <v>564</v>
      </c>
      <c r="F214" s="12" t="s">
        <v>565</v>
      </c>
      <c r="G214" s="56" t="s">
        <v>4858</v>
      </c>
      <c r="H214" s="8" t="s">
        <v>6626</v>
      </c>
      <c r="I214" s="9"/>
      <c r="J214" s="9"/>
      <c r="K214" s="10" t="s">
        <v>2017</v>
      </c>
      <c r="L214" s="11">
        <v>45597</v>
      </c>
      <c r="M214" s="22"/>
      <c r="N214" s="33"/>
      <c r="O214" s="22"/>
      <c r="P214" s="12" t="s">
        <v>7452</v>
      </c>
      <c r="Q214" s="12" t="s">
        <v>7450</v>
      </c>
      <c r="R214" s="12" t="s">
        <v>7057</v>
      </c>
      <c r="S214" s="12" t="s">
        <v>7453</v>
      </c>
      <c r="T214" s="12" t="s">
        <v>7446</v>
      </c>
      <c r="U214" s="14" t="s">
        <v>56</v>
      </c>
      <c r="V214" s="14" t="s">
        <v>56</v>
      </c>
      <c r="W214" s="14" t="s">
        <v>56</v>
      </c>
      <c r="X214" s="16" t="s">
        <v>56</v>
      </c>
      <c r="Y214" s="13"/>
      <c r="Z214" s="13"/>
      <c r="AA214" s="13"/>
      <c r="AB214" s="13"/>
    </row>
    <row r="215" spans="1:28" ht="17.100000000000001" customHeight="1">
      <c r="A215" t="s">
        <v>573</v>
      </c>
      <c r="B215" s="12" t="s">
        <v>574</v>
      </c>
      <c r="C215" s="12" t="s">
        <v>37</v>
      </c>
      <c r="D215" s="12" t="s">
        <v>173</v>
      </c>
      <c r="E215" s="12" t="s">
        <v>564</v>
      </c>
      <c r="F215" s="12" t="s">
        <v>565</v>
      </c>
      <c r="G215" s="56" t="s">
        <v>4857</v>
      </c>
      <c r="H215" s="8" t="s">
        <v>6626</v>
      </c>
      <c r="I215" s="9"/>
      <c r="J215" s="9"/>
      <c r="K215" s="10" t="s">
        <v>2017</v>
      </c>
      <c r="L215" s="11">
        <v>45597</v>
      </c>
      <c r="M215" s="22"/>
      <c r="N215" s="33"/>
      <c r="O215" s="22"/>
      <c r="P215" s="12" t="s">
        <v>7454</v>
      </c>
      <c r="Q215" s="12" t="s">
        <v>7455</v>
      </c>
      <c r="R215" s="12" t="s">
        <v>7057</v>
      </c>
      <c r="S215" s="12" t="s">
        <v>7456</v>
      </c>
      <c r="T215" s="12" t="s">
        <v>7446</v>
      </c>
      <c r="U215" s="14" t="s">
        <v>56</v>
      </c>
      <c r="V215" s="14" t="s">
        <v>56</v>
      </c>
      <c r="W215" s="14" t="s">
        <v>56</v>
      </c>
      <c r="X215" s="16" t="s">
        <v>56</v>
      </c>
      <c r="Y215" s="13"/>
      <c r="Z215" s="13"/>
      <c r="AA215" s="13"/>
      <c r="AB215" s="13"/>
    </row>
    <row r="216" spans="1:28" ht="17.100000000000001" customHeight="1">
      <c r="A216" t="s">
        <v>575</v>
      </c>
      <c r="B216" s="12" t="s">
        <v>576</v>
      </c>
      <c r="C216" s="12" t="s">
        <v>37</v>
      </c>
      <c r="D216" s="12" t="s">
        <v>173</v>
      </c>
      <c r="E216" s="12" t="s">
        <v>564</v>
      </c>
      <c r="F216" s="12" t="s">
        <v>565</v>
      </c>
      <c r="G216" s="56" t="s">
        <v>4858</v>
      </c>
      <c r="H216" s="8" t="s">
        <v>6626</v>
      </c>
      <c r="I216" s="9"/>
      <c r="J216" s="9"/>
      <c r="K216" s="10" t="s">
        <v>2017</v>
      </c>
      <c r="L216" s="11">
        <v>45597</v>
      </c>
      <c r="M216" s="22"/>
      <c r="N216" s="33"/>
      <c r="O216" s="22"/>
      <c r="P216" s="12" t="s">
        <v>7454</v>
      </c>
      <c r="Q216" s="12" t="s">
        <v>7455</v>
      </c>
      <c r="R216" s="12" t="s">
        <v>7057</v>
      </c>
      <c r="S216" s="12" t="s">
        <v>7456</v>
      </c>
      <c r="T216" s="12" t="s">
        <v>7446</v>
      </c>
      <c r="U216" s="14" t="s">
        <v>56</v>
      </c>
      <c r="V216" s="14" t="s">
        <v>56</v>
      </c>
      <c r="W216" s="14" t="s">
        <v>56</v>
      </c>
      <c r="X216" s="16" t="s">
        <v>56</v>
      </c>
      <c r="Y216" s="13"/>
      <c r="Z216" s="13"/>
      <c r="AA216" s="13"/>
      <c r="AB216" s="13"/>
    </row>
    <row r="217" spans="1:28" ht="17.100000000000001" customHeight="1">
      <c r="A217" t="s">
        <v>577</v>
      </c>
      <c r="B217" s="12" t="s">
        <v>578</v>
      </c>
      <c r="C217" s="12" t="s">
        <v>37</v>
      </c>
      <c r="D217" s="12" t="s">
        <v>173</v>
      </c>
      <c r="E217" s="12" t="s">
        <v>564</v>
      </c>
      <c r="F217" s="12" t="s">
        <v>565</v>
      </c>
      <c r="G217" s="56" t="s">
        <v>4857</v>
      </c>
      <c r="H217" s="8" t="s">
        <v>6626</v>
      </c>
      <c r="I217" s="9"/>
      <c r="J217" s="9"/>
      <c r="K217" s="10" t="s">
        <v>2017</v>
      </c>
      <c r="L217" s="11">
        <v>45597</v>
      </c>
      <c r="M217" s="22"/>
      <c r="N217" s="33"/>
      <c r="O217" s="22"/>
      <c r="P217" s="12" t="s">
        <v>7457</v>
      </c>
      <c r="Q217" s="12" t="s">
        <v>7458</v>
      </c>
      <c r="R217" s="12" t="s">
        <v>7459</v>
      </c>
      <c r="S217" s="12" t="s">
        <v>7460</v>
      </c>
      <c r="T217" s="12" t="s">
        <v>7461</v>
      </c>
      <c r="U217" s="14" t="s">
        <v>56</v>
      </c>
      <c r="V217" s="14" t="s">
        <v>56</v>
      </c>
      <c r="W217" s="14" t="s">
        <v>56</v>
      </c>
      <c r="X217" s="16" t="s">
        <v>56</v>
      </c>
      <c r="Y217" s="13"/>
      <c r="Z217" s="13"/>
      <c r="AA217" s="13"/>
      <c r="AB217" s="13"/>
    </row>
    <row r="218" spans="1:28" ht="17.100000000000001" customHeight="1">
      <c r="A218" t="s">
        <v>579</v>
      </c>
      <c r="B218" s="12" t="s">
        <v>580</v>
      </c>
      <c r="C218" s="12" t="s">
        <v>37</v>
      </c>
      <c r="D218" s="12" t="s">
        <v>173</v>
      </c>
      <c r="E218" s="12" t="s">
        <v>564</v>
      </c>
      <c r="F218" s="12" t="s">
        <v>565</v>
      </c>
      <c r="G218" s="56" t="s">
        <v>4858</v>
      </c>
      <c r="H218" s="8" t="s">
        <v>6626</v>
      </c>
      <c r="I218" s="9"/>
      <c r="J218" s="9"/>
      <c r="K218" s="10" t="s">
        <v>2017</v>
      </c>
      <c r="L218" s="11">
        <v>45597</v>
      </c>
      <c r="M218" s="22"/>
      <c r="N218" s="33"/>
      <c r="O218" s="22"/>
      <c r="P218" s="12" t="s">
        <v>7462</v>
      </c>
      <c r="Q218" s="12" t="s">
        <v>7458</v>
      </c>
      <c r="R218" s="12" t="s">
        <v>7057</v>
      </c>
      <c r="S218" s="12" t="s">
        <v>7460</v>
      </c>
      <c r="T218" s="12" t="s">
        <v>7446</v>
      </c>
      <c r="U218" s="14" t="s">
        <v>56</v>
      </c>
      <c r="V218" s="14" t="s">
        <v>56</v>
      </c>
      <c r="W218" s="14" t="s">
        <v>56</v>
      </c>
      <c r="X218" s="16" t="s">
        <v>56</v>
      </c>
      <c r="Y218" s="13"/>
      <c r="Z218" s="13"/>
      <c r="AA218" s="13"/>
      <c r="AB218" s="13"/>
    </row>
    <row r="219" spans="1:28" ht="17.100000000000001" customHeight="1">
      <c r="A219" t="s">
        <v>581</v>
      </c>
      <c r="B219" s="12" t="s">
        <v>582</v>
      </c>
      <c r="C219" s="12" t="s">
        <v>37</v>
      </c>
      <c r="D219" s="12" t="s">
        <v>173</v>
      </c>
      <c r="E219" s="12" t="s">
        <v>564</v>
      </c>
      <c r="F219" s="12" t="s">
        <v>565</v>
      </c>
      <c r="G219" s="56" t="s">
        <v>4857</v>
      </c>
      <c r="H219" s="8" t="s">
        <v>6626</v>
      </c>
      <c r="I219" s="9"/>
      <c r="J219" s="9"/>
      <c r="K219" s="10" t="s">
        <v>2017</v>
      </c>
      <c r="L219" s="11">
        <v>45597</v>
      </c>
      <c r="M219" s="22"/>
      <c r="N219" s="33"/>
      <c r="O219" s="22"/>
      <c r="P219" s="12" t="s">
        <v>7463</v>
      </c>
      <c r="Q219" s="12" t="s">
        <v>7308</v>
      </c>
      <c r="R219" s="12" t="s">
        <v>7464</v>
      </c>
      <c r="S219" s="12" t="s">
        <v>7465</v>
      </c>
      <c r="T219" s="12" t="s">
        <v>7446</v>
      </c>
      <c r="U219" s="14" t="s">
        <v>56</v>
      </c>
      <c r="V219" s="14" t="s">
        <v>56</v>
      </c>
      <c r="W219" s="14" t="s">
        <v>56</v>
      </c>
      <c r="X219" s="16" t="s">
        <v>56</v>
      </c>
      <c r="Y219" s="13"/>
      <c r="Z219" s="13"/>
      <c r="AA219" s="13"/>
      <c r="AB219" s="13"/>
    </row>
    <row r="220" spans="1:28" ht="17.100000000000001" customHeight="1">
      <c r="A220" t="s">
        <v>583</v>
      </c>
      <c r="B220" s="12" t="s">
        <v>584</v>
      </c>
      <c r="C220" s="12" t="s">
        <v>37</v>
      </c>
      <c r="D220" s="12" t="s">
        <v>173</v>
      </c>
      <c r="E220" s="12" t="s">
        <v>564</v>
      </c>
      <c r="F220" s="12" t="s">
        <v>565</v>
      </c>
      <c r="G220" s="56" t="s">
        <v>4858</v>
      </c>
      <c r="H220" s="8" t="s">
        <v>6626</v>
      </c>
      <c r="I220" s="9"/>
      <c r="J220" s="9"/>
      <c r="K220" s="10" t="s">
        <v>2017</v>
      </c>
      <c r="L220" s="11">
        <v>45597</v>
      </c>
      <c r="M220" s="22"/>
      <c r="N220" s="33"/>
      <c r="O220" s="22"/>
      <c r="P220" s="12" t="s">
        <v>7466</v>
      </c>
      <c r="Q220" s="12" t="s">
        <v>7308</v>
      </c>
      <c r="R220" s="12" t="s">
        <v>7057</v>
      </c>
      <c r="S220" s="12" t="s">
        <v>7465</v>
      </c>
      <c r="T220" s="12" t="s">
        <v>7446</v>
      </c>
      <c r="U220" s="14" t="s">
        <v>56</v>
      </c>
      <c r="V220" s="14" t="s">
        <v>56</v>
      </c>
      <c r="W220" s="14" t="s">
        <v>56</v>
      </c>
      <c r="X220" s="16" t="s">
        <v>56</v>
      </c>
      <c r="Y220" s="13"/>
      <c r="Z220" s="13"/>
      <c r="AA220" s="13"/>
      <c r="AB220" s="13"/>
    </row>
    <row r="221" spans="1:28" ht="17.100000000000001" customHeight="1">
      <c r="A221" t="s">
        <v>585</v>
      </c>
      <c r="B221" s="12" t="s">
        <v>586</v>
      </c>
      <c r="C221" s="12" t="s">
        <v>37</v>
      </c>
      <c r="D221" s="12" t="s">
        <v>173</v>
      </c>
      <c r="E221" s="12" t="s">
        <v>564</v>
      </c>
      <c r="F221" s="12" t="s">
        <v>565</v>
      </c>
      <c r="G221" s="56" t="s">
        <v>4859</v>
      </c>
      <c r="H221" s="8" t="s">
        <v>6626</v>
      </c>
      <c r="I221" s="9"/>
      <c r="J221" s="9"/>
      <c r="K221" s="10" t="s">
        <v>2017</v>
      </c>
      <c r="L221" s="11">
        <v>45597</v>
      </c>
      <c r="M221" s="22"/>
      <c r="N221" s="33"/>
      <c r="O221" s="22"/>
      <c r="P221" s="12" t="s">
        <v>7467</v>
      </c>
      <c r="Q221" s="12" t="s">
        <v>7444</v>
      </c>
      <c r="R221" s="12" t="s">
        <v>7057</v>
      </c>
      <c r="S221" s="12" t="s">
        <v>7468</v>
      </c>
      <c r="T221" s="12" t="s">
        <v>7446</v>
      </c>
      <c r="U221" s="14" t="s">
        <v>56</v>
      </c>
      <c r="V221" s="14" t="s">
        <v>56</v>
      </c>
      <c r="W221" s="14" t="s">
        <v>56</v>
      </c>
      <c r="X221" s="16" t="s">
        <v>56</v>
      </c>
      <c r="Y221" s="13"/>
      <c r="Z221" s="13"/>
      <c r="AA221" s="13"/>
      <c r="AB221" s="13"/>
    </row>
    <row r="222" spans="1:28" ht="17.100000000000001" customHeight="1">
      <c r="A222" t="s">
        <v>587</v>
      </c>
      <c r="B222" s="12" t="s">
        <v>588</v>
      </c>
      <c r="C222" s="12" t="s">
        <v>37</v>
      </c>
      <c r="D222" s="12" t="s">
        <v>173</v>
      </c>
      <c r="E222" s="12" t="s">
        <v>564</v>
      </c>
      <c r="F222" s="12" t="s">
        <v>565</v>
      </c>
      <c r="G222" s="56" t="s">
        <v>4860</v>
      </c>
      <c r="H222" s="8" t="s">
        <v>6626</v>
      </c>
      <c r="I222" s="9"/>
      <c r="J222" s="9"/>
      <c r="K222" s="10" t="s">
        <v>2017</v>
      </c>
      <c r="L222" s="11">
        <v>45597</v>
      </c>
      <c r="M222" s="22"/>
      <c r="N222" s="33"/>
      <c r="O222" s="22"/>
      <c r="P222" s="12" t="s">
        <v>7469</v>
      </c>
      <c r="Q222" s="12" t="s">
        <v>7444</v>
      </c>
      <c r="R222" s="12" t="s">
        <v>7464</v>
      </c>
      <c r="S222" s="12" t="s">
        <v>7448</v>
      </c>
      <c r="T222" s="12" t="s">
        <v>7446</v>
      </c>
      <c r="U222" s="14" t="s">
        <v>56</v>
      </c>
      <c r="V222" s="14" t="s">
        <v>56</v>
      </c>
      <c r="W222" s="14" t="s">
        <v>56</v>
      </c>
      <c r="X222" s="16" t="s">
        <v>56</v>
      </c>
      <c r="Y222" s="13"/>
      <c r="Z222" s="13"/>
      <c r="AA222" s="13"/>
      <c r="AB222" s="13"/>
    </row>
    <row r="223" spans="1:28" ht="17.100000000000001" customHeight="1">
      <c r="A223" t="s">
        <v>589</v>
      </c>
      <c r="B223" s="12" t="s">
        <v>590</v>
      </c>
      <c r="C223" s="12" t="s">
        <v>37</v>
      </c>
      <c r="D223" s="12" t="s">
        <v>173</v>
      </c>
      <c r="E223" s="12" t="s">
        <v>564</v>
      </c>
      <c r="F223" s="12" t="s">
        <v>565</v>
      </c>
      <c r="G223" s="56" t="s">
        <v>4859</v>
      </c>
      <c r="H223" s="8" t="s">
        <v>6626</v>
      </c>
      <c r="I223" s="9"/>
      <c r="J223" s="9"/>
      <c r="K223" s="10" t="s">
        <v>2017</v>
      </c>
      <c r="L223" s="11">
        <v>45597</v>
      </c>
      <c r="M223" s="22"/>
      <c r="N223" s="33"/>
      <c r="O223" s="22"/>
      <c r="P223" s="12" t="s">
        <v>7470</v>
      </c>
      <c r="Q223" s="12" t="s">
        <v>7450</v>
      </c>
      <c r="R223" s="12" t="s">
        <v>7057</v>
      </c>
      <c r="S223" s="12" t="s">
        <v>7471</v>
      </c>
      <c r="T223" s="12" t="s">
        <v>7446</v>
      </c>
      <c r="U223" s="14" t="s">
        <v>56</v>
      </c>
      <c r="V223" s="14" t="s">
        <v>56</v>
      </c>
      <c r="W223" s="14" t="s">
        <v>56</v>
      </c>
      <c r="X223" s="16" t="s">
        <v>56</v>
      </c>
      <c r="Y223" s="13"/>
      <c r="Z223" s="13"/>
      <c r="AA223" s="13"/>
      <c r="AB223" s="13"/>
    </row>
    <row r="224" spans="1:28" ht="17.100000000000001" customHeight="1">
      <c r="A224" t="s">
        <v>591</v>
      </c>
      <c r="B224" s="12" t="s">
        <v>592</v>
      </c>
      <c r="C224" s="12" t="s">
        <v>37</v>
      </c>
      <c r="D224" s="12" t="s">
        <v>173</v>
      </c>
      <c r="E224" s="12" t="s">
        <v>564</v>
      </c>
      <c r="F224" s="12" t="s">
        <v>565</v>
      </c>
      <c r="G224" s="56" t="s">
        <v>4860</v>
      </c>
      <c r="H224" s="8" t="s">
        <v>6626</v>
      </c>
      <c r="I224" s="9"/>
      <c r="J224" s="9"/>
      <c r="K224" s="10" t="s">
        <v>2017</v>
      </c>
      <c r="L224" s="11">
        <v>45597</v>
      </c>
      <c r="M224" s="22"/>
      <c r="N224" s="33"/>
      <c r="O224" s="22"/>
      <c r="P224" s="12" t="s">
        <v>7472</v>
      </c>
      <c r="Q224" s="12" t="s">
        <v>7450</v>
      </c>
      <c r="R224" s="12" t="s">
        <v>7464</v>
      </c>
      <c r="S224" s="12" t="s">
        <v>7451</v>
      </c>
      <c r="T224" s="12" t="s">
        <v>7446</v>
      </c>
      <c r="U224" s="14" t="s">
        <v>56</v>
      </c>
      <c r="V224" s="14" t="s">
        <v>56</v>
      </c>
      <c r="W224" s="14" t="s">
        <v>56</v>
      </c>
      <c r="X224" s="16" t="s">
        <v>56</v>
      </c>
      <c r="Y224" s="13"/>
      <c r="Z224" s="13"/>
      <c r="AA224" s="13"/>
      <c r="AB224" s="13"/>
    </row>
    <row r="225" spans="1:28" ht="17.100000000000001" customHeight="1">
      <c r="A225" t="s">
        <v>593</v>
      </c>
      <c r="B225" s="12" t="s">
        <v>594</v>
      </c>
      <c r="C225" s="12" t="s">
        <v>37</v>
      </c>
      <c r="D225" s="12" t="s">
        <v>173</v>
      </c>
      <c r="E225" s="12" t="s">
        <v>564</v>
      </c>
      <c r="F225" s="12" t="s">
        <v>565</v>
      </c>
      <c r="G225" s="56" t="s">
        <v>4859</v>
      </c>
      <c r="H225" s="8" t="s">
        <v>6626</v>
      </c>
      <c r="I225" s="9"/>
      <c r="J225" s="9"/>
      <c r="K225" s="10" t="s">
        <v>2017</v>
      </c>
      <c r="L225" s="11">
        <v>45597</v>
      </c>
      <c r="M225" s="22"/>
      <c r="N225" s="33"/>
      <c r="O225" s="22"/>
      <c r="P225" s="12" t="s">
        <v>7454</v>
      </c>
      <c r="Q225" s="12" t="s">
        <v>7455</v>
      </c>
      <c r="R225" s="12" t="s">
        <v>7057</v>
      </c>
      <c r="S225" s="12" t="s">
        <v>7456</v>
      </c>
      <c r="T225" s="12" t="s">
        <v>7446</v>
      </c>
      <c r="U225" s="14" t="s">
        <v>56</v>
      </c>
      <c r="V225" s="14" t="s">
        <v>56</v>
      </c>
      <c r="W225" s="14" t="s">
        <v>56</v>
      </c>
      <c r="X225" s="16" t="s">
        <v>56</v>
      </c>
      <c r="Y225" s="13"/>
      <c r="Z225" s="13"/>
      <c r="AA225" s="13"/>
      <c r="AB225" s="13"/>
    </row>
    <row r="226" spans="1:28" ht="17.100000000000001" customHeight="1">
      <c r="A226" t="s">
        <v>595</v>
      </c>
      <c r="B226" s="12" t="s">
        <v>596</v>
      </c>
      <c r="C226" s="12" t="s">
        <v>37</v>
      </c>
      <c r="D226" s="12" t="s">
        <v>173</v>
      </c>
      <c r="E226" s="12" t="s">
        <v>564</v>
      </c>
      <c r="F226" s="12" t="s">
        <v>565</v>
      </c>
      <c r="G226" s="56" t="s">
        <v>4860</v>
      </c>
      <c r="H226" s="8" t="s">
        <v>6626</v>
      </c>
      <c r="I226" s="9"/>
      <c r="J226" s="9"/>
      <c r="K226" s="10" t="s">
        <v>2017</v>
      </c>
      <c r="L226" s="11">
        <v>45597</v>
      </c>
      <c r="M226" s="22"/>
      <c r="N226" s="33"/>
      <c r="O226" s="22"/>
      <c r="P226" s="12" t="s">
        <v>7473</v>
      </c>
      <c r="Q226" s="12" t="s">
        <v>7455</v>
      </c>
      <c r="R226" s="12" t="s">
        <v>7057</v>
      </c>
      <c r="S226" s="12" t="s">
        <v>7456</v>
      </c>
      <c r="T226" s="12" t="s">
        <v>7133</v>
      </c>
      <c r="U226" s="14" t="s">
        <v>56</v>
      </c>
      <c r="V226" s="14" t="s">
        <v>56</v>
      </c>
      <c r="W226" s="14" t="s">
        <v>56</v>
      </c>
      <c r="X226" s="16" t="s">
        <v>56</v>
      </c>
      <c r="Y226" s="13"/>
      <c r="Z226" s="13"/>
      <c r="AA226" s="13"/>
      <c r="AB226" s="13"/>
    </row>
    <row r="227" spans="1:28" ht="17.100000000000001" customHeight="1">
      <c r="A227" t="s">
        <v>597</v>
      </c>
      <c r="B227" s="12" t="s">
        <v>598</v>
      </c>
      <c r="C227" s="12" t="s">
        <v>37</v>
      </c>
      <c r="D227" s="12" t="s">
        <v>173</v>
      </c>
      <c r="E227" s="12" t="s">
        <v>564</v>
      </c>
      <c r="F227" s="12" t="s">
        <v>565</v>
      </c>
      <c r="G227" s="56" t="s">
        <v>4859</v>
      </c>
      <c r="H227" s="8" t="s">
        <v>6626</v>
      </c>
      <c r="I227" s="9"/>
      <c r="J227" s="9"/>
      <c r="K227" s="10" t="s">
        <v>2017</v>
      </c>
      <c r="L227" s="11">
        <v>45597</v>
      </c>
      <c r="M227" s="22"/>
      <c r="N227" s="33"/>
      <c r="O227" s="22"/>
      <c r="P227" s="12" t="s">
        <v>7474</v>
      </c>
      <c r="Q227" s="12" t="s">
        <v>7458</v>
      </c>
      <c r="R227" s="12" t="s">
        <v>7464</v>
      </c>
      <c r="S227" s="12" t="s">
        <v>7460</v>
      </c>
      <c r="T227" s="12" t="s">
        <v>7446</v>
      </c>
      <c r="U227" s="14" t="s">
        <v>56</v>
      </c>
      <c r="V227" s="14" t="s">
        <v>56</v>
      </c>
      <c r="W227" s="14" t="s">
        <v>56</v>
      </c>
      <c r="X227" s="16" t="s">
        <v>56</v>
      </c>
      <c r="Y227" s="13"/>
      <c r="Z227" s="13"/>
      <c r="AA227" s="13"/>
      <c r="AB227" s="13"/>
    </row>
    <row r="228" spans="1:28" ht="17.100000000000001" customHeight="1">
      <c r="A228" t="s">
        <v>599</v>
      </c>
      <c r="B228" s="12" t="s">
        <v>600</v>
      </c>
      <c r="C228" s="12" t="s">
        <v>37</v>
      </c>
      <c r="D228" s="12" t="s">
        <v>173</v>
      </c>
      <c r="E228" s="12" t="s">
        <v>564</v>
      </c>
      <c r="F228" s="12" t="s">
        <v>565</v>
      </c>
      <c r="G228" s="56" t="s">
        <v>4860</v>
      </c>
      <c r="H228" s="8" t="s">
        <v>6626</v>
      </c>
      <c r="I228" s="9"/>
      <c r="J228" s="9"/>
      <c r="K228" s="10" t="s">
        <v>2017</v>
      </c>
      <c r="L228" s="11">
        <v>45597</v>
      </c>
      <c r="M228" s="22"/>
      <c r="N228" s="33"/>
      <c r="O228" s="22"/>
      <c r="P228" s="12" t="s">
        <v>7475</v>
      </c>
      <c r="Q228" s="12" t="s">
        <v>7458</v>
      </c>
      <c r="R228" s="12" t="s">
        <v>7464</v>
      </c>
      <c r="S228" s="12" t="s">
        <v>7223</v>
      </c>
      <c r="T228" s="12" t="s">
        <v>7133</v>
      </c>
      <c r="U228" s="14" t="s">
        <v>56</v>
      </c>
      <c r="V228" s="14" t="s">
        <v>56</v>
      </c>
      <c r="W228" s="14" t="s">
        <v>56</v>
      </c>
      <c r="X228" s="16" t="s">
        <v>56</v>
      </c>
      <c r="Y228" s="13"/>
      <c r="Z228" s="13"/>
      <c r="AA228" s="13"/>
      <c r="AB228" s="13"/>
    </row>
    <row r="229" spans="1:28" ht="17.100000000000001" customHeight="1">
      <c r="A229" t="s">
        <v>601</v>
      </c>
      <c r="B229" s="12" t="s">
        <v>602</v>
      </c>
      <c r="C229" s="12" t="s">
        <v>37</v>
      </c>
      <c r="D229" s="12" t="s">
        <v>173</v>
      </c>
      <c r="E229" s="12" t="s">
        <v>564</v>
      </c>
      <c r="F229" s="12" t="s">
        <v>565</v>
      </c>
      <c r="G229" s="56" t="s">
        <v>4859</v>
      </c>
      <c r="H229" s="8" t="s">
        <v>6626</v>
      </c>
      <c r="I229" s="9"/>
      <c r="J229" s="9"/>
      <c r="K229" s="10" t="s">
        <v>2017</v>
      </c>
      <c r="L229" s="11">
        <v>45597</v>
      </c>
      <c r="M229" s="22"/>
      <c r="N229" s="33"/>
      <c r="O229" s="22"/>
      <c r="P229" s="12" t="s">
        <v>7466</v>
      </c>
      <c r="Q229" s="12" t="s">
        <v>7308</v>
      </c>
      <c r="R229" s="12" t="s">
        <v>7057</v>
      </c>
      <c r="S229" s="12" t="s">
        <v>7465</v>
      </c>
      <c r="T229" s="12" t="s">
        <v>7446</v>
      </c>
      <c r="U229" s="14" t="s">
        <v>56</v>
      </c>
      <c r="V229" s="14" t="s">
        <v>56</v>
      </c>
      <c r="W229" s="14" t="s">
        <v>56</v>
      </c>
      <c r="X229" s="16" t="s">
        <v>56</v>
      </c>
      <c r="Y229" s="13"/>
      <c r="Z229" s="13"/>
      <c r="AA229" s="13"/>
      <c r="AB229" s="13"/>
    </row>
    <row r="230" spans="1:28" ht="17.100000000000001" customHeight="1">
      <c r="A230" t="s">
        <v>603</v>
      </c>
      <c r="B230" s="12" t="s">
        <v>604</v>
      </c>
      <c r="C230" s="12" t="s">
        <v>37</v>
      </c>
      <c r="D230" s="12" t="s">
        <v>173</v>
      </c>
      <c r="E230" s="12" t="s">
        <v>564</v>
      </c>
      <c r="F230" s="12" t="s">
        <v>565</v>
      </c>
      <c r="G230" s="56" t="s">
        <v>4860</v>
      </c>
      <c r="H230" s="8" t="s">
        <v>6626</v>
      </c>
      <c r="I230" s="9"/>
      <c r="J230" s="9"/>
      <c r="K230" s="10" t="s">
        <v>2017</v>
      </c>
      <c r="L230" s="11">
        <v>45597</v>
      </c>
      <c r="M230" s="22"/>
      <c r="N230" s="33"/>
      <c r="O230" s="22"/>
      <c r="P230" s="12" t="s">
        <v>7476</v>
      </c>
      <c r="Q230" s="12" t="s">
        <v>7308</v>
      </c>
      <c r="R230" s="12" t="s">
        <v>7057</v>
      </c>
      <c r="S230" s="12" t="s">
        <v>7477</v>
      </c>
      <c r="T230" s="12" t="s">
        <v>7446</v>
      </c>
      <c r="U230" s="14" t="s">
        <v>56</v>
      </c>
      <c r="V230" s="14" t="s">
        <v>56</v>
      </c>
      <c r="W230" s="14" t="s">
        <v>56</v>
      </c>
      <c r="X230" s="16" t="s">
        <v>56</v>
      </c>
      <c r="Y230" s="13"/>
      <c r="Z230" s="13"/>
      <c r="AA230" s="13"/>
      <c r="AB230" s="13"/>
    </row>
    <row r="231" spans="1:28" ht="17.100000000000001" customHeight="1">
      <c r="A231" t="s">
        <v>605</v>
      </c>
      <c r="B231" s="12" t="s">
        <v>606</v>
      </c>
      <c r="C231" s="12" t="s">
        <v>37</v>
      </c>
      <c r="D231" s="12" t="s">
        <v>173</v>
      </c>
      <c r="E231" s="12" t="s">
        <v>564</v>
      </c>
      <c r="F231" s="12" t="s">
        <v>607</v>
      </c>
      <c r="G231" s="56" t="s">
        <v>4861</v>
      </c>
      <c r="H231" s="8" t="s">
        <v>6627</v>
      </c>
      <c r="I231" s="9"/>
      <c r="J231" s="9"/>
      <c r="K231" s="10" t="s">
        <v>2017</v>
      </c>
      <c r="L231" s="11">
        <v>45597</v>
      </c>
      <c r="M231" s="22"/>
      <c r="N231" s="33"/>
      <c r="O231" s="22"/>
      <c r="P231" s="12" t="s">
        <v>7478</v>
      </c>
      <c r="Q231" s="12" t="s">
        <v>7479</v>
      </c>
      <c r="R231" s="12" t="s">
        <v>7480</v>
      </c>
      <c r="S231" s="12" t="s">
        <v>7481</v>
      </c>
      <c r="T231" s="12" t="s">
        <v>7482</v>
      </c>
      <c r="U231" s="14" t="s">
        <v>56</v>
      </c>
      <c r="V231" s="14" t="s">
        <v>56</v>
      </c>
      <c r="W231" s="14" t="s">
        <v>56</v>
      </c>
      <c r="X231" s="16" t="s">
        <v>56</v>
      </c>
      <c r="Y231" s="13"/>
      <c r="Z231" s="13"/>
      <c r="AA231" s="13"/>
      <c r="AB231" s="13"/>
    </row>
    <row r="232" spans="1:28" ht="17.100000000000001" customHeight="1">
      <c r="A232" t="s">
        <v>609</v>
      </c>
      <c r="B232" s="12" t="s">
        <v>610</v>
      </c>
      <c r="C232" s="12" t="s">
        <v>37</v>
      </c>
      <c r="D232" s="12" t="s">
        <v>173</v>
      </c>
      <c r="E232" s="12" t="s">
        <v>564</v>
      </c>
      <c r="F232" s="12" t="s">
        <v>607</v>
      </c>
      <c r="G232" s="56" t="s">
        <v>4861</v>
      </c>
      <c r="H232" s="8" t="s">
        <v>6627</v>
      </c>
      <c r="I232" s="9"/>
      <c r="J232" s="9"/>
      <c r="K232" s="10" t="s">
        <v>2017</v>
      </c>
      <c r="L232" s="11">
        <v>45597</v>
      </c>
      <c r="M232" s="22"/>
      <c r="N232" s="33"/>
      <c r="O232" s="22"/>
      <c r="P232" s="12" t="s">
        <v>7483</v>
      </c>
      <c r="Q232" s="12" t="s">
        <v>7484</v>
      </c>
      <c r="R232" s="12" t="s">
        <v>7480</v>
      </c>
      <c r="S232" s="12" t="s">
        <v>7485</v>
      </c>
      <c r="T232" s="12" t="s">
        <v>7482</v>
      </c>
      <c r="U232" s="14" t="s">
        <v>56</v>
      </c>
      <c r="V232" s="14" t="s">
        <v>56</v>
      </c>
      <c r="W232" s="14" t="s">
        <v>56</v>
      </c>
      <c r="X232" s="16" t="s">
        <v>56</v>
      </c>
      <c r="Y232" s="13"/>
      <c r="Z232" s="13"/>
      <c r="AA232" s="13"/>
      <c r="AB232" s="13"/>
    </row>
    <row r="233" spans="1:28" ht="17.100000000000001" customHeight="1">
      <c r="A233" t="s">
        <v>611</v>
      </c>
      <c r="B233" s="12" t="s">
        <v>612</v>
      </c>
      <c r="C233" s="12" t="s">
        <v>37</v>
      </c>
      <c r="D233" s="12" t="s">
        <v>173</v>
      </c>
      <c r="E233" s="12" t="s">
        <v>564</v>
      </c>
      <c r="F233" s="12" t="s">
        <v>607</v>
      </c>
      <c r="G233" s="56" t="s">
        <v>4861</v>
      </c>
      <c r="H233" s="8" t="s">
        <v>6627</v>
      </c>
      <c r="I233" s="9"/>
      <c r="J233" s="9"/>
      <c r="K233" s="10" t="s">
        <v>2017</v>
      </c>
      <c r="L233" s="11">
        <v>45597</v>
      </c>
      <c r="M233" s="22"/>
      <c r="N233" s="33"/>
      <c r="O233" s="22"/>
      <c r="P233" s="12" t="s">
        <v>7486</v>
      </c>
      <c r="Q233" s="12" t="s">
        <v>7487</v>
      </c>
      <c r="R233" s="12" t="s">
        <v>7488</v>
      </c>
      <c r="S233" s="12" t="s">
        <v>7489</v>
      </c>
      <c r="T233" s="12" t="s">
        <v>7446</v>
      </c>
      <c r="U233" s="14" t="s">
        <v>56</v>
      </c>
      <c r="V233" s="14" t="s">
        <v>56</v>
      </c>
      <c r="W233" s="14" t="s">
        <v>56</v>
      </c>
      <c r="X233" s="16" t="s">
        <v>56</v>
      </c>
      <c r="Y233" s="13"/>
      <c r="Z233" s="13"/>
      <c r="AA233" s="13"/>
      <c r="AB233" s="13"/>
    </row>
    <row r="234" spans="1:28" ht="17.100000000000001" customHeight="1">
      <c r="A234" t="s">
        <v>613</v>
      </c>
      <c r="B234" s="12" t="s">
        <v>614</v>
      </c>
      <c r="C234" s="12" t="s">
        <v>37</v>
      </c>
      <c r="D234" s="12" t="s">
        <v>173</v>
      </c>
      <c r="E234" s="12" t="s">
        <v>564</v>
      </c>
      <c r="F234" s="12" t="s">
        <v>607</v>
      </c>
      <c r="G234" s="56" t="s">
        <v>4862</v>
      </c>
      <c r="H234" s="8" t="s">
        <v>6627</v>
      </c>
      <c r="I234" s="9"/>
      <c r="J234" s="9"/>
      <c r="K234" s="10" t="s">
        <v>2017</v>
      </c>
      <c r="L234" s="11">
        <v>45597</v>
      </c>
      <c r="M234" s="22"/>
      <c r="N234" s="33"/>
      <c r="O234" s="22"/>
      <c r="P234" s="12" t="s">
        <v>7478</v>
      </c>
      <c r="Q234" s="12" t="s">
        <v>7479</v>
      </c>
      <c r="R234" s="12" t="s">
        <v>7480</v>
      </c>
      <c r="S234" s="12" t="s">
        <v>7481</v>
      </c>
      <c r="T234" s="12" t="s">
        <v>7482</v>
      </c>
      <c r="U234" s="14" t="s">
        <v>56</v>
      </c>
      <c r="V234" s="14" t="s">
        <v>56</v>
      </c>
      <c r="W234" s="14" t="s">
        <v>56</v>
      </c>
      <c r="X234" s="16" t="s">
        <v>56</v>
      </c>
      <c r="Y234" s="13"/>
      <c r="Z234" s="13"/>
      <c r="AA234" s="13"/>
      <c r="AB234" s="13"/>
    </row>
    <row r="235" spans="1:28" ht="17.100000000000001" customHeight="1">
      <c r="A235" t="s">
        <v>615</v>
      </c>
      <c r="B235" s="12" t="s">
        <v>616</v>
      </c>
      <c r="C235" s="12" t="s">
        <v>37</v>
      </c>
      <c r="D235" s="12" t="s">
        <v>173</v>
      </c>
      <c r="E235" s="12" t="s">
        <v>564</v>
      </c>
      <c r="F235" s="12" t="s">
        <v>607</v>
      </c>
      <c r="G235" s="56" t="s">
        <v>4862</v>
      </c>
      <c r="H235" s="8" t="s">
        <v>6627</v>
      </c>
      <c r="I235" s="9"/>
      <c r="J235" s="9"/>
      <c r="K235" s="10" t="s">
        <v>2017</v>
      </c>
      <c r="L235" s="11">
        <v>45597</v>
      </c>
      <c r="M235" s="22"/>
      <c r="N235" s="33"/>
      <c r="O235" s="22"/>
      <c r="P235" s="12" t="s">
        <v>7483</v>
      </c>
      <c r="Q235" s="12" t="s">
        <v>7484</v>
      </c>
      <c r="R235" s="12" t="s">
        <v>7480</v>
      </c>
      <c r="S235" s="12" t="s">
        <v>7485</v>
      </c>
      <c r="T235" s="12" t="s">
        <v>7482</v>
      </c>
      <c r="U235" s="14" t="s">
        <v>56</v>
      </c>
      <c r="V235" s="14" t="s">
        <v>56</v>
      </c>
      <c r="W235" s="14" t="s">
        <v>56</v>
      </c>
      <c r="X235" s="16" t="s">
        <v>56</v>
      </c>
      <c r="Y235" s="13"/>
      <c r="Z235" s="13"/>
      <c r="AA235" s="13"/>
      <c r="AB235" s="13"/>
    </row>
    <row r="236" spans="1:28" ht="17.100000000000001" customHeight="1">
      <c r="A236" t="s">
        <v>617</v>
      </c>
      <c r="B236" s="12" t="s">
        <v>618</v>
      </c>
      <c r="C236" s="12" t="s">
        <v>37</v>
      </c>
      <c r="D236" s="12" t="s">
        <v>173</v>
      </c>
      <c r="E236" s="12" t="s">
        <v>564</v>
      </c>
      <c r="F236" s="12" t="s">
        <v>607</v>
      </c>
      <c r="G236" s="56" t="s">
        <v>4862</v>
      </c>
      <c r="H236" s="8" t="s">
        <v>6627</v>
      </c>
      <c r="I236" s="9"/>
      <c r="J236" s="9"/>
      <c r="K236" s="10" t="s">
        <v>2017</v>
      </c>
      <c r="L236" s="11">
        <v>45597</v>
      </c>
      <c r="M236" s="22"/>
      <c r="N236" s="33"/>
      <c r="O236" s="22"/>
      <c r="P236" s="12" t="s">
        <v>7490</v>
      </c>
      <c r="Q236" s="12" t="s">
        <v>7491</v>
      </c>
      <c r="R236" s="12" t="s">
        <v>7143</v>
      </c>
      <c r="S236" s="12" t="s">
        <v>7489</v>
      </c>
      <c r="T236" s="12" t="s">
        <v>7446</v>
      </c>
      <c r="U236" s="14" t="s">
        <v>56</v>
      </c>
      <c r="V236" s="14" t="s">
        <v>56</v>
      </c>
      <c r="W236" s="14" t="s">
        <v>56</v>
      </c>
      <c r="X236" s="16" t="s">
        <v>56</v>
      </c>
      <c r="Y236" s="13"/>
      <c r="Z236" s="13"/>
      <c r="AA236" s="13"/>
      <c r="AB236" s="13"/>
    </row>
    <row r="237" spans="1:28" ht="17.100000000000001" customHeight="1">
      <c r="A237" t="s">
        <v>619</v>
      </c>
      <c r="B237" s="12" t="s">
        <v>620</v>
      </c>
      <c r="C237" s="12" t="s">
        <v>37</v>
      </c>
      <c r="D237" s="12" t="s">
        <v>173</v>
      </c>
      <c r="E237" s="12" t="s">
        <v>564</v>
      </c>
      <c r="F237" s="12" t="s">
        <v>607</v>
      </c>
      <c r="G237" s="56" t="s">
        <v>4863</v>
      </c>
      <c r="H237" s="8" t="s">
        <v>6627</v>
      </c>
      <c r="I237" s="9"/>
      <c r="J237" s="9"/>
      <c r="K237" s="10" t="s">
        <v>2017</v>
      </c>
      <c r="L237" s="11">
        <v>45597</v>
      </c>
      <c r="M237" s="22"/>
      <c r="N237" s="33"/>
      <c r="O237" s="22"/>
      <c r="P237" s="12" t="s">
        <v>7478</v>
      </c>
      <c r="Q237" s="12" t="s">
        <v>7479</v>
      </c>
      <c r="R237" s="12" t="s">
        <v>7480</v>
      </c>
      <c r="S237" s="12" t="s">
        <v>7481</v>
      </c>
      <c r="T237" s="12" t="s">
        <v>7482</v>
      </c>
      <c r="U237" s="14" t="s">
        <v>56</v>
      </c>
      <c r="V237" s="14" t="s">
        <v>56</v>
      </c>
      <c r="W237" s="14" t="s">
        <v>56</v>
      </c>
      <c r="X237" s="16" t="s">
        <v>56</v>
      </c>
      <c r="Y237" s="13"/>
      <c r="Z237" s="13"/>
      <c r="AA237" s="13"/>
      <c r="AB237" s="13"/>
    </row>
    <row r="238" spans="1:28" ht="17.100000000000001" customHeight="1">
      <c r="A238" t="s">
        <v>621</v>
      </c>
      <c r="B238" s="12" t="s">
        <v>622</v>
      </c>
      <c r="C238" s="12" t="s">
        <v>37</v>
      </c>
      <c r="D238" s="12" t="s">
        <v>173</v>
      </c>
      <c r="E238" s="12" t="s">
        <v>564</v>
      </c>
      <c r="F238" s="12" t="s">
        <v>607</v>
      </c>
      <c r="G238" s="56" t="s">
        <v>4863</v>
      </c>
      <c r="H238" s="8" t="s">
        <v>6627</v>
      </c>
      <c r="I238" s="9"/>
      <c r="J238" s="9"/>
      <c r="K238" s="10" t="s">
        <v>2017</v>
      </c>
      <c r="L238" s="11">
        <v>45597</v>
      </c>
      <c r="M238" s="22"/>
      <c r="N238" s="33"/>
      <c r="O238" s="22"/>
      <c r="P238" s="12" t="s">
        <v>7492</v>
      </c>
      <c r="Q238" s="12" t="s">
        <v>7484</v>
      </c>
      <c r="R238" s="12" t="s">
        <v>7143</v>
      </c>
      <c r="S238" s="12" t="s">
        <v>7168</v>
      </c>
      <c r="T238" s="12" t="s">
        <v>7446</v>
      </c>
      <c r="U238" s="14" t="s">
        <v>56</v>
      </c>
      <c r="V238" s="14" t="s">
        <v>56</v>
      </c>
      <c r="W238" s="14" t="s">
        <v>56</v>
      </c>
      <c r="X238" s="16" t="s">
        <v>56</v>
      </c>
      <c r="Y238" s="13"/>
      <c r="Z238" s="13"/>
      <c r="AA238" s="13"/>
      <c r="AB238" s="13"/>
    </row>
    <row r="239" spans="1:28" ht="17.100000000000001" customHeight="1">
      <c r="A239" t="s">
        <v>623</v>
      </c>
      <c r="B239" s="12" t="s">
        <v>624</v>
      </c>
      <c r="C239" s="12" t="s">
        <v>37</v>
      </c>
      <c r="D239" s="12" t="s">
        <v>173</v>
      </c>
      <c r="E239" s="12" t="s">
        <v>564</v>
      </c>
      <c r="F239" s="12" t="s">
        <v>607</v>
      </c>
      <c r="G239" s="56" t="s">
        <v>4863</v>
      </c>
      <c r="H239" s="8" t="s">
        <v>6627</v>
      </c>
      <c r="I239" s="9"/>
      <c r="J239" s="9"/>
      <c r="K239" s="10" t="s">
        <v>2017</v>
      </c>
      <c r="L239" s="11">
        <v>45597</v>
      </c>
      <c r="M239" s="22"/>
      <c r="N239" s="33"/>
      <c r="O239" s="22"/>
      <c r="P239" s="12" t="s">
        <v>7493</v>
      </c>
      <c r="Q239" s="12" t="s">
        <v>7487</v>
      </c>
      <c r="R239" s="12" t="s">
        <v>7480</v>
      </c>
      <c r="S239" s="12" t="s">
        <v>7494</v>
      </c>
      <c r="T239" s="12" t="s">
        <v>7482</v>
      </c>
      <c r="U239" s="14" t="s">
        <v>56</v>
      </c>
      <c r="V239" s="14" t="s">
        <v>56</v>
      </c>
      <c r="W239" s="14" t="s">
        <v>56</v>
      </c>
      <c r="X239" s="16" t="s">
        <v>56</v>
      </c>
      <c r="Y239" s="13"/>
      <c r="Z239" s="13"/>
      <c r="AA239" s="13"/>
      <c r="AB239" s="13"/>
    </row>
    <row r="240" spans="1:28" ht="17.100000000000001" customHeight="1">
      <c r="A240" t="s">
        <v>625</v>
      </c>
      <c r="B240" s="12" t="s">
        <v>626</v>
      </c>
      <c r="C240" s="12" t="s">
        <v>37</v>
      </c>
      <c r="D240" s="12" t="s">
        <v>173</v>
      </c>
      <c r="E240" s="12" t="s">
        <v>564</v>
      </c>
      <c r="F240" s="12" t="s">
        <v>607</v>
      </c>
      <c r="G240" s="56" t="s">
        <v>4864</v>
      </c>
      <c r="H240" s="8" t="s">
        <v>6627</v>
      </c>
      <c r="I240" s="9"/>
      <c r="J240" s="9"/>
      <c r="K240" s="10" t="s">
        <v>2017</v>
      </c>
      <c r="L240" s="11">
        <v>45597</v>
      </c>
      <c r="M240" s="22"/>
      <c r="N240" s="33"/>
      <c r="O240" s="22"/>
      <c r="P240" s="12" t="s">
        <v>7478</v>
      </c>
      <c r="Q240" s="12" t="s">
        <v>7479</v>
      </c>
      <c r="R240" s="12" t="s">
        <v>7480</v>
      </c>
      <c r="S240" s="12" t="s">
        <v>7481</v>
      </c>
      <c r="T240" s="12" t="s">
        <v>7482</v>
      </c>
      <c r="U240" s="14" t="s">
        <v>56</v>
      </c>
      <c r="V240" s="14" t="s">
        <v>56</v>
      </c>
      <c r="W240" s="14" t="s">
        <v>56</v>
      </c>
      <c r="X240" s="16" t="s">
        <v>56</v>
      </c>
      <c r="Y240" s="13"/>
      <c r="Z240" s="13"/>
      <c r="AA240" s="13"/>
      <c r="AB240" s="13"/>
    </row>
    <row r="241" spans="1:28" ht="17.100000000000001" customHeight="1">
      <c r="A241" t="s">
        <v>627</v>
      </c>
      <c r="B241" s="12" t="s">
        <v>628</v>
      </c>
      <c r="C241" s="12" t="s">
        <v>37</v>
      </c>
      <c r="D241" s="12" t="s">
        <v>173</v>
      </c>
      <c r="E241" s="12" t="s">
        <v>564</v>
      </c>
      <c r="F241" s="12" t="s">
        <v>607</v>
      </c>
      <c r="G241" s="56" t="s">
        <v>4864</v>
      </c>
      <c r="H241" s="8" t="s">
        <v>6627</v>
      </c>
      <c r="I241" s="9"/>
      <c r="J241" s="9"/>
      <c r="K241" s="10" t="s">
        <v>2017</v>
      </c>
      <c r="L241" s="11">
        <v>45597</v>
      </c>
      <c r="M241" s="22"/>
      <c r="N241" s="33"/>
      <c r="O241" s="22"/>
      <c r="P241" s="12" t="s">
        <v>7483</v>
      </c>
      <c r="Q241" s="12" t="s">
        <v>7484</v>
      </c>
      <c r="R241" s="12" t="s">
        <v>7480</v>
      </c>
      <c r="S241" s="12" t="s">
        <v>7485</v>
      </c>
      <c r="T241" s="12" t="s">
        <v>7482</v>
      </c>
      <c r="U241" s="14" t="s">
        <v>56</v>
      </c>
      <c r="V241" s="14" t="s">
        <v>56</v>
      </c>
      <c r="W241" s="14" t="s">
        <v>56</v>
      </c>
      <c r="X241" s="16" t="s">
        <v>56</v>
      </c>
      <c r="Y241" s="13"/>
      <c r="Z241" s="13"/>
      <c r="AA241" s="13"/>
      <c r="AB241" s="13"/>
    </row>
    <row r="242" spans="1:28" ht="17.100000000000001" customHeight="1">
      <c r="A242" t="s">
        <v>629</v>
      </c>
      <c r="B242" s="12" t="s">
        <v>630</v>
      </c>
      <c r="C242" s="12" t="s">
        <v>37</v>
      </c>
      <c r="D242" s="12" t="s">
        <v>173</v>
      </c>
      <c r="E242" s="12" t="s">
        <v>564</v>
      </c>
      <c r="F242" s="12" t="s">
        <v>607</v>
      </c>
      <c r="G242" s="56" t="s">
        <v>4864</v>
      </c>
      <c r="H242" s="8" t="s">
        <v>6627</v>
      </c>
      <c r="I242" s="9"/>
      <c r="J242" s="9"/>
      <c r="K242" s="10" t="s">
        <v>2017</v>
      </c>
      <c r="L242" s="11">
        <v>45597</v>
      </c>
      <c r="M242" s="22"/>
      <c r="N242" s="33"/>
      <c r="O242" s="22"/>
      <c r="P242" s="12" t="s">
        <v>7495</v>
      </c>
      <c r="Q242" s="12" t="s">
        <v>7316</v>
      </c>
      <c r="R242" s="12" t="s">
        <v>7143</v>
      </c>
      <c r="S242" s="12" t="s">
        <v>7109</v>
      </c>
      <c r="T242" s="12" t="s">
        <v>7496</v>
      </c>
      <c r="U242" s="14" t="s">
        <v>56</v>
      </c>
      <c r="V242" s="14" t="s">
        <v>56</v>
      </c>
      <c r="W242" s="14" t="s">
        <v>56</v>
      </c>
      <c r="X242" s="16" t="s">
        <v>56</v>
      </c>
      <c r="Y242" s="13"/>
      <c r="Z242" s="13"/>
      <c r="AA242" s="13"/>
      <c r="AB242" s="13"/>
    </row>
    <row r="243" spans="1:28" ht="17.100000000000001" customHeight="1">
      <c r="A243" t="s">
        <v>631</v>
      </c>
      <c r="B243" s="12" t="s">
        <v>632</v>
      </c>
      <c r="C243" s="12" t="s">
        <v>37</v>
      </c>
      <c r="D243" s="12" t="s">
        <v>173</v>
      </c>
      <c r="E243" s="12" t="s">
        <v>564</v>
      </c>
      <c r="F243" s="12" t="s">
        <v>607</v>
      </c>
      <c r="G243" s="56" t="s">
        <v>4865</v>
      </c>
      <c r="H243" s="8" t="s">
        <v>6627</v>
      </c>
      <c r="I243" s="9"/>
      <c r="J243" s="9"/>
      <c r="K243" s="10" t="s">
        <v>2017</v>
      </c>
      <c r="L243" s="11">
        <v>45597</v>
      </c>
      <c r="M243" s="22"/>
      <c r="N243" s="33"/>
      <c r="O243" s="22"/>
      <c r="P243" s="12" t="s">
        <v>7478</v>
      </c>
      <c r="Q243" s="12" t="s">
        <v>7479</v>
      </c>
      <c r="R243" s="12" t="s">
        <v>7480</v>
      </c>
      <c r="S243" s="12" t="s">
        <v>7481</v>
      </c>
      <c r="T243" s="12" t="s">
        <v>7482</v>
      </c>
      <c r="U243" s="14" t="s">
        <v>56</v>
      </c>
      <c r="V243" s="14" t="s">
        <v>56</v>
      </c>
      <c r="W243" s="14" t="s">
        <v>56</v>
      </c>
      <c r="X243" s="16" t="s">
        <v>56</v>
      </c>
      <c r="Y243" s="13"/>
      <c r="Z243" s="13"/>
      <c r="AA243" s="13"/>
      <c r="AB243" s="13"/>
    </row>
    <row r="244" spans="1:28" ht="17.100000000000001" customHeight="1">
      <c r="A244" t="s">
        <v>633</v>
      </c>
      <c r="B244" s="12" t="s">
        <v>634</v>
      </c>
      <c r="C244" s="12" t="s">
        <v>37</v>
      </c>
      <c r="D244" s="12" t="s">
        <v>173</v>
      </c>
      <c r="E244" s="12" t="s">
        <v>564</v>
      </c>
      <c r="F244" s="12" t="s">
        <v>607</v>
      </c>
      <c r="G244" s="56" t="s">
        <v>4865</v>
      </c>
      <c r="H244" s="8" t="s">
        <v>6627</v>
      </c>
      <c r="I244" s="9"/>
      <c r="J244" s="9"/>
      <c r="K244" s="10" t="s">
        <v>2017</v>
      </c>
      <c r="L244" s="11">
        <v>45597</v>
      </c>
      <c r="M244" s="22"/>
      <c r="N244" s="33"/>
      <c r="O244" s="22"/>
      <c r="P244" s="12" t="s">
        <v>7483</v>
      </c>
      <c r="Q244" s="12" t="s">
        <v>7484</v>
      </c>
      <c r="R244" s="12" t="s">
        <v>7480</v>
      </c>
      <c r="S244" s="12" t="s">
        <v>7485</v>
      </c>
      <c r="T244" s="12" t="s">
        <v>7482</v>
      </c>
      <c r="U244" s="14" t="s">
        <v>56</v>
      </c>
      <c r="V244" s="14" t="s">
        <v>56</v>
      </c>
      <c r="W244" s="14" t="s">
        <v>56</v>
      </c>
      <c r="X244" s="16" t="s">
        <v>56</v>
      </c>
      <c r="Y244" s="13"/>
      <c r="Z244" s="13"/>
      <c r="AA244" s="13"/>
      <c r="AB244" s="13"/>
    </row>
    <row r="245" spans="1:28" ht="17.100000000000001" customHeight="1">
      <c r="A245" t="s">
        <v>635</v>
      </c>
      <c r="B245" s="12" t="s">
        <v>636</v>
      </c>
      <c r="C245" s="12" t="s">
        <v>37</v>
      </c>
      <c r="D245" s="12" t="s">
        <v>173</v>
      </c>
      <c r="E245" s="12" t="s">
        <v>564</v>
      </c>
      <c r="F245" s="12" t="s">
        <v>607</v>
      </c>
      <c r="G245" s="56" t="s">
        <v>4865</v>
      </c>
      <c r="H245" s="8" t="s">
        <v>6627</v>
      </c>
      <c r="I245" s="9"/>
      <c r="J245" s="9"/>
      <c r="K245" s="10" t="s">
        <v>2017</v>
      </c>
      <c r="L245" s="11">
        <v>45597</v>
      </c>
      <c r="M245" s="22"/>
      <c r="N245" s="33"/>
      <c r="O245" s="22"/>
      <c r="P245" s="12" t="s">
        <v>7493</v>
      </c>
      <c r="Q245" s="12" t="s">
        <v>7487</v>
      </c>
      <c r="R245" s="12" t="s">
        <v>7480</v>
      </c>
      <c r="S245" s="12" t="s">
        <v>7494</v>
      </c>
      <c r="T245" s="12" t="s">
        <v>7482</v>
      </c>
      <c r="U245" s="14" t="s">
        <v>56</v>
      </c>
      <c r="V245" s="14" t="s">
        <v>56</v>
      </c>
      <c r="W245" s="14" t="s">
        <v>56</v>
      </c>
      <c r="X245" s="16" t="s">
        <v>56</v>
      </c>
      <c r="Y245" s="13"/>
      <c r="Z245" s="13"/>
      <c r="AA245" s="13"/>
      <c r="AB245" s="13"/>
    </row>
    <row r="246" spans="1:28" ht="17.100000000000001" customHeight="1">
      <c r="A246" t="s">
        <v>637</v>
      </c>
      <c r="B246" s="12" t="s">
        <v>638</v>
      </c>
      <c r="C246" s="12" t="s">
        <v>37</v>
      </c>
      <c r="D246" s="12" t="s">
        <v>173</v>
      </c>
      <c r="E246" s="12" t="s">
        <v>564</v>
      </c>
      <c r="F246" s="12" t="s">
        <v>607</v>
      </c>
      <c r="G246" s="56" t="s">
        <v>4866</v>
      </c>
      <c r="H246" s="8" t="s">
        <v>6627</v>
      </c>
      <c r="I246" s="9"/>
      <c r="J246" s="9"/>
      <c r="K246" s="10" t="s">
        <v>2017</v>
      </c>
      <c r="L246" s="11">
        <v>45597</v>
      </c>
      <c r="M246" s="22"/>
      <c r="N246" s="33"/>
      <c r="O246" s="22"/>
      <c r="P246" s="12" t="s">
        <v>7478</v>
      </c>
      <c r="Q246" s="12" t="s">
        <v>7479</v>
      </c>
      <c r="R246" s="12" t="s">
        <v>7480</v>
      </c>
      <c r="S246" s="12" t="s">
        <v>7481</v>
      </c>
      <c r="T246" s="12" t="s">
        <v>7482</v>
      </c>
      <c r="U246" s="14" t="s">
        <v>56</v>
      </c>
      <c r="V246" s="14" t="s">
        <v>56</v>
      </c>
      <c r="W246" s="14" t="s">
        <v>56</v>
      </c>
      <c r="X246" s="16" t="s">
        <v>56</v>
      </c>
      <c r="Y246" s="13"/>
      <c r="Z246" s="13"/>
      <c r="AA246" s="13"/>
      <c r="AB246" s="13"/>
    </row>
    <row r="247" spans="1:28" ht="17.100000000000001" customHeight="1">
      <c r="A247" t="s">
        <v>639</v>
      </c>
      <c r="B247" s="12" t="s">
        <v>640</v>
      </c>
      <c r="C247" s="12" t="s">
        <v>37</v>
      </c>
      <c r="D247" s="12" t="s">
        <v>173</v>
      </c>
      <c r="E247" s="12" t="s">
        <v>564</v>
      </c>
      <c r="F247" s="12" t="s">
        <v>607</v>
      </c>
      <c r="G247" s="56" t="s">
        <v>4866</v>
      </c>
      <c r="H247" s="8" t="s">
        <v>6627</v>
      </c>
      <c r="I247" s="9"/>
      <c r="J247" s="9"/>
      <c r="K247" s="10" t="s">
        <v>2017</v>
      </c>
      <c r="L247" s="11">
        <v>45597</v>
      </c>
      <c r="M247" s="22"/>
      <c r="N247" s="33"/>
      <c r="O247" s="22"/>
      <c r="P247" s="12" t="s">
        <v>7483</v>
      </c>
      <c r="Q247" s="12" t="s">
        <v>7484</v>
      </c>
      <c r="R247" s="12" t="s">
        <v>7480</v>
      </c>
      <c r="S247" s="12" t="s">
        <v>7485</v>
      </c>
      <c r="T247" s="12" t="s">
        <v>7482</v>
      </c>
      <c r="U247" s="14" t="s">
        <v>56</v>
      </c>
      <c r="V247" s="14" t="s">
        <v>56</v>
      </c>
      <c r="W247" s="14" t="s">
        <v>56</v>
      </c>
      <c r="X247" s="16" t="s">
        <v>56</v>
      </c>
      <c r="Y247" s="13"/>
      <c r="Z247" s="13"/>
      <c r="AA247" s="13"/>
      <c r="AB247" s="13"/>
    </row>
    <row r="248" spans="1:28" ht="17.100000000000001" customHeight="1">
      <c r="A248" t="s">
        <v>641</v>
      </c>
      <c r="B248" s="12" t="s">
        <v>642</v>
      </c>
      <c r="C248" s="12" t="s">
        <v>37</v>
      </c>
      <c r="D248" s="12" t="s">
        <v>173</v>
      </c>
      <c r="E248" s="12" t="s">
        <v>564</v>
      </c>
      <c r="F248" s="12" t="s">
        <v>607</v>
      </c>
      <c r="G248" s="56" t="s">
        <v>4866</v>
      </c>
      <c r="H248" s="8" t="s">
        <v>6627</v>
      </c>
      <c r="I248" s="9"/>
      <c r="J248" s="9"/>
      <c r="K248" s="10" t="s">
        <v>2017</v>
      </c>
      <c r="L248" s="11">
        <v>45597</v>
      </c>
      <c r="M248" s="22"/>
      <c r="N248" s="33"/>
      <c r="O248" s="22"/>
      <c r="P248" s="12" t="s">
        <v>7486</v>
      </c>
      <c r="Q248" s="12" t="s">
        <v>7487</v>
      </c>
      <c r="R248" s="12" t="s">
        <v>7488</v>
      </c>
      <c r="S248" s="12" t="s">
        <v>7489</v>
      </c>
      <c r="T248" s="12" t="s">
        <v>7446</v>
      </c>
      <c r="U248" s="14" t="s">
        <v>56</v>
      </c>
      <c r="V248" s="14" t="s">
        <v>56</v>
      </c>
      <c r="W248" s="14" t="s">
        <v>56</v>
      </c>
      <c r="X248" s="16" t="s">
        <v>56</v>
      </c>
      <c r="Y248" s="13"/>
      <c r="Z248" s="13"/>
      <c r="AA248" s="13"/>
      <c r="AB248" s="13"/>
    </row>
    <row r="249" spans="1:28" ht="17.100000000000001" customHeight="1">
      <c r="A249" t="s">
        <v>643</v>
      </c>
      <c r="B249" s="12" t="s">
        <v>644</v>
      </c>
      <c r="C249" s="12" t="s">
        <v>37</v>
      </c>
      <c r="D249" s="12" t="s">
        <v>173</v>
      </c>
      <c r="E249" s="12" t="s">
        <v>564</v>
      </c>
      <c r="F249" s="12" t="s">
        <v>607</v>
      </c>
      <c r="G249" s="56" t="s">
        <v>4867</v>
      </c>
      <c r="H249" s="8" t="s">
        <v>6627</v>
      </c>
      <c r="I249" s="9"/>
      <c r="J249" s="9"/>
      <c r="K249" s="10" t="s">
        <v>2017</v>
      </c>
      <c r="L249" s="11">
        <v>45597</v>
      </c>
      <c r="M249" s="22"/>
      <c r="N249" s="33"/>
      <c r="O249" s="22"/>
      <c r="P249" s="12" t="s">
        <v>7478</v>
      </c>
      <c r="Q249" s="12" t="s">
        <v>7479</v>
      </c>
      <c r="R249" s="12" t="s">
        <v>7480</v>
      </c>
      <c r="S249" s="12" t="s">
        <v>7481</v>
      </c>
      <c r="T249" s="12" t="s">
        <v>7482</v>
      </c>
      <c r="U249" s="14" t="s">
        <v>56</v>
      </c>
      <c r="V249" s="14" t="s">
        <v>56</v>
      </c>
      <c r="W249" s="14" t="s">
        <v>56</v>
      </c>
      <c r="X249" s="16" t="s">
        <v>56</v>
      </c>
      <c r="Y249" s="13"/>
      <c r="Z249" s="13"/>
      <c r="AA249" s="13"/>
      <c r="AB249" s="13"/>
    </row>
    <row r="250" spans="1:28" ht="17.100000000000001" customHeight="1">
      <c r="A250" t="s">
        <v>645</v>
      </c>
      <c r="B250" s="12" t="s">
        <v>646</v>
      </c>
      <c r="C250" s="12" t="s">
        <v>37</v>
      </c>
      <c r="D250" s="12" t="s">
        <v>173</v>
      </c>
      <c r="E250" s="12" t="s">
        <v>564</v>
      </c>
      <c r="F250" s="12" t="s">
        <v>607</v>
      </c>
      <c r="G250" s="56" t="s">
        <v>4867</v>
      </c>
      <c r="H250" s="8" t="s">
        <v>6627</v>
      </c>
      <c r="I250" s="9"/>
      <c r="J250" s="9"/>
      <c r="K250" s="10" t="s">
        <v>2017</v>
      </c>
      <c r="L250" s="11">
        <v>45597</v>
      </c>
      <c r="M250" s="22"/>
      <c r="N250" s="33"/>
      <c r="O250" s="22"/>
      <c r="P250" s="12" t="s">
        <v>7483</v>
      </c>
      <c r="Q250" s="12" t="s">
        <v>7484</v>
      </c>
      <c r="R250" s="12" t="s">
        <v>7480</v>
      </c>
      <c r="S250" s="12" t="s">
        <v>7485</v>
      </c>
      <c r="T250" s="12" t="s">
        <v>7482</v>
      </c>
      <c r="U250" s="14" t="s">
        <v>56</v>
      </c>
      <c r="V250" s="14" t="s">
        <v>56</v>
      </c>
      <c r="W250" s="14" t="s">
        <v>56</v>
      </c>
      <c r="X250" s="16" t="s">
        <v>56</v>
      </c>
      <c r="Y250" s="13"/>
      <c r="Z250" s="13"/>
      <c r="AA250" s="13"/>
      <c r="AB250" s="13"/>
    </row>
    <row r="251" spans="1:28" ht="17.100000000000001" customHeight="1">
      <c r="A251" t="s">
        <v>647</v>
      </c>
      <c r="B251" s="12" t="s">
        <v>648</v>
      </c>
      <c r="C251" s="12" t="s">
        <v>37</v>
      </c>
      <c r="D251" s="12" t="s">
        <v>173</v>
      </c>
      <c r="E251" s="12" t="s">
        <v>564</v>
      </c>
      <c r="F251" s="12" t="s">
        <v>607</v>
      </c>
      <c r="G251" s="56" t="s">
        <v>4867</v>
      </c>
      <c r="H251" s="8" t="s">
        <v>6627</v>
      </c>
      <c r="I251" s="9"/>
      <c r="J251" s="9"/>
      <c r="K251" s="10" t="s">
        <v>2017</v>
      </c>
      <c r="L251" s="11">
        <v>45597</v>
      </c>
      <c r="M251" s="22"/>
      <c r="N251" s="33"/>
      <c r="O251" s="22"/>
      <c r="P251" s="12" t="s">
        <v>7486</v>
      </c>
      <c r="Q251" s="12" t="s">
        <v>7487</v>
      </c>
      <c r="R251" s="12" t="s">
        <v>7488</v>
      </c>
      <c r="S251" s="12" t="s">
        <v>7489</v>
      </c>
      <c r="T251" s="12" t="s">
        <v>7446</v>
      </c>
      <c r="U251" s="14" t="s">
        <v>56</v>
      </c>
      <c r="V251" s="14" t="s">
        <v>56</v>
      </c>
      <c r="W251" s="14" t="s">
        <v>56</v>
      </c>
      <c r="X251" s="16" t="s">
        <v>56</v>
      </c>
      <c r="Y251" s="13"/>
      <c r="Z251" s="13"/>
      <c r="AA251" s="13"/>
      <c r="AB251" s="13"/>
    </row>
    <row r="252" spans="1:28" ht="17.100000000000001" customHeight="1">
      <c r="A252" t="s">
        <v>649</v>
      </c>
      <c r="B252" s="12" t="s">
        <v>650</v>
      </c>
      <c r="C252" s="12" t="s">
        <v>37</v>
      </c>
      <c r="D252" s="12" t="s">
        <v>173</v>
      </c>
      <c r="E252" s="12" t="s">
        <v>564</v>
      </c>
      <c r="F252" s="12" t="s">
        <v>607</v>
      </c>
      <c r="G252" s="56" t="s">
        <v>4868</v>
      </c>
      <c r="H252" s="8" t="s">
        <v>6627</v>
      </c>
      <c r="I252" s="9"/>
      <c r="J252" s="9"/>
      <c r="K252" s="10" t="s">
        <v>2017</v>
      </c>
      <c r="L252" s="11">
        <v>45597</v>
      </c>
      <c r="M252" s="22"/>
      <c r="N252" s="33"/>
      <c r="O252" s="22"/>
      <c r="P252" s="12" t="s">
        <v>7478</v>
      </c>
      <c r="Q252" s="12" t="s">
        <v>7479</v>
      </c>
      <c r="R252" s="12" t="s">
        <v>7480</v>
      </c>
      <c r="S252" s="12" t="s">
        <v>7481</v>
      </c>
      <c r="T252" s="12" t="s">
        <v>7482</v>
      </c>
      <c r="U252" s="14" t="s">
        <v>56</v>
      </c>
      <c r="V252" s="14" t="s">
        <v>56</v>
      </c>
      <c r="W252" s="14" t="s">
        <v>56</v>
      </c>
      <c r="X252" s="16" t="s">
        <v>56</v>
      </c>
      <c r="Y252" s="13"/>
      <c r="Z252" s="13"/>
      <c r="AA252" s="13"/>
      <c r="AB252" s="13"/>
    </row>
    <row r="253" spans="1:28" ht="17.100000000000001" customHeight="1">
      <c r="A253" t="s">
        <v>651</v>
      </c>
      <c r="B253" s="12" t="s">
        <v>652</v>
      </c>
      <c r="C253" s="12" t="s">
        <v>37</v>
      </c>
      <c r="D253" s="12" t="s">
        <v>173</v>
      </c>
      <c r="E253" s="12" t="s">
        <v>564</v>
      </c>
      <c r="F253" s="12" t="s">
        <v>607</v>
      </c>
      <c r="G253" s="56" t="s">
        <v>4868</v>
      </c>
      <c r="H253" s="8" t="s">
        <v>6627</v>
      </c>
      <c r="I253" s="9"/>
      <c r="J253" s="9"/>
      <c r="K253" s="10" t="s">
        <v>2017</v>
      </c>
      <c r="L253" s="11">
        <v>45597</v>
      </c>
      <c r="M253" s="22"/>
      <c r="N253" s="33"/>
      <c r="O253" s="22"/>
      <c r="P253" s="12" t="s">
        <v>7483</v>
      </c>
      <c r="Q253" s="12" t="s">
        <v>7484</v>
      </c>
      <c r="R253" s="12" t="s">
        <v>7480</v>
      </c>
      <c r="S253" s="12" t="s">
        <v>7485</v>
      </c>
      <c r="T253" s="12" t="s">
        <v>7482</v>
      </c>
      <c r="U253" s="14" t="s">
        <v>56</v>
      </c>
      <c r="V253" s="14" t="s">
        <v>56</v>
      </c>
      <c r="W253" s="14" t="s">
        <v>56</v>
      </c>
      <c r="X253" s="16" t="s">
        <v>56</v>
      </c>
      <c r="Y253" s="13"/>
      <c r="Z253" s="13"/>
      <c r="AA253" s="13"/>
      <c r="AB253" s="13"/>
    </row>
    <row r="254" spans="1:28" ht="17.100000000000001" customHeight="1">
      <c r="A254" t="s">
        <v>653</v>
      </c>
      <c r="B254" s="12" t="s">
        <v>654</v>
      </c>
      <c r="C254" s="12" t="s">
        <v>37</v>
      </c>
      <c r="D254" s="12" t="s">
        <v>173</v>
      </c>
      <c r="E254" s="12" t="s">
        <v>564</v>
      </c>
      <c r="F254" s="12" t="s">
        <v>607</v>
      </c>
      <c r="G254" s="56" t="s">
        <v>4868</v>
      </c>
      <c r="H254" s="8" t="s">
        <v>6627</v>
      </c>
      <c r="I254" s="9"/>
      <c r="J254" s="9"/>
      <c r="K254" s="10" t="s">
        <v>2017</v>
      </c>
      <c r="L254" s="11">
        <v>45597</v>
      </c>
      <c r="M254" s="22"/>
      <c r="N254" s="33"/>
      <c r="O254" s="22"/>
      <c r="P254" s="12" t="s">
        <v>7493</v>
      </c>
      <c r="Q254" s="12" t="s">
        <v>7487</v>
      </c>
      <c r="R254" s="12" t="s">
        <v>7480</v>
      </c>
      <c r="S254" s="12" t="s">
        <v>7494</v>
      </c>
      <c r="T254" s="12" t="s">
        <v>7482</v>
      </c>
      <c r="U254" s="14" t="s">
        <v>56</v>
      </c>
      <c r="V254" s="14" t="s">
        <v>56</v>
      </c>
      <c r="W254" s="14" t="s">
        <v>56</v>
      </c>
      <c r="X254" s="16" t="s">
        <v>56</v>
      </c>
      <c r="Y254" s="13"/>
      <c r="Z254" s="13"/>
      <c r="AA254" s="13"/>
      <c r="AB254" s="13"/>
    </row>
    <row r="255" spans="1:28" ht="17.100000000000001" customHeight="1">
      <c r="A255" t="s">
        <v>655</v>
      </c>
      <c r="B255" s="12" t="s">
        <v>656</v>
      </c>
      <c r="C255" s="12" t="s">
        <v>37</v>
      </c>
      <c r="D255" s="12" t="s">
        <v>173</v>
      </c>
      <c r="E255" s="12" t="s">
        <v>564</v>
      </c>
      <c r="F255" s="12" t="s">
        <v>607</v>
      </c>
      <c r="G255" s="56" t="s">
        <v>4861</v>
      </c>
      <c r="H255" s="8" t="s">
        <v>6627</v>
      </c>
      <c r="I255" s="9"/>
      <c r="J255" s="9"/>
      <c r="K255" s="10" t="s">
        <v>2017</v>
      </c>
      <c r="L255" s="11">
        <v>45597</v>
      </c>
      <c r="M255" s="22"/>
      <c r="N255" s="33"/>
      <c r="O255" s="22"/>
      <c r="P255" s="12" t="s">
        <v>7497</v>
      </c>
      <c r="Q255" s="12" t="s">
        <v>7487</v>
      </c>
      <c r="R255" s="12" t="s">
        <v>7488</v>
      </c>
      <c r="S255" s="12" t="s">
        <v>7151</v>
      </c>
      <c r="T255" s="12" t="s">
        <v>7498</v>
      </c>
      <c r="U255" s="14" t="s">
        <v>56</v>
      </c>
      <c r="V255" s="14" t="s">
        <v>56</v>
      </c>
      <c r="W255" s="14" t="s">
        <v>56</v>
      </c>
      <c r="X255" s="16" t="s">
        <v>56</v>
      </c>
      <c r="Y255" s="13"/>
      <c r="Z255" s="13"/>
      <c r="AA255" s="13"/>
      <c r="AB255" s="13"/>
    </row>
    <row r="256" spans="1:28" ht="17.100000000000001" customHeight="1">
      <c r="A256" t="s">
        <v>657</v>
      </c>
      <c r="B256" s="12" t="s">
        <v>658</v>
      </c>
      <c r="C256" s="12" t="s">
        <v>37</v>
      </c>
      <c r="D256" s="12" t="s">
        <v>173</v>
      </c>
      <c r="E256" s="12" t="s">
        <v>564</v>
      </c>
      <c r="F256" s="12" t="s">
        <v>607</v>
      </c>
      <c r="G256" s="56" t="s">
        <v>4862</v>
      </c>
      <c r="H256" s="8" t="s">
        <v>6627</v>
      </c>
      <c r="I256" s="9"/>
      <c r="J256" s="9"/>
      <c r="K256" s="10" t="s">
        <v>2017</v>
      </c>
      <c r="L256" s="11">
        <v>45597</v>
      </c>
      <c r="M256" s="22"/>
      <c r="N256" s="33"/>
      <c r="O256" s="22"/>
      <c r="P256" s="12" t="s">
        <v>7499</v>
      </c>
      <c r="Q256" s="12" t="s">
        <v>7487</v>
      </c>
      <c r="R256" s="12" t="s">
        <v>7500</v>
      </c>
      <c r="S256" s="12" t="s">
        <v>7151</v>
      </c>
      <c r="T256" s="12" t="s">
        <v>7498</v>
      </c>
      <c r="U256" s="14" t="s">
        <v>56</v>
      </c>
      <c r="V256" s="14" t="s">
        <v>56</v>
      </c>
      <c r="W256" s="14" t="s">
        <v>56</v>
      </c>
      <c r="X256" s="16" t="s">
        <v>56</v>
      </c>
      <c r="Y256" s="13"/>
      <c r="Z256" s="13"/>
      <c r="AA256" s="13"/>
      <c r="AB256" s="13"/>
    </row>
    <row r="257" spans="1:28" ht="17.100000000000001" customHeight="1">
      <c r="A257" t="s">
        <v>659</v>
      </c>
      <c r="B257" s="12" t="s">
        <v>660</v>
      </c>
      <c r="C257" s="12" t="s">
        <v>37</v>
      </c>
      <c r="D257" s="12" t="s">
        <v>173</v>
      </c>
      <c r="E257" s="12" t="s">
        <v>564</v>
      </c>
      <c r="F257" s="12" t="s">
        <v>607</v>
      </c>
      <c r="G257" s="56" t="s">
        <v>4863</v>
      </c>
      <c r="H257" s="8" t="s">
        <v>6627</v>
      </c>
      <c r="I257" s="9"/>
      <c r="J257" s="9"/>
      <c r="K257" s="10" t="s">
        <v>2017</v>
      </c>
      <c r="L257" s="11">
        <v>45597</v>
      </c>
      <c r="M257" s="22"/>
      <c r="N257" s="33"/>
      <c r="O257" s="22"/>
      <c r="P257" s="12" t="s">
        <v>7501</v>
      </c>
      <c r="Q257" s="12" t="s">
        <v>7487</v>
      </c>
      <c r="R257" s="12" t="s">
        <v>7143</v>
      </c>
      <c r="S257" s="12" t="s">
        <v>7151</v>
      </c>
      <c r="T257" s="12" t="s">
        <v>7498</v>
      </c>
      <c r="U257" s="14" t="s">
        <v>56</v>
      </c>
      <c r="V257" s="14" t="s">
        <v>56</v>
      </c>
      <c r="W257" s="14" t="s">
        <v>56</v>
      </c>
      <c r="X257" s="16" t="s">
        <v>56</v>
      </c>
      <c r="Y257" s="13"/>
      <c r="Z257" s="13"/>
      <c r="AA257" s="13"/>
      <c r="AB257" s="13"/>
    </row>
    <row r="258" spans="1:28" ht="17.100000000000001" customHeight="1">
      <c r="A258" t="s">
        <v>661</v>
      </c>
      <c r="B258" s="12" t="s">
        <v>662</v>
      </c>
      <c r="C258" s="12" t="s">
        <v>37</v>
      </c>
      <c r="D258" s="12" t="s">
        <v>173</v>
      </c>
      <c r="E258" s="12" t="s">
        <v>564</v>
      </c>
      <c r="F258" s="12" t="s">
        <v>607</v>
      </c>
      <c r="G258" s="56" t="s">
        <v>4864</v>
      </c>
      <c r="H258" s="8" t="s">
        <v>6627</v>
      </c>
      <c r="I258" s="9"/>
      <c r="J258" s="9"/>
      <c r="K258" s="10" t="s">
        <v>2017</v>
      </c>
      <c r="L258" s="11">
        <v>45597</v>
      </c>
      <c r="M258" s="22"/>
      <c r="N258" s="33"/>
      <c r="O258" s="22"/>
      <c r="P258" s="12" t="s">
        <v>7502</v>
      </c>
      <c r="Q258" s="12" t="s">
        <v>7487</v>
      </c>
      <c r="R258" s="12" t="s">
        <v>7503</v>
      </c>
      <c r="S258" s="12" t="s">
        <v>7504</v>
      </c>
      <c r="T258" s="12" t="s">
        <v>7505</v>
      </c>
      <c r="U258" s="14" t="s">
        <v>56</v>
      </c>
      <c r="V258" s="14" t="s">
        <v>56</v>
      </c>
      <c r="W258" s="14" t="s">
        <v>56</v>
      </c>
      <c r="X258" s="16" t="s">
        <v>56</v>
      </c>
      <c r="Y258" s="13"/>
      <c r="Z258" s="13"/>
      <c r="AA258" s="13"/>
      <c r="AB258" s="13"/>
    </row>
    <row r="259" spans="1:28" ht="17.100000000000001" customHeight="1">
      <c r="A259" t="s">
        <v>663</v>
      </c>
      <c r="B259" s="12" t="s">
        <v>664</v>
      </c>
      <c r="C259" s="12" t="s">
        <v>37</v>
      </c>
      <c r="D259" s="12" t="s">
        <v>173</v>
      </c>
      <c r="E259" s="12" t="s">
        <v>564</v>
      </c>
      <c r="F259" s="12" t="s">
        <v>607</v>
      </c>
      <c r="G259" s="56" t="s">
        <v>4865</v>
      </c>
      <c r="H259" s="8" t="s">
        <v>6627</v>
      </c>
      <c r="I259" s="9"/>
      <c r="J259" s="9"/>
      <c r="K259" s="10" t="s">
        <v>2017</v>
      </c>
      <c r="L259" s="11">
        <v>45597</v>
      </c>
      <c r="M259" s="22"/>
      <c r="N259" s="33"/>
      <c r="O259" s="22"/>
      <c r="P259" s="12" t="s">
        <v>7506</v>
      </c>
      <c r="Q259" s="12" t="s">
        <v>7507</v>
      </c>
      <c r="R259" s="12" t="s">
        <v>7480</v>
      </c>
      <c r="S259" s="12" t="s">
        <v>7508</v>
      </c>
      <c r="T259" s="12" t="s">
        <v>7148</v>
      </c>
      <c r="U259" s="14" t="s">
        <v>56</v>
      </c>
      <c r="V259" s="14" t="s">
        <v>56</v>
      </c>
      <c r="W259" s="14" t="s">
        <v>56</v>
      </c>
      <c r="X259" s="16" t="s">
        <v>56</v>
      </c>
      <c r="Y259" s="13"/>
      <c r="Z259" s="13"/>
      <c r="AA259" s="13"/>
      <c r="AB259" s="13"/>
    </row>
    <row r="260" spans="1:28" ht="17.100000000000001" customHeight="1">
      <c r="A260" t="s">
        <v>665</v>
      </c>
      <c r="B260" s="12" t="s">
        <v>666</v>
      </c>
      <c r="C260" s="12" t="s">
        <v>37</v>
      </c>
      <c r="D260" s="12" t="s">
        <v>173</v>
      </c>
      <c r="E260" s="12" t="s">
        <v>564</v>
      </c>
      <c r="F260" s="12" t="s">
        <v>667</v>
      </c>
      <c r="G260" s="56" t="s">
        <v>4869</v>
      </c>
      <c r="H260" s="8" t="s">
        <v>6628</v>
      </c>
      <c r="I260" s="9"/>
      <c r="J260" s="9"/>
      <c r="K260" s="10" t="s">
        <v>2017</v>
      </c>
      <c r="L260" s="11">
        <v>45597</v>
      </c>
      <c r="M260" s="22"/>
      <c r="N260" s="33"/>
      <c r="O260" s="22"/>
      <c r="P260" s="12" t="s">
        <v>7509</v>
      </c>
      <c r="Q260" s="12" t="s">
        <v>7510</v>
      </c>
      <c r="R260" s="12" t="s">
        <v>7511</v>
      </c>
      <c r="S260" s="12" t="s">
        <v>7512</v>
      </c>
      <c r="T260" s="12" t="s">
        <v>7513</v>
      </c>
      <c r="U260" s="14" t="s">
        <v>56</v>
      </c>
      <c r="V260" s="14" t="s">
        <v>56</v>
      </c>
      <c r="W260" s="14" t="s">
        <v>56</v>
      </c>
      <c r="X260" s="16" t="s">
        <v>56</v>
      </c>
      <c r="Y260" s="13"/>
      <c r="Z260" s="13"/>
      <c r="AA260" s="13"/>
      <c r="AB260" s="13"/>
    </row>
    <row r="261" spans="1:28" ht="17.100000000000001" customHeight="1">
      <c r="A261" t="s">
        <v>669</v>
      </c>
      <c r="B261" s="12" t="s">
        <v>670</v>
      </c>
      <c r="C261" s="12" t="s">
        <v>37</v>
      </c>
      <c r="D261" s="12" t="s">
        <v>173</v>
      </c>
      <c r="E261" s="12" t="s">
        <v>564</v>
      </c>
      <c r="F261" s="12" t="s">
        <v>667</v>
      </c>
      <c r="G261" s="56" t="s">
        <v>4869</v>
      </c>
      <c r="H261" s="8" t="s">
        <v>6628</v>
      </c>
      <c r="I261" s="9"/>
      <c r="J261" s="9"/>
      <c r="K261" s="10" t="s">
        <v>2017</v>
      </c>
      <c r="L261" s="11">
        <v>45597</v>
      </c>
      <c r="M261" s="22"/>
      <c r="N261" s="33"/>
      <c r="O261" s="22"/>
      <c r="P261" s="12" t="s">
        <v>7514</v>
      </c>
      <c r="Q261" s="12" t="s">
        <v>7515</v>
      </c>
      <c r="R261" s="12" t="s">
        <v>7516</v>
      </c>
      <c r="S261" s="12" t="s">
        <v>7517</v>
      </c>
      <c r="T261" s="12" t="s">
        <v>7518</v>
      </c>
      <c r="U261" s="14" t="s">
        <v>56</v>
      </c>
      <c r="V261" s="14" t="s">
        <v>56</v>
      </c>
      <c r="W261" s="14" t="s">
        <v>56</v>
      </c>
      <c r="X261" s="16" t="s">
        <v>56</v>
      </c>
      <c r="Y261" s="13"/>
      <c r="Z261" s="13"/>
      <c r="AA261" s="13"/>
      <c r="AB261" s="13"/>
    </row>
    <row r="262" spans="1:28" ht="17.100000000000001" customHeight="1">
      <c r="A262" t="s">
        <v>671</v>
      </c>
      <c r="B262" s="12" t="s">
        <v>672</v>
      </c>
      <c r="C262" s="12" t="s">
        <v>37</v>
      </c>
      <c r="D262" s="12" t="s">
        <v>173</v>
      </c>
      <c r="E262" s="12" t="s">
        <v>564</v>
      </c>
      <c r="F262" s="12" t="s">
        <v>667</v>
      </c>
      <c r="G262" s="56" t="s">
        <v>4869</v>
      </c>
      <c r="H262" s="8" t="s">
        <v>6628</v>
      </c>
      <c r="I262" s="9"/>
      <c r="J262" s="9"/>
      <c r="K262" s="10" t="s">
        <v>2017</v>
      </c>
      <c r="L262" s="11">
        <v>45597</v>
      </c>
      <c r="M262" s="22"/>
      <c r="N262" s="33"/>
      <c r="O262" s="22"/>
      <c r="P262" s="12" t="s">
        <v>7519</v>
      </c>
      <c r="Q262" s="12" t="s">
        <v>7520</v>
      </c>
      <c r="R262" s="12" t="s">
        <v>7521</v>
      </c>
      <c r="S262" s="12" t="s">
        <v>7522</v>
      </c>
      <c r="T262" s="12" t="s">
        <v>7512</v>
      </c>
      <c r="U262" s="14" t="s">
        <v>56</v>
      </c>
      <c r="V262" s="14" t="s">
        <v>56</v>
      </c>
      <c r="W262" s="14" t="s">
        <v>56</v>
      </c>
      <c r="X262" s="16" t="s">
        <v>56</v>
      </c>
      <c r="Y262" s="13"/>
      <c r="Z262" s="13"/>
      <c r="AA262" s="13"/>
      <c r="AB262" s="13"/>
    </row>
    <row r="263" spans="1:28" ht="17.100000000000001" customHeight="1">
      <c r="A263" t="s">
        <v>673</v>
      </c>
      <c r="B263" s="12" t="s">
        <v>674</v>
      </c>
      <c r="C263" s="12" t="s">
        <v>37</v>
      </c>
      <c r="D263" s="12" t="s">
        <v>173</v>
      </c>
      <c r="E263" s="12" t="s">
        <v>564</v>
      </c>
      <c r="F263" s="12" t="s">
        <v>667</v>
      </c>
      <c r="G263" s="56" t="s">
        <v>4869</v>
      </c>
      <c r="H263" s="8" t="s">
        <v>6628</v>
      </c>
      <c r="I263" s="9"/>
      <c r="J263" s="9"/>
      <c r="K263" s="10" t="s">
        <v>2017</v>
      </c>
      <c r="L263" s="11">
        <v>45597</v>
      </c>
      <c r="M263" s="22"/>
      <c r="N263" s="33"/>
      <c r="O263" s="22"/>
      <c r="P263" s="12" t="s">
        <v>7523</v>
      </c>
      <c r="Q263" s="12" t="s">
        <v>7520</v>
      </c>
      <c r="R263" s="12" t="s">
        <v>7524</v>
      </c>
      <c r="S263" s="12" t="s">
        <v>7525</v>
      </c>
      <c r="T263" s="12" t="s">
        <v>7512</v>
      </c>
      <c r="U263" s="14" t="s">
        <v>56</v>
      </c>
      <c r="V263" s="14" t="s">
        <v>56</v>
      </c>
      <c r="W263" s="14" t="s">
        <v>56</v>
      </c>
      <c r="X263" s="16" t="s">
        <v>56</v>
      </c>
      <c r="Y263" s="13"/>
      <c r="Z263" s="13"/>
      <c r="AA263" s="13"/>
      <c r="AB263" s="13"/>
    </row>
    <row r="264" spans="1:28" ht="17.100000000000001" customHeight="1">
      <c r="A264" t="s">
        <v>675</v>
      </c>
      <c r="B264" s="12" t="s">
        <v>676</v>
      </c>
      <c r="C264" s="12" t="s">
        <v>37</v>
      </c>
      <c r="D264" s="12" t="s">
        <v>173</v>
      </c>
      <c r="E264" s="12" t="s">
        <v>564</v>
      </c>
      <c r="F264" s="12" t="s">
        <v>667</v>
      </c>
      <c r="G264" s="56" t="s">
        <v>4869</v>
      </c>
      <c r="H264" s="8" t="s">
        <v>6628</v>
      </c>
      <c r="I264" s="9"/>
      <c r="J264" s="9"/>
      <c r="K264" s="10" t="s">
        <v>2017</v>
      </c>
      <c r="L264" s="11">
        <v>45597</v>
      </c>
      <c r="M264" s="22"/>
      <c r="N264" s="33"/>
      <c r="O264" s="22"/>
      <c r="P264" s="12" t="s">
        <v>7526</v>
      </c>
      <c r="Q264" s="12" t="s">
        <v>7199</v>
      </c>
      <c r="R264" s="12" t="s">
        <v>7332</v>
      </c>
      <c r="S264" s="12" t="s">
        <v>7122</v>
      </c>
      <c r="T264" s="12" t="s">
        <v>7527</v>
      </c>
      <c r="U264" s="14" t="s">
        <v>56</v>
      </c>
      <c r="V264" s="14" t="s">
        <v>56</v>
      </c>
      <c r="W264" s="14" t="s">
        <v>56</v>
      </c>
      <c r="X264" s="16" t="s">
        <v>56</v>
      </c>
      <c r="Y264" s="13"/>
      <c r="Z264" s="13"/>
      <c r="AA264" s="13"/>
      <c r="AB264" s="13"/>
    </row>
    <row r="265" spans="1:28" ht="17.100000000000001" customHeight="1">
      <c r="A265" t="s">
        <v>677</v>
      </c>
      <c r="B265" s="12" t="s">
        <v>678</v>
      </c>
      <c r="C265" s="12" t="s">
        <v>37</v>
      </c>
      <c r="D265" s="12" t="s">
        <v>173</v>
      </c>
      <c r="E265" s="12" t="s">
        <v>564</v>
      </c>
      <c r="F265" s="12" t="s">
        <v>667</v>
      </c>
      <c r="G265" s="56" t="s">
        <v>4870</v>
      </c>
      <c r="H265" s="8" t="s">
        <v>6628</v>
      </c>
      <c r="I265" s="9"/>
      <c r="J265" s="9"/>
      <c r="K265" s="10" t="s">
        <v>2017</v>
      </c>
      <c r="L265" s="11">
        <v>45597</v>
      </c>
      <c r="M265" s="22"/>
      <c r="N265" s="33"/>
      <c r="O265" s="22"/>
      <c r="P265" s="12" t="s">
        <v>7528</v>
      </c>
      <c r="Q265" s="12" t="s">
        <v>7308</v>
      </c>
      <c r="R265" s="12" t="s">
        <v>7529</v>
      </c>
      <c r="S265" s="12" t="s">
        <v>7114</v>
      </c>
      <c r="T265" s="12" t="s">
        <v>7418</v>
      </c>
      <c r="U265" s="14" t="s">
        <v>56</v>
      </c>
      <c r="V265" s="14" t="s">
        <v>56</v>
      </c>
      <c r="W265" s="14" t="s">
        <v>56</v>
      </c>
      <c r="X265" s="16" t="s">
        <v>56</v>
      </c>
      <c r="Y265" s="13"/>
      <c r="Z265" s="13"/>
      <c r="AA265" s="13"/>
      <c r="AB265" s="13"/>
    </row>
    <row r="266" spans="1:28" ht="17.100000000000001" customHeight="1">
      <c r="A266" t="s">
        <v>679</v>
      </c>
      <c r="B266" s="12" t="s">
        <v>680</v>
      </c>
      <c r="C266" s="12" t="s">
        <v>37</v>
      </c>
      <c r="D266" s="12" t="s">
        <v>173</v>
      </c>
      <c r="E266" s="12" t="s">
        <v>564</v>
      </c>
      <c r="F266" s="12" t="s">
        <v>667</v>
      </c>
      <c r="G266" s="56" t="s">
        <v>4870</v>
      </c>
      <c r="H266" s="8" t="s">
        <v>6628</v>
      </c>
      <c r="I266" s="9"/>
      <c r="J266" s="9"/>
      <c r="K266" s="10" t="s">
        <v>2017</v>
      </c>
      <c r="L266" s="11">
        <v>45597</v>
      </c>
      <c r="M266" s="22"/>
      <c r="N266" s="33"/>
      <c r="O266" s="22"/>
      <c r="P266" s="12" t="s">
        <v>7530</v>
      </c>
      <c r="Q266" s="12" t="s">
        <v>7531</v>
      </c>
      <c r="R266" s="12" t="s">
        <v>7529</v>
      </c>
      <c r="S266" s="12" t="s">
        <v>7527</v>
      </c>
      <c r="T266" s="12" t="s">
        <v>7418</v>
      </c>
      <c r="U266" s="14" t="s">
        <v>56</v>
      </c>
      <c r="V266" s="14" t="s">
        <v>56</v>
      </c>
      <c r="W266" s="14" t="s">
        <v>56</v>
      </c>
      <c r="X266" s="16" t="s">
        <v>56</v>
      </c>
      <c r="Y266" s="13"/>
      <c r="Z266" s="13"/>
      <c r="AA266" s="13"/>
      <c r="AB266" s="13"/>
    </row>
    <row r="267" spans="1:28" ht="17.100000000000001" customHeight="1">
      <c r="A267" t="s">
        <v>681</v>
      </c>
      <c r="B267" s="12" t="s">
        <v>682</v>
      </c>
      <c r="C267" s="12" t="s">
        <v>37</v>
      </c>
      <c r="D267" s="12" t="s">
        <v>173</v>
      </c>
      <c r="E267" s="12" t="s">
        <v>564</v>
      </c>
      <c r="F267" s="12" t="s">
        <v>667</v>
      </c>
      <c r="G267" s="56" t="s">
        <v>4870</v>
      </c>
      <c r="H267" s="8" t="s">
        <v>6628</v>
      </c>
      <c r="I267" s="9"/>
      <c r="J267" s="9"/>
      <c r="K267" s="10" t="s">
        <v>2017</v>
      </c>
      <c r="L267" s="11">
        <v>45597</v>
      </c>
      <c r="M267" s="22"/>
      <c r="N267" s="33"/>
      <c r="O267" s="22"/>
      <c r="P267" s="12" t="s">
        <v>7532</v>
      </c>
      <c r="Q267" s="12" t="s">
        <v>1572</v>
      </c>
      <c r="R267" s="12" t="s">
        <v>7529</v>
      </c>
      <c r="S267" s="12" t="s">
        <v>7533</v>
      </c>
      <c r="T267" s="12" t="s">
        <v>7418</v>
      </c>
      <c r="U267" s="14" t="s">
        <v>56</v>
      </c>
      <c r="V267" s="14" t="s">
        <v>56</v>
      </c>
      <c r="W267" s="14" t="s">
        <v>56</v>
      </c>
      <c r="X267" s="16" t="s">
        <v>56</v>
      </c>
      <c r="Y267" s="13"/>
      <c r="Z267" s="13"/>
      <c r="AA267" s="13"/>
      <c r="AB267" s="13"/>
    </row>
    <row r="268" spans="1:28" ht="17.100000000000001" customHeight="1">
      <c r="A268" t="s">
        <v>683</v>
      </c>
      <c r="B268" s="12" t="s">
        <v>684</v>
      </c>
      <c r="C268" s="12" t="s">
        <v>37</v>
      </c>
      <c r="D268" s="12" t="s">
        <v>173</v>
      </c>
      <c r="E268" s="12" t="s">
        <v>564</v>
      </c>
      <c r="F268" s="12" t="s">
        <v>667</v>
      </c>
      <c r="G268" s="56" t="s">
        <v>4870</v>
      </c>
      <c r="H268" s="8" t="s">
        <v>6628</v>
      </c>
      <c r="I268" s="9"/>
      <c r="J268" s="9"/>
      <c r="K268" s="10" t="s">
        <v>2017</v>
      </c>
      <c r="L268" s="11">
        <v>45597</v>
      </c>
      <c r="M268" s="22"/>
      <c r="N268" s="33"/>
      <c r="O268" s="22"/>
      <c r="P268" s="12" t="s">
        <v>7534</v>
      </c>
      <c r="Q268" s="12" t="s">
        <v>7535</v>
      </c>
      <c r="R268" s="12" t="s">
        <v>7529</v>
      </c>
      <c r="S268" s="12" t="s">
        <v>7536</v>
      </c>
      <c r="T268" s="12" t="s">
        <v>7418</v>
      </c>
      <c r="U268" s="14" t="s">
        <v>56</v>
      </c>
      <c r="V268" s="14" t="s">
        <v>56</v>
      </c>
      <c r="W268" s="14" t="s">
        <v>56</v>
      </c>
      <c r="X268" s="16" t="s">
        <v>56</v>
      </c>
      <c r="Y268" s="13"/>
      <c r="Z268" s="13"/>
      <c r="AA268" s="13"/>
      <c r="AB268" s="13"/>
    </row>
    <row r="269" spans="1:28" ht="17.100000000000001" customHeight="1">
      <c r="A269" t="s">
        <v>685</v>
      </c>
      <c r="B269" s="12" t="s">
        <v>686</v>
      </c>
      <c r="C269" s="12" t="s">
        <v>37</v>
      </c>
      <c r="D269" s="12" t="s">
        <v>173</v>
      </c>
      <c r="E269" s="12" t="s">
        <v>564</v>
      </c>
      <c r="F269" s="12" t="s">
        <v>667</v>
      </c>
      <c r="G269" s="56" t="s">
        <v>4870</v>
      </c>
      <c r="H269" s="8" t="s">
        <v>6628</v>
      </c>
      <c r="I269" s="9"/>
      <c r="J269" s="9"/>
      <c r="K269" s="10" t="s">
        <v>2017</v>
      </c>
      <c r="L269" s="11">
        <v>45597</v>
      </c>
      <c r="M269" s="22"/>
      <c r="N269" s="33"/>
      <c r="O269" s="22"/>
      <c r="P269" s="12" t="s">
        <v>7537</v>
      </c>
      <c r="Q269" s="12" t="s">
        <v>7538</v>
      </c>
      <c r="R269" s="12" t="s">
        <v>7529</v>
      </c>
      <c r="S269" s="12" t="s">
        <v>7223</v>
      </c>
      <c r="T269" s="12" t="s">
        <v>7418</v>
      </c>
      <c r="U269" s="14" t="s">
        <v>56</v>
      </c>
      <c r="V269" s="14" t="s">
        <v>56</v>
      </c>
      <c r="W269" s="14" t="s">
        <v>56</v>
      </c>
      <c r="X269" s="16" t="s">
        <v>56</v>
      </c>
      <c r="Y269" s="13"/>
      <c r="Z269" s="13"/>
      <c r="AA269" s="13"/>
      <c r="AB269" s="13"/>
    </row>
    <row r="270" spans="1:28" ht="17.100000000000001" customHeight="1">
      <c r="A270" t="s">
        <v>687</v>
      </c>
      <c r="B270" s="12" t="s">
        <v>688</v>
      </c>
      <c r="C270" s="12" t="s">
        <v>37</v>
      </c>
      <c r="D270" s="12" t="s">
        <v>173</v>
      </c>
      <c r="E270" s="12" t="s">
        <v>564</v>
      </c>
      <c r="F270" s="12" t="s">
        <v>667</v>
      </c>
      <c r="G270" s="56" t="s">
        <v>4871</v>
      </c>
      <c r="H270" s="8" t="s">
        <v>6628</v>
      </c>
      <c r="I270" s="9"/>
      <c r="J270" s="9"/>
      <c r="K270" s="10" t="s">
        <v>2017</v>
      </c>
      <c r="L270" s="11">
        <v>45597</v>
      </c>
      <c r="M270" s="22"/>
      <c r="N270" s="33"/>
      <c r="O270" s="22"/>
      <c r="P270" s="12" t="s">
        <v>7539</v>
      </c>
      <c r="Q270" s="12" t="s">
        <v>7510</v>
      </c>
      <c r="R270" s="12" t="s">
        <v>7511</v>
      </c>
      <c r="S270" s="12" t="s">
        <v>7518</v>
      </c>
      <c r="T270" s="12" t="s">
        <v>7513</v>
      </c>
      <c r="U270" s="14" t="s">
        <v>56</v>
      </c>
      <c r="V270" s="14" t="s">
        <v>56</v>
      </c>
      <c r="W270" s="14" t="s">
        <v>56</v>
      </c>
      <c r="X270" s="16" t="s">
        <v>56</v>
      </c>
      <c r="Y270" s="13"/>
      <c r="Z270" s="13"/>
      <c r="AA270" s="13"/>
      <c r="AB270" s="13"/>
    </row>
    <row r="271" spans="1:28" ht="17.100000000000001" customHeight="1">
      <c r="A271" t="s">
        <v>689</v>
      </c>
      <c r="B271" s="12" t="s">
        <v>690</v>
      </c>
      <c r="C271" s="12" t="s">
        <v>37</v>
      </c>
      <c r="D271" s="12" t="s">
        <v>173</v>
      </c>
      <c r="E271" s="12" t="s">
        <v>564</v>
      </c>
      <c r="F271" s="12" t="s">
        <v>667</v>
      </c>
      <c r="G271" s="56" t="s">
        <v>4871</v>
      </c>
      <c r="H271" s="8" t="s">
        <v>6628</v>
      </c>
      <c r="I271" s="9"/>
      <c r="J271" s="9"/>
      <c r="K271" s="10" t="s">
        <v>2017</v>
      </c>
      <c r="L271" s="11">
        <v>45597</v>
      </c>
      <c r="M271" s="22"/>
      <c r="N271" s="33"/>
      <c r="O271" s="22"/>
      <c r="P271" s="12" t="s">
        <v>7540</v>
      </c>
      <c r="Q271" s="12" t="s">
        <v>7541</v>
      </c>
      <c r="R271" s="12" t="s">
        <v>7516</v>
      </c>
      <c r="S271" s="12" t="s">
        <v>7542</v>
      </c>
      <c r="T271" s="12" t="s">
        <v>7543</v>
      </c>
      <c r="U271" s="14" t="s">
        <v>56</v>
      </c>
      <c r="V271" s="14" t="s">
        <v>56</v>
      </c>
      <c r="W271" s="14" t="s">
        <v>56</v>
      </c>
      <c r="X271" s="16" t="s">
        <v>56</v>
      </c>
      <c r="Y271" s="13"/>
      <c r="Z271" s="13"/>
      <c r="AA271" s="13"/>
      <c r="AB271" s="13"/>
    </row>
    <row r="272" spans="1:28" ht="17.100000000000001" customHeight="1">
      <c r="A272" t="s">
        <v>691</v>
      </c>
      <c r="B272" s="12" t="s">
        <v>692</v>
      </c>
      <c r="C272" s="12" t="s">
        <v>37</v>
      </c>
      <c r="D272" s="12" t="s">
        <v>173</v>
      </c>
      <c r="E272" s="12" t="s">
        <v>564</v>
      </c>
      <c r="F272" s="12" t="s">
        <v>667</v>
      </c>
      <c r="G272" s="56" t="s">
        <v>4871</v>
      </c>
      <c r="H272" s="8" t="s">
        <v>6628</v>
      </c>
      <c r="I272" s="9"/>
      <c r="J272" s="9"/>
      <c r="K272" s="10" t="s">
        <v>2017</v>
      </c>
      <c r="L272" s="11">
        <v>45597</v>
      </c>
      <c r="M272" s="22"/>
      <c r="N272" s="33"/>
      <c r="O272" s="22"/>
      <c r="P272" s="12" t="s">
        <v>7544</v>
      </c>
      <c r="Q272" s="12" t="s">
        <v>7545</v>
      </c>
      <c r="R272" s="12" t="s">
        <v>7332</v>
      </c>
      <c r="S272" s="12" t="s">
        <v>7522</v>
      </c>
      <c r="T272" s="12" t="s">
        <v>7512</v>
      </c>
      <c r="U272" s="14" t="s">
        <v>56</v>
      </c>
      <c r="V272" s="14" t="s">
        <v>56</v>
      </c>
      <c r="W272" s="14" t="s">
        <v>56</v>
      </c>
      <c r="X272" s="16" t="s">
        <v>56</v>
      </c>
      <c r="Y272" s="13"/>
      <c r="Z272" s="13"/>
      <c r="AA272" s="13"/>
      <c r="AB272" s="13"/>
    </row>
    <row r="273" spans="1:28" ht="17.100000000000001" customHeight="1">
      <c r="A273" t="s">
        <v>693</v>
      </c>
      <c r="B273" s="12" t="s">
        <v>694</v>
      </c>
      <c r="C273" s="12" t="s">
        <v>37</v>
      </c>
      <c r="D273" s="12" t="s">
        <v>695</v>
      </c>
      <c r="E273" s="12" t="s">
        <v>564</v>
      </c>
      <c r="F273" s="12" t="s">
        <v>667</v>
      </c>
      <c r="G273" s="56" t="s">
        <v>4871</v>
      </c>
      <c r="H273" s="8" t="s">
        <v>6628</v>
      </c>
      <c r="I273" s="9"/>
      <c r="J273" s="9"/>
      <c r="K273" s="10" t="s">
        <v>2017</v>
      </c>
      <c r="L273" s="11">
        <v>45597</v>
      </c>
      <c r="M273" s="22"/>
      <c r="N273" s="33"/>
      <c r="O273" s="22"/>
      <c r="P273" s="12" t="s">
        <v>7546</v>
      </c>
      <c r="Q273" s="12" t="s">
        <v>7520</v>
      </c>
      <c r="R273" s="12" t="s">
        <v>7332</v>
      </c>
      <c r="S273" s="12" t="s">
        <v>7547</v>
      </c>
      <c r="T273" s="12" t="s">
        <v>7512</v>
      </c>
      <c r="U273" s="14" t="s">
        <v>56</v>
      </c>
      <c r="V273" s="14" t="s">
        <v>56</v>
      </c>
      <c r="W273" s="14" t="s">
        <v>56</v>
      </c>
      <c r="X273" s="16" t="s">
        <v>56</v>
      </c>
      <c r="Y273" s="13"/>
      <c r="Z273" s="13"/>
      <c r="AA273" s="13"/>
      <c r="AB273" s="13"/>
    </row>
    <row r="274" spans="1:28" ht="17.100000000000001" customHeight="1">
      <c r="A274" t="s">
        <v>696</v>
      </c>
      <c r="B274" s="12" t="s">
        <v>697</v>
      </c>
      <c r="C274" s="12" t="s">
        <v>37</v>
      </c>
      <c r="D274" s="12" t="s">
        <v>695</v>
      </c>
      <c r="E274" s="12" t="s">
        <v>564</v>
      </c>
      <c r="F274" s="12" t="s">
        <v>667</v>
      </c>
      <c r="G274" s="56" t="s">
        <v>4871</v>
      </c>
      <c r="H274" s="8" t="s">
        <v>6628</v>
      </c>
      <c r="I274" s="9"/>
      <c r="J274" s="9"/>
      <c r="K274" s="10" t="s">
        <v>2017</v>
      </c>
      <c r="L274" s="11">
        <v>45597</v>
      </c>
      <c r="M274" s="22"/>
      <c r="N274" s="33"/>
      <c r="O274" s="22"/>
      <c r="P274" s="12" t="s">
        <v>7548</v>
      </c>
      <c r="Q274" s="12" t="s">
        <v>1572</v>
      </c>
      <c r="R274" s="12" t="s">
        <v>7332</v>
      </c>
      <c r="S274" s="12" t="s">
        <v>7122</v>
      </c>
      <c r="T274" s="12" t="s">
        <v>7170</v>
      </c>
      <c r="U274" s="14" t="s">
        <v>56</v>
      </c>
      <c r="V274" s="14" t="s">
        <v>56</v>
      </c>
      <c r="W274" s="14" t="s">
        <v>56</v>
      </c>
      <c r="X274" s="16" t="s">
        <v>56</v>
      </c>
      <c r="Y274" s="13"/>
      <c r="Z274" s="13"/>
      <c r="AA274" s="13"/>
      <c r="AB274" s="13"/>
    </row>
    <row r="275" spans="1:28" ht="17.100000000000001" customHeight="1">
      <c r="A275" t="s">
        <v>698</v>
      </c>
      <c r="B275" s="12" t="s">
        <v>699</v>
      </c>
      <c r="C275" s="12" t="s">
        <v>37</v>
      </c>
      <c r="D275" s="12" t="s">
        <v>695</v>
      </c>
      <c r="E275" s="12" t="s">
        <v>564</v>
      </c>
      <c r="F275" s="12" t="s">
        <v>667</v>
      </c>
      <c r="G275" s="56" t="s">
        <v>4872</v>
      </c>
      <c r="H275" s="8" t="s">
        <v>6628</v>
      </c>
      <c r="I275" s="9"/>
      <c r="J275" s="9"/>
      <c r="K275" s="10" t="s">
        <v>2017</v>
      </c>
      <c r="L275" s="11">
        <v>45597</v>
      </c>
      <c r="M275" s="22"/>
      <c r="N275" s="33"/>
      <c r="O275" s="22"/>
      <c r="P275" s="12" t="s">
        <v>7528</v>
      </c>
      <c r="Q275" s="12" t="s">
        <v>7308</v>
      </c>
      <c r="R275" s="12" t="s">
        <v>7529</v>
      </c>
      <c r="S275" s="12" t="s">
        <v>7114</v>
      </c>
      <c r="T275" s="12" t="s">
        <v>7418</v>
      </c>
      <c r="U275" s="14" t="s">
        <v>56</v>
      </c>
      <c r="V275" s="14" t="s">
        <v>56</v>
      </c>
      <c r="W275" s="14" t="s">
        <v>56</v>
      </c>
      <c r="X275" s="16" t="s">
        <v>56</v>
      </c>
      <c r="Y275" s="13"/>
      <c r="Z275" s="13"/>
      <c r="AA275" s="13"/>
      <c r="AB275" s="13"/>
    </row>
    <row r="276" spans="1:28" ht="17.100000000000001" customHeight="1">
      <c r="A276" t="s">
        <v>700</v>
      </c>
      <c r="B276" s="12" t="s">
        <v>701</v>
      </c>
      <c r="C276" s="12" t="s">
        <v>37</v>
      </c>
      <c r="D276" s="12" t="s">
        <v>695</v>
      </c>
      <c r="E276" s="12" t="s">
        <v>564</v>
      </c>
      <c r="F276" s="12" t="s">
        <v>667</v>
      </c>
      <c r="G276" s="56" t="s">
        <v>4872</v>
      </c>
      <c r="H276" s="8" t="s">
        <v>6628</v>
      </c>
      <c r="I276" s="9"/>
      <c r="J276" s="9"/>
      <c r="K276" s="10" t="s">
        <v>2017</v>
      </c>
      <c r="L276" s="11">
        <v>45597</v>
      </c>
      <c r="M276" s="22"/>
      <c r="N276" s="33"/>
      <c r="O276" s="22"/>
      <c r="P276" s="12" t="s">
        <v>7530</v>
      </c>
      <c r="Q276" s="12" t="s">
        <v>7531</v>
      </c>
      <c r="R276" s="12" t="s">
        <v>7529</v>
      </c>
      <c r="S276" s="12" t="s">
        <v>7527</v>
      </c>
      <c r="T276" s="12" t="s">
        <v>7418</v>
      </c>
      <c r="U276" s="14" t="s">
        <v>56</v>
      </c>
      <c r="V276" s="14" t="s">
        <v>56</v>
      </c>
      <c r="W276" s="14" t="s">
        <v>56</v>
      </c>
      <c r="X276" s="16" t="s">
        <v>56</v>
      </c>
      <c r="Y276" s="13"/>
      <c r="Z276" s="13"/>
      <c r="AA276" s="13"/>
      <c r="AB276" s="13"/>
    </row>
    <row r="277" spans="1:28" ht="17.100000000000001" customHeight="1">
      <c r="A277" t="s">
        <v>702</v>
      </c>
      <c r="B277" s="12" t="s">
        <v>703</v>
      </c>
      <c r="C277" s="12" t="s">
        <v>37</v>
      </c>
      <c r="D277" s="12" t="s">
        <v>695</v>
      </c>
      <c r="E277" s="12" t="s">
        <v>564</v>
      </c>
      <c r="F277" s="12" t="s">
        <v>667</v>
      </c>
      <c r="G277" s="56" t="s">
        <v>4872</v>
      </c>
      <c r="H277" s="8" t="s">
        <v>6628</v>
      </c>
      <c r="I277" s="9"/>
      <c r="J277" s="9"/>
      <c r="K277" s="10" t="s">
        <v>2017</v>
      </c>
      <c r="L277" s="11">
        <v>45597</v>
      </c>
      <c r="M277" s="22"/>
      <c r="N277" s="33"/>
      <c r="O277" s="22"/>
      <c r="P277" s="12" t="s">
        <v>7532</v>
      </c>
      <c r="Q277" s="12" t="s">
        <v>1572</v>
      </c>
      <c r="R277" s="12" t="s">
        <v>7529</v>
      </c>
      <c r="S277" s="12" t="s">
        <v>7533</v>
      </c>
      <c r="T277" s="12" t="s">
        <v>7418</v>
      </c>
      <c r="U277" s="14" t="s">
        <v>56</v>
      </c>
      <c r="V277" s="14" t="s">
        <v>56</v>
      </c>
      <c r="W277" s="14" t="s">
        <v>56</v>
      </c>
      <c r="X277" s="16" t="s">
        <v>56</v>
      </c>
      <c r="Y277" s="13"/>
      <c r="Z277" s="13"/>
      <c r="AA277" s="13"/>
      <c r="AB277" s="13"/>
    </row>
    <row r="278" spans="1:28" ht="17.100000000000001" customHeight="1">
      <c r="A278" t="s">
        <v>704</v>
      </c>
      <c r="B278" s="12" t="s">
        <v>705</v>
      </c>
      <c r="C278" s="12" t="s">
        <v>37</v>
      </c>
      <c r="D278" s="12" t="s">
        <v>695</v>
      </c>
      <c r="E278" s="12" t="s">
        <v>564</v>
      </c>
      <c r="F278" s="12" t="s">
        <v>667</v>
      </c>
      <c r="G278" s="56" t="s">
        <v>4872</v>
      </c>
      <c r="H278" s="8" t="s">
        <v>6628</v>
      </c>
      <c r="I278" s="9"/>
      <c r="J278" s="9"/>
      <c r="K278" s="10" t="s">
        <v>2017</v>
      </c>
      <c r="L278" s="11">
        <v>45597</v>
      </c>
      <c r="M278" s="22"/>
      <c r="N278" s="33"/>
      <c r="O278" s="22"/>
      <c r="P278" s="12" t="s">
        <v>7534</v>
      </c>
      <c r="Q278" s="12" t="s">
        <v>7535</v>
      </c>
      <c r="R278" s="12" t="s">
        <v>7529</v>
      </c>
      <c r="S278" s="12" t="s">
        <v>7536</v>
      </c>
      <c r="T278" s="12" t="s">
        <v>7418</v>
      </c>
      <c r="U278" s="14" t="s">
        <v>56</v>
      </c>
      <c r="V278" s="14" t="s">
        <v>56</v>
      </c>
      <c r="W278" s="14" t="s">
        <v>56</v>
      </c>
      <c r="X278" s="16" t="s">
        <v>56</v>
      </c>
      <c r="Y278" s="13"/>
      <c r="Z278" s="13"/>
      <c r="AA278" s="13"/>
      <c r="AB278" s="13"/>
    </row>
    <row r="279" spans="1:28" ht="17.100000000000001" customHeight="1">
      <c r="A279" t="s">
        <v>706</v>
      </c>
      <c r="B279" s="12" t="s">
        <v>707</v>
      </c>
      <c r="C279" s="12" t="s">
        <v>37</v>
      </c>
      <c r="D279" s="12" t="s">
        <v>695</v>
      </c>
      <c r="E279" s="12" t="s">
        <v>564</v>
      </c>
      <c r="F279" s="12" t="s">
        <v>667</v>
      </c>
      <c r="G279" s="56" t="s">
        <v>4872</v>
      </c>
      <c r="H279" s="8" t="s">
        <v>6628</v>
      </c>
      <c r="I279" s="9"/>
      <c r="J279" s="9"/>
      <c r="K279" s="10" t="s">
        <v>2017</v>
      </c>
      <c r="L279" s="11">
        <v>45597</v>
      </c>
      <c r="M279" s="22"/>
      <c r="N279" s="33"/>
      <c r="O279" s="22"/>
      <c r="P279" s="12" t="s">
        <v>7537</v>
      </c>
      <c r="Q279" s="12" t="s">
        <v>7538</v>
      </c>
      <c r="R279" s="12" t="s">
        <v>7529</v>
      </c>
      <c r="S279" s="12" t="s">
        <v>7223</v>
      </c>
      <c r="T279" s="12" t="s">
        <v>7418</v>
      </c>
      <c r="U279" s="14" t="s">
        <v>56</v>
      </c>
      <c r="V279" s="14" t="s">
        <v>56</v>
      </c>
      <c r="W279" s="14" t="s">
        <v>56</v>
      </c>
      <c r="X279" s="16" t="s">
        <v>56</v>
      </c>
      <c r="Y279" s="13"/>
      <c r="Z279" s="13"/>
      <c r="AA279" s="13"/>
      <c r="AB279" s="13"/>
    </row>
    <row r="280" spans="1:28" ht="17.100000000000001" customHeight="1">
      <c r="A280" t="s">
        <v>708</v>
      </c>
      <c r="B280" s="78" t="s">
        <v>56</v>
      </c>
      <c r="C280" s="12" t="s">
        <v>37</v>
      </c>
      <c r="D280" s="12" t="s">
        <v>695</v>
      </c>
      <c r="E280" s="12" t="s">
        <v>564</v>
      </c>
      <c r="F280" s="12" t="s">
        <v>667</v>
      </c>
      <c r="G280" s="56" t="s">
        <v>4873</v>
      </c>
      <c r="H280" s="8" t="s">
        <v>6629</v>
      </c>
      <c r="I280" s="9"/>
      <c r="J280" s="9"/>
      <c r="K280" s="10" t="s">
        <v>2017</v>
      </c>
      <c r="L280" s="11">
        <v>45597</v>
      </c>
      <c r="M280" s="22"/>
      <c r="N280" s="33"/>
      <c r="O280" s="22"/>
      <c r="P280" s="78" t="s">
        <v>56</v>
      </c>
      <c r="Q280" s="78" t="s">
        <v>56</v>
      </c>
      <c r="R280" s="78" t="s">
        <v>56</v>
      </c>
      <c r="S280" s="78" t="s">
        <v>56</v>
      </c>
      <c r="T280" s="78" t="s">
        <v>56</v>
      </c>
      <c r="U280" s="14" t="s">
        <v>56</v>
      </c>
      <c r="V280" s="14" t="s">
        <v>56</v>
      </c>
      <c r="W280" s="14" t="s">
        <v>56</v>
      </c>
      <c r="X280" s="16" t="s">
        <v>56</v>
      </c>
      <c r="Y280" s="13"/>
      <c r="Z280" s="13"/>
      <c r="AA280" s="13"/>
      <c r="AB280" s="13"/>
    </row>
    <row r="281" spans="1:28" ht="17.100000000000001" customHeight="1">
      <c r="A281" t="s">
        <v>711</v>
      </c>
      <c r="B281" s="78" t="s">
        <v>56</v>
      </c>
      <c r="C281" s="12" t="s">
        <v>37</v>
      </c>
      <c r="D281" s="12" t="s">
        <v>695</v>
      </c>
      <c r="E281" s="12" t="s">
        <v>564</v>
      </c>
      <c r="F281" s="12" t="s">
        <v>667</v>
      </c>
      <c r="G281" s="56" t="s">
        <v>4873</v>
      </c>
      <c r="H281" s="8" t="s">
        <v>6629</v>
      </c>
      <c r="I281" s="9"/>
      <c r="J281" s="9"/>
      <c r="K281" s="10" t="s">
        <v>2017</v>
      </c>
      <c r="L281" s="11">
        <v>45597</v>
      </c>
      <c r="M281" s="22"/>
      <c r="N281" s="33"/>
      <c r="O281" s="22"/>
      <c r="P281" s="78" t="s">
        <v>56</v>
      </c>
      <c r="Q281" s="78" t="s">
        <v>56</v>
      </c>
      <c r="R281" s="78" t="s">
        <v>56</v>
      </c>
      <c r="S281" s="78" t="s">
        <v>56</v>
      </c>
      <c r="T281" s="78" t="s">
        <v>56</v>
      </c>
      <c r="U281" s="14" t="s">
        <v>56</v>
      </c>
      <c r="V281" s="14" t="s">
        <v>56</v>
      </c>
      <c r="W281" s="14" t="s">
        <v>56</v>
      </c>
      <c r="X281" s="16" t="s">
        <v>56</v>
      </c>
      <c r="Y281" s="13"/>
      <c r="Z281" s="13"/>
      <c r="AA281" s="13"/>
      <c r="AB281" s="13"/>
    </row>
    <row r="282" spans="1:28" ht="17.100000000000001" customHeight="1">
      <c r="A282" t="s">
        <v>713</v>
      </c>
      <c r="B282" s="78" t="s">
        <v>56</v>
      </c>
      <c r="C282" s="12" t="s">
        <v>37</v>
      </c>
      <c r="D282" s="12" t="s">
        <v>695</v>
      </c>
      <c r="E282" s="12" t="s">
        <v>564</v>
      </c>
      <c r="F282" s="12" t="s">
        <v>667</v>
      </c>
      <c r="G282" s="56" t="s">
        <v>4873</v>
      </c>
      <c r="H282" s="8" t="s">
        <v>6629</v>
      </c>
      <c r="I282" s="9"/>
      <c r="J282" s="9"/>
      <c r="K282" s="10" t="s">
        <v>2017</v>
      </c>
      <c r="L282" s="11">
        <v>45597</v>
      </c>
      <c r="M282" s="22"/>
      <c r="N282" s="33"/>
      <c r="O282" s="22"/>
      <c r="P282" s="78" t="s">
        <v>56</v>
      </c>
      <c r="Q282" s="78" t="s">
        <v>56</v>
      </c>
      <c r="R282" s="78" t="s">
        <v>56</v>
      </c>
      <c r="S282" s="78" t="s">
        <v>56</v>
      </c>
      <c r="T282" s="78" t="s">
        <v>56</v>
      </c>
      <c r="U282" s="14" t="s">
        <v>56</v>
      </c>
      <c r="V282" s="14" t="s">
        <v>56</v>
      </c>
      <c r="W282" s="14" t="s">
        <v>56</v>
      </c>
      <c r="X282" s="16" t="s">
        <v>56</v>
      </c>
      <c r="Y282" s="13"/>
      <c r="Z282" s="13"/>
      <c r="AA282" s="13"/>
      <c r="AB282" s="13"/>
    </row>
    <row r="283" spans="1:28" ht="17.100000000000001" customHeight="1">
      <c r="A283" t="s">
        <v>715</v>
      </c>
      <c r="B283" s="78" t="s">
        <v>56</v>
      </c>
      <c r="C283" s="12" t="s">
        <v>37</v>
      </c>
      <c r="D283" s="12" t="s">
        <v>695</v>
      </c>
      <c r="E283" s="12" t="s">
        <v>564</v>
      </c>
      <c r="F283" s="12" t="s">
        <v>667</v>
      </c>
      <c r="G283" s="56" t="s">
        <v>4873</v>
      </c>
      <c r="H283" s="8" t="s">
        <v>6629</v>
      </c>
      <c r="I283" s="9"/>
      <c r="J283" s="9"/>
      <c r="K283" s="10" t="s">
        <v>2017</v>
      </c>
      <c r="L283" s="11">
        <v>45597</v>
      </c>
      <c r="M283" s="22"/>
      <c r="N283" s="33"/>
      <c r="O283" s="22"/>
      <c r="P283" s="78" t="s">
        <v>56</v>
      </c>
      <c r="Q283" s="78" t="s">
        <v>56</v>
      </c>
      <c r="R283" s="78" t="s">
        <v>56</v>
      </c>
      <c r="S283" s="78" t="s">
        <v>56</v>
      </c>
      <c r="T283" s="78" t="s">
        <v>56</v>
      </c>
      <c r="U283" s="14" t="s">
        <v>56</v>
      </c>
      <c r="V283" s="14" t="s">
        <v>56</v>
      </c>
      <c r="W283" s="14" t="s">
        <v>56</v>
      </c>
      <c r="X283" s="16" t="s">
        <v>56</v>
      </c>
      <c r="Y283" s="13"/>
      <c r="Z283" s="13"/>
      <c r="AA283" s="13"/>
      <c r="AB283" s="13"/>
    </row>
    <row r="284" spans="1:28" ht="17.100000000000001" customHeight="1">
      <c r="A284" t="s">
        <v>717</v>
      </c>
      <c r="B284" s="12" t="s">
        <v>718</v>
      </c>
      <c r="C284" s="12" t="s">
        <v>37</v>
      </c>
      <c r="D284" s="12" t="s">
        <v>695</v>
      </c>
      <c r="E284" s="12" t="s">
        <v>564</v>
      </c>
      <c r="F284" s="12" t="s">
        <v>667</v>
      </c>
      <c r="G284" s="56" t="s">
        <v>4873</v>
      </c>
      <c r="H284" s="8" t="s">
        <v>6629</v>
      </c>
      <c r="I284" s="9"/>
      <c r="J284" s="9"/>
      <c r="K284" s="10" t="s">
        <v>2017</v>
      </c>
      <c r="L284" s="11">
        <v>45597</v>
      </c>
      <c r="M284" s="22"/>
      <c r="N284" s="33"/>
      <c r="O284" s="22"/>
      <c r="P284" s="12" t="s">
        <v>7549</v>
      </c>
      <c r="Q284" s="12" t="s">
        <v>7550</v>
      </c>
      <c r="R284" s="12" t="s">
        <v>7459</v>
      </c>
      <c r="S284" s="12" t="s">
        <v>7223</v>
      </c>
      <c r="T284" s="12" t="s">
        <v>7297</v>
      </c>
      <c r="U284" s="14" t="s">
        <v>56</v>
      </c>
      <c r="V284" s="14" t="s">
        <v>56</v>
      </c>
      <c r="W284" s="14" t="s">
        <v>56</v>
      </c>
      <c r="X284" s="16" t="s">
        <v>56</v>
      </c>
      <c r="Y284" s="13"/>
      <c r="Z284" s="13"/>
      <c r="AA284" s="13"/>
      <c r="AB284" s="13"/>
    </row>
    <row r="285" spans="1:28" ht="17.100000000000001" customHeight="1">
      <c r="A285" t="s">
        <v>719</v>
      </c>
      <c r="B285" s="78" t="s">
        <v>56</v>
      </c>
      <c r="C285" s="12" t="s">
        <v>37</v>
      </c>
      <c r="D285" s="12" t="s">
        <v>695</v>
      </c>
      <c r="E285" s="12" t="s">
        <v>564</v>
      </c>
      <c r="F285" s="12" t="s">
        <v>667</v>
      </c>
      <c r="G285" s="56" t="s">
        <v>4874</v>
      </c>
      <c r="H285" s="8" t="s">
        <v>6629</v>
      </c>
      <c r="I285" s="9"/>
      <c r="J285" s="9"/>
      <c r="K285" s="10" t="s">
        <v>2017</v>
      </c>
      <c r="L285" s="11">
        <v>45597</v>
      </c>
      <c r="M285" s="22"/>
      <c r="N285" s="33"/>
      <c r="O285" s="22"/>
      <c r="P285" s="78" t="s">
        <v>56</v>
      </c>
      <c r="Q285" s="78" t="s">
        <v>56</v>
      </c>
      <c r="R285" s="78" t="s">
        <v>56</v>
      </c>
      <c r="S285" s="78" t="s">
        <v>56</v>
      </c>
      <c r="T285" s="78" t="s">
        <v>56</v>
      </c>
      <c r="U285" s="14" t="s">
        <v>56</v>
      </c>
      <c r="V285" s="14" t="s">
        <v>56</v>
      </c>
      <c r="W285" s="14" t="s">
        <v>56</v>
      </c>
      <c r="X285" s="16" t="s">
        <v>56</v>
      </c>
      <c r="Y285" s="13"/>
      <c r="Z285" s="13"/>
      <c r="AA285" s="13"/>
      <c r="AB285" s="13"/>
    </row>
    <row r="286" spans="1:28" ht="17.100000000000001" customHeight="1">
      <c r="A286" t="s">
        <v>721</v>
      </c>
      <c r="B286" s="78" t="s">
        <v>56</v>
      </c>
      <c r="C286" s="12" t="s">
        <v>37</v>
      </c>
      <c r="D286" s="12" t="s">
        <v>695</v>
      </c>
      <c r="E286" s="12" t="s">
        <v>564</v>
      </c>
      <c r="F286" s="12" t="s">
        <v>667</v>
      </c>
      <c r="G286" s="56" t="s">
        <v>4874</v>
      </c>
      <c r="H286" s="8" t="s">
        <v>6629</v>
      </c>
      <c r="I286" s="9"/>
      <c r="J286" s="9"/>
      <c r="K286" s="10" t="s">
        <v>2017</v>
      </c>
      <c r="L286" s="11">
        <v>45597</v>
      </c>
      <c r="M286" s="22"/>
      <c r="N286" s="33"/>
      <c r="O286" s="22"/>
      <c r="P286" s="78" t="s">
        <v>56</v>
      </c>
      <c r="Q286" s="78" t="s">
        <v>56</v>
      </c>
      <c r="R286" s="78" t="s">
        <v>56</v>
      </c>
      <c r="S286" s="78" t="s">
        <v>56</v>
      </c>
      <c r="T286" s="78" t="s">
        <v>56</v>
      </c>
      <c r="U286" s="14" t="s">
        <v>56</v>
      </c>
      <c r="V286" s="14" t="s">
        <v>56</v>
      </c>
      <c r="W286" s="14" t="s">
        <v>56</v>
      </c>
      <c r="X286" s="16" t="s">
        <v>56</v>
      </c>
      <c r="Y286" s="13"/>
      <c r="Z286" s="13"/>
      <c r="AA286" s="13"/>
      <c r="AB286" s="13"/>
    </row>
    <row r="287" spans="1:28" ht="17.100000000000001" customHeight="1">
      <c r="A287" t="s">
        <v>723</v>
      </c>
      <c r="B287" s="78" t="s">
        <v>56</v>
      </c>
      <c r="C287" s="12" t="s">
        <v>37</v>
      </c>
      <c r="D287" s="12" t="s">
        <v>695</v>
      </c>
      <c r="E287" s="12" t="s">
        <v>564</v>
      </c>
      <c r="F287" s="12" t="s">
        <v>667</v>
      </c>
      <c r="G287" s="56" t="s">
        <v>4874</v>
      </c>
      <c r="H287" s="8" t="s">
        <v>6629</v>
      </c>
      <c r="I287" s="9"/>
      <c r="J287" s="9"/>
      <c r="K287" s="10" t="s">
        <v>2017</v>
      </c>
      <c r="L287" s="11">
        <v>45597</v>
      </c>
      <c r="M287" s="22"/>
      <c r="N287" s="33"/>
      <c r="O287" s="22"/>
      <c r="P287" s="78" t="s">
        <v>56</v>
      </c>
      <c r="Q287" s="78" t="s">
        <v>56</v>
      </c>
      <c r="R287" s="78" t="s">
        <v>56</v>
      </c>
      <c r="S287" s="78" t="s">
        <v>56</v>
      </c>
      <c r="T287" s="78" t="s">
        <v>56</v>
      </c>
      <c r="U287" s="14" t="s">
        <v>56</v>
      </c>
      <c r="V287" s="14" t="s">
        <v>56</v>
      </c>
      <c r="W287" s="14" t="s">
        <v>56</v>
      </c>
      <c r="X287" s="16" t="s">
        <v>56</v>
      </c>
      <c r="Y287" s="13"/>
      <c r="Z287" s="13"/>
      <c r="AA287" s="13"/>
      <c r="AB287" s="13"/>
    </row>
    <row r="288" spans="1:28" ht="17.100000000000001" customHeight="1">
      <c r="A288" t="s">
        <v>725</v>
      </c>
      <c r="B288" s="78" t="s">
        <v>56</v>
      </c>
      <c r="C288" s="12" t="s">
        <v>37</v>
      </c>
      <c r="D288" s="12" t="s">
        <v>695</v>
      </c>
      <c r="E288" s="12" t="s">
        <v>564</v>
      </c>
      <c r="F288" s="12" t="s">
        <v>667</v>
      </c>
      <c r="G288" s="56" t="s">
        <v>4874</v>
      </c>
      <c r="H288" s="8" t="s">
        <v>6629</v>
      </c>
      <c r="I288" s="9"/>
      <c r="J288" s="9"/>
      <c r="K288" s="10" t="s">
        <v>2017</v>
      </c>
      <c r="L288" s="11">
        <v>45597</v>
      </c>
      <c r="M288" s="22"/>
      <c r="N288" s="33"/>
      <c r="O288" s="22"/>
      <c r="P288" s="78" t="s">
        <v>56</v>
      </c>
      <c r="Q288" s="78" t="s">
        <v>56</v>
      </c>
      <c r="R288" s="78" t="s">
        <v>56</v>
      </c>
      <c r="S288" s="78" t="s">
        <v>56</v>
      </c>
      <c r="T288" s="78" t="s">
        <v>56</v>
      </c>
      <c r="U288" s="14" t="s">
        <v>56</v>
      </c>
      <c r="V288" s="14" t="s">
        <v>56</v>
      </c>
      <c r="W288" s="14" t="s">
        <v>56</v>
      </c>
      <c r="X288" s="16" t="s">
        <v>56</v>
      </c>
      <c r="Y288" s="13"/>
      <c r="Z288" s="13"/>
      <c r="AA288" s="13"/>
      <c r="AB288" s="13"/>
    </row>
    <row r="289" spans="1:28" ht="17.100000000000001" customHeight="1">
      <c r="A289" t="s">
        <v>727</v>
      </c>
      <c r="B289" s="12" t="s">
        <v>728</v>
      </c>
      <c r="C289" s="12" t="s">
        <v>37</v>
      </c>
      <c r="D289" s="12" t="s">
        <v>695</v>
      </c>
      <c r="E289" s="12" t="s">
        <v>564</v>
      </c>
      <c r="F289" s="12" t="s">
        <v>667</v>
      </c>
      <c r="G289" s="56" t="s">
        <v>4874</v>
      </c>
      <c r="H289" s="8" t="s">
        <v>6629</v>
      </c>
      <c r="I289" s="9"/>
      <c r="J289" s="9"/>
      <c r="K289" s="10" t="s">
        <v>2017</v>
      </c>
      <c r="L289" s="11">
        <v>45597</v>
      </c>
      <c r="M289" s="22"/>
      <c r="N289" s="33"/>
      <c r="O289" s="22"/>
      <c r="P289" s="12" t="s">
        <v>7549</v>
      </c>
      <c r="Q289" s="12" t="s">
        <v>7550</v>
      </c>
      <c r="R289" s="12" t="s">
        <v>7459</v>
      </c>
      <c r="S289" s="12" t="s">
        <v>7223</v>
      </c>
      <c r="T289" s="12" t="s">
        <v>7297</v>
      </c>
      <c r="U289" s="14" t="s">
        <v>56</v>
      </c>
      <c r="V289" s="14" t="s">
        <v>56</v>
      </c>
      <c r="W289" s="14" t="s">
        <v>56</v>
      </c>
      <c r="X289" s="16" t="s">
        <v>56</v>
      </c>
      <c r="Y289" s="13"/>
      <c r="Z289" s="13"/>
      <c r="AA289" s="13"/>
      <c r="AB289" s="13"/>
    </row>
    <row r="290" spans="1:28" ht="17.100000000000001" customHeight="1">
      <c r="A290" t="s">
        <v>729</v>
      </c>
      <c r="B290" s="78" t="s">
        <v>56</v>
      </c>
      <c r="C290" s="12" t="s">
        <v>37</v>
      </c>
      <c r="D290" s="12" t="s">
        <v>695</v>
      </c>
      <c r="E290" s="12" t="s">
        <v>564</v>
      </c>
      <c r="F290" s="12" t="s">
        <v>667</v>
      </c>
      <c r="G290" s="56" t="s">
        <v>4875</v>
      </c>
      <c r="H290" s="8" t="s">
        <v>6629</v>
      </c>
      <c r="I290" s="9"/>
      <c r="J290" s="9"/>
      <c r="K290" s="10" t="s">
        <v>2017</v>
      </c>
      <c r="L290" s="11">
        <v>45597</v>
      </c>
      <c r="M290" s="22"/>
      <c r="N290" s="33"/>
      <c r="O290" s="22"/>
      <c r="P290" s="78" t="s">
        <v>56</v>
      </c>
      <c r="Q290" s="78" t="s">
        <v>56</v>
      </c>
      <c r="R290" s="78" t="s">
        <v>56</v>
      </c>
      <c r="S290" s="78" t="s">
        <v>56</v>
      </c>
      <c r="T290" s="78" t="s">
        <v>56</v>
      </c>
      <c r="U290" s="14" t="s">
        <v>56</v>
      </c>
      <c r="V290" s="14" t="s">
        <v>56</v>
      </c>
      <c r="W290" s="14" t="s">
        <v>56</v>
      </c>
      <c r="X290" s="16" t="s">
        <v>56</v>
      </c>
      <c r="Y290" s="13"/>
      <c r="Z290" s="13"/>
      <c r="AA290" s="13"/>
      <c r="AB290" s="13"/>
    </row>
    <row r="291" spans="1:28" ht="17.100000000000001" customHeight="1">
      <c r="A291" t="s">
        <v>731</v>
      </c>
      <c r="B291" s="78" t="s">
        <v>56</v>
      </c>
      <c r="C291" s="12" t="s">
        <v>37</v>
      </c>
      <c r="D291" s="12" t="s">
        <v>695</v>
      </c>
      <c r="E291" s="12" t="s">
        <v>564</v>
      </c>
      <c r="F291" s="12" t="s">
        <v>667</v>
      </c>
      <c r="G291" s="56" t="s">
        <v>4875</v>
      </c>
      <c r="H291" s="8" t="s">
        <v>6629</v>
      </c>
      <c r="I291" s="9"/>
      <c r="J291" s="9"/>
      <c r="K291" s="10" t="s">
        <v>2017</v>
      </c>
      <c r="L291" s="11">
        <v>45597</v>
      </c>
      <c r="M291" s="22"/>
      <c r="N291" s="33"/>
      <c r="O291" s="22"/>
      <c r="P291" s="78" t="s">
        <v>56</v>
      </c>
      <c r="Q291" s="78" t="s">
        <v>56</v>
      </c>
      <c r="R291" s="78" t="s">
        <v>56</v>
      </c>
      <c r="S291" s="78" t="s">
        <v>56</v>
      </c>
      <c r="T291" s="78" t="s">
        <v>56</v>
      </c>
      <c r="U291" s="14" t="s">
        <v>56</v>
      </c>
      <c r="V291" s="14" t="s">
        <v>56</v>
      </c>
      <c r="W291" s="14" t="s">
        <v>56</v>
      </c>
      <c r="X291" s="16" t="s">
        <v>56</v>
      </c>
      <c r="Y291" s="13"/>
      <c r="Z291" s="13"/>
      <c r="AA291" s="13"/>
      <c r="AB291" s="13"/>
    </row>
    <row r="292" spans="1:28" ht="17.100000000000001" customHeight="1">
      <c r="A292" t="s">
        <v>733</v>
      </c>
      <c r="B292" s="78" t="s">
        <v>56</v>
      </c>
      <c r="C292" s="12" t="s">
        <v>37</v>
      </c>
      <c r="D292" s="12" t="s">
        <v>695</v>
      </c>
      <c r="E292" s="12" t="s">
        <v>564</v>
      </c>
      <c r="F292" s="12" t="s">
        <v>667</v>
      </c>
      <c r="G292" s="56" t="s">
        <v>4875</v>
      </c>
      <c r="H292" s="8" t="s">
        <v>6629</v>
      </c>
      <c r="I292" s="9"/>
      <c r="J292" s="9"/>
      <c r="K292" s="10" t="s">
        <v>2017</v>
      </c>
      <c r="L292" s="11">
        <v>45597</v>
      </c>
      <c r="M292" s="22"/>
      <c r="N292" s="33"/>
      <c r="O292" s="22"/>
      <c r="P292" s="78" t="s">
        <v>56</v>
      </c>
      <c r="Q292" s="78" t="s">
        <v>56</v>
      </c>
      <c r="R292" s="78" t="s">
        <v>56</v>
      </c>
      <c r="S292" s="78" t="s">
        <v>56</v>
      </c>
      <c r="T292" s="78" t="s">
        <v>56</v>
      </c>
      <c r="U292" s="14" t="s">
        <v>56</v>
      </c>
      <c r="V292" s="14" t="s">
        <v>56</v>
      </c>
      <c r="W292" s="14" t="s">
        <v>56</v>
      </c>
      <c r="X292" s="16" t="s">
        <v>56</v>
      </c>
      <c r="Y292" s="13"/>
      <c r="Z292" s="13"/>
      <c r="AA292" s="13"/>
      <c r="AB292" s="13"/>
    </row>
    <row r="293" spans="1:28" ht="17.100000000000001" customHeight="1">
      <c r="A293" t="s">
        <v>735</v>
      </c>
      <c r="B293" s="78" t="s">
        <v>56</v>
      </c>
      <c r="C293" s="12" t="s">
        <v>37</v>
      </c>
      <c r="D293" s="12" t="s">
        <v>695</v>
      </c>
      <c r="E293" s="12" t="s">
        <v>564</v>
      </c>
      <c r="F293" s="12" t="s">
        <v>667</v>
      </c>
      <c r="G293" s="56" t="s">
        <v>4875</v>
      </c>
      <c r="H293" s="8" t="s">
        <v>6629</v>
      </c>
      <c r="I293" s="9"/>
      <c r="J293" s="9"/>
      <c r="K293" s="10" t="s">
        <v>2017</v>
      </c>
      <c r="L293" s="11">
        <v>45597</v>
      </c>
      <c r="M293" s="22"/>
      <c r="N293" s="33"/>
      <c r="O293" s="22"/>
      <c r="P293" s="78" t="s">
        <v>56</v>
      </c>
      <c r="Q293" s="78" t="s">
        <v>56</v>
      </c>
      <c r="R293" s="78" t="s">
        <v>56</v>
      </c>
      <c r="S293" s="78" t="s">
        <v>56</v>
      </c>
      <c r="T293" s="78" t="s">
        <v>56</v>
      </c>
      <c r="U293" s="14" t="s">
        <v>56</v>
      </c>
      <c r="V293" s="14" t="s">
        <v>56</v>
      </c>
      <c r="W293" s="14" t="s">
        <v>56</v>
      </c>
      <c r="X293" s="16" t="s">
        <v>56</v>
      </c>
      <c r="Y293" s="13"/>
      <c r="Z293" s="13"/>
      <c r="AA293" s="13"/>
      <c r="AB293" s="13"/>
    </row>
    <row r="294" spans="1:28" ht="17.100000000000001" customHeight="1">
      <c r="A294" t="s">
        <v>737</v>
      </c>
      <c r="B294" s="12" t="s">
        <v>738</v>
      </c>
      <c r="C294" s="12" t="s">
        <v>37</v>
      </c>
      <c r="D294" s="12" t="s">
        <v>695</v>
      </c>
      <c r="E294" s="12" t="s">
        <v>564</v>
      </c>
      <c r="F294" s="12" t="s">
        <v>667</v>
      </c>
      <c r="G294" s="56" t="s">
        <v>4875</v>
      </c>
      <c r="H294" s="8" t="s">
        <v>6629</v>
      </c>
      <c r="I294" s="9"/>
      <c r="J294" s="9"/>
      <c r="K294" s="10" t="s">
        <v>2017</v>
      </c>
      <c r="L294" s="11">
        <v>45597</v>
      </c>
      <c r="M294" s="22"/>
      <c r="N294" s="33"/>
      <c r="O294" s="22"/>
      <c r="P294" s="12" t="s">
        <v>7549</v>
      </c>
      <c r="Q294" s="12" t="s">
        <v>7550</v>
      </c>
      <c r="R294" s="12" t="s">
        <v>7459</v>
      </c>
      <c r="S294" s="12" t="s">
        <v>7223</v>
      </c>
      <c r="T294" s="12" t="s">
        <v>7297</v>
      </c>
      <c r="U294" s="14" t="s">
        <v>56</v>
      </c>
      <c r="V294" s="14" t="s">
        <v>56</v>
      </c>
      <c r="W294" s="14" t="s">
        <v>56</v>
      </c>
      <c r="X294" s="16" t="s">
        <v>56</v>
      </c>
      <c r="Y294" s="13"/>
      <c r="Z294" s="13"/>
      <c r="AA294" s="13"/>
      <c r="AB294" s="13"/>
    </row>
    <row r="295" spans="1:28" ht="17.100000000000001" customHeight="1">
      <c r="A295" t="s">
        <v>739</v>
      </c>
      <c r="B295" s="78" t="s">
        <v>56</v>
      </c>
      <c r="C295" s="12" t="s">
        <v>37</v>
      </c>
      <c r="D295" s="12" t="s">
        <v>695</v>
      </c>
      <c r="E295" s="12" t="s">
        <v>564</v>
      </c>
      <c r="F295" s="12" t="s">
        <v>667</v>
      </c>
      <c r="G295" s="56" t="s">
        <v>4876</v>
      </c>
      <c r="H295" s="8" t="s">
        <v>6629</v>
      </c>
      <c r="I295" s="9"/>
      <c r="J295" s="9"/>
      <c r="K295" s="10" t="s">
        <v>2017</v>
      </c>
      <c r="L295" s="11">
        <v>45597</v>
      </c>
      <c r="M295" s="22"/>
      <c r="N295" s="33"/>
      <c r="O295" s="22"/>
      <c r="P295" s="78" t="s">
        <v>56</v>
      </c>
      <c r="Q295" s="78" t="s">
        <v>56</v>
      </c>
      <c r="R295" s="78" t="s">
        <v>56</v>
      </c>
      <c r="S295" s="78" t="s">
        <v>56</v>
      </c>
      <c r="T295" s="78" t="s">
        <v>56</v>
      </c>
      <c r="U295" s="14" t="s">
        <v>56</v>
      </c>
      <c r="V295" s="14" t="s">
        <v>56</v>
      </c>
      <c r="W295" s="14" t="s">
        <v>56</v>
      </c>
      <c r="X295" s="16" t="s">
        <v>56</v>
      </c>
      <c r="Y295" s="13"/>
      <c r="Z295" s="13"/>
      <c r="AA295" s="13"/>
      <c r="AB295" s="13"/>
    </row>
    <row r="296" spans="1:28" ht="17.100000000000001" customHeight="1">
      <c r="A296" t="s">
        <v>741</v>
      </c>
      <c r="B296" s="78" t="s">
        <v>56</v>
      </c>
      <c r="C296" s="12" t="s">
        <v>37</v>
      </c>
      <c r="D296" s="12" t="s">
        <v>695</v>
      </c>
      <c r="E296" s="12" t="s">
        <v>564</v>
      </c>
      <c r="F296" s="12" t="s">
        <v>667</v>
      </c>
      <c r="G296" s="56" t="s">
        <v>4876</v>
      </c>
      <c r="H296" s="8" t="s">
        <v>6629</v>
      </c>
      <c r="I296" s="9"/>
      <c r="J296" s="9"/>
      <c r="K296" s="10" t="s">
        <v>2017</v>
      </c>
      <c r="L296" s="11">
        <v>45597</v>
      </c>
      <c r="M296" s="22"/>
      <c r="N296" s="33"/>
      <c r="O296" s="22"/>
      <c r="P296" s="78" t="s">
        <v>56</v>
      </c>
      <c r="Q296" s="78" t="s">
        <v>56</v>
      </c>
      <c r="R296" s="78" t="s">
        <v>56</v>
      </c>
      <c r="S296" s="78" t="s">
        <v>56</v>
      </c>
      <c r="T296" s="78" t="s">
        <v>56</v>
      </c>
      <c r="U296" s="14" t="s">
        <v>56</v>
      </c>
      <c r="V296" s="14" t="s">
        <v>56</v>
      </c>
      <c r="W296" s="14" t="s">
        <v>56</v>
      </c>
      <c r="X296" s="16" t="s">
        <v>56</v>
      </c>
      <c r="Y296" s="13"/>
      <c r="Z296" s="13"/>
      <c r="AA296" s="13"/>
      <c r="AB296" s="13"/>
    </row>
    <row r="297" spans="1:28" ht="17.100000000000001" customHeight="1">
      <c r="A297" t="s">
        <v>743</v>
      </c>
      <c r="B297" s="78" t="s">
        <v>56</v>
      </c>
      <c r="C297" s="12" t="s">
        <v>37</v>
      </c>
      <c r="D297" s="12" t="s">
        <v>695</v>
      </c>
      <c r="E297" s="12" t="s">
        <v>564</v>
      </c>
      <c r="F297" s="12" t="s">
        <v>667</v>
      </c>
      <c r="G297" s="56" t="s">
        <v>4876</v>
      </c>
      <c r="H297" s="8" t="s">
        <v>6629</v>
      </c>
      <c r="I297" s="9"/>
      <c r="J297" s="9"/>
      <c r="K297" s="10" t="s">
        <v>2017</v>
      </c>
      <c r="L297" s="11">
        <v>45597</v>
      </c>
      <c r="M297" s="22"/>
      <c r="N297" s="33"/>
      <c r="O297" s="22"/>
      <c r="P297" s="78" t="s">
        <v>56</v>
      </c>
      <c r="Q297" s="78" t="s">
        <v>56</v>
      </c>
      <c r="R297" s="78" t="s">
        <v>56</v>
      </c>
      <c r="S297" s="78" t="s">
        <v>56</v>
      </c>
      <c r="T297" s="78" t="s">
        <v>56</v>
      </c>
      <c r="U297" s="14" t="s">
        <v>56</v>
      </c>
      <c r="V297" s="14" t="s">
        <v>56</v>
      </c>
      <c r="W297" s="14" t="s">
        <v>56</v>
      </c>
      <c r="X297" s="16" t="s">
        <v>56</v>
      </c>
      <c r="Y297" s="13"/>
      <c r="Z297" s="13"/>
      <c r="AA297" s="13"/>
      <c r="AB297" s="13"/>
    </row>
    <row r="298" spans="1:28" ht="17.100000000000001" customHeight="1">
      <c r="A298" t="s">
        <v>745</v>
      </c>
      <c r="B298" s="78" t="s">
        <v>56</v>
      </c>
      <c r="C298" s="12" t="s">
        <v>37</v>
      </c>
      <c r="D298" s="12" t="s">
        <v>695</v>
      </c>
      <c r="E298" s="12" t="s">
        <v>564</v>
      </c>
      <c r="F298" s="12" t="s">
        <v>667</v>
      </c>
      <c r="G298" s="56" t="s">
        <v>4876</v>
      </c>
      <c r="H298" s="8" t="s">
        <v>6629</v>
      </c>
      <c r="I298" s="9"/>
      <c r="J298" s="9"/>
      <c r="K298" s="10" t="s">
        <v>2017</v>
      </c>
      <c r="L298" s="11">
        <v>45597</v>
      </c>
      <c r="M298" s="22"/>
      <c r="N298" s="33"/>
      <c r="O298" s="22"/>
      <c r="P298" s="78" t="s">
        <v>56</v>
      </c>
      <c r="Q298" s="78" t="s">
        <v>56</v>
      </c>
      <c r="R298" s="78" t="s">
        <v>56</v>
      </c>
      <c r="S298" s="78" t="s">
        <v>56</v>
      </c>
      <c r="T298" s="78" t="s">
        <v>56</v>
      </c>
      <c r="U298" s="14" t="s">
        <v>56</v>
      </c>
      <c r="V298" s="14" t="s">
        <v>56</v>
      </c>
      <c r="W298" s="14" t="s">
        <v>56</v>
      </c>
      <c r="X298" s="16" t="s">
        <v>56</v>
      </c>
      <c r="Y298" s="13"/>
      <c r="Z298" s="13"/>
      <c r="AA298" s="13"/>
      <c r="AB298" s="13"/>
    </row>
    <row r="299" spans="1:28" ht="17.100000000000001" customHeight="1">
      <c r="A299" t="s">
        <v>747</v>
      </c>
      <c r="B299" s="12" t="s">
        <v>748</v>
      </c>
      <c r="C299" s="12" t="s">
        <v>37</v>
      </c>
      <c r="D299" s="12" t="s">
        <v>695</v>
      </c>
      <c r="E299" s="12" t="s">
        <v>564</v>
      </c>
      <c r="F299" s="12" t="s">
        <v>667</v>
      </c>
      <c r="G299" s="56" t="s">
        <v>4876</v>
      </c>
      <c r="H299" s="8" t="s">
        <v>6629</v>
      </c>
      <c r="I299" s="9"/>
      <c r="J299" s="9"/>
      <c r="K299" s="10" t="s">
        <v>2017</v>
      </c>
      <c r="L299" s="11">
        <v>45597</v>
      </c>
      <c r="M299" s="22"/>
      <c r="N299" s="33"/>
      <c r="O299" s="22"/>
      <c r="P299" s="12" t="s">
        <v>7549</v>
      </c>
      <c r="Q299" s="12" t="s">
        <v>7550</v>
      </c>
      <c r="R299" s="12" t="s">
        <v>7459</v>
      </c>
      <c r="S299" s="12" t="s">
        <v>7223</v>
      </c>
      <c r="T299" s="12" t="s">
        <v>7297</v>
      </c>
      <c r="U299" s="14" t="s">
        <v>56</v>
      </c>
      <c r="V299" s="14" t="s">
        <v>56</v>
      </c>
      <c r="W299" s="14" t="s">
        <v>56</v>
      </c>
      <c r="X299" s="16" t="s">
        <v>56</v>
      </c>
      <c r="Y299" s="13"/>
      <c r="Z299" s="13"/>
      <c r="AA299" s="13"/>
      <c r="AB299" s="13"/>
    </row>
    <row r="300" spans="1:28" ht="17.100000000000001" customHeight="1">
      <c r="A300" t="s">
        <v>749</v>
      </c>
      <c r="B300" s="12" t="s">
        <v>750</v>
      </c>
      <c r="C300" s="12" t="s">
        <v>37</v>
      </c>
      <c r="D300" s="12" t="s">
        <v>695</v>
      </c>
      <c r="E300" s="12" t="s">
        <v>564</v>
      </c>
      <c r="F300" s="12" t="s">
        <v>667</v>
      </c>
      <c r="G300" s="56" t="s">
        <v>4877</v>
      </c>
      <c r="H300" s="8" t="s">
        <v>6630</v>
      </c>
      <c r="I300" s="9"/>
      <c r="J300" s="9"/>
      <c r="K300" s="10" t="s">
        <v>2017</v>
      </c>
      <c r="L300" s="11">
        <v>45597</v>
      </c>
      <c r="M300" s="22"/>
      <c r="N300" s="33"/>
      <c r="O300" s="22"/>
      <c r="P300" s="12" t="s">
        <v>7551</v>
      </c>
      <c r="Q300" s="12" t="s">
        <v>7552</v>
      </c>
      <c r="R300" s="12" t="s">
        <v>7332</v>
      </c>
      <c r="S300" s="12" t="s">
        <v>7542</v>
      </c>
      <c r="T300" s="12" t="s">
        <v>7512</v>
      </c>
      <c r="U300" s="14" t="s">
        <v>56</v>
      </c>
      <c r="V300" s="14" t="s">
        <v>56</v>
      </c>
      <c r="W300" s="14" t="s">
        <v>56</v>
      </c>
      <c r="X300" s="16" t="s">
        <v>56</v>
      </c>
      <c r="Y300" s="13"/>
      <c r="Z300" s="13"/>
      <c r="AA300" s="13"/>
      <c r="AB300" s="13"/>
    </row>
    <row r="301" spans="1:28" ht="17.100000000000001" customHeight="1">
      <c r="A301" t="s">
        <v>752</v>
      </c>
      <c r="B301" s="12" t="s">
        <v>753</v>
      </c>
      <c r="C301" s="12" t="s">
        <v>37</v>
      </c>
      <c r="D301" s="12" t="s">
        <v>695</v>
      </c>
      <c r="E301" s="12" t="s">
        <v>564</v>
      </c>
      <c r="F301" s="12" t="s">
        <v>667</v>
      </c>
      <c r="G301" s="56" t="s">
        <v>4877</v>
      </c>
      <c r="H301" s="8" t="s">
        <v>6630</v>
      </c>
      <c r="I301" s="9"/>
      <c r="J301" s="9"/>
      <c r="K301" s="10" t="s">
        <v>2017</v>
      </c>
      <c r="L301" s="11">
        <v>45597</v>
      </c>
      <c r="M301" s="22"/>
      <c r="N301" s="33"/>
      <c r="O301" s="22"/>
      <c r="P301" s="12" t="s">
        <v>7544</v>
      </c>
      <c r="Q301" s="12" t="s">
        <v>1566</v>
      </c>
      <c r="R301" s="12" t="s">
        <v>7332</v>
      </c>
      <c r="S301" s="12" t="s">
        <v>7522</v>
      </c>
      <c r="T301" s="12" t="s">
        <v>7512</v>
      </c>
      <c r="U301" s="14" t="s">
        <v>56</v>
      </c>
      <c r="V301" s="14" t="s">
        <v>56</v>
      </c>
      <c r="W301" s="14" t="s">
        <v>56</v>
      </c>
      <c r="X301" s="16" t="s">
        <v>56</v>
      </c>
      <c r="Y301" s="13"/>
      <c r="Z301" s="13"/>
      <c r="AA301" s="13"/>
      <c r="AB301" s="13"/>
    </row>
    <row r="302" spans="1:28" ht="17.100000000000001" customHeight="1">
      <c r="A302" t="s">
        <v>754</v>
      </c>
      <c r="B302" s="12" t="s">
        <v>755</v>
      </c>
      <c r="C302" s="12" t="s">
        <v>37</v>
      </c>
      <c r="D302" s="12" t="s">
        <v>695</v>
      </c>
      <c r="E302" s="12" t="s">
        <v>564</v>
      </c>
      <c r="F302" s="12" t="s">
        <v>667</v>
      </c>
      <c r="G302" s="56" t="s">
        <v>4877</v>
      </c>
      <c r="H302" s="8" t="s">
        <v>6630</v>
      </c>
      <c r="I302" s="9"/>
      <c r="J302" s="9"/>
      <c r="K302" s="10" t="s">
        <v>2017</v>
      </c>
      <c r="L302" s="11">
        <v>45597</v>
      </c>
      <c r="M302" s="22"/>
      <c r="N302" s="33"/>
      <c r="O302" s="22"/>
      <c r="P302" s="12" t="s">
        <v>7553</v>
      </c>
      <c r="Q302" s="12" t="s">
        <v>7554</v>
      </c>
      <c r="R302" s="12" t="s">
        <v>7459</v>
      </c>
      <c r="S302" s="12" t="s">
        <v>7536</v>
      </c>
      <c r="T302" s="12" t="s">
        <v>7297</v>
      </c>
      <c r="U302" s="14" t="s">
        <v>56</v>
      </c>
      <c r="V302" s="14" t="s">
        <v>56</v>
      </c>
      <c r="W302" s="14" t="s">
        <v>56</v>
      </c>
      <c r="X302" s="16" t="s">
        <v>56</v>
      </c>
      <c r="Y302" s="13"/>
      <c r="Z302" s="13"/>
      <c r="AA302" s="13"/>
      <c r="AB302" s="13"/>
    </row>
    <row r="303" spans="1:28" ht="17.100000000000001" customHeight="1">
      <c r="A303" t="s">
        <v>756</v>
      </c>
      <c r="B303" s="12" t="s">
        <v>757</v>
      </c>
      <c r="C303" s="12" t="s">
        <v>37</v>
      </c>
      <c r="D303" s="12" t="s">
        <v>695</v>
      </c>
      <c r="E303" s="12" t="s">
        <v>564</v>
      </c>
      <c r="F303" s="12" t="s">
        <v>667</v>
      </c>
      <c r="G303" s="56" t="s">
        <v>4877</v>
      </c>
      <c r="H303" s="8" t="s">
        <v>6630</v>
      </c>
      <c r="I303" s="9"/>
      <c r="J303" s="9"/>
      <c r="K303" s="10" t="s">
        <v>2017</v>
      </c>
      <c r="L303" s="11">
        <v>45597</v>
      </c>
      <c r="M303" s="22"/>
      <c r="N303" s="33"/>
      <c r="O303" s="22"/>
      <c r="P303" s="12" t="s">
        <v>7555</v>
      </c>
      <c r="Q303" s="12" t="s">
        <v>7556</v>
      </c>
      <c r="R303" s="12" t="s">
        <v>7332</v>
      </c>
      <c r="S303" s="12" t="s">
        <v>7557</v>
      </c>
      <c r="T303" s="12" t="s">
        <v>7170</v>
      </c>
      <c r="U303" s="14" t="s">
        <v>56</v>
      </c>
      <c r="V303" s="14" t="s">
        <v>56</v>
      </c>
      <c r="W303" s="14" t="s">
        <v>56</v>
      </c>
      <c r="X303" s="16" t="s">
        <v>56</v>
      </c>
      <c r="Y303" s="13"/>
      <c r="Z303" s="13"/>
      <c r="AA303" s="13"/>
      <c r="AB303" s="13"/>
    </row>
    <row r="304" spans="1:28" ht="17.100000000000001" customHeight="1">
      <c r="A304" t="s">
        <v>758</v>
      </c>
      <c r="B304" s="12" t="s">
        <v>759</v>
      </c>
      <c r="C304" s="12" t="s">
        <v>37</v>
      </c>
      <c r="D304" s="12" t="s">
        <v>695</v>
      </c>
      <c r="E304" s="12" t="s">
        <v>564</v>
      </c>
      <c r="F304" s="12" t="s">
        <v>667</v>
      </c>
      <c r="G304" s="56" t="s">
        <v>4878</v>
      </c>
      <c r="H304" s="8" t="s">
        <v>6630</v>
      </c>
      <c r="I304" s="9"/>
      <c r="J304" s="9"/>
      <c r="K304" s="10" t="s">
        <v>2017</v>
      </c>
      <c r="L304" s="11">
        <v>45597</v>
      </c>
      <c r="M304" s="22"/>
      <c r="N304" s="33"/>
      <c r="O304" s="22"/>
      <c r="P304" s="12" t="s">
        <v>7558</v>
      </c>
      <c r="Q304" s="12" t="s">
        <v>7559</v>
      </c>
      <c r="R304" s="12" t="s">
        <v>7459</v>
      </c>
      <c r="S304" s="12" t="s">
        <v>7527</v>
      </c>
      <c r="T304" s="12" t="s">
        <v>7297</v>
      </c>
      <c r="U304" s="14" t="s">
        <v>56</v>
      </c>
      <c r="V304" s="14" t="s">
        <v>56</v>
      </c>
      <c r="W304" s="14" t="s">
        <v>56</v>
      </c>
      <c r="X304" s="16" t="s">
        <v>56</v>
      </c>
      <c r="Y304" s="13"/>
      <c r="Z304" s="13"/>
      <c r="AA304" s="13"/>
      <c r="AB304" s="13"/>
    </row>
    <row r="305" spans="1:28" ht="17.100000000000001" customHeight="1">
      <c r="A305" t="s">
        <v>760</v>
      </c>
      <c r="B305" s="12" t="s">
        <v>761</v>
      </c>
      <c r="C305" s="12" t="s">
        <v>37</v>
      </c>
      <c r="D305" s="12" t="s">
        <v>695</v>
      </c>
      <c r="E305" s="12" t="s">
        <v>564</v>
      </c>
      <c r="F305" s="12" t="s">
        <v>667</v>
      </c>
      <c r="G305" s="56" t="s">
        <v>4878</v>
      </c>
      <c r="H305" s="8" t="s">
        <v>6630</v>
      </c>
      <c r="I305" s="9"/>
      <c r="J305" s="9"/>
      <c r="K305" s="10" t="s">
        <v>2017</v>
      </c>
      <c r="L305" s="11">
        <v>45597</v>
      </c>
      <c r="M305" s="22"/>
      <c r="N305" s="33"/>
      <c r="O305" s="22"/>
      <c r="P305" s="12" t="s">
        <v>7560</v>
      </c>
      <c r="Q305" s="12" t="s">
        <v>7201</v>
      </c>
      <c r="R305" s="12" t="s">
        <v>7459</v>
      </c>
      <c r="S305" s="12" t="s">
        <v>7533</v>
      </c>
      <c r="T305" s="12" t="s">
        <v>7297</v>
      </c>
      <c r="U305" s="14" t="s">
        <v>56</v>
      </c>
      <c r="V305" s="14" t="s">
        <v>56</v>
      </c>
      <c r="W305" s="14" t="s">
        <v>56</v>
      </c>
      <c r="X305" s="16" t="s">
        <v>56</v>
      </c>
      <c r="Y305" s="13"/>
      <c r="Z305" s="13"/>
      <c r="AA305" s="13"/>
      <c r="AB305" s="13"/>
    </row>
    <row r="306" spans="1:28" ht="17.100000000000001" customHeight="1">
      <c r="A306" t="s">
        <v>762</v>
      </c>
      <c r="B306" s="12" t="s">
        <v>763</v>
      </c>
      <c r="C306" s="12" t="s">
        <v>37</v>
      </c>
      <c r="D306" s="12" t="s">
        <v>695</v>
      </c>
      <c r="E306" s="12" t="s">
        <v>564</v>
      </c>
      <c r="F306" s="12" t="s">
        <v>667</v>
      </c>
      <c r="G306" s="56" t="s">
        <v>4878</v>
      </c>
      <c r="H306" s="8" t="s">
        <v>6630</v>
      </c>
      <c r="I306" s="9"/>
      <c r="J306" s="9"/>
      <c r="K306" s="10" t="s">
        <v>2017</v>
      </c>
      <c r="L306" s="11">
        <v>45597</v>
      </c>
      <c r="M306" s="22"/>
      <c r="N306" s="33"/>
      <c r="O306" s="22"/>
      <c r="P306" s="12" t="s">
        <v>7553</v>
      </c>
      <c r="Q306" s="12" t="s">
        <v>7554</v>
      </c>
      <c r="R306" s="12" t="s">
        <v>7459</v>
      </c>
      <c r="S306" s="12" t="s">
        <v>7536</v>
      </c>
      <c r="T306" s="12" t="s">
        <v>7297</v>
      </c>
      <c r="U306" s="14" t="s">
        <v>56</v>
      </c>
      <c r="V306" s="14" t="s">
        <v>56</v>
      </c>
      <c r="W306" s="14" t="s">
        <v>56</v>
      </c>
      <c r="X306" s="16" t="s">
        <v>56</v>
      </c>
      <c r="Y306" s="13"/>
      <c r="Z306" s="13"/>
      <c r="AA306" s="13"/>
      <c r="AB306" s="13"/>
    </row>
    <row r="307" spans="1:28" ht="17.100000000000001" customHeight="1">
      <c r="A307" t="s">
        <v>764</v>
      </c>
      <c r="B307" s="12" t="s">
        <v>765</v>
      </c>
      <c r="C307" s="12" t="s">
        <v>37</v>
      </c>
      <c r="D307" s="12" t="s">
        <v>695</v>
      </c>
      <c r="E307" s="12" t="s">
        <v>564</v>
      </c>
      <c r="F307" s="12" t="s">
        <v>667</v>
      </c>
      <c r="G307" s="56" t="s">
        <v>4878</v>
      </c>
      <c r="H307" s="8" t="s">
        <v>6630</v>
      </c>
      <c r="I307" s="9"/>
      <c r="J307" s="9"/>
      <c r="K307" s="10" t="s">
        <v>2017</v>
      </c>
      <c r="L307" s="11">
        <v>45597</v>
      </c>
      <c r="M307" s="22"/>
      <c r="N307" s="33"/>
      <c r="O307" s="22"/>
      <c r="P307" s="12" t="s">
        <v>7549</v>
      </c>
      <c r="Q307" s="12" t="s">
        <v>7550</v>
      </c>
      <c r="R307" s="12" t="s">
        <v>7459</v>
      </c>
      <c r="S307" s="12" t="s">
        <v>7223</v>
      </c>
      <c r="T307" s="12" t="s">
        <v>7297</v>
      </c>
      <c r="U307" s="14" t="s">
        <v>56</v>
      </c>
      <c r="V307" s="14" t="s">
        <v>56</v>
      </c>
      <c r="W307" s="14" t="s">
        <v>56</v>
      </c>
      <c r="X307" s="16" t="s">
        <v>56</v>
      </c>
      <c r="Y307" s="13"/>
      <c r="Z307" s="13"/>
      <c r="AA307" s="13"/>
      <c r="AB307" s="13"/>
    </row>
    <row r="308" spans="1:28" ht="17.100000000000001" customHeight="1">
      <c r="A308" t="s">
        <v>766</v>
      </c>
      <c r="B308" s="12" t="s">
        <v>767</v>
      </c>
      <c r="C308" s="12" t="s">
        <v>37</v>
      </c>
      <c r="D308" s="12" t="s">
        <v>695</v>
      </c>
      <c r="E308" s="12" t="s">
        <v>564</v>
      </c>
      <c r="F308" s="12" t="s">
        <v>667</v>
      </c>
      <c r="G308" s="56" t="s">
        <v>4879</v>
      </c>
      <c r="H308" s="8" t="s">
        <v>6630</v>
      </c>
      <c r="I308" s="9"/>
      <c r="J308" s="9"/>
      <c r="K308" s="10" t="s">
        <v>2017</v>
      </c>
      <c r="L308" s="11">
        <v>45597</v>
      </c>
      <c r="M308" s="22"/>
      <c r="N308" s="33"/>
      <c r="O308" s="22"/>
      <c r="P308" s="12" t="s">
        <v>7530</v>
      </c>
      <c r="Q308" s="12" t="s">
        <v>7531</v>
      </c>
      <c r="R308" s="12" t="s">
        <v>7529</v>
      </c>
      <c r="S308" s="12" t="s">
        <v>7527</v>
      </c>
      <c r="T308" s="12" t="s">
        <v>7418</v>
      </c>
      <c r="U308" s="14" t="s">
        <v>56</v>
      </c>
      <c r="V308" s="14" t="s">
        <v>56</v>
      </c>
      <c r="W308" s="14" t="s">
        <v>56</v>
      </c>
      <c r="X308" s="16" t="s">
        <v>56</v>
      </c>
      <c r="Y308" s="13"/>
      <c r="Z308" s="13"/>
      <c r="AA308" s="13"/>
      <c r="AB308" s="13"/>
    </row>
    <row r="309" spans="1:28" ht="17.100000000000001" customHeight="1">
      <c r="A309" t="s">
        <v>768</v>
      </c>
      <c r="B309" s="12" t="s">
        <v>769</v>
      </c>
      <c r="C309" s="12" t="s">
        <v>37</v>
      </c>
      <c r="D309" s="12" t="s">
        <v>695</v>
      </c>
      <c r="E309" s="12" t="s">
        <v>564</v>
      </c>
      <c r="F309" s="12" t="s">
        <v>667</v>
      </c>
      <c r="G309" s="56" t="s">
        <v>4879</v>
      </c>
      <c r="H309" s="8" t="s">
        <v>6630</v>
      </c>
      <c r="I309" s="9"/>
      <c r="J309" s="9"/>
      <c r="K309" s="10" t="s">
        <v>2017</v>
      </c>
      <c r="L309" s="11">
        <v>45597</v>
      </c>
      <c r="M309" s="22"/>
      <c r="N309" s="33"/>
      <c r="O309" s="22"/>
      <c r="P309" s="12" t="s">
        <v>7544</v>
      </c>
      <c r="Q309" s="12" t="s">
        <v>6879</v>
      </c>
      <c r="R309" s="12" t="s">
        <v>7332</v>
      </c>
      <c r="S309" s="12" t="s">
        <v>7522</v>
      </c>
      <c r="T309" s="12" t="s">
        <v>7512</v>
      </c>
      <c r="U309" s="14" t="s">
        <v>56</v>
      </c>
      <c r="V309" s="14" t="s">
        <v>56</v>
      </c>
      <c r="W309" s="14" t="s">
        <v>56</v>
      </c>
      <c r="X309" s="16" t="s">
        <v>56</v>
      </c>
      <c r="Y309" s="13"/>
      <c r="Z309" s="13"/>
      <c r="AA309" s="13"/>
      <c r="AB309" s="13"/>
    </row>
    <row r="310" spans="1:28" ht="17.100000000000001" customHeight="1">
      <c r="A310" t="s">
        <v>770</v>
      </c>
      <c r="B310" s="12" t="s">
        <v>771</v>
      </c>
      <c r="C310" s="12" t="s">
        <v>37</v>
      </c>
      <c r="D310" s="12" t="s">
        <v>695</v>
      </c>
      <c r="E310" s="12" t="s">
        <v>564</v>
      </c>
      <c r="F310" s="12" t="s">
        <v>667</v>
      </c>
      <c r="G310" s="56" t="s">
        <v>4879</v>
      </c>
      <c r="H310" s="8" t="s">
        <v>6630</v>
      </c>
      <c r="I310" s="9"/>
      <c r="J310" s="9"/>
      <c r="K310" s="10" t="s">
        <v>2017</v>
      </c>
      <c r="L310" s="11">
        <v>45597</v>
      </c>
      <c r="M310" s="22"/>
      <c r="N310" s="33"/>
      <c r="O310" s="22"/>
      <c r="P310" s="12" t="s">
        <v>7561</v>
      </c>
      <c r="Q310" s="12" t="s">
        <v>7562</v>
      </c>
      <c r="R310" s="12" t="s">
        <v>7332</v>
      </c>
      <c r="S310" s="12" t="s">
        <v>7563</v>
      </c>
      <c r="T310" s="12" t="s">
        <v>7512</v>
      </c>
      <c r="U310" s="14" t="s">
        <v>56</v>
      </c>
      <c r="V310" s="14" t="s">
        <v>56</v>
      </c>
      <c r="W310" s="14" t="s">
        <v>56</v>
      </c>
      <c r="X310" s="16" t="s">
        <v>56</v>
      </c>
      <c r="Y310" s="13"/>
      <c r="Z310" s="13"/>
      <c r="AA310" s="13"/>
      <c r="AB310" s="13"/>
    </row>
    <row r="311" spans="1:28" ht="17.100000000000001" customHeight="1">
      <c r="A311" t="s">
        <v>772</v>
      </c>
      <c r="B311" s="12" t="s">
        <v>773</v>
      </c>
      <c r="C311" s="12" t="s">
        <v>37</v>
      </c>
      <c r="D311" s="12" t="s">
        <v>695</v>
      </c>
      <c r="E311" s="12" t="s">
        <v>564</v>
      </c>
      <c r="F311" s="12" t="s">
        <v>667</v>
      </c>
      <c r="G311" s="56" t="s">
        <v>4879</v>
      </c>
      <c r="H311" s="8" t="s">
        <v>6630</v>
      </c>
      <c r="I311" s="9"/>
      <c r="J311" s="9"/>
      <c r="K311" s="10" t="s">
        <v>2017</v>
      </c>
      <c r="L311" s="11">
        <v>45597</v>
      </c>
      <c r="M311" s="22"/>
      <c r="N311" s="33"/>
      <c r="O311" s="22"/>
      <c r="P311" s="12" t="s">
        <v>7537</v>
      </c>
      <c r="Q311" s="12" t="s">
        <v>7554</v>
      </c>
      <c r="R311" s="12" t="s">
        <v>7529</v>
      </c>
      <c r="S311" s="12" t="s">
        <v>7223</v>
      </c>
      <c r="T311" s="12" t="s">
        <v>7418</v>
      </c>
      <c r="U311" s="14" t="s">
        <v>56</v>
      </c>
      <c r="V311" s="14" t="s">
        <v>56</v>
      </c>
      <c r="W311" s="14" t="s">
        <v>56</v>
      </c>
      <c r="X311" s="16" t="s">
        <v>56</v>
      </c>
      <c r="Y311" s="13"/>
      <c r="Z311" s="13"/>
      <c r="AA311" s="13"/>
      <c r="AB311" s="13"/>
    </row>
    <row r="312" spans="1:28" ht="17.100000000000001" customHeight="1">
      <c r="A312" t="s">
        <v>774</v>
      </c>
      <c r="B312" s="12" t="s">
        <v>775</v>
      </c>
      <c r="C312" s="12" t="s">
        <v>37</v>
      </c>
      <c r="D312" s="12" t="s">
        <v>695</v>
      </c>
      <c r="E312" s="12" t="s">
        <v>564</v>
      </c>
      <c r="F312" s="12" t="s">
        <v>667</v>
      </c>
      <c r="G312" s="56" t="s">
        <v>4880</v>
      </c>
      <c r="H312" s="8" t="s">
        <v>6630</v>
      </c>
      <c r="I312" s="9"/>
      <c r="J312" s="9"/>
      <c r="K312" s="10" t="s">
        <v>2017</v>
      </c>
      <c r="L312" s="11">
        <v>45597</v>
      </c>
      <c r="M312" s="22"/>
      <c r="N312" s="33"/>
      <c r="O312" s="22"/>
      <c r="P312" s="12" t="s">
        <v>7530</v>
      </c>
      <c r="Q312" s="12" t="s">
        <v>7531</v>
      </c>
      <c r="R312" s="12" t="s">
        <v>7529</v>
      </c>
      <c r="S312" s="12" t="s">
        <v>7527</v>
      </c>
      <c r="T312" s="12" t="s">
        <v>7418</v>
      </c>
      <c r="U312" s="14" t="s">
        <v>56</v>
      </c>
      <c r="V312" s="14" t="s">
        <v>56</v>
      </c>
      <c r="W312" s="14" t="s">
        <v>56</v>
      </c>
      <c r="X312" s="16" t="s">
        <v>56</v>
      </c>
      <c r="Y312" s="13"/>
      <c r="Z312" s="13"/>
      <c r="AA312" s="13"/>
      <c r="AB312" s="13"/>
    </row>
    <row r="313" spans="1:28" ht="17.100000000000001" customHeight="1">
      <c r="A313" t="s">
        <v>776</v>
      </c>
      <c r="B313" s="12" t="s">
        <v>777</v>
      </c>
      <c r="C313" s="12" t="s">
        <v>37</v>
      </c>
      <c r="D313" s="12" t="s">
        <v>695</v>
      </c>
      <c r="E313" s="12" t="s">
        <v>564</v>
      </c>
      <c r="F313" s="12" t="s">
        <v>667</v>
      </c>
      <c r="G313" s="56" t="s">
        <v>4880</v>
      </c>
      <c r="H313" s="8" t="s">
        <v>6630</v>
      </c>
      <c r="I313" s="9"/>
      <c r="J313" s="9"/>
      <c r="K313" s="10" t="s">
        <v>2017</v>
      </c>
      <c r="L313" s="11">
        <v>45597</v>
      </c>
      <c r="M313" s="22"/>
      <c r="N313" s="33"/>
      <c r="O313" s="22"/>
      <c r="P313" s="12" t="s">
        <v>7532</v>
      </c>
      <c r="Q313" s="12" t="s">
        <v>1572</v>
      </c>
      <c r="R313" s="12" t="s">
        <v>7529</v>
      </c>
      <c r="S313" s="12" t="s">
        <v>7533</v>
      </c>
      <c r="T313" s="12" t="s">
        <v>7418</v>
      </c>
      <c r="U313" s="14" t="s">
        <v>56</v>
      </c>
      <c r="V313" s="14" t="s">
        <v>56</v>
      </c>
      <c r="W313" s="14" t="s">
        <v>56</v>
      </c>
      <c r="X313" s="16" t="s">
        <v>56</v>
      </c>
      <c r="Y313" s="13"/>
      <c r="Z313" s="13"/>
      <c r="AA313" s="13"/>
      <c r="AB313" s="13"/>
    </row>
    <row r="314" spans="1:28" ht="17.100000000000001" customHeight="1">
      <c r="A314" t="s">
        <v>778</v>
      </c>
      <c r="B314" s="12" t="s">
        <v>779</v>
      </c>
      <c r="C314" s="12" t="s">
        <v>37</v>
      </c>
      <c r="D314" s="12" t="s">
        <v>695</v>
      </c>
      <c r="E314" s="12" t="s">
        <v>564</v>
      </c>
      <c r="F314" s="12" t="s">
        <v>667</v>
      </c>
      <c r="G314" s="56" t="s">
        <v>4880</v>
      </c>
      <c r="H314" s="8" t="s">
        <v>6630</v>
      </c>
      <c r="I314" s="9"/>
      <c r="J314" s="9"/>
      <c r="K314" s="10" t="s">
        <v>2017</v>
      </c>
      <c r="L314" s="11">
        <v>45597</v>
      </c>
      <c r="M314" s="22"/>
      <c r="N314" s="33"/>
      <c r="O314" s="22"/>
      <c r="P314" s="12" t="s">
        <v>7534</v>
      </c>
      <c r="Q314" s="12" t="s">
        <v>7535</v>
      </c>
      <c r="R314" s="12" t="s">
        <v>7529</v>
      </c>
      <c r="S314" s="12" t="s">
        <v>7536</v>
      </c>
      <c r="T314" s="12" t="s">
        <v>7418</v>
      </c>
      <c r="U314" s="14" t="s">
        <v>56</v>
      </c>
      <c r="V314" s="14" t="s">
        <v>56</v>
      </c>
      <c r="W314" s="14" t="s">
        <v>56</v>
      </c>
      <c r="X314" s="16" t="s">
        <v>56</v>
      </c>
      <c r="Y314" s="13"/>
      <c r="Z314" s="13"/>
      <c r="AA314" s="13"/>
      <c r="AB314" s="13"/>
    </row>
    <row r="315" spans="1:28" ht="17.100000000000001" customHeight="1">
      <c r="A315" t="s">
        <v>780</v>
      </c>
      <c r="B315" s="12" t="s">
        <v>781</v>
      </c>
      <c r="C315" s="12" t="s">
        <v>37</v>
      </c>
      <c r="D315" s="12" t="s">
        <v>695</v>
      </c>
      <c r="E315" s="12" t="s">
        <v>564</v>
      </c>
      <c r="F315" s="12" t="s">
        <v>667</v>
      </c>
      <c r="G315" s="56" t="s">
        <v>4880</v>
      </c>
      <c r="H315" s="8" t="s">
        <v>6630</v>
      </c>
      <c r="I315" s="9"/>
      <c r="J315" s="9"/>
      <c r="K315" s="10" t="s">
        <v>2017</v>
      </c>
      <c r="L315" s="11">
        <v>45597</v>
      </c>
      <c r="M315" s="22"/>
      <c r="N315" s="33"/>
      <c r="O315" s="22"/>
      <c r="P315" s="12" t="s">
        <v>7537</v>
      </c>
      <c r="Q315" s="12" t="s">
        <v>7554</v>
      </c>
      <c r="R315" s="12" t="s">
        <v>7529</v>
      </c>
      <c r="S315" s="12" t="s">
        <v>7223</v>
      </c>
      <c r="T315" s="12" t="s">
        <v>7418</v>
      </c>
      <c r="U315" s="14" t="s">
        <v>56</v>
      </c>
      <c r="V315" s="14" t="s">
        <v>56</v>
      </c>
      <c r="W315" s="14" t="s">
        <v>56</v>
      </c>
      <c r="X315" s="16" t="s">
        <v>56</v>
      </c>
      <c r="Y315" s="13"/>
      <c r="Z315" s="13"/>
      <c r="AA315" s="13"/>
      <c r="AB315" s="13"/>
    </row>
    <row r="316" spans="1:28" ht="17.100000000000001" customHeight="1">
      <c r="A316" t="s">
        <v>782</v>
      </c>
      <c r="B316" s="12" t="s">
        <v>783</v>
      </c>
      <c r="C316" s="12" t="s">
        <v>37</v>
      </c>
      <c r="D316" s="12" t="s">
        <v>695</v>
      </c>
      <c r="E316" s="12" t="s">
        <v>564</v>
      </c>
      <c r="F316" s="12" t="s">
        <v>667</v>
      </c>
      <c r="G316" s="56" t="s">
        <v>4881</v>
      </c>
      <c r="H316" s="8" t="s">
        <v>6630</v>
      </c>
      <c r="I316" s="9"/>
      <c r="J316" s="9"/>
      <c r="K316" s="10" t="s">
        <v>2017</v>
      </c>
      <c r="L316" s="11">
        <v>45597</v>
      </c>
      <c r="M316" s="22"/>
      <c r="N316" s="33"/>
      <c r="O316" s="22"/>
      <c r="P316" s="12" t="s">
        <v>7564</v>
      </c>
      <c r="Q316" s="12" t="s">
        <v>7552</v>
      </c>
      <c r="R316" s="12" t="s">
        <v>7565</v>
      </c>
      <c r="S316" s="12" t="s">
        <v>7566</v>
      </c>
      <c r="T316" s="12" t="s">
        <v>7512</v>
      </c>
      <c r="U316" s="14" t="s">
        <v>56</v>
      </c>
      <c r="V316" s="14" t="s">
        <v>56</v>
      </c>
      <c r="W316" s="14" t="s">
        <v>56</v>
      </c>
      <c r="X316" s="16" t="s">
        <v>56</v>
      </c>
      <c r="Y316" s="13"/>
      <c r="Z316" s="13"/>
      <c r="AA316" s="13"/>
      <c r="AB316" s="13"/>
    </row>
    <row r="317" spans="1:28" ht="17.100000000000001" customHeight="1">
      <c r="A317" t="s">
        <v>784</v>
      </c>
      <c r="B317" s="12" t="s">
        <v>785</v>
      </c>
      <c r="C317" s="12" t="s">
        <v>37</v>
      </c>
      <c r="D317" s="12" t="s">
        <v>695</v>
      </c>
      <c r="E317" s="12" t="s">
        <v>564</v>
      </c>
      <c r="F317" s="12" t="s">
        <v>667</v>
      </c>
      <c r="G317" s="56" t="s">
        <v>4881</v>
      </c>
      <c r="H317" s="8" t="s">
        <v>6630</v>
      </c>
      <c r="I317" s="9"/>
      <c r="J317" s="9"/>
      <c r="K317" s="10" t="s">
        <v>2017</v>
      </c>
      <c r="L317" s="11">
        <v>45597</v>
      </c>
      <c r="M317" s="22"/>
      <c r="N317" s="33"/>
      <c r="O317" s="22"/>
      <c r="P317" s="12" t="s">
        <v>7544</v>
      </c>
      <c r="Q317" s="12" t="s">
        <v>1566</v>
      </c>
      <c r="R317" s="12" t="s">
        <v>7332</v>
      </c>
      <c r="S317" s="12" t="s">
        <v>7522</v>
      </c>
      <c r="T317" s="12" t="s">
        <v>7512</v>
      </c>
      <c r="U317" s="14" t="s">
        <v>56</v>
      </c>
      <c r="V317" s="14" t="s">
        <v>56</v>
      </c>
      <c r="W317" s="14" t="s">
        <v>56</v>
      </c>
      <c r="X317" s="16" t="s">
        <v>56</v>
      </c>
      <c r="Y317" s="13"/>
      <c r="Z317" s="13"/>
      <c r="AA317" s="13"/>
      <c r="AB317" s="13"/>
    </row>
    <row r="318" spans="1:28" ht="17.100000000000001" customHeight="1">
      <c r="A318" t="s">
        <v>786</v>
      </c>
      <c r="B318" s="12" t="s">
        <v>787</v>
      </c>
      <c r="C318" s="12" t="s">
        <v>37</v>
      </c>
      <c r="D318" s="12" t="s">
        <v>695</v>
      </c>
      <c r="E318" s="12" t="s">
        <v>564</v>
      </c>
      <c r="F318" s="12" t="s">
        <v>667</v>
      </c>
      <c r="G318" s="56" t="s">
        <v>4881</v>
      </c>
      <c r="H318" s="8" t="s">
        <v>6630</v>
      </c>
      <c r="I318" s="9"/>
      <c r="J318" s="9"/>
      <c r="K318" s="10" t="s">
        <v>2017</v>
      </c>
      <c r="L318" s="11">
        <v>45597</v>
      </c>
      <c r="M318" s="22"/>
      <c r="N318" s="33"/>
      <c r="O318" s="22"/>
      <c r="P318" s="12" t="s">
        <v>7567</v>
      </c>
      <c r="Q318" s="12" t="s">
        <v>7255</v>
      </c>
      <c r="R318" s="12" t="s">
        <v>7521</v>
      </c>
      <c r="S318" s="12" t="s">
        <v>7547</v>
      </c>
      <c r="T318" s="12" t="s">
        <v>7512</v>
      </c>
      <c r="U318" s="14" t="s">
        <v>56</v>
      </c>
      <c r="V318" s="14" t="s">
        <v>56</v>
      </c>
      <c r="W318" s="14" t="s">
        <v>56</v>
      </c>
      <c r="X318" s="16" t="s">
        <v>56</v>
      </c>
      <c r="Y318" s="13"/>
      <c r="Z318" s="13"/>
      <c r="AA318" s="13"/>
      <c r="AB318" s="13"/>
    </row>
    <row r="319" spans="1:28" ht="17.100000000000001" customHeight="1">
      <c r="A319" t="s">
        <v>788</v>
      </c>
      <c r="B319" s="12" t="s">
        <v>789</v>
      </c>
      <c r="C319" s="12" t="s">
        <v>37</v>
      </c>
      <c r="D319" s="12" t="s">
        <v>695</v>
      </c>
      <c r="E319" s="12" t="s">
        <v>564</v>
      </c>
      <c r="F319" s="12" t="s">
        <v>667</v>
      </c>
      <c r="G319" s="56" t="s">
        <v>4881</v>
      </c>
      <c r="H319" s="8" t="s">
        <v>6630</v>
      </c>
      <c r="I319" s="9"/>
      <c r="J319" s="9"/>
      <c r="K319" s="10" t="s">
        <v>2017</v>
      </c>
      <c r="L319" s="11">
        <v>45597</v>
      </c>
      <c r="M319" s="22"/>
      <c r="N319" s="33"/>
      <c r="O319" s="22"/>
      <c r="P319" s="12" t="s">
        <v>7555</v>
      </c>
      <c r="Q319" s="12" t="s">
        <v>7556</v>
      </c>
      <c r="R319" s="12" t="s">
        <v>7332</v>
      </c>
      <c r="S319" s="12" t="s">
        <v>7557</v>
      </c>
      <c r="T319" s="12" t="s">
        <v>7170</v>
      </c>
      <c r="U319" s="14" t="s">
        <v>56</v>
      </c>
      <c r="V319" s="14" t="s">
        <v>56</v>
      </c>
      <c r="W319" s="14" t="s">
        <v>56</v>
      </c>
      <c r="X319" s="16" t="s">
        <v>56</v>
      </c>
      <c r="Y319" s="13"/>
      <c r="Z319" s="13"/>
      <c r="AA319" s="13"/>
      <c r="AB319" s="13"/>
    </row>
    <row r="320" spans="1:28" ht="17.100000000000001" customHeight="1">
      <c r="A320" t="s">
        <v>790</v>
      </c>
      <c r="B320" s="12" t="s">
        <v>791</v>
      </c>
      <c r="C320" s="12" t="s">
        <v>37</v>
      </c>
      <c r="D320" s="12" t="s">
        <v>695</v>
      </c>
      <c r="E320" s="12" t="s">
        <v>564</v>
      </c>
      <c r="F320" s="12" t="s">
        <v>667</v>
      </c>
      <c r="G320" s="56" t="s">
        <v>4882</v>
      </c>
      <c r="H320" s="8" t="s">
        <v>6630</v>
      </c>
      <c r="I320" s="9"/>
      <c r="J320" s="9"/>
      <c r="K320" s="10" t="s">
        <v>2017</v>
      </c>
      <c r="L320" s="11">
        <v>45597</v>
      </c>
      <c r="M320" s="22"/>
      <c r="N320" s="33"/>
      <c r="O320" s="22"/>
      <c r="P320" s="12" t="s">
        <v>7558</v>
      </c>
      <c r="Q320" s="12" t="s">
        <v>7559</v>
      </c>
      <c r="R320" s="12" t="s">
        <v>7459</v>
      </c>
      <c r="S320" s="12" t="s">
        <v>7527</v>
      </c>
      <c r="T320" s="12" t="s">
        <v>7297</v>
      </c>
      <c r="U320" s="14" t="s">
        <v>56</v>
      </c>
      <c r="V320" s="14" t="s">
        <v>56</v>
      </c>
      <c r="W320" s="14" t="s">
        <v>56</v>
      </c>
      <c r="X320" s="16" t="s">
        <v>56</v>
      </c>
      <c r="Y320" s="13"/>
      <c r="Z320" s="13"/>
      <c r="AA320" s="13"/>
      <c r="AB320" s="13"/>
    </row>
    <row r="321" spans="1:28" ht="17.100000000000001" customHeight="1">
      <c r="A321" t="s">
        <v>792</v>
      </c>
      <c r="B321" s="12" t="s">
        <v>793</v>
      </c>
      <c r="C321" s="12" t="s">
        <v>37</v>
      </c>
      <c r="D321" s="12" t="s">
        <v>695</v>
      </c>
      <c r="E321" s="12" t="s">
        <v>564</v>
      </c>
      <c r="F321" s="12" t="s">
        <v>667</v>
      </c>
      <c r="G321" s="56" t="s">
        <v>4882</v>
      </c>
      <c r="H321" s="8" t="s">
        <v>6630</v>
      </c>
      <c r="I321" s="9"/>
      <c r="J321" s="9"/>
      <c r="K321" s="10" t="s">
        <v>2017</v>
      </c>
      <c r="L321" s="11">
        <v>45597</v>
      </c>
      <c r="M321" s="22"/>
      <c r="N321" s="33"/>
      <c r="O321" s="22"/>
      <c r="P321" s="12" t="s">
        <v>7560</v>
      </c>
      <c r="Q321" s="12" t="s">
        <v>7201</v>
      </c>
      <c r="R321" s="12" t="s">
        <v>7459</v>
      </c>
      <c r="S321" s="12" t="s">
        <v>7533</v>
      </c>
      <c r="T321" s="12" t="s">
        <v>7297</v>
      </c>
      <c r="U321" s="14" t="s">
        <v>56</v>
      </c>
      <c r="V321" s="14" t="s">
        <v>56</v>
      </c>
      <c r="W321" s="14" t="s">
        <v>56</v>
      </c>
      <c r="X321" s="16" t="s">
        <v>56</v>
      </c>
      <c r="Y321" s="13"/>
      <c r="Z321" s="13"/>
      <c r="AA321" s="13"/>
      <c r="AB321" s="13"/>
    </row>
    <row r="322" spans="1:28" ht="17.100000000000001" customHeight="1">
      <c r="A322" t="s">
        <v>794</v>
      </c>
      <c r="B322" s="12" t="s">
        <v>795</v>
      </c>
      <c r="C322" s="12" t="s">
        <v>37</v>
      </c>
      <c r="D322" s="12" t="s">
        <v>695</v>
      </c>
      <c r="E322" s="12" t="s">
        <v>564</v>
      </c>
      <c r="F322" s="12" t="s">
        <v>667</v>
      </c>
      <c r="G322" s="56" t="s">
        <v>4882</v>
      </c>
      <c r="H322" s="8" t="s">
        <v>6630</v>
      </c>
      <c r="I322" s="9"/>
      <c r="J322" s="9"/>
      <c r="K322" s="10" t="s">
        <v>2017</v>
      </c>
      <c r="L322" s="11">
        <v>45597</v>
      </c>
      <c r="M322" s="22"/>
      <c r="N322" s="33"/>
      <c r="O322" s="22"/>
      <c r="P322" s="12" t="s">
        <v>7553</v>
      </c>
      <c r="Q322" s="12" t="s">
        <v>7554</v>
      </c>
      <c r="R322" s="12" t="s">
        <v>7459</v>
      </c>
      <c r="S322" s="12" t="s">
        <v>7536</v>
      </c>
      <c r="T322" s="12" t="s">
        <v>7297</v>
      </c>
      <c r="U322" s="14" t="s">
        <v>56</v>
      </c>
      <c r="V322" s="14" t="s">
        <v>56</v>
      </c>
      <c r="W322" s="14" t="s">
        <v>56</v>
      </c>
      <c r="X322" s="16" t="s">
        <v>56</v>
      </c>
      <c r="Y322" s="13"/>
      <c r="Z322" s="13"/>
      <c r="AA322" s="13"/>
      <c r="AB322" s="13"/>
    </row>
    <row r="323" spans="1:28" ht="17.100000000000001" customHeight="1">
      <c r="A323" t="s">
        <v>796</v>
      </c>
      <c r="B323" s="12" t="s">
        <v>797</v>
      </c>
      <c r="C323" s="12" t="s">
        <v>37</v>
      </c>
      <c r="D323" s="12" t="s">
        <v>695</v>
      </c>
      <c r="E323" s="12" t="s">
        <v>564</v>
      </c>
      <c r="F323" s="12" t="s">
        <v>667</v>
      </c>
      <c r="G323" s="56" t="s">
        <v>4882</v>
      </c>
      <c r="H323" s="8" t="s">
        <v>6630</v>
      </c>
      <c r="I323" s="9"/>
      <c r="J323" s="9"/>
      <c r="K323" s="10" t="s">
        <v>2017</v>
      </c>
      <c r="L323" s="11">
        <v>45597</v>
      </c>
      <c r="M323" s="22"/>
      <c r="N323" s="33"/>
      <c r="O323" s="22"/>
      <c r="P323" s="12" t="s">
        <v>7549</v>
      </c>
      <c r="Q323" s="12" t="s">
        <v>7550</v>
      </c>
      <c r="R323" s="12" t="s">
        <v>7459</v>
      </c>
      <c r="S323" s="12" t="s">
        <v>7223</v>
      </c>
      <c r="T323" s="12" t="s">
        <v>7297</v>
      </c>
      <c r="U323" s="14" t="s">
        <v>56</v>
      </c>
      <c r="V323" s="14" t="s">
        <v>56</v>
      </c>
      <c r="W323" s="14" t="s">
        <v>56</v>
      </c>
      <c r="X323" s="16" t="s">
        <v>56</v>
      </c>
      <c r="Y323" s="13"/>
      <c r="Z323" s="13"/>
      <c r="AA323" s="13"/>
      <c r="AB323" s="13"/>
    </row>
    <row r="324" spans="1:28" ht="17.100000000000001" customHeight="1">
      <c r="A324" t="s">
        <v>798</v>
      </c>
      <c r="B324" s="12" t="s">
        <v>799</v>
      </c>
      <c r="C324" s="12" t="s">
        <v>37</v>
      </c>
      <c r="D324" s="12" t="s">
        <v>695</v>
      </c>
      <c r="E324" s="12" t="s">
        <v>564</v>
      </c>
      <c r="F324" s="12" t="s">
        <v>667</v>
      </c>
      <c r="G324" s="56" t="s">
        <v>4883</v>
      </c>
      <c r="H324" s="8" t="s">
        <v>6630</v>
      </c>
      <c r="I324" s="9"/>
      <c r="J324" s="9"/>
      <c r="K324" s="10" t="s">
        <v>2017</v>
      </c>
      <c r="L324" s="11">
        <v>45597</v>
      </c>
      <c r="M324" s="22"/>
      <c r="N324" s="33"/>
      <c r="O324" s="22"/>
      <c r="P324" s="12" t="s">
        <v>7530</v>
      </c>
      <c r="Q324" s="12" t="s">
        <v>7531</v>
      </c>
      <c r="R324" s="12" t="s">
        <v>7529</v>
      </c>
      <c r="S324" s="12" t="s">
        <v>7527</v>
      </c>
      <c r="T324" s="12" t="s">
        <v>7418</v>
      </c>
      <c r="U324" s="14" t="s">
        <v>56</v>
      </c>
      <c r="V324" s="14" t="s">
        <v>56</v>
      </c>
      <c r="W324" s="14" t="s">
        <v>56</v>
      </c>
      <c r="X324" s="16" t="s">
        <v>56</v>
      </c>
      <c r="Y324" s="13"/>
      <c r="Z324" s="13"/>
      <c r="AA324" s="13"/>
      <c r="AB324" s="13"/>
    </row>
    <row r="325" spans="1:28" ht="17.100000000000001" customHeight="1">
      <c r="A325" t="s">
        <v>800</v>
      </c>
      <c r="B325" s="12" t="s">
        <v>801</v>
      </c>
      <c r="C325" s="12" t="s">
        <v>37</v>
      </c>
      <c r="D325" s="12" t="s">
        <v>695</v>
      </c>
      <c r="E325" s="12" t="s">
        <v>564</v>
      </c>
      <c r="F325" s="12" t="s">
        <v>667</v>
      </c>
      <c r="G325" s="56" t="s">
        <v>4883</v>
      </c>
      <c r="H325" s="8" t="s">
        <v>6630</v>
      </c>
      <c r="I325" s="9"/>
      <c r="J325" s="9"/>
      <c r="K325" s="10" t="s">
        <v>2017</v>
      </c>
      <c r="L325" s="11">
        <v>45597</v>
      </c>
      <c r="M325" s="22"/>
      <c r="N325" s="33"/>
      <c r="O325" s="22"/>
      <c r="P325" s="12" t="s">
        <v>7544</v>
      </c>
      <c r="Q325" s="12" t="s">
        <v>6879</v>
      </c>
      <c r="R325" s="12" t="s">
        <v>7332</v>
      </c>
      <c r="S325" s="12" t="s">
        <v>7522</v>
      </c>
      <c r="T325" s="12" t="s">
        <v>7512</v>
      </c>
      <c r="U325" s="14" t="s">
        <v>56</v>
      </c>
      <c r="V325" s="14" t="s">
        <v>56</v>
      </c>
      <c r="W325" s="14" t="s">
        <v>56</v>
      </c>
      <c r="X325" s="16" t="s">
        <v>56</v>
      </c>
      <c r="Y325" s="13"/>
      <c r="Z325" s="13"/>
      <c r="AA325" s="13"/>
      <c r="AB325" s="13"/>
    </row>
    <row r="326" spans="1:28" ht="17.100000000000001" customHeight="1">
      <c r="A326" t="s">
        <v>802</v>
      </c>
      <c r="B326" s="12" t="s">
        <v>803</v>
      </c>
      <c r="C326" s="12" t="s">
        <v>37</v>
      </c>
      <c r="D326" s="12" t="s">
        <v>695</v>
      </c>
      <c r="E326" s="12" t="s">
        <v>564</v>
      </c>
      <c r="F326" s="12" t="s">
        <v>667</v>
      </c>
      <c r="G326" s="56" t="s">
        <v>4883</v>
      </c>
      <c r="H326" s="8" t="s">
        <v>6630</v>
      </c>
      <c r="I326" s="9"/>
      <c r="J326" s="9"/>
      <c r="K326" s="10" t="s">
        <v>2017</v>
      </c>
      <c r="L326" s="11">
        <v>45597</v>
      </c>
      <c r="M326" s="22"/>
      <c r="N326" s="33"/>
      <c r="O326" s="22"/>
      <c r="P326" s="12" t="s">
        <v>7546</v>
      </c>
      <c r="Q326" s="12" t="s">
        <v>7562</v>
      </c>
      <c r="R326" s="12" t="s">
        <v>7332</v>
      </c>
      <c r="S326" s="12" t="s">
        <v>7547</v>
      </c>
      <c r="T326" s="12" t="s">
        <v>7512</v>
      </c>
      <c r="U326" s="14" t="s">
        <v>56</v>
      </c>
      <c r="V326" s="14" t="s">
        <v>56</v>
      </c>
      <c r="W326" s="14" t="s">
        <v>56</v>
      </c>
      <c r="X326" s="16" t="s">
        <v>56</v>
      </c>
      <c r="Y326" s="13"/>
      <c r="Z326" s="13"/>
      <c r="AA326" s="13"/>
      <c r="AB326" s="13"/>
    </row>
    <row r="327" spans="1:28" ht="17.100000000000001" customHeight="1">
      <c r="A327" t="s">
        <v>804</v>
      </c>
      <c r="B327" s="12" t="s">
        <v>805</v>
      </c>
      <c r="C327" s="12" t="s">
        <v>37</v>
      </c>
      <c r="D327" s="12" t="s">
        <v>695</v>
      </c>
      <c r="E327" s="12" t="s">
        <v>564</v>
      </c>
      <c r="F327" s="12" t="s">
        <v>667</v>
      </c>
      <c r="G327" s="56" t="s">
        <v>4883</v>
      </c>
      <c r="H327" s="8" t="s">
        <v>6630</v>
      </c>
      <c r="I327" s="9"/>
      <c r="J327" s="9"/>
      <c r="K327" s="10" t="s">
        <v>2017</v>
      </c>
      <c r="L327" s="11">
        <v>45597</v>
      </c>
      <c r="M327" s="22"/>
      <c r="N327" s="33"/>
      <c r="O327" s="22"/>
      <c r="P327" s="12" t="s">
        <v>7537</v>
      </c>
      <c r="Q327" s="12" t="s">
        <v>7554</v>
      </c>
      <c r="R327" s="12" t="s">
        <v>7529</v>
      </c>
      <c r="S327" s="12" t="s">
        <v>7223</v>
      </c>
      <c r="T327" s="12" t="s">
        <v>7418</v>
      </c>
      <c r="U327" s="14" t="s">
        <v>56</v>
      </c>
      <c r="V327" s="14" t="s">
        <v>56</v>
      </c>
      <c r="W327" s="14" t="s">
        <v>56</v>
      </c>
      <c r="X327" s="16" t="s">
        <v>56</v>
      </c>
      <c r="Y327" s="13"/>
      <c r="Z327" s="13"/>
      <c r="AA327" s="13"/>
      <c r="AB327" s="13"/>
    </row>
    <row r="328" spans="1:28" ht="17.100000000000001" customHeight="1">
      <c r="A328" t="s">
        <v>806</v>
      </c>
      <c r="B328" s="12" t="s">
        <v>807</v>
      </c>
      <c r="C328" s="12" t="s">
        <v>37</v>
      </c>
      <c r="D328" s="12" t="s">
        <v>695</v>
      </c>
      <c r="E328" s="12" t="s">
        <v>564</v>
      </c>
      <c r="F328" s="12" t="s">
        <v>667</v>
      </c>
      <c r="G328" s="56" t="s">
        <v>4884</v>
      </c>
      <c r="H328" s="8" t="s">
        <v>6630</v>
      </c>
      <c r="I328" s="9"/>
      <c r="J328" s="9"/>
      <c r="K328" s="10" t="s">
        <v>2017</v>
      </c>
      <c r="L328" s="11">
        <v>45597</v>
      </c>
      <c r="M328" s="22"/>
      <c r="N328" s="33"/>
      <c r="O328" s="22"/>
      <c r="P328" s="12" t="s">
        <v>7530</v>
      </c>
      <c r="Q328" s="12" t="s">
        <v>7531</v>
      </c>
      <c r="R328" s="12" t="s">
        <v>7529</v>
      </c>
      <c r="S328" s="12" t="s">
        <v>7527</v>
      </c>
      <c r="T328" s="12" t="s">
        <v>7418</v>
      </c>
      <c r="U328" s="14" t="s">
        <v>56</v>
      </c>
      <c r="V328" s="14" t="s">
        <v>56</v>
      </c>
      <c r="W328" s="14" t="s">
        <v>56</v>
      </c>
      <c r="X328" s="16" t="s">
        <v>56</v>
      </c>
      <c r="Y328" s="13"/>
      <c r="Z328" s="13"/>
      <c r="AA328" s="13"/>
      <c r="AB328" s="13"/>
    </row>
    <row r="329" spans="1:28" ht="17.100000000000001" customHeight="1">
      <c r="A329" t="s">
        <v>808</v>
      </c>
      <c r="B329" s="12" t="s">
        <v>809</v>
      </c>
      <c r="C329" s="12" t="s">
        <v>37</v>
      </c>
      <c r="D329" s="12" t="s">
        <v>695</v>
      </c>
      <c r="E329" s="12" t="s">
        <v>564</v>
      </c>
      <c r="F329" s="12" t="s">
        <v>667</v>
      </c>
      <c r="G329" s="56" t="s">
        <v>4884</v>
      </c>
      <c r="H329" s="8" t="s">
        <v>6630</v>
      </c>
      <c r="I329" s="9"/>
      <c r="J329" s="9"/>
      <c r="K329" s="10" t="s">
        <v>2017</v>
      </c>
      <c r="L329" s="11">
        <v>45597</v>
      </c>
      <c r="M329" s="22"/>
      <c r="N329" s="33"/>
      <c r="O329" s="22"/>
      <c r="P329" s="12" t="s">
        <v>7532</v>
      </c>
      <c r="Q329" s="12" t="s">
        <v>1572</v>
      </c>
      <c r="R329" s="12" t="s">
        <v>7529</v>
      </c>
      <c r="S329" s="12" t="s">
        <v>7533</v>
      </c>
      <c r="T329" s="12" t="s">
        <v>7418</v>
      </c>
      <c r="U329" s="14" t="s">
        <v>56</v>
      </c>
      <c r="V329" s="14" t="s">
        <v>56</v>
      </c>
      <c r="W329" s="14" t="s">
        <v>56</v>
      </c>
      <c r="X329" s="16" t="s">
        <v>56</v>
      </c>
      <c r="Y329" s="13"/>
      <c r="Z329" s="13"/>
      <c r="AA329" s="13"/>
      <c r="AB329" s="13"/>
    </row>
    <row r="330" spans="1:28" ht="17.100000000000001" customHeight="1">
      <c r="A330" t="s">
        <v>810</v>
      </c>
      <c r="B330" s="12" t="s">
        <v>811</v>
      </c>
      <c r="C330" s="12" t="s">
        <v>37</v>
      </c>
      <c r="D330" s="12" t="s">
        <v>695</v>
      </c>
      <c r="E330" s="12" t="s">
        <v>564</v>
      </c>
      <c r="F330" s="12" t="s">
        <v>667</v>
      </c>
      <c r="G330" s="56" t="s">
        <v>4884</v>
      </c>
      <c r="H330" s="8" t="s">
        <v>6630</v>
      </c>
      <c r="I330" s="9"/>
      <c r="J330" s="9"/>
      <c r="K330" s="10" t="s">
        <v>2017</v>
      </c>
      <c r="L330" s="11">
        <v>45597</v>
      </c>
      <c r="M330" s="22"/>
      <c r="N330" s="33"/>
      <c r="O330" s="22"/>
      <c r="P330" s="12" t="s">
        <v>7534</v>
      </c>
      <c r="Q330" s="12" t="s">
        <v>7535</v>
      </c>
      <c r="R330" s="12" t="s">
        <v>7529</v>
      </c>
      <c r="S330" s="12" t="s">
        <v>7536</v>
      </c>
      <c r="T330" s="12" t="s">
        <v>7418</v>
      </c>
      <c r="U330" s="14" t="s">
        <v>56</v>
      </c>
      <c r="V330" s="14" t="s">
        <v>56</v>
      </c>
      <c r="W330" s="14" t="s">
        <v>56</v>
      </c>
      <c r="X330" s="16" t="s">
        <v>56</v>
      </c>
      <c r="Y330" s="13"/>
      <c r="Z330" s="13"/>
      <c r="AA330" s="13"/>
      <c r="AB330" s="13"/>
    </row>
    <row r="331" spans="1:28" ht="17.100000000000001" customHeight="1">
      <c r="A331" t="s">
        <v>812</v>
      </c>
      <c r="B331" s="12" t="s">
        <v>813</v>
      </c>
      <c r="C331" s="12" t="s">
        <v>37</v>
      </c>
      <c r="D331" s="12" t="s">
        <v>695</v>
      </c>
      <c r="E331" s="12" t="s">
        <v>564</v>
      </c>
      <c r="F331" s="12" t="s">
        <v>667</v>
      </c>
      <c r="G331" s="56" t="s">
        <v>4884</v>
      </c>
      <c r="H331" s="8" t="s">
        <v>6630</v>
      </c>
      <c r="I331" s="9"/>
      <c r="J331" s="9"/>
      <c r="K331" s="10" t="s">
        <v>2017</v>
      </c>
      <c r="L331" s="11">
        <v>45597</v>
      </c>
      <c r="M331" s="22"/>
      <c r="N331" s="33"/>
      <c r="O331" s="22"/>
      <c r="P331" s="12" t="s">
        <v>7537</v>
      </c>
      <c r="Q331" s="12" t="s">
        <v>7554</v>
      </c>
      <c r="R331" s="12" t="s">
        <v>7529</v>
      </c>
      <c r="S331" s="12" t="s">
        <v>7223</v>
      </c>
      <c r="T331" s="12" t="s">
        <v>7418</v>
      </c>
      <c r="U331" s="14" t="s">
        <v>56</v>
      </c>
      <c r="V331" s="14" t="s">
        <v>56</v>
      </c>
      <c r="W331" s="14" t="s">
        <v>56</v>
      </c>
      <c r="X331" s="16" t="s">
        <v>56</v>
      </c>
      <c r="Y331" s="13"/>
      <c r="Z331" s="13"/>
      <c r="AA331" s="13"/>
      <c r="AB331" s="13"/>
    </row>
    <row r="332" spans="1:28" ht="17.100000000000001" customHeight="1">
      <c r="A332" t="s">
        <v>814</v>
      </c>
      <c r="B332" s="12" t="s">
        <v>815</v>
      </c>
      <c r="C332" s="12" t="s">
        <v>37</v>
      </c>
      <c r="D332" s="12" t="s">
        <v>173</v>
      </c>
      <c r="E332" s="12" t="s">
        <v>174</v>
      </c>
      <c r="F332" s="12" t="s">
        <v>816</v>
      </c>
      <c r="G332" s="56" t="s">
        <v>4885</v>
      </c>
      <c r="H332" s="8" t="s">
        <v>6631</v>
      </c>
      <c r="I332" s="9"/>
      <c r="J332" s="9"/>
      <c r="K332" s="10" t="s">
        <v>2017</v>
      </c>
      <c r="L332" s="11">
        <v>45748</v>
      </c>
      <c r="M332" s="22"/>
      <c r="N332" s="33"/>
      <c r="O332" s="22"/>
      <c r="P332" s="12" t="s">
        <v>7568</v>
      </c>
      <c r="Q332" s="12" t="s">
        <v>7132</v>
      </c>
      <c r="R332" s="12" t="s">
        <v>7569</v>
      </c>
      <c r="S332" s="12" t="s">
        <v>7569</v>
      </c>
      <c r="T332" s="12" t="s">
        <v>7569</v>
      </c>
      <c r="U332" s="14" t="s">
        <v>56</v>
      </c>
      <c r="V332" s="14" t="s">
        <v>56</v>
      </c>
      <c r="W332" s="14" t="s">
        <v>56</v>
      </c>
      <c r="X332" s="16" t="s">
        <v>56</v>
      </c>
      <c r="Y332" s="13"/>
      <c r="Z332" s="13"/>
      <c r="AA332" s="13"/>
      <c r="AB332" s="13"/>
    </row>
    <row r="333" spans="1:28" ht="17.100000000000001" customHeight="1">
      <c r="A333" t="s">
        <v>818</v>
      </c>
      <c r="B333" s="12" t="s">
        <v>819</v>
      </c>
      <c r="C333" s="12" t="s">
        <v>37</v>
      </c>
      <c r="D333" s="12" t="s">
        <v>173</v>
      </c>
      <c r="E333" s="12" t="s">
        <v>564</v>
      </c>
      <c r="F333" s="12" t="s">
        <v>175</v>
      </c>
      <c r="G333" s="56" t="s">
        <v>7570</v>
      </c>
      <c r="H333" s="8" t="s">
        <v>6633</v>
      </c>
      <c r="I333" s="9"/>
      <c r="J333" s="9"/>
      <c r="K333" s="10" t="s">
        <v>2017</v>
      </c>
      <c r="L333" s="11">
        <v>45597</v>
      </c>
      <c r="M333" s="22"/>
      <c r="N333" s="33"/>
      <c r="O333" s="22"/>
      <c r="P333" s="12" t="s">
        <v>7571</v>
      </c>
      <c r="Q333" s="12" t="s">
        <v>7282</v>
      </c>
      <c r="R333" s="12" t="s">
        <v>7428</v>
      </c>
      <c r="S333" s="12" t="s">
        <v>7347</v>
      </c>
      <c r="T333" s="12" t="s">
        <v>7572</v>
      </c>
      <c r="U333" s="14" t="s">
        <v>56</v>
      </c>
      <c r="V333" s="14" t="s">
        <v>56</v>
      </c>
      <c r="W333" s="14" t="s">
        <v>56</v>
      </c>
      <c r="X333" s="16" t="s">
        <v>56</v>
      </c>
      <c r="Y333" s="13"/>
      <c r="Z333" s="13"/>
      <c r="AA333" s="13"/>
      <c r="AB333" s="13"/>
    </row>
    <row r="334" spans="1:28" ht="17.100000000000001" customHeight="1">
      <c r="A334" t="s">
        <v>821</v>
      </c>
      <c r="B334" s="12" t="s">
        <v>822</v>
      </c>
      <c r="C334" s="12" t="s">
        <v>37</v>
      </c>
      <c r="D334" s="12" t="s">
        <v>173</v>
      </c>
      <c r="E334" s="12" t="s">
        <v>564</v>
      </c>
      <c r="F334" s="12" t="s">
        <v>175</v>
      </c>
      <c r="G334" s="56" t="s">
        <v>7573</v>
      </c>
      <c r="H334" s="8" t="s">
        <v>6633</v>
      </c>
      <c r="I334" s="9"/>
      <c r="J334" s="9"/>
      <c r="K334" s="10" t="s">
        <v>2017</v>
      </c>
      <c r="L334" s="11">
        <v>45597</v>
      </c>
      <c r="M334" s="22"/>
      <c r="N334" s="33"/>
      <c r="O334" s="22"/>
      <c r="P334" s="12" t="s">
        <v>7571</v>
      </c>
      <c r="Q334" s="12" t="s">
        <v>7282</v>
      </c>
      <c r="R334" s="12" t="s">
        <v>7428</v>
      </c>
      <c r="S334" s="12" t="s">
        <v>7347</v>
      </c>
      <c r="T334" s="12" t="s">
        <v>7572</v>
      </c>
      <c r="U334" s="14" t="s">
        <v>56</v>
      </c>
      <c r="V334" s="14" t="s">
        <v>56</v>
      </c>
      <c r="W334" s="14" t="s">
        <v>56</v>
      </c>
      <c r="X334" s="16" t="s">
        <v>56</v>
      </c>
      <c r="Y334" s="13"/>
      <c r="Z334" s="13"/>
      <c r="AA334" s="13"/>
      <c r="AB334" s="13"/>
    </row>
    <row r="335" spans="1:28" ht="17.100000000000001" customHeight="1">
      <c r="A335" t="s">
        <v>826</v>
      </c>
      <c r="B335" s="12" t="s">
        <v>827</v>
      </c>
      <c r="C335" s="12" t="s">
        <v>37</v>
      </c>
      <c r="D335" s="12" t="s">
        <v>173</v>
      </c>
      <c r="E335" s="12" t="s">
        <v>564</v>
      </c>
      <c r="F335" s="12" t="s">
        <v>175</v>
      </c>
      <c r="G335" s="9" t="s">
        <v>4889</v>
      </c>
      <c r="H335" s="8" t="s">
        <v>6636</v>
      </c>
      <c r="I335" s="9"/>
      <c r="J335" s="9"/>
      <c r="K335" s="10" t="s">
        <v>2017</v>
      </c>
      <c r="L335" s="11">
        <v>45597</v>
      </c>
      <c r="M335" s="22"/>
      <c r="N335" s="33"/>
      <c r="O335" s="22"/>
      <c r="P335" s="12" t="s">
        <v>7574</v>
      </c>
      <c r="Q335" s="12" t="s">
        <v>7575</v>
      </c>
      <c r="R335" s="12" t="s">
        <v>7286</v>
      </c>
      <c r="S335" s="12" t="s">
        <v>7576</v>
      </c>
      <c r="T335" s="12" t="s">
        <v>7297</v>
      </c>
      <c r="U335" s="14" t="s">
        <v>56</v>
      </c>
      <c r="V335" s="14" t="s">
        <v>56</v>
      </c>
      <c r="W335" s="14" t="s">
        <v>56</v>
      </c>
      <c r="X335" s="16" t="s">
        <v>56</v>
      </c>
      <c r="Y335" s="13"/>
      <c r="Z335" s="13"/>
      <c r="AA335" s="13"/>
      <c r="AB335" s="13"/>
    </row>
    <row r="336" spans="1:28" ht="17.100000000000001" customHeight="1">
      <c r="A336" t="s">
        <v>829</v>
      </c>
      <c r="B336" s="12" t="s">
        <v>830</v>
      </c>
      <c r="C336" s="12" t="s">
        <v>37</v>
      </c>
      <c r="D336" s="12" t="s">
        <v>173</v>
      </c>
      <c r="E336" s="12" t="s">
        <v>564</v>
      </c>
      <c r="F336" s="12" t="s">
        <v>175</v>
      </c>
      <c r="G336" s="9" t="s">
        <v>4890</v>
      </c>
      <c r="H336" s="8" t="s">
        <v>6636</v>
      </c>
      <c r="I336" s="9"/>
      <c r="J336" s="9"/>
      <c r="K336" s="10" t="s">
        <v>2017</v>
      </c>
      <c r="L336" s="11">
        <v>45597</v>
      </c>
      <c r="M336" s="22"/>
      <c r="N336" s="33"/>
      <c r="O336" s="22"/>
      <c r="P336" s="12" t="s">
        <v>7568</v>
      </c>
      <c r="Q336" s="12" t="s">
        <v>7132</v>
      </c>
      <c r="R336" s="12" t="s">
        <v>7569</v>
      </c>
      <c r="S336" s="12" t="s">
        <v>7569</v>
      </c>
      <c r="T336" s="12" t="s">
        <v>7569</v>
      </c>
      <c r="U336" s="14" t="s">
        <v>56</v>
      </c>
      <c r="V336" s="14" t="s">
        <v>56</v>
      </c>
      <c r="W336" s="14" t="s">
        <v>56</v>
      </c>
      <c r="X336" s="16" t="s">
        <v>56</v>
      </c>
      <c r="Y336" s="13"/>
      <c r="Z336" s="13"/>
      <c r="AA336" s="13"/>
      <c r="AB336" s="13"/>
    </row>
    <row r="337" spans="1:28" ht="17.100000000000001" customHeight="1">
      <c r="A337" t="s">
        <v>831</v>
      </c>
      <c r="B337" s="12" t="s">
        <v>832</v>
      </c>
      <c r="C337" s="12" t="s">
        <v>37</v>
      </c>
      <c r="D337" s="12" t="s">
        <v>173</v>
      </c>
      <c r="E337" s="12" t="s">
        <v>564</v>
      </c>
      <c r="F337" s="12" t="s">
        <v>175</v>
      </c>
      <c r="G337" s="56" t="s">
        <v>4891</v>
      </c>
      <c r="H337" s="8" t="s">
        <v>6636</v>
      </c>
      <c r="I337" s="9"/>
      <c r="J337" s="9"/>
      <c r="K337" s="10" t="s">
        <v>2017</v>
      </c>
      <c r="L337" s="11">
        <v>45597</v>
      </c>
      <c r="M337" s="22"/>
      <c r="N337" s="33"/>
      <c r="O337" s="22"/>
      <c r="P337" s="12" t="s">
        <v>7577</v>
      </c>
      <c r="Q337" s="12" t="s">
        <v>7578</v>
      </c>
      <c r="R337" s="12" t="s">
        <v>7579</v>
      </c>
      <c r="S337" s="12" t="s">
        <v>7580</v>
      </c>
      <c r="T337" s="12" t="s">
        <v>7403</v>
      </c>
      <c r="U337" s="14" t="s">
        <v>56</v>
      </c>
      <c r="V337" s="14" t="s">
        <v>56</v>
      </c>
      <c r="W337" s="14" t="s">
        <v>56</v>
      </c>
      <c r="X337" s="16" t="s">
        <v>56</v>
      </c>
      <c r="Y337" s="13"/>
      <c r="Z337" s="13"/>
      <c r="AA337" s="13"/>
      <c r="AB337" s="13"/>
    </row>
    <row r="338" spans="1:28" ht="17.100000000000001" customHeight="1">
      <c r="A338" t="s">
        <v>833</v>
      </c>
      <c r="B338" s="12" t="s">
        <v>834</v>
      </c>
      <c r="C338" s="12" t="s">
        <v>37</v>
      </c>
      <c r="D338" s="12" t="s">
        <v>173</v>
      </c>
      <c r="E338" s="12" t="s">
        <v>564</v>
      </c>
      <c r="F338" s="12" t="s">
        <v>175</v>
      </c>
      <c r="G338" s="56" t="s">
        <v>4892</v>
      </c>
      <c r="H338" s="8" t="s">
        <v>6636</v>
      </c>
      <c r="I338" s="9"/>
      <c r="J338" s="9"/>
      <c r="K338" s="10" t="s">
        <v>2017</v>
      </c>
      <c r="L338" s="11">
        <v>45597</v>
      </c>
      <c r="M338" s="22"/>
      <c r="N338" s="33"/>
      <c r="O338" s="22"/>
      <c r="P338" s="12" t="s">
        <v>7568</v>
      </c>
      <c r="Q338" s="12" t="s">
        <v>7132</v>
      </c>
      <c r="R338" s="12" t="s">
        <v>7569</v>
      </c>
      <c r="S338" s="12" t="s">
        <v>7569</v>
      </c>
      <c r="T338" s="12" t="s">
        <v>7569</v>
      </c>
      <c r="U338" s="14" t="s">
        <v>56</v>
      </c>
      <c r="V338" s="14" t="s">
        <v>56</v>
      </c>
      <c r="W338" s="14" t="s">
        <v>56</v>
      </c>
      <c r="X338" s="16" t="s">
        <v>56</v>
      </c>
      <c r="Y338" s="13"/>
      <c r="Z338" s="13"/>
      <c r="AA338" s="13"/>
      <c r="AB338" s="13"/>
    </row>
    <row r="339" spans="1:28" ht="17.100000000000001" customHeight="1">
      <c r="A339" t="s">
        <v>835</v>
      </c>
      <c r="B339" s="12" t="s">
        <v>836</v>
      </c>
      <c r="C339" s="12" t="s">
        <v>37</v>
      </c>
      <c r="D339" s="12" t="s">
        <v>173</v>
      </c>
      <c r="E339" s="12" t="s">
        <v>564</v>
      </c>
      <c r="F339" s="12" t="s">
        <v>175</v>
      </c>
      <c r="G339" s="56" t="s">
        <v>4893</v>
      </c>
      <c r="H339" s="8" t="s">
        <v>6636</v>
      </c>
      <c r="I339" s="9"/>
      <c r="J339" s="9"/>
      <c r="K339" s="10" t="s">
        <v>2017</v>
      </c>
      <c r="L339" s="11">
        <v>45597</v>
      </c>
      <c r="M339" s="22"/>
      <c r="N339" s="33"/>
      <c r="O339" s="22"/>
      <c r="P339" s="12" t="s">
        <v>7581</v>
      </c>
      <c r="Q339" s="12" t="s">
        <v>7582</v>
      </c>
      <c r="R339" s="12" t="s">
        <v>7583</v>
      </c>
      <c r="S339" s="12" t="s">
        <v>7584</v>
      </c>
      <c r="T339" s="12" t="s">
        <v>7585</v>
      </c>
      <c r="U339" s="14" t="s">
        <v>56</v>
      </c>
      <c r="V339" s="14" t="s">
        <v>56</v>
      </c>
      <c r="W339" s="14" t="s">
        <v>56</v>
      </c>
      <c r="X339" s="16" t="s">
        <v>56</v>
      </c>
      <c r="Y339" s="13"/>
      <c r="Z339" s="13"/>
      <c r="AA339" s="13"/>
      <c r="AB339" s="13"/>
    </row>
    <row r="340" spans="1:28" ht="17.100000000000001" customHeight="1">
      <c r="A340" t="s">
        <v>837</v>
      </c>
      <c r="B340" s="12" t="s">
        <v>838</v>
      </c>
      <c r="C340" s="12" t="s">
        <v>37</v>
      </c>
      <c r="D340" s="12" t="s">
        <v>173</v>
      </c>
      <c r="E340" s="12" t="s">
        <v>564</v>
      </c>
      <c r="F340" s="12" t="s">
        <v>175</v>
      </c>
      <c r="G340" s="56" t="s">
        <v>4894</v>
      </c>
      <c r="H340" s="8" t="s">
        <v>6636</v>
      </c>
      <c r="I340" s="9"/>
      <c r="J340" s="9"/>
      <c r="K340" s="10" t="s">
        <v>2017</v>
      </c>
      <c r="L340" s="11">
        <v>45597</v>
      </c>
      <c r="M340" s="22"/>
      <c r="N340" s="33"/>
      <c r="O340" s="22"/>
      <c r="P340" s="12" t="s">
        <v>7586</v>
      </c>
      <c r="Q340" s="12" t="s">
        <v>7582</v>
      </c>
      <c r="R340" s="12" t="s">
        <v>7420</v>
      </c>
      <c r="S340" s="12" t="s">
        <v>7403</v>
      </c>
      <c r="T340" s="12" t="s">
        <v>7587</v>
      </c>
      <c r="U340" s="14" t="s">
        <v>56</v>
      </c>
      <c r="V340" s="14" t="s">
        <v>56</v>
      </c>
      <c r="W340" s="14" t="s">
        <v>56</v>
      </c>
      <c r="X340" s="16" t="s">
        <v>56</v>
      </c>
      <c r="Y340" s="13"/>
      <c r="Z340" s="13"/>
      <c r="AA340" s="13"/>
      <c r="AB340" s="13"/>
    </row>
    <row r="341" spans="1:28" ht="17.100000000000001" customHeight="1">
      <c r="A341" t="s">
        <v>839</v>
      </c>
      <c r="B341" s="12" t="s">
        <v>840</v>
      </c>
      <c r="C341" s="12" t="s">
        <v>37</v>
      </c>
      <c r="D341" s="12" t="s">
        <v>173</v>
      </c>
      <c r="E341" s="12" t="s">
        <v>564</v>
      </c>
      <c r="F341" s="12" t="s">
        <v>175</v>
      </c>
      <c r="G341" s="56" t="s">
        <v>4895</v>
      </c>
      <c r="H341" s="8" t="s">
        <v>6636</v>
      </c>
      <c r="I341" s="9"/>
      <c r="J341" s="9"/>
      <c r="K341" s="10" t="s">
        <v>2017</v>
      </c>
      <c r="L341" s="11">
        <v>45597</v>
      </c>
      <c r="M341" s="22"/>
      <c r="N341" s="33"/>
      <c r="O341" s="22"/>
      <c r="P341" s="12" t="s">
        <v>7588</v>
      </c>
      <c r="Q341" s="12" t="s">
        <v>7582</v>
      </c>
      <c r="R341" s="12" t="s">
        <v>7583</v>
      </c>
      <c r="S341" s="12" t="s">
        <v>7403</v>
      </c>
      <c r="T341" s="12" t="s">
        <v>7585</v>
      </c>
      <c r="U341" s="14" t="s">
        <v>56</v>
      </c>
      <c r="V341" s="14" t="s">
        <v>56</v>
      </c>
      <c r="W341" s="14" t="s">
        <v>56</v>
      </c>
      <c r="X341" s="16" t="s">
        <v>56</v>
      </c>
      <c r="Y341" s="13"/>
      <c r="Z341" s="13"/>
      <c r="AA341" s="13"/>
      <c r="AB341" s="13"/>
    </row>
    <row r="342" spans="1:28" ht="17.100000000000001" customHeight="1">
      <c r="A342" t="s">
        <v>841</v>
      </c>
      <c r="B342" s="12" t="s">
        <v>842</v>
      </c>
      <c r="C342" s="12" t="s">
        <v>37</v>
      </c>
      <c r="D342" s="12" t="s">
        <v>173</v>
      </c>
      <c r="E342" s="12" t="s">
        <v>564</v>
      </c>
      <c r="F342" s="12" t="s">
        <v>175</v>
      </c>
      <c r="G342" s="56" t="s">
        <v>4896</v>
      </c>
      <c r="H342" s="8" t="s">
        <v>6636</v>
      </c>
      <c r="I342" s="9"/>
      <c r="J342" s="9"/>
      <c r="K342" s="10" t="s">
        <v>2017</v>
      </c>
      <c r="L342" s="11">
        <v>45597</v>
      </c>
      <c r="M342" s="22"/>
      <c r="N342" s="33"/>
      <c r="O342" s="22"/>
      <c r="P342" s="12" t="s">
        <v>7589</v>
      </c>
      <c r="Q342" s="12" t="s">
        <v>7582</v>
      </c>
      <c r="R342" s="12" t="s">
        <v>7420</v>
      </c>
      <c r="S342" s="12" t="s">
        <v>7584</v>
      </c>
      <c r="T342" s="12" t="s">
        <v>7587</v>
      </c>
      <c r="U342" s="14" t="s">
        <v>56</v>
      </c>
      <c r="V342" s="14" t="s">
        <v>56</v>
      </c>
      <c r="W342" s="14" t="s">
        <v>56</v>
      </c>
      <c r="X342" s="16" t="s">
        <v>56</v>
      </c>
      <c r="Y342" s="13"/>
      <c r="Z342" s="13"/>
      <c r="AA342" s="13"/>
      <c r="AB342" s="13"/>
    </row>
    <row r="343" spans="1:28" ht="17.100000000000001" customHeight="1">
      <c r="A343" t="s">
        <v>843</v>
      </c>
      <c r="B343" s="12" t="s">
        <v>844</v>
      </c>
      <c r="C343" s="12" t="s">
        <v>37</v>
      </c>
      <c r="D343" s="12" t="s">
        <v>173</v>
      </c>
      <c r="E343" s="12" t="s">
        <v>564</v>
      </c>
      <c r="F343" s="12" t="s">
        <v>175</v>
      </c>
      <c r="G343" s="56" t="s">
        <v>4897</v>
      </c>
      <c r="H343" s="8" t="s">
        <v>6636</v>
      </c>
      <c r="I343" s="9"/>
      <c r="J343" s="9"/>
      <c r="K343" s="10" t="s">
        <v>2017</v>
      </c>
      <c r="L343" s="11">
        <v>45597</v>
      </c>
      <c r="M343" s="22"/>
      <c r="N343" s="33"/>
      <c r="O343" s="22"/>
      <c r="P343" s="12" t="s">
        <v>7586</v>
      </c>
      <c r="Q343" s="12" t="s">
        <v>7582</v>
      </c>
      <c r="R343" s="12" t="s">
        <v>7420</v>
      </c>
      <c r="S343" s="12" t="s">
        <v>7403</v>
      </c>
      <c r="T343" s="12" t="s">
        <v>7587</v>
      </c>
      <c r="U343" s="14" t="s">
        <v>56</v>
      </c>
      <c r="V343" s="14" t="s">
        <v>56</v>
      </c>
      <c r="W343" s="14" t="s">
        <v>56</v>
      </c>
      <c r="X343" s="16" t="s">
        <v>56</v>
      </c>
      <c r="Y343" s="13"/>
      <c r="Z343" s="13"/>
      <c r="AA343" s="13"/>
      <c r="AB343" s="13"/>
    </row>
    <row r="344" spans="1:28" ht="17.100000000000001" customHeight="1">
      <c r="A344" t="s">
        <v>845</v>
      </c>
      <c r="B344" s="12" t="s">
        <v>846</v>
      </c>
      <c r="C344" s="12" t="s">
        <v>37</v>
      </c>
      <c r="D344" s="12" t="s">
        <v>173</v>
      </c>
      <c r="E344" s="12" t="s">
        <v>564</v>
      </c>
      <c r="F344" s="12" t="s">
        <v>175</v>
      </c>
      <c r="G344" s="56" t="s">
        <v>4898</v>
      </c>
      <c r="H344" s="8" t="s">
        <v>6636</v>
      </c>
      <c r="I344" s="9"/>
      <c r="J344" s="9"/>
      <c r="K344" s="10" t="s">
        <v>2017</v>
      </c>
      <c r="L344" s="11">
        <v>45597</v>
      </c>
      <c r="M344" s="22"/>
      <c r="N344" s="33"/>
      <c r="O344" s="22"/>
      <c r="P344" s="12" t="s">
        <v>7590</v>
      </c>
      <c r="Q344" s="12" t="s">
        <v>7591</v>
      </c>
      <c r="R344" s="12" t="s">
        <v>7420</v>
      </c>
      <c r="S344" s="12" t="s">
        <v>7584</v>
      </c>
      <c r="T344" s="12" t="s">
        <v>7592</v>
      </c>
      <c r="U344" s="14" t="s">
        <v>56</v>
      </c>
      <c r="V344" s="14" t="s">
        <v>56</v>
      </c>
      <c r="W344" s="14" t="s">
        <v>56</v>
      </c>
      <c r="X344" s="16" t="s">
        <v>56</v>
      </c>
      <c r="Y344" s="13"/>
      <c r="Z344" s="13"/>
      <c r="AA344" s="13"/>
      <c r="AB344" s="13"/>
    </row>
    <row r="345" spans="1:28" ht="17.100000000000001" customHeight="1">
      <c r="A345" t="s">
        <v>847</v>
      </c>
      <c r="B345" s="12" t="s">
        <v>848</v>
      </c>
      <c r="C345" s="12" t="s">
        <v>37</v>
      </c>
      <c r="D345" s="12" t="s">
        <v>173</v>
      </c>
      <c r="E345" s="12" t="s">
        <v>564</v>
      </c>
      <c r="F345" s="12" t="s">
        <v>175</v>
      </c>
      <c r="G345" s="56" t="s">
        <v>4899</v>
      </c>
      <c r="H345" s="8" t="s">
        <v>6636</v>
      </c>
      <c r="I345" s="9"/>
      <c r="J345" s="9"/>
      <c r="K345" s="10" t="s">
        <v>2017</v>
      </c>
      <c r="L345" s="11">
        <v>45597</v>
      </c>
      <c r="M345" s="22"/>
      <c r="N345" s="33"/>
      <c r="O345" s="22"/>
      <c r="P345" s="12" t="s">
        <v>7593</v>
      </c>
      <c r="Q345" s="12" t="s">
        <v>7594</v>
      </c>
      <c r="R345" s="12" t="s">
        <v>7295</v>
      </c>
      <c r="S345" s="12" t="s">
        <v>7595</v>
      </c>
      <c r="T345" s="12" t="s">
        <v>7596</v>
      </c>
      <c r="U345" s="14" t="s">
        <v>56</v>
      </c>
      <c r="V345" s="14" t="s">
        <v>56</v>
      </c>
      <c r="W345" s="14" t="s">
        <v>56</v>
      </c>
      <c r="X345" s="16" t="s">
        <v>56</v>
      </c>
      <c r="Y345" s="13"/>
      <c r="Z345" s="13"/>
      <c r="AA345" s="13"/>
      <c r="AB345" s="13"/>
    </row>
    <row r="346" spans="1:28" ht="17.100000000000001" customHeight="1">
      <c r="A346" t="s">
        <v>849</v>
      </c>
      <c r="B346" s="12" t="s">
        <v>850</v>
      </c>
      <c r="C346" s="12" t="s">
        <v>37</v>
      </c>
      <c r="D346" s="12" t="s">
        <v>173</v>
      </c>
      <c r="E346" s="12" t="s">
        <v>564</v>
      </c>
      <c r="F346" s="12" t="s">
        <v>175</v>
      </c>
      <c r="G346" s="56" t="s">
        <v>4900</v>
      </c>
      <c r="H346" s="8" t="s">
        <v>6636</v>
      </c>
      <c r="I346" s="9"/>
      <c r="J346" s="9"/>
      <c r="K346" s="10" t="s">
        <v>2017</v>
      </c>
      <c r="L346" s="11">
        <v>45597</v>
      </c>
      <c r="M346" s="22"/>
      <c r="N346" s="33"/>
      <c r="O346" s="22"/>
      <c r="P346" s="12" t="s">
        <v>7597</v>
      </c>
      <c r="Q346" s="12" t="s">
        <v>7598</v>
      </c>
      <c r="R346" s="12" t="s">
        <v>7599</v>
      </c>
      <c r="S346" s="12" t="s">
        <v>7600</v>
      </c>
      <c r="T346" s="12" t="s">
        <v>7601</v>
      </c>
      <c r="U346" s="14" t="s">
        <v>56</v>
      </c>
      <c r="V346" s="14" t="s">
        <v>56</v>
      </c>
      <c r="W346" s="14" t="s">
        <v>56</v>
      </c>
      <c r="X346" s="16" t="s">
        <v>56</v>
      </c>
      <c r="Y346" s="13"/>
      <c r="Z346" s="13"/>
      <c r="AA346" s="13"/>
      <c r="AB346" s="13"/>
    </row>
    <row r="347" spans="1:28" ht="17.100000000000001" customHeight="1">
      <c r="A347" t="s">
        <v>851</v>
      </c>
      <c r="B347" s="12" t="s">
        <v>852</v>
      </c>
      <c r="C347" s="12" t="s">
        <v>37</v>
      </c>
      <c r="D347" s="12" t="s">
        <v>173</v>
      </c>
      <c r="E347" s="12" t="s">
        <v>564</v>
      </c>
      <c r="F347" s="12" t="s">
        <v>175</v>
      </c>
      <c r="G347" s="56" t="s">
        <v>4901</v>
      </c>
      <c r="H347" s="8" t="s">
        <v>6636</v>
      </c>
      <c r="I347" s="9"/>
      <c r="J347" s="9"/>
      <c r="K347" s="10" t="s">
        <v>2017</v>
      </c>
      <c r="L347" s="11">
        <v>45597</v>
      </c>
      <c r="M347" s="22"/>
      <c r="N347" s="33"/>
      <c r="O347" s="22"/>
      <c r="P347" s="12" t="s">
        <v>7602</v>
      </c>
      <c r="Q347" s="12" t="s">
        <v>7598</v>
      </c>
      <c r="R347" s="12" t="s">
        <v>7305</v>
      </c>
      <c r="S347" s="12" t="s">
        <v>7224</v>
      </c>
      <c r="T347" s="12" t="s">
        <v>7596</v>
      </c>
      <c r="U347" s="14" t="s">
        <v>56</v>
      </c>
      <c r="V347" s="14" t="s">
        <v>56</v>
      </c>
      <c r="W347" s="14" t="s">
        <v>56</v>
      </c>
      <c r="X347" s="16" t="s">
        <v>56</v>
      </c>
      <c r="Y347" s="13"/>
      <c r="Z347" s="13"/>
      <c r="AA347" s="13"/>
      <c r="AB347" s="13"/>
    </row>
    <row r="348" spans="1:28" ht="17.100000000000001" customHeight="1">
      <c r="A348" t="s">
        <v>853</v>
      </c>
      <c r="B348" s="12" t="s">
        <v>854</v>
      </c>
      <c r="C348" s="12" t="s">
        <v>37</v>
      </c>
      <c r="D348" s="12" t="s">
        <v>173</v>
      </c>
      <c r="E348" s="12" t="s">
        <v>564</v>
      </c>
      <c r="F348" s="12" t="s">
        <v>175</v>
      </c>
      <c r="G348" s="56" t="s">
        <v>4902</v>
      </c>
      <c r="H348" s="8" t="s">
        <v>6636</v>
      </c>
      <c r="I348" s="9"/>
      <c r="J348" s="9"/>
      <c r="K348" s="10" t="s">
        <v>2017</v>
      </c>
      <c r="L348" s="11">
        <v>45597</v>
      </c>
      <c r="M348" s="22"/>
      <c r="N348" s="33"/>
      <c r="O348" s="22"/>
      <c r="P348" s="12" t="s">
        <v>7603</v>
      </c>
      <c r="Q348" s="12" t="s">
        <v>7604</v>
      </c>
      <c r="R348" s="12" t="s">
        <v>7305</v>
      </c>
      <c r="S348" s="12" t="s">
        <v>7542</v>
      </c>
      <c r="T348" s="12" t="s">
        <v>7596</v>
      </c>
      <c r="U348" s="14" t="s">
        <v>56</v>
      </c>
      <c r="V348" s="14" t="s">
        <v>56</v>
      </c>
      <c r="W348" s="14" t="s">
        <v>56</v>
      </c>
      <c r="X348" s="16" t="s">
        <v>56</v>
      </c>
      <c r="Y348" s="13"/>
      <c r="Z348" s="13"/>
      <c r="AA348" s="13"/>
      <c r="AB348" s="13"/>
    </row>
    <row r="349" spans="1:28" ht="17.100000000000001" customHeight="1">
      <c r="A349" t="s">
        <v>855</v>
      </c>
      <c r="B349" s="12" t="s">
        <v>856</v>
      </c>
      <c r="C349" s="12" t="s">
        <v>37</v>
      </c>
      <c r="D349" s="12" t="s">
        <v>173</v>
      </c>
      <c r="E349" s="12" t="s">
        <v>564</v>
      </c>
      <c r="F349" s="12" t="s">
        <v>175</v>
      </c>
      <c r="G349" s="56" t="s">
        <v>4903</v>
      </c>
      <c r="H349" s="8" t="s">
        <v>6636</v>
      </c>
      <c r="I349" s="9"/>
      <c r="J349" s="9"/>
      <c r="K349" s="10" t="s">
        <v>2017</v>
      </c>
      <c r="L349" s="11">
        <v>45597</v>
      </c>
      <c r="M349" s="22"/>
      <c r="N349" s="33"/>
      <c r="O349" s="22"/>
      <c r="P349" s="12" t="s">
        <v>7605</v>
      </c>
      <c r="Q349" s="12" t="s">
        <v>7606</v>
      </c>
      <c r="R349" s="12" t="s">
        <v>7360</v>
      </c>
      <c r="S349" s="12" t="s">
        <v>7109</v>
      </c>
      <c r="T349" s="12" t="s">
        <v>7601</v>
      </c>
      <c r="U349" s="14" t="s">
        <v>56</v>
      </c>
      <c r="V349" s="14" t="s">
        <v>56</v>
      </c>
      <c r="W349" s="14" t="s">
        <v>56</v>
      </c>
      <c r="X349" s="16" t="s">
        <v>56</v>
      </c>
      <c r="Y349" s="13"/>
      <c r="Z349" s="13"/>
      <c r="AA349" s="13"/>
      <c r="AB349" s="13"/>
    </row>
    <row r="350" spans="1:28" ht="17.100000000000001" customHeight="1">
      <c r="A350" t="s">
        <v>857</v>
      </c>
      <c r="B350" s="12" t="s">
        <v>858</v>
      </c>
      <c r="C350" s="12" t="s">
        <v>37</v>
      </c>
      <c r="D350" s="12" t="s">
        <v>173</v>
      </c>
      <c r="E350" s="12" t="s">
        <v>564</v>
      </c>
      <c r="F350" s="12" t="s">
        <v>175</v>
      </c>
      <c r="G350" s="9" t="s">
        <v>4904</v>
      </c>
      <c r="H350" s="8" t="s">
        <v>6636</v>
      </c>
      <c r="I350" s="9"/>
      <c r="J350" s="9"/>
      <c r="K350" s="10" t="s">
        <v>2017</v>
      </c>
      <c r="L350" s="11">
        <v>45597</v>
      </c>
      <c r="M350" s="22"/>
      <c r="N350" s="33"/>
      <c r="O350" s="22"/>
      <c r="P350" s="12" t="s">
        <v>7607</v>
      </c>
      <c r="Q350" s="12" t="s">
        <v>7582</v>
      </c>
      <c r="R350" s="12" t="s">
        <v>7420</v>
      </c>
      <c r="S350" s="12" t="s">
        <v>7608</v>
      </c>
      <c r="T350" s="12" t="s">
        <v>7587</v>
      </c>
      <c r="U350" s="14" t="s">
        <v>56</v>
      </c>
      <c r="V350" s="14" t="s">
        <v>56</v>
      </c>
      <c r="W350" s="14" t="s">
        <v>56</v>
      </c>
      <c r="X350" s="16" t="s">
        <v>56</v>
      </c>
      <c r="Y350" s="13"/>
      <c r="Z350" s="13"/>
      <c r="AA350" s="13"/>
      <c r="AB350" s="13"/>
    </row>
    <row r="351" spans="1:28" ht="17.100000000000001" customHeight="1">
      <c r="A351" t="s">
        <v>859</v>
      </c>
      <c r="B351" s="12" t="s">
        <v>860</v>
      </c>
      <c r="C351" s="12" t="s">
        <v>37</v>
      </c>
      <c r="D351" s="12" t="s">
        <v>173</v>
      </c>
      <c r="E351" s="12" t="s">
        <v>564</v>
      </c>
      <c r="F351" s="12" t="s">
        <v>175</v>
      </c>
      <c r="G351" s="9" t="s">
        <v>4905</v>
      </c>
      <c r="H351" s="8" t="s">
        <v>6636</v>
      </c>
      <c r="I351" s="9"/>
      <c r="J351" s="9"/>
      <c r="K351" s="10" t="s">
        <v>2017</v>
      </c>
      <c r="L351" s="11">
        <v>45597</v>
      </c>
      <c r="M351" s="22"/>
      <c r="N351" s="33"/>
      <c r="O351" s="22"/>
      <c r="P351" s="12" t="s">
        <v>7609</v>
      </c>
      <c r="Q351" s="12" t="s">
        <v>7604</v>
      </c>
      <c r="R351" s="12" t="s">
        <v>7579</v>
      </c>
      <c r="S351" s="12" t="s">
        <v>7610</v>
      </c>
      <c r="T351" s="12" t="s">
        <v>7611</v>
      </c>
      <c r="U351" s="14" t="s">
        <v>56</v>
      </c>
      <c r="V351" s="14" t="s">
        <v>56</v>
      </c>
      <c r="W351" s="14" t="s">
        <v>56</v>
      </c>
      <c r="X351" s="16" t="s">
        <v>56</v>
      </c>
      <c r="Y351" s="13"/>
      <c r="Z351" s="13"/>
      <c r="AA351" s="13"/>
      <c r="AB351" s="13"/>
    </row>
    <row r="352" spans="1:28" ht="17.100000000000001" customHeight="1">
      <c r="A352" s="58" t="s">
        <v>861</v>
      </c>
      <c r="B352" s="12" t="s">
        <v>862</v>
      </c>
      <c r="C352" s="12" t="s">
        <v>37</v>
      </c>
      <c r="D352" s="12" t="s">
        <v>173</v>
      </c>
      <c r="E352" s="12" t="s">
        <v>564</v>
      </c>
      <c r="F352" s="12" t="s">
        <v>175</v>
      </c>
      <c r="G352" s="9" t="s">
        <v>4906</v>
      </c>
      <c r="H352" s="8" t="s">
        <v>6636</v>
      </c>
      <c r="I352" s="9"/>
      <c r="J352" s="9"/>
      <c r="K352" s="10" t="s">
        <v>2017</v>
      </c>
      <c r="L352" s="11">
        <v>45597</v>
      </c>
      <c r="M352" s="22"/>
      <c r="N352" s="33"/>
      <c r="O352" s="22"/>
      <c r="P352" s="12" t="s">
        <v>7612</v>
      </c>
      <c r="Q352" s="12" t="s">
        <v>7402</v>
      </c>
      <c r="R352" s="12" t="s">
        <v>7297</v>
      </c>
      <c r="S352" s="12" t="s">
        <v>7613</v>
      </c>
      <c r="T352" s="12" t="s">
        <v>7614</v>
      </c>
      <c r="U352" s="14" t="s">
        <v>56</v>
      </c>
      <c r="V352" s="14" t="s">
        <v>56</v>
      </c>
      <c r="W352" s="14" t="s">
        <v>56</v>
      </c>
      <c r="X352" s="16" t="s">
        <v>56</v>
      </c>
      <c r="Y352" s="13"/>
      <c r="Z352" s="13"/>
      <c r="AA352" s="13"/>
      <c r="AB352" s="13"/>
    </row>
    <row r="353" spans="1:28" ht="17.100000000000001" customHeight="1">
      <c r="A353" s="58" t="s">
        <v>863</v>
      </c>
      <c r="B353" s="12" t="s">
        <v>864</v>
      </c>
      <c r="C353" s="12" t="s">
        <v>37</v>
      </c>
      <c r="D353" s="12" t="s">
        <v>173</v>
      </c>
      <c r="E353" s="12" t="s">
        <v>564</v>
      </c>
      <c r="F353" s="12" t="s">
        <v>175</v>
      </c>
      <c r="G353" s="9" t="s">
        <v>4907</v>
      </c>
      <c r="H353" s="8" t="s">
        <v>6636</v>
      </c>
      <c r="I353" s="9"/>
      <c r="J353" s="9"/>
      <c r="K353" s="10" t="s">
        <v>2017</v>
      </c>
      <c r="L353" s="11">
        <v>45597</v>
      </c>
      <c r="M353" s="22"/>
      <c r="N353" s="33"/>
      <c r="O353" s="22"/>
      <c r="P353" s="12" t="s">
        <v>7612</v>
      </c>
      <c r="Q353" s="12" t="s">
        <v>7402</v>
      </c>
      <c r="R353" s="12" t="s">
        <v>7297</v>
      </c>
      <c r="S353" s="12" t="s">
        <v>7613</v>
      </c>
      <c r="T353" s="12" t="s">
        <v>7614</v>
      </c>
      <c r="U353" s="14" t="s">
        <v>56</v>
      </c>
      <c r="V353" s="14" t="s">
        <v>56</v>
      </c>
      <c r="W353" s="14" t="s">
        <v>56</v>
      </c>
      <c r="X353" s="16" t="s">
        <v>56</v>
      </c>
      <c r="Y353" s="13"/>
      <c r="Z353" s="13"/>
      <c r="AA353" s="13"/>
      <c r="AB353" s="13"/>
    </row>
    <row r="354" spans="1:28" ht="17.100000000000001" customHeight="1">
      <c r="A354" s="58" t="s">
        <v>865</v>
      </c>
      <c r="B354" s="12" t="s">
        <v>866</v>
      </c>
      <c r="C354" s="12" t="s">
        <v>37</v>
      </c>
      <c r="D354" s="12" t="s">
        <v>173</v>
      </c>
      <c r="E354" s="12" t="s">
        <v>564</v>
      </c>
      <c r="F354" s="12" t="s">
        <v>175</v>
      </c>
      <c r="G354" s="9" t="s">
        <v>4908</v>
      </c>
      <c r="H354" s="8" t="s">
        <v>6636</v>
      </c>
      <c r="I354" s="9"/>
      <c r="J354" s="9"/>
      <c r="K354" s="10" t="s">
        <v>2017</v>
      </c>
      <c r="L354" s="11">
        <v>45597</v>
      </c>
      <c r="M354" s="22"/>
      <c r="N354" s="33"/>
      <c r="O354" s="22"/>
      <c r="P354" s="12" t="s">
        <v>7615</v>
      </c>
      <c r="Q354" s="12" t="s">
        <v>7606</v>
      </c>
      <c r="R354" s="12" t="s">
        <v>7297</v>
      </c>
      <c r="S354" s="12" t="s">
        <v>7616</v>
      </c>
      <c r="T354" s="12" t="s">
        <v>7614</v>
      </c>
      <c r="U354" s="14" t="s">
        <v>56</v>
      </c>
      <c r="V354" s="14" t="s">
        <v>56</v>
      </c>
      <c r="W354" s="14" t="s">
        <v>56</v>
      </c>
      <c r="X354" s="16" t="s">
        <v>56</v>
      </c>
      <c r="Y354" s="13"/>
      <c r="Z354" s="13"/>
      <c r="AA354" s="13"/>
      <c r="AB354" s="13"/>
    </row>
    <row r="355" spans="1:28" ht="17.100000000000001" customHeight="1">
      <c r="A355" s="58" t="s">
        <v>867</v>
      </c>
      <c r="B355" s="12" t="s">
        <v>868</v>
      </c>
      <c r="C355" s="12" t="s">
        <v>37</v>
      </c>
      <c r="D355" s="12" t="s">
        <v>173</v>
      </c>
      <c r="E355" s="12" t="s">
        <v>564</v>
      </c>
      <c r="F355" s="12" t="s">
        <v>175</v>
      </c>
      <c r="G355" s="9" t="s">
        <v>4909</v>
      </c>
      <c r="H355" s="8" t="s">
        <v>6636</v>
      </c>
      <c r="I355" s="9"/>
      <c r="J355" s="9"/>
      <c r="K355" s="10" t="s">
        <v>2017</v>
      </c>
      <c r="L355" s="11">
        <v>45597</v>
      </c>
      <c r="M355" s="22"/>
      <c r="N355" s="33"/>
      <c r="O355" s="22"/>
      <c r="P355" s="12" t="s">
        <v>7615</v>
      </c>
      <c r="Q355" s="12" t="s">
        <v>7606</v>
      </c>
      <c r="R355" s="12" t="s">
        <v>7297</v>
      </c>
      <c r="S355" s="12" t="s">
        <v>7616</v>
      </c>
      <c r="T355" s="12" t="s">
        <v>7614</v>
      </c>
      <c r="U355" s="14" t="s">
        <v>56</v>
      </c>
      <c r="V355" s="14" t="s">
        <v>56</v>
      </c>
      <c r="W355" s="14" t="s">
        <v>56</v>
      </c>
      <c r="X355" s="16" t="s">
        <v>56</v>
      </c>
      <c r="Y355" s="13"/>
      <c r="Z355" s="13"/>
      <c r="AA355" s="13"/>
      <c r="AB355" s="13"/>
    </row>
    <row r="356" spans="1:28" ht="17.100000000000001" customHeight="1">
      <c r="A356" s="58" t="s">
        <v>869</v>
      </c>
      <c r="B356" s="12" t="s">
        <v>870</v>
      </c>
      <c r="C356" s="12" t="s">
        <v>37</v>
      </c>
      <c r="D356" s="12" t="s">
        <v>173</v>
      </c>
      <c r="E356" s="12" t="s">
        <v>564</v>
      </c>
      <c r="F356" s="12" t="s">
        <v>175</v>
      </c>
      <c r="G356" s="9" t="s">
        <v>4910</v>
      </c>
      <c r="H356" s="8" t="s">
        <v>6636</v>
      </c>
      <c r="I356" s="9"/>
      <c r="J356" s="9"/>
      <c r="K356" s="10" t="s">
        <v>2017</v>
      </c>
      <c r="L356" s="11">
        <v>45597</v>
      </c>
      <c r="M356" s="22"/>
      <c r="N356" s="33"/>
      <c r="O356" s="22"/>
      <c r="P356" s="12" t="s">
        <v>7615</v>
      </c>
      <c r="Q356" s="12" t="s">
        <v>7617</v>
      </c>
      <c r="R356" s="12" t="s">
        <v>7297</v>
      </c>
      <c r="S356" s="12" t="s">
        <v>7616</v>
      </c>
      <c r="T356" s="12" t="s">
        <v>7614</v>
      </c>
      <c r="U356" s="14" t="s">
        <v>56</v>
      </c>
      <c r="V356" s="14" t="s">
        <v>56</v>
      </c>
      <c r="W356" s="14" t="s">
        <v>56</v>
      </c>
      <c r="X356" s="16" t="s">
        <v>56</v>
      </c>
      <c r="Y356" s="13"/>
      <c r="Z356" s="13"/>
      <c r="AA356" s="13"/>
      <c r="AB356" s="13"/>
    </row>
    <row r="357" spans="1:28" ht="17.100000000000001" customHeight="1">
      <c r="A357" t="s">
        <v>871</v>
      </c>
      <c r="B357" s="12" t="s">
        <v>872</v>
      </c>
      <c r="C357" s="12" t="s">
        <v>37</v>
      </c>
      <c r="D357" s="12" t="s">
        <v>173</v>
      </c>
      <c r="E357" s="12" t="s">
        <v>564</v>
      </c>
      <c r="F357" s="12" t="s">
        <v>175</v>
      </c>
      <c r="G357" s="9" t="s">
        <v>4911</v>
      </c>
      <c r="H357" s="8" t="s">
        <v>6636</v>
      </c>
      <c r="I357" s="9"/>
      <c r="J357" s="9"/>
      <c r="K357" s="10" t="s">
        <v>2017</v>
      </c>
      <c r="L357" s="11">
        <v>45597</v>
      </c>
      <c r="M357" s="22"/>
      <c r="N357" s="33"/>
      <c r="O357" s="22"/>
      <c r="P357" s="12" t="s">
        <v>7568</v>
      </c>
      <c r="Q357" s="12" t="s">
        <v>7132</v>
      </c>
      <c r="R357" s="12" t="s">
        <v>7569</v>
      </c>
      <c r="S357" s="12" t="s">
        <v>7569</v>
      </c>
      <c r="T357" s="12" t="s">
        <v>7569</v>
      </c>
      <c r="U357" s="14" t="s">
        <v>56</v>
      </c>
      <c r="V357" s="14" t="s">
        <v>56</v>
      </c>
      <c r="W357" s="14" t="s">
        <v>56</v>
      </c>
      <c r="X357" s="16" t="s">
        <v>56</v>
      </c>
      <c r="Y357" s="13"/>
      <c r="Z357" s="13"/>
      <c r="AA357" s="13"/>
      <c r="AB357" s="13"/>
    </row>
    <row r="358" spans="1:28" ht="17.100000000000001" customHeight="1">
      <c r="A358" t="s">
        <v>873</v>
      </c>
      <c r="B358" s="12" t="s">
        <v>874</v>
      </c>
      <c r="C358" s="12" t="s">
        <v>37</v>
      </c>
      <c r="D358" s="12" t="s">
        <v>173</v>
      </c>
      <c r="E358" s="12" t="s">
        <v>564</v>
      </c>
      <c r="F358" s="12" t="s">
        <v>175</v>
      </c>
      <c r="G358" s="9" t="s">
        <v>4912</v>
      </c>
      <c r="H358" s="8" t="s">
        <v>6636</v>
      </c>
      <c r="I358" s="9"/>
      <c r="J358" s="9"/>
      <c r="K358" s="10" t="s">
        <v>2017</v>
      </c>
      <c r="L358" s="11">
        <v>45597</v>
      </c>
      <c r="M358" s="22"/>
      <c r="N358" s="33"/>
      <c r="O358" s="22"/>
      <c r="P358" s="12" t="s">
        <v>7568</v>
      </c>
      <c r="Q358" s="12" t="s">
        <v>7132</v>
      </c>
      <c r="R358" s="12" t="s">
        <v>7569</v>
      </c>
      <c r="S358" s="12" t="s">
        <v>7569</v>
      </c>
      <c r="T358" s="12" t="s">
        <v>7569</v>
      </c>
      <c r="U358" s="14" t="s">
        <v>56</v>
      </c>
      <c r="V358" s="14" t="s">
        <v>56</v>
      </c>
      <c r="W358" s="14" t="s">
        <v>56</v>
      </c>
      <c r="X358" s="16" t="s">
        <v>56</v>
      </c>
      <c r="Y358" s="13"/>
      <c r="Z358" s="13"/>
      <c r="AA358" s="13"/>
      <c r="AB358" s="13"/>
    </row>
    <row r="359" spans="1:28" ht="17.100000000000001" customHeight="1">
      <c r="A359" t="s">
        <v>875</v>
      </c>
      <c r="B359" s="12" t="s">
        <v>876</v>
      </c>
      <c r="C359" s="12" t="s">
        <v>37</v>
      </c>
      <c r="D359" s="12" t="s">
        <v>173</v>
      </c>
      <c r="E359" s="12" t="s">
        <v>564</v>
      </c>
      <c r="F359" s="12" t="s">
        <v>175</v>
      </c>
      <c r="G359" s="9" t="s">
        <v>4913</v>
      </c>
      <c r="H359" s="8" t="s">
        <v>6636</v>
      </c>
      <c r="I359" s="9"/>
      <c r="J359" s="9"/>
      <c r="K359" s="10" t="s">
        <v>2017</v>
      </c>
      <c r="L359" s="11">
        <v>45597</v>
      </c>
      <c r="M359" s="22"/>
      <c r="N359" s="33"/>
      <c r="O359" s="22"/>
      <c r="P359" s="12" t="s">
        <v>7568</v>
      </c>
      <c r="Q359" s="12" t="s">
        <v>7132</v>
      </c>
      <c r="R359" s="12" t="s">
        <v>7569</v>
      </c>
      <c r="S359" s="12" t="s">
        <v>7569</v>
      </c>
      <c r="T359" s="12" t="s">
        <v>7569</v>
      </c>
      <c r="U359" s="14" t="s">
        <v>56</v>
      </c>
      <c r="V359" s="14" t="s">
        <v>56</v>
      </c>
      <c r="W359" s="14" t="s">
        <v>56</v>
      </c>
      <c r="X359" s="16" t="s">
        <v>56</v>
      </c>
      <c r="Y359" s="13"/>
      <c r="Z359" s="13"/>
      <c r="AA359" s="13"/>
      <c r="AB359" s="13"/>
    </row>
    <row r="360" spans="1:28" ht="17.100000000000001" customHeight="1">
      <c r="A360" t="s">
        <v>877</v>
      </c>
      <c r="B360" s="12" t="s">
        <v>878</v>
      </c>
      <c r="C360" s="12" t="s">
        <v>37</v>
      </c>
      <c r="D360" s="12" t="s">
        <v>173</v>
      </c>
      <c r="E360" s="12" t="s">
        <v>564</v>
      </c>
      <c r="F360" s="12" t="s">
        <v>175</v>
      </c>
      <c r="G360" s="9" t="s">
        <v>4914</v>
      </c>
      <c r="H360" s="8" t="s">
        <v>6636</v>
      </c>
      <c r="I360" s="9"/>
      <c r="J360" s="9"/>
      <c r="K360" s="10" t="s">
        <v>2017</v>
      </c>
      <c r="L360" s="11">
        <v>45597</v>
      </c>
      <c r="M360" s="22"/>
      <c r="N360" s="33"/>
      <c r="O360" s="22"/>
      <c r="P360" s="12" t="s">
        <v>7568</v>
      </c>
      <c r="Q360" s="12" t="s">
        <v>7132</v>
      </c>
      <c r="R360" s="12" t="s">
        <v>7569</v>
      </c>
      <c r="S360" s="12" t="s">
        <v>7569</v>
      </c>
      <c r="T360" s="12" t="s">
        <v>7569</v>
      </c>
      <c r="U360" s="14" t="s">
        <v>56</v>
      </c>
      <c r="V360" s="14" t="s">
        <v>56</v>
      </c>
      <c r="W360" s="14" t="s">
        <v>56</v>
      </c>
      <c r="X360" s="16" t="s">
        <v>56</v>
      </c>
      <c r="Y360" s="13"/>
      <c r="Z360" s="13"/>
      <c r="AA360" s="13"/>
      <c r="AB360" s="13"/>
    </row>
    <row r="361" spans="1:28" ht="17.100000000000001" customHeight="1">
      <c r="A361" t="s">
        <v>879</v>
      </c>
      <c r="B361" s="12" t="s">
        <v>880</v>
      </c>
      <c r="C361" s="12" t="s">
        <v>37</v>
      </c>
      <c r="D361" s="12" t="s">
        <v>173</v>
      </c>
      <c r="E361" s="12" t="s">
        <v>564</v>
      </c>
      <c r="F361" s="12" t="s">
        <v>175</v>
      </c>
      <c r="G361" s="9" t="s">
        <v>4915</v>
      </c>
      <c r="H361" s="8" t="s">
        <v>6636</v>
      </c>
      <c r="I361" s="9"/>
      <c r="J361" s="9"/>
      <c r="K361" s="10" t="s">
        <v>2017</v>
      </c>
      <c r="L361" s="11">
        <v>45597</v>
      </c>
      <c r="M361" s="22"/>
      <c r="N361" s="33"/>
      <c r="O361" s="22"/>
      <c r="P361" s="12" t="s">
        <v>7568</v>
      </c>
      <c r="Q361" s="12" t="s">
        <v>7132</v>
      </c>
      <c r="R361" s="12" t="s">
        <v>7569</v>
      </c>
      <c r="S361" s="12" t="s">
        <v>7569</v>
      </c>
      <c r="T361" s="12" t="s">
        <v>7569</v>
      </c>
      <c r="U361" s="14" t="s">
        <v>56</v>
      </c>
      <c r="V361" s="14" t="s">
        <v>56</v>
      </c>
      <c r="W361" s="14" t="s">
        <v>56</v>
      </c>
      <c r="X361" s="16" t="s">
        <v>56</v>
      </c>
      <c r="Y361" s="13"/>
      <c r="Z361" s="13"/>
      <c r="AA361" s="13"/>
      <c r="AB361" s="13"/>
    </row>
    <row r="362" spans="1:28" ht="17.100000000000001" customHeight="1">
      <c r="A362" t="s">
        <v>881</v>
      </c>
      <c r="B362" s="12" t="s">
        <v>882</v>
      </c>
      <c r="C362" s="12" t="s">
        <v>37</v>
      </c>
      <c r="D362" s="12" t="s">
        <v>173</v>
      </c>
      <c r="E362" s="12" t="s">
        <v>564</v>
      </c>
      <c r="F362" s="12" t="s">
        <v>175</v>
      </c>
      <c r="G362" s="9" t="s">
        <v>4916</v>
      </c>
      <c r="H362" s="8" t="s">
        <v>6636</v>
      </c>
      <c r="I362" s="9"/>
      <c r="J362" s="9"/>
      <c r="K362" s="10" t="s">
        <v>2017</v>
      </c>
      <c r="L362" s="11">
        <v>45597</v>
      </c>
      <c r="M362" s="22"/>
      <c r="N362" s="33"/>
      <c r="O362" s="22"/>
      <c r="P362" s="12" t="s">
        <v>7612</v>
      </c>
      <c r="Q362" s="12" t="s">
        <v>7618</v>
      </c>
      <c r="R362" s="12" t="s">
        <v>7297</v>
      </c>
      <c r="S362" s="12" t="s">
        <v>7613</v>
      </c>
      <c r="T362" s="12" t="s">
        <v>7614</v>
      </c>
      <c r="U362" s="14" t="s">
        <v>56</v>
      </c>
      <c r="V362" s="14" t="s">
        <v>56</v>
      </c>
      <c r="W362" s="14" t="s">
        <v>56</v>
      </c>
      <c r="X362" s="16" t="s">
        <v>56</v>
      </c>
      <c r="Y362" s="13"/>
      <c r="Z362" s="13"/>
      <c r="AA362" s="13"/>
      <c r="AB362" s="13"/>
    </row>
    <row r="363" spans="1:28" ht="17.100000000000001" customHeight="1">
      <c r="A363" t="s">
        <v>883</v>
      </c>
      <c r="B363" s="12" t="s">
        <v>884</v>
      </c>
      <c r="C363" s="12" t="s">
        <v>37</v>
      </c>
      <c r="D363" s="12" t="s">
        <v>173</v>
      </c>
      <c r="E363" s="12" t="s">
        <v>564</v>
      </c>
      <c r="F363" s="12" t="s">
        <v>175</v>
      </c>
      <c r="G363" s="9" t="s">
        <v>4917</v>
      </c>
      <c r="H363" s="8" t="s">
        <v>6636</v>
      </c>
      <c r="I363" s="9"/>
      <c r="J363" s="9"/>
      <c r="K363" s="10" t="s">
        <v>2017</v>
      </c>
      <c r="L363" s="11">
        <v>45597</v>
      </c>
      <c r="M363" s="22"/>
      <c r="N363" s="33"/>
      <c r="O363" s="22"/>
      <c r="P363" s="12" t="s">
        <v>7612</v>
      </c>
      <c r="Q363" s="12" t="s">
        <v>7618</v>
      </c>
      <c r="R363" s="12" t="s">
        <v>7297</v>
      </c>
      <c r="S363" s="12" t="s">
        <v>7613</v>
      </c>
      <c r="T363" s="12" t="s">
        <v>7614</v>
      </c>
      <c r="U363" s="14" t="s">
        <v>56</v>
      </c>
      <c r="V363" s="14" t="s">
        <v>56</v>
      </c>
      <c r="W363" s="14" t="s">
        <v>56</v>
      </c>
      <c r="X363" s="16" t="s">
        <v>56</v>
      </c>
      <c r="Y363" s="13"/>
      <c r="Z363" s="13"/>
      <c r="AA363" s="13"/>
      <c r="AB363" s="13"/>
    </row>
    <row r="364" spans="1:28" ht="17.100000000000001" customHeight="1">
      <c r="A364" t="s">
        <v>885</v>
      </c>
      <c r="B364" s="12" t="s">
        <v>886</v>
      </c>
      <c r="C364" s="12" t="s">
        <v>37</v>
      </c>
      <c r="D364" s="12" t="s">
        <v>173</v>
      </c>
      <c r="E364" s="12" t="s">
        <v>564</v>
      </c>
      <c r="F364" s="12" t="s">
        <v>175</v>
      </c>
      <c r="G364" s="9" t="s">
        <v>4918</v>
      </c>
      <c r="H364" s="8" t="s">
        <v>6636</v>
      </c>
      <c r="I364" s="9"/>
      <c r="J364" s="9"/>
      <c r="K364" s="10" t="s">
        <v>2017</v>
      </c>
      <c r="L364" s="11">
        <v>45597</v>
      </c>
      <c r="M364" s="22"/>
      <c r="N364" s="33"/>
      <c r="O364" s="22"/>
      <c r="P364" s="12" t="s">
        <v>7615</v>
      </c>
      <c r="Q364" s="12" t="s">
        <v>7619</v>
      </c>
      <c r="R364" s="12" t="s">
        <v>7297</v>
      </c>
      <c r="S364" s="12" t="s">
        <v>7616</v>
      </c>
      <c r="T364" s="12" t="s">
        <v>7614</v>
      </c>
      <c r="U364" s="14" t="s">
        <v>56</v>
      </c>
      <c r="V364" s="14" t="s">
        <v>56</v>
      </c>
      <c r="W364" s="14" t="s">
        <v>56</v>
      </c>
      <c r="X364" s="16" t="s">
        <v>56</v>
      </c>
      <c r="Y364" s="13"/>
      <c r="Z364" s="13"/>
      <c r="AA364" s="13"/>
      <c r="AB364" s="13"/>
    </row>
    <row r="365" spans="1:28" ht="17.100000000000001" customHeight="1">
      <c r="A365" t="s">
        <v>887</v>
      </c>
      <c r="B365" s="12" t="s">
        <v>888</v>
      </c>
      <c r="C365" s="12" t="s">
        <v>37</v>
      </c>
      <c r="D365" s="12" t="s">
        <v>173</v>
      </c>
      <c r="E365" s="12" t="s">
        <v>564</v>
      </c>
      <c r="F365" s="12" t="s">
        <v>175</v>
      </c>
      <c r="G365" s="9" t="s">
        <v>4919</v>
      </c>
      <c r="H365" s="8" t="s">
        <v>6636</v>
      </c>
      <c r="I365" s="9"/>
      <c r="J365" s="9"/>
      <c r="K365" s="10" t="s">
        <v>2017</v>
      </c>
      <c r="L365" s="11">
        <v>45597</v>
      </c>
      <c r="M365" s="22"/>
      <c r="N365" s="33"/>
      <c r="O365" s="22"/>
      <c r="P365" s="12" t="s">
        <v>7615</v>
      </c>
      <c r="Q365" s="12" t="s">
        <v>7619</v>
      </c>
      <c r="R365" s="12" t="s">
        <v>7297</v>
      </c>
      <c r="S365" s="12" t="s">
        <v>7616</v>
      </c>
      <c r="T365" s="12" t="s">
        <v>7614</v>
      </c>
      <c r="U365" s="14" t="s">
        <v>56</v>
      </c>
      <c r="V365" s="14" t="s">
        <v>56</v>
      </c>
      <c r="W365" s="14" t="s">
        <v>56</v>
      </c>
      <c r="X365" s="16" t="s">
        <v>56</v>
      </c>
      <c r="Y365" s="13"/>
      <c r="Z365" s="13"/>
      <c r="AA365" s="13"/>
      <c r="AB365" s="13"/>
    </row>
    <row r="366" spans="1:28" ht="17.100000000000001" customHeight="1">
      <c r="A366" t="s">
        <v>889</v>
      </c>
      <c r="B366" s="12" t="s">
        <v>890</v>
      </c>
      <c r="C366" s="12" t="s">
        <v>37</v>
      </c>
      <c r="D366" s="12" t="s">
        <v>173</v>
      </c>
      <c r="E366" s="12" t="s">
        <v>564</v>
      </c>
      <c r="F366" s="12" t="s">
        <v>175</v>
      </c>
      <c r="G366" s="9" t="s">
        <v>4920</v>
      </c>
      <c r="H366" s="8" t="s">
        <v>6636</v>
      </c>
      <c r="I366" s="9"/>
      <c r="J366" s="9"/>
      <c r="K366" s="10" t="s">
        <v>2017</v>
      </c>
      <c r="L366" s="11">
        <v>45597</v>
      </c>
      <c r="M366" s="22"/>
      <c r="N366" s="33"/>
      <c r="O366" s="22"/>
      <c r="P366" s="12" t="s">
        <v>7615</v>
      </c>
      <c r="Q366" s="12" t="s">
        <v>7620</v>
      </c>
      <c r="R366" s="12" t="s">
        <v>7297</v>
      </c>
      <c r="S366" s="12" t="s">
        <v>7616</v>
      </c>
      <c r="T366" s="12" t="s">
        <v>7614</v>
      </c>
      <c r="U366" s="14" t="s">
        <v>56</v>
      </c>
      <c r="V366" s="14" t="s">
        <v>56</v>
      </c>
      <c r="W366" s="14" t="s">
        <v>56</v>
      </c>
      <c r="X366" s="16" t="s">
        <v>56</v>
      </c>
      <c r="Y366" s="13"/>
      <c r="Z366" s="13"/>
      <c r="AA366" s="13"/>
      <c r="AB366" s="13"/>
    </row>
    <row r="367" spans="1:28" ht="17.100000000000001" customHeight="1">
      <c r="A367" t="s">
        <v>891</v>
      </c>
      <c r="B367" s="12" t="s">
        <v>892</v>
      </c>
      <c r="C367" s="12" t="s">
        <v>37</v>
      </c>
      <c r="D367" s="12" t="s">
        <v>173</v>
      </c>
      <c r="E367" s="12" t="s">
        <v>564</v>
      </c>
      <c r="F367" s="12" t="s">
        <v>175</v>
      </c>
      <c r="G367" s="9" t="s">
        <v>4921</v>
      </c>
      <c r="H367" s="8" t="s">
        <v>6636</v>
      </c>
      <c r="I367" s="9"/>
      <c r="J367" s="9"/>
      <c r="K367" s="10" t="s">
        <v>2017</v>
      </c>
      <c r="L367" s="11">
        <v>45597</v>
      </c>
      <c r="M367" s="22"/>
      <c r="N367" s="33"/>
      <c r="O367" s="22"/>
      <c r="P367" s="12" t="s">
        <v>7568</v>
      </c>
      <c r="Q367" s="12" t="s">
        <v>7132</v>
      </c>
      <c r="R367" s="12" t="s">
        <v>7569</v>
      </c>
      <c r="S367" s="12" t="s">
        <v>7569</v>
      </c>
      <c r="T367" s="12" t="s">
        <v>7569</v>
      </c>
      <c r="U367" s="14" t="s">
        <v>56</v>
      </c>
      <c r="V367" s="14" t="s">
        <v>56</v>
      </c>
      <c r="W367" s="14" t="s">
        <v>56</v>
      </c>
      <c r="X367" s="16" t="s">
        <v>56</v>
      </c>
      <c r="Y367" s="13"/>
      <c r="Z367" s="13"/>
      <c r="AA367" s="13"/>
      <c r="AB367" s="13"/>
    </row>
    <row r="368" spans="1:28" ht="17.100000000000001" customHeight="1">
      <c r="A368" t="s">
        <v>893</v>
      </c>
      <c r="B368" s="12" t="s">
        <v>894</v>
      </c>
      <c r="C368" s="12" t="s">
        <v>37</v>
      </c>
      <c r="D368" s="12" t="s">
        <v>173</v>
      </c>
      <c r="E368" s="12" t="s">
        <v>564</v>
      </c>
      <c r="F368" s="12" t="s">
        <v>175</v>
      </c>
      <c r="G368" s="9" t="s">
        <v>4922</v>
      </c>
      <c r="H368" s="8" t="s">
        <v>6636</v>
      </c>
      <c r="I368" s="9"/>
      <c r="J368" s="9"/>
      <c r="K368" s="10" t="s">
        <v>2017</v>
      </c>
      <c r="L368" s="11">
        <v>45597</v>
      </c>
      <c r="M368" s="22"/>
      <c r="N368" s="33"/>
      <c r="O368" s="22"/>
      <c r="P368" s="12" t="s">
        <v>7568</v>
      </c>
      <c r="Q368" s="12" t="s">
        <v>7132</v>
      </c>
      <c r="R368" s="12" t="s">
        <v>7569</v>
      </c>
      <c r="S368" s="12" t="s">
        <v>7569</v>
      </c>
      <c r="T368" s="12" t="s">
        <v>7569</v>
      </c>
      <c r="U368" s="14" t="s">
        <v>56</v>
      </c>
      <c r="V368" s="14" t="s">
        <v>56</v>
      </c>
      <c r="W368" s="14" t="s">
        <v>56</v>
      </c>
      <c r="X368" s="16" t="s">
        <v>56</v>
      </c>
      <c r="Y368" s="13"/>
      <c r="Z368" s="13"/>
      <c r="AA368" s="13"/>
      <c r="AB368" s="13"/>
    </row>
    <row r="369" spans="1:28" ht="17.100000000000001" customHeight="1">
      <c r="A369" t="s">
        <v>895</v>
      </c>
      <c r="B369" s="12" t="s">
        <v>896</v>
      </c>
      <c r="C369" s="12" t="s">
        <v>37</v>
      </c>
      <c r="D369" s="12" t="s">
        <v>173</v>
      </c>
      <c r="E369" s="12" t="s">
        <v>564</v>
      </c>
      <c r="F369" s="12" t="s">
        <v>175</v>
      </c>
      <c r="G369" s="9" t="s">
        <v>4923</v>
      </c>
      <c r="H369" s="8" t="s">
        <v>6636</v>
      </c>
      <c r="I369" s="9"/>
      <c r="J369" s="9"/>
      <c r="K369" s="10" t="s">
        <v>2017</v>
      </c>
      <c r="L369" s="11">
        <v>45597</v>
      </c>
      <c r="M369" s="22"/>
      <c r="N369" s="33"/>
      <c r="O369" s="22"/>
      <c r="P369" s="12" t="s">
        <v>7568</v>
      </c>
      <c r="Q369" s="12" t="s">
        <v>7132</v>
      </c>
      <c r="R369" s="12" t="s">
        <v>7569</v>
      </c>
      <c r="S369" s="12" t="s">
        <v>7569</v>
      </c>
      <c r="T369" s="12" t="s">
        <v>7569</v>
      </c>
      <c r="U369" s="14" t="s">
        <v>56</v>
      </c>
      <c r="V369" s="14" t="s">
        <v>56</v>
      </c>
      <c r="W369" s="14" t="s">
        <v>56</v>
      </c>
      <c r="X369" s="16" t="s">
        <v>56</v>
      </c>
      <c r="Y369" s="13"/>
      <c r="Z369" s="13"/>
      <c r="AA369" s="13"/>
      <c r="AB369" s="13"/>
    </row>
    <row r="370" spans="1:28" ht="17.100000000000001" customHeight="1">
      <c r="A370" t="s">
        <v>897</v>
      </c>
      <c r="B370" s="12" t="s">
        <v>898</v>
      </c>
      <c r="C370" s="12" t="s">
        <v>37</v>
      </c>
      <c r="D370" s="12" t="s">
        <v>173</v>
      </c>
      <c r="E370" s="12" t="s">
        <v>564</v>
      </c>
      <c r="F370" s="12" t="s">
        <v>175</v>
      </c>
      <c r="G370" s="9" t="s">
        <v>4924</v>
      </c>
      <c r="H370" s="8" t="s">
        <v>6636</v>
      </c>
      <c r="I370" s="9"/>
      <c r="J370" s="9"/>
      <c r="K370" s="10" t="s">
        <v>2017</v>
      </c>
      <c r="L370" s="11">
        <v>45597</v>
      </c>
      <c r="M370" s="22"/>
      <c r="N370" s="33"/>
      <c r="O370" s="22"/>
      <c r="P370" s="12" t="s">
        <v>7568</v>
      </c>
      <c r="Q370" s="12" t="s">
        <v>7132</v>
      </c>
      <c r="R370" s="12" t="s">
        <v>7569</v>
      </c>
      <c r="S370" s="12" t="s">
        <v>7569</v>
      </c>
      <c r="T370" s="12" t="s">
        <v>7569</v>
      </c>
      <c r="U370" s="14" t="s">
        <v>56</v>
      </c>
      <c r="V370" s="14" t="s">
        <v>56</v>
      </c>
      <c r="W370" s="14" t="s">
        <v>56</v>
      </c>
      <c r="X370" s="16" t="s">
        <v>56</v>
      </c>
      <c r="Y370" s="13"/>
      <c r="Z370" s="13"/>
      <c r="AA370" s="13"/>
      <c r="AB370" s="13"/>
    </row>
    <row r="371" spans="1:28" ht="17.100000000000001" customHeight="1">
      <c r="A371" t="s">
        <v>899</v>
      </c>
      <c r="B371" s="12" t="s">
        <v>900</v>
      </c>
      <c r="C371" s="12" t="s">
        <v>37</v>
      </c>
      <c r="D371" s="12" t="s">
        <v>173</v>
      </c>
      <c r="E371" s="12" t="s">
        <v>564</v>
      </c>
      <c r="F371" s="12" t="s">
        <v>175</v>
      </c>
      <c r="G371" s="9" t="s">
        <v>4925</v>
      </c>
      <c r="H371" s="8" t="s">
        <v>6636</v>
      </c>
      <c r="I371" s="9"/>
      <c r="J371" s="9"/>
      <c r="K371" s="10" t="s">
        <v>2017</v>
      </c>
      <c r="L371" s="11">
        <v>45597</v>
      </c>
      <c r="M371" s="22"/>
      <c r="N371" s="33"/>
      <c r="O371" s="22"/>
      <c r="P371" s="12" t="s">
        <v>7568</v>
      </c>
      <c r="Q371" s="12" t="s">
        <v>7132</v>
      </c>
      <c r="R371" s="12" t="s">
        <v>7569</v>
      </c>
      <c r="S371" s="12" t="s">
        <v>7569</v>
      </c>
      <c r="T371" s="12" t="s">
        <v>7569</v>
      </c>
      <c r="U371" s="14" t="s">
        <v>56</v>
      </c>
      <c r="V371" s="14" t="s">
        <v>56</v>
      </c>
      <c r="W371" s="14" t="s">
        <v>56</v>
      </c>
      <c r="X371" s="16" t="s">
        <v>56</v>
      </c>
      <c r="Y371" s="13"/>
      <c r="Z371" s="13"/>
      <c r="AA371" s="13"/>
      <c r="AB371" s="13"/>
    </row>
    <row r="372" spans="1:28" ht="17.100000000000001" customHeight="1">
      <c r="A372" t="s">
        <v>901</v>
      </c>
      <c r="B372" s="12" t="s">
        <v>902</v>
      </c>
      <c r="C372" s="12" t="s">
        <v>37</v>
      </c>
      <c r="D372" s="12" t="s">
        <v>173</v>
      </c>
      <c r="E372" s="12" t="s">
        <v>564</v>
      </c>
      <c r="F372" s="12" t="s">
        <v>175</v>
      </c>
      <c r="G372" s="9" t="s">
        <v>4926</v>
      </c>
      <c r="H372" s="8" t="s">
        <v>6636</v>
      </c>
      <c r="I372" s="9"/>
      <c r="J372" s="9"/>
      <c r="K372" s="10" t="s">
        <v>2017</v>
      </c>
      <c r="L372" s="11">
        <v>45597</v>
      </c>
      <c r="M372" s="22"/>
      <c r="N372" s="33"/>
      <c r="O372" s="22"/>
      <c r="P372" s="12" t="s">
        <v>7612</v>
      </c>
      <c r="Q372" s="12" t="s">
        <v>7618</v>
      </c>
      <c r="R372" s="12" t="s">
        <v>7297</v>
      </c>
      <c r="S372" s="12" t="s">
        <v>7613</v>
      </c>
      <c r="T372" s="12" t="s">
        <v>7614</v>
      </c>
      <c r="U372" s="14" t="s">
        <v>56</v>
      </c>
      <c r="V372" s="14" t="s">
        <v>56</v>
      </c>
      <c r="W372" s="14" t="s">
        <v>56</v>
      </c>
      <c r="X372" s="16" t="s">
        <v>56</v>
      </c>
      <c r="Y372" s="13"/>
      <c r="Z372" s="13"/>
      <c r="AA372" s="13"/>
      <c r="AB372" s="13"/>
    </row>
    <row r="373" spans="1:28" ht="17.100000000000001" customHeight="1">
      <c r="A373" t="s">
        <v>903</v>
      </c>
      <c r="B373" s="12" t="s">
        <v>904</v>
      </c>
      <c r="C373" s="12" t="s">
        <v>37</v>
      </c>
      <c r="D373" s="12" t="s">
        <v>173</v>
      </c>
      <c r="E373" s="12" t="s">
        <v>564</v>
      </c>
      <c r="F373" s="12" t="s">
        <v>175</v>
      </c>
      <c r="G373" s="9" t="s">
        <v>4927</v>
      </c>
      <c r="H373" s="8" t="s">
        <v>6636</v>
      </c>
      <c r="I373" s="9"/>
      <c r="J373" s="9"/>
      <c r="K373" s="10" t="s">
        <v>2017</v>
      </c>
      <c r="L373" s="11">
        <v>45597</v>
      </c>
      <c r="M373" s="22"/>
      <c r="N373" s="33"/>
      <c r="O373" s="22"/>
      <c r="P373" s="12" t="s">
        <v>7615</v>
      </c>
      <c r="Q373" s="12" t="s">
        <v>7619</v>
      </c>
      <c r="R373" s="12" t="s">
        <v>7297</v>
      </c>
      <c r="S373" s="12" t="s">
        <v>7616</v>
      </c>
      <c r="T373" s="12" t="s">
        <v>7614</v>
      </c>
      <c r="U373" s="14" t="s">
        <v>56</v>
      </c>
      <c r="V373" s="14" t="s">
        <v>56</v>
      </c>
      <c r="W373" s="14" t="s">
        <v>56</v>
      </c>
      <c r="X373" s="16" t="s">
        <v>56</v>
      </c>
      <c r="Y373" s="13"/>
      <c r="Z373" s="13"/>
      <c r="AA373" s="13"/>
      <c r="AB373" s="13"/>
    </row>
    <row r="374" spans="1:28" ht="17.100000000000001" customHeight="1">
      <c r="A374" t="s">
        <v>905</v>
      </c>
      <c r="B374" s="12" t="s">
        <v>906</v>
      </c>
      <c r="C374" s="12" t="s">
        <v>37</v>
      </c>
      <c r="D374" s="12" t="s">
        <v>173</v>
      </c>
      <c r="E374" s="12" t="s">
        <v>564</v>
      </c>
      <c r="F374" s="12" t="s">
        <v>175</v>
      </c>
      <c r="G374" s="9" t="s">
        <v>4928</v>
      </c>
      <c r="H374" s="8" t="s">
        <v>6636</v>
      </c>
      <c r="I374" s="9"/>
      <c r="J374" s="9"/>
      <c r="K374" s="10" t="s">
        <v>2017</v>
      </c>
      <c r="L374" s="11">
        <v>45597</v>
      </c>
      <c r="M374" s="22"/>
      <c r="N374" s="33"/>
      <c r="O374" s="22"/>
      <c r="P374" s="12" t="s">
        <v>7615</v>
      </c>
      <c r="Q374" s="12" t="s">
        <v>7619</v>
      </c>
      <c r="R374" s="12" t="s">
        <v>7297</v>
      </c>
      <c r="S374" s="12" t="s">
        <v>7616</v>
      </c>
      <c r="T374" s="12" t="s">
        <v>7614</v>
      </c>
      <c r="U374" s="14" t="s">
        <v>56</v>
      </c>
      <c r="V374" s="14" t="s">
        <v>56</v>
      </c>
      <c r="W374" s="14" t="s">
        <v>56</v>
      </c>
      <c r="X374" s="16" t="s">
        <v>56</v>
      </c>
      <c r="Y374" s="13"/>
      <c r="Z374" s="13"/>
      <c r="AA374" s="13"/>
      <c r="AB374" s="13"/>
    </row>
    <row r="375" spans="1:28" ht="17.100000000000001" customHeight="1">
      <c r="A375" t="s">
        <v>907</v>
      </c>
      <c r="B375" s="12" t="s">
        <v>908</v>
      </c>
      <c r="C375" s="12" t="s">
        <v>37</v>
      </c>
      <c r="D375" s="12" t="s">
        <v>173</v>
      </c>
      <c r="E375" s="12" t="s">
        <v>564</v>
      </c>
      <c r="F375" s="12" t="s">
        <v>175</v>
      </c>
      <c r="G375" s="9" t="s">
        <v>4929</v>
      </c>
      <c r="H375" s="8" t="s">
        <v>6636</v>
      </c>
      <c r="I375" s="9"/>
      <c r="J375" s="9"/>
      <c r="K375" s="10" t="s">
        <v>2017</v>
      </c>
      <c r="L375" s="11">
        <v>45597</v>
      </c>
      <c r="M375" s="22"/>
      <c r="N375" s="33"/>
      <c r="O375" s="22"/>
      <c r="P375" s="12" t="s">
        <v>7615</v>
      </c>
      <c r="Q375" s="12" t="s">
        <v>7620</v>
      </c>
      <c r="R375" s="12" t="s">
        <v>7297</v>
      </c>
      <c r="S375" s="12" t="s">
        <v>7616</v>
      </c>
      <c r="T375" s="12" t="s">
        <v>7614</v>
      </c>
      <c r="U375" s="14" t="s">
        <v>56</v>
      </c>
      <c r="V375" s="14" t="s">
        <v>56</v>
      </c>
      <c r="W375" s="14" t="s">
        <v>56</v>
      </c>
      <c r="X375" s="16" t="s">
        <v>56</v>
      </c>
      <c r="Y375" s="13"/>
      <c r="Z375" s="13"/>
      <c r="AA375" s="13"/>
      <c r="AB375" s="13"/>
    </row>
    <row r="376" spans="1:28" ht="17.100000000000001" customHeight="1">
      <c r="A376" t="s">
        <v>909</v>
      </c>
      <c r="B376" s="12" t="s">
        <v>910</v>
      </c>
      <c r="C376" s="12" t="s">
        <v>37</v>
      </c>
      <c r="D376" s="12" t="s">
        <v>173</v>
      </c>
      <c r="E376" s="12" t="s">
        <v>564</v>
      </c>
      <c r="F376" s="12" t="s">
        <v>175</v>
      </c>
      <c r="G376" s="9" t="s">
        <v>4930</v>
      </c>
      <c r="H376" s="8" t="s">
        <v>6636</v>
      </c>
      <c r="I376" s="9"/>
      <c r="J376" s="9"/>
      <c r="K376" s="10" t="s">
        <v>2017</v>
      </c>
      <c r="L376" s="11">
        <v>45597</v>
      </c>
      <c r="M376" s="22"/>
      <c r="N376" s="33"/>
      <c r="O376" s="22"/>
      <c r="P376" s="12" t="s">
        <v>7568</v>
      </c>
      <c r="Q376" s="12" t="s">
        <v>7132</v>
      </c>
      <c r="R376" s="12" t="s">
        <v>7569</v>
      </c>
      <c r="S376" s="12" t="s">
        <v>7569</v>
      </c>
      <c r="T376" s="12" t="s">
        <v>7569</v>
      </c>
      <c r="U376" s="14" t="s">
        <v>56</v>
      </c>
      <c r="V376" s="14" t="s">
        <v>56</v>
      </c>
      <c r="W376" s="14" t="s">
        <v>56</v>
      </c>
      <c r="X376" s="16" t="s">
        <v>56</v>
      </c>
      <c r="Y376" s="13"/>
      <c r="Z376" s="13"/>
      <c r="AA376" s="13"/>
      <c r="AB376" s="13"/>
    </row>
    <row r="377" spans="1:28" ht="17.100000000000001" customHeight="1">
      <c r="A377" t="s">
        <v>911</v>
      </c>
      <c r="B377" s="12" t="s">
        <v>912</v>
      </c>
      <c r="C377" s="12" t="s">
        <v>37</v>
      </c>
      <c r="D377" s="12" t="s">
        <v>173</v>
      </c>
      <c r="E377" s="12" t="s">
        <v>564</v>
      </c>
      <c r="F377" s="12" t="s">
        <v>175</v>
      </c>
      <c r="G377" s="9" t="s">
        <v>4931</v>
      </c>
      <c r="H377" s="8" t="s">
        <v>6636</v>
      </c>
      <c r="I377" s="9"/>
      <c r="J377" s="9"/>
      <c r="K377" s="10" t="s">
        <v>2017</v>
      </c>
      <c r="L377" s="11">
        <v>45597</v>
      </c>
      <c r="M377" s="22"/>
      <c r="N377" s="33"/>
      <c r="O377" s="22"/>
      <c r="P377" s="12" t="s">
        <v>7568</v>
      </c>
      <c r="Q377" s="12" t="s">
        <v>7132</v>
      </c>
      <c r="R377" s="12" t="s">
        <v>7569</v>
      </c>
      <c r="S377" s="12" t="s">
        <v>7569</v>
      </c>
      <c r="T377" s="12" t="s">
        <v>7569</v>
      </c>
      <c r="U377" s="14" t="s">
        <v>56</v>
      </c>
      <c r="V377" s="14" t="s">
        <v>56</v>
      </c>
      <c r="W377" s="14" t="s">
        <v>56</v>
      </c>
      <c r="X377" s="16" t="s">
        <v>56</v>
      </c>
      <c r="Y377" s="13"/>
      <c r="Z377" s="13"/>
      <c r="AA377" s="13"/>
      <c r="AB377" s="13"/>
    </row>
    <row r="378" spans="1:28" ht="17.100000000000001" customHeight="1">
      <c r="A378" t="s">
        <v>913</v>
      </c>
      <c r="B378" s="12" t="s">
        <v>914</v>
      </c>
      <c r="C378" s="12" t="s">
        <v>37</v>
      </c>
      <c r="D378" s="12" t="s">
        <v>173</v>
      </c>
      <c r="E378" s="12" t="s">
        <v>564</v>
      </c>
      <c r="F378" s="12" t="s">
        <v>175</v>
      </c>
      <c r="G378" s="9" t="s">
        <v>4932</v>
      </c>
      <c r="H378" s="8" t="s">
        <v>6636</v>
      </c>
      <c r="I378" s="9"/>
      <c r="J378" s="9"/>
      <c r="K378" s="10" t="s">
        <v>2017</v>
      </c>
      <c r="L378" s="11">
        <v>45597</v>
      </c>
      <c r="M378" s="22"/>
      <c r="N378" s="33"/>
      <c r="O378" s="22"/>
      <c r="P378" s="12" t="s">
        <v>7568</v>
      </c>
      <c r="Q378" s="12" t="s">
        <v>7132</v>
      </c>
      <c r="R378" s="12" t="s">
        <v>7569</v>
      </c>
      <c r="S378" s="12" t="s">
        <v>7569</v>
      </c>
      <c r="T378" s="12" t="s">
        <v>7569</v>
      </c>
      <c r="U378" s="14" t="s">
        <v>56</v>
      </c>
      <c r="V378" s="14" t="s">
        <v>56</v>
      </c>
      <c r="W378" s="14" t="s">
        <v>56</v>
      </c>
      <c r="X378" s="16" t="s">
        <v>56</v>
      </c>
      <c r="Y378" s="13"/>
      <c r="Z378" s="13"/>
      <c r="AA378" s="13"/>
      <c r="AB378" s="13"/>
    </row>
    <row r="379" spans="1:28" ht="17.100000000000001" customHeight="1">
      <c r="A379" t="s">
        <v>915</v>
      </c>
      <c r="B379" s="12" t="s">
        <v>916</v>
      </c>
      <c r="C379" s="12" t="s">
        <v>37</v>
      </c>
      <c r="D379" s="12" t="s">
        <v>173</v>
      </c>
      <c r="E379" s="12" t="s">
        <v>564</v>
      </c>
      <c r="F379" s="12" t="s">
        <v>175</v>
      </c>
      <c r="G379" s="9" t="s">
        <v>4933</v>
      </c>
      <c r="H379" s="8" t="s">
        <v>6636</v>
      </c>
      <c r="I379" s="9"/>
      <c r="J379" s="9"/>
      <c r="K379" s="10" t="s">
        <v>2017</v>
      </c>
      <c r="L379" s="11">
        <v>45597</v>
      </c>
      <c r="M379" s="22"/>
      <c r="N379" s="33"/>
      <c r="O379" s="22"/>
      <c r="P379" s="12" t="s">
        <v>7568</v>
      </c>
      <c r="Q379" s="12" t="s">
        <v>7132</v>
      </c>
      <c r="R379" s="12" t="s">
        <v>7569</v>
      </c>
      <c r="S379" s="12" t="s">
        <v>7569</v>
      </c>
      <c r="T379" s="12" t="s">
        <v>7569</v>
      </c>
      <c r="U379" s="14" t="s">
        <v>56</v>
      </c>
      <c r="V379" s="14" t="s">
        <v>56</v>
      </c>
      <c r="W379" s="14" t="s">
        <v>56</v>
      </c>
      <c r="X379" s="16" t="s">
        <v>56</v>
      </c>
      <c r="Y379" s="13"/>
      <c r="Z379" s="13"/>
      <c r="AA379" s="13"/>
      <c r="AB379" s="13"/>
    </row>
    <row r="380" spans="1:28" ht="17.100000000000001" customHeight="1">
      <c r="A380" t="s">
        <v>917</v>
      </c>
      <c r="B380" s="12" t="s">
        <v>918</v>
      </c>
      <c r="C380" s="12" t="s">
        <v>37</v>
      </c>
      <c r="D380" s="12" t="s">
        <v>173</v>
      </c>
      <c r="E380" s="12" t="s">
        <v>564</v>
      </c>
      <c r="F380" s="12" t="s">
        <v>175</v>
      </c>
      <c r="G380" s="9" t="s">
        <v>4934</v>
      </c>
      <c r="H380" s="8" t="s">
        <v>6636</v>
      </c>
      <c r="I380" s="9"/>
      <c r="J380" s="9"/>
      <c r="K380" s="10" t="s">
        <v>2017</v>
      </c>
      <c r="L380" s="11">
        <v>45597</v>
      </c>
      <c r="M380" s="22"/>
      <c r="N380" s="33"/>
      <c r="O380" s="22"/>
      <c r="P380" s="12" t="s">
        <v>7621</v>
      </c>
      <c r="Q380" s="12" t="s">
        <v>1553</v>
      </c>
      <c r="R380" s="12" t="s">
        <v>7302</v>
      </c>
      <c r="S380" s="12" t="s">
        <v>7077</v>
      </c>
      <c r="T380" s="12" t="s">
        <v>7428</v>
      </c>
      <c r="U380" s="14" t="s">
        <v>56</v>
      </c>
      <c r="V380" s="14" t="s">
        <v>56</v>
      </c>
      <c r="W380" s="14" t="s">
        <v>56</v>
      </c>
      <c r="X380" s="16" t="s">
        <v>56</v>
      </c>
      <c r="Y380" s="13"/>
      <c r="Z380" s="13"/>
      <c r="AA380" s="13"/>
      <c r="AB380" s="13"/>
    </row>
    <row r="381" spans="1:28" ht="17.100000000000001" customHeight="1">
      <c r="A381" t="s">
        <v>919</v>
      </c>
      <c r="B381" s="12" t="s">
        <v>920</v>
      </c>
      <c r="C381" s="12" t="s">
        <v>37</v>
      </c>
      <c r="D381" s="12" t="s">
        <v>173</v>
      </c>
      <c r="E381" s="12" t="s">
        <v>564</v>
      </c>
      <c r="F381" s="12" t="s">
        <v>175</v>
      </c>
      <c r="G381" s="9" t="s">
        <v>4935</v>
      </c>
      <c r="H381" s="8" t="s">
        <v>6636</v>
      </c>
      <c r="I381" s="9"/>
      <c r="J381" s="9"/>
      <c r="K381" s="10" t="s">
        <v>2017</v>
      </c>
      <c r="L381" s="11">
        <v>45597</v>
      </c>
      <c r="M381" s="22"/>
      <c r="N381" s="33"/>
      <c r="O381" s="22"/>
      <c r="P381" s="12" t="s">
        <v>7622</v>
      </c>
      <c r="Q381" s="12" t="s">
        <v>7623</v>
      </c>
      <c r="R381" s="12" t="s">
        <v>7302</v>
      </c>
      <c r="S381" s="12" t="s">
        <v>7624</v>
      </c>
      <c r="T381" s="12" t="s">
        <v>7428</v>
      </c>
      <c r="U381" s="14" t="s">
        <v>56</v>
      </c>
      <c r="V381" s="14" t="s">
        <v>56</v>
      </c>
      <c r="W381" s="14" t="s">
        <v>56</v>
      </c>
      <c r="X381" s="16" t="s">
        <v>56</v>
      </c>
      <c r="Y381" s="13"/>
      <c r="Z381" s="13"/>
      <c r="AA381" s="13"/>
      <c r="AB381" s="13"/>
    </row>
    <row r="382" spans="1:28" ht="17.100000000000001" customHeight="1">
      <c r="A382" t="s">
        <v>921</v>
      </c>
      <c r="B382" s="12" t="s">
        <v>922</v>
      </c>
      <c r="C382" s="12" t="s">
        <v>37</v>
      </c>
      <c r="D382" s="12" t="s">
        <v>173</v>
      </c>
      <c r="E382" s="12" t="s">
        <v>564</v>
      </c>
      <c r="F382" s="12" t="s">
        <v>175</v>
      </c>
      <c r="G382" s="9" t="s">
        <v>4936</v>
      </c>
      <c r="H382" s="8" t="s">
        <v>6636</v>
      </c>
      <c r="I382" s="9"/>
      <c r="J382" s="9"/>
      <c r="K382" s="10" t="s">
        <v>2017</v>
      </c>
      <c r="L382" s="11">
        <v>45597</v>
      </c>
      <c r="M382" s="22"/>
      <c r="N382" s="33"/>
      <c r="O382" s="22"/>
      <c r="P382" s="12" t="s">
        <v>7625</v>
      </c>
      <c r="Q382" s="12" t="s">
        <v>7626</v>
      </c>
      <c r="R382" s="12" t="s">
        <v>7302</v>
      </c>
      <c r="S382" s="12" t="s">
        <v>7627</v>
      </c>
      <c r="T382" s="12" t="s">
        <v>7428</v>
      </c>
      <c r="U382" s="14" t="s">
        <v>56</v>
      </c>
      <c r="V382" s="14" t="s">
        <v>56</v>
      </c>
      <c r="W382" s="14" t="s">
        <v>56</v>
      </c>
      <c r="X382" s="16" t="s">
        <v>56</v>
      </c>
      <c r="Y382" s="13"/>
      <c r="Z382" s="13"/>
      <c r="AA382" s="13"/>
      <c r="AB382" s="13"/>
    </row>
    <row r="383" spans="1:28" ht="17.100000000000001" customHeight="1">
      <c r="A383" t="s">
        <v>923</v>
      </c>
      <c r="B383" s="12" t="s">
        <v>924</v>
      </c>
      <c r="C383" s="12" t="s">
        <v>37</v>
      </c>
      <c r="D383" s="12" t="s">
        <v>173</v>
      </c>
      <c r="E383" s="12" t="s">
        <v>564</v>
      </c>
      <c r="F383" s="12" t="s">
        <v>175</v>
      </c>
      <c r="G383" s="9" t="s">
        <v>4937</v>
      </c>
      <c r="H383" s="8" t="s">
        <v>6636</v>
      </c>
      <c r="I383" s="9"/>
      <c r="J383" s="9"/>
      <c r="K383" s="10" t="s">
        <v>2017</v>
      </c>
      <c r="L383" s="11">
        <v>45597</v>
      </c>
      <c r="M383" s="22"/>
      <c r="N383" s="33"/>
      <c r="O383" s="22"/>
      <c r="P383" s="12" t="s">
        <v>7628</v>
      </c>
      <c r="Q383" s="12" t="s">
        <v>7629</v>
      </c>
      <c r="R383" s="12" t="s">
        <v>7302</v>
      </c>
      <c r="S383" s="12" t="s">
        <v>7075</v>
      </c>
      <c r="T383" s="12" t="s">
        <v>7428</v>
      </c>
      <c r="U383" s="14" t="s">
        <v>56</v>
      </c>
      <c r="V383" s="14" t="s">
        <v>56</v>
      </c>
      <c r="W383" s="14" t="s">
        <v>56</v>
      </c>
      <c r="X383" s="16" t="s">
        <v>56</v>
      </c>
      <c r="Y383" s="13"/>
      <c r="Z383" s="13"/>
      <c r="AA383" s="13"/>
      <c r="AB383" s="13"/>
    </row>
    <row r="384" spans="1:28" ht="17.100000000000001" customHeight="1">
      <c r="A384" t="s">
        <v>925</v>
      </c>
      <c r="B384" s="12" t="s">
        <v>926</v>
      </c>
      <c r="C384" s="12" t="s">
        <v>37</v>
      </c>
      <c r="D384" s="12" t="s">
        <v>173</v>
      </c>
      <c r="E384" s="12" t="s">
        <v>564</v>
      </c>
      <c r="F384" s="12" t="s">
        <v>175</v>
      </c>
      <c r="G384" s="9" t="s">
        <v>4938</v>
      </c>
      <c r="H384" s="8" t="s">
        <v>6636</v>
      </c>
      <c r="I384" s="9"/>
      <c r="J384" s="9"/>
      <c r="K384" s="10" t="s">
        <v>2017</v>
      </c>
      <c r="L384" s="11">
        <v>45597</v>
      </c>
      <c r="M384" s="22"/>
      <c r="N384" s="33"/>
      <c r="O384" s="22"/>
      <c r="P384" s="12" t="s">
        <v>7630</v>
      </c>
      <c r="Q384" s="12" t="s">
        <v>7582</v>
      </c>
      <c r="R384" s="12" t="s">
        <v>7302</v>
      </c>
      <c r="S384" s="12" t="s">
        <v>7631</v>
      </c>
      <c r="T384" s="12" t="s">
        <v>7428</v>
      </c>
      <c r="U384" s="14" t="s">
        <v>56</v>
      </c>
      <c r="V384" s="14" t="s">
        <v>56</v>
      </c>
      <c r="W384" s="14" t="s">
        <v>56</v>
      </c>
      <c r="X384" s="16" t="s">
        <v>56</v>
      </c>
      <c r="Y384" s="13"/>
      <c r="Z384" s="13"/>
      <c r="AA384" s="13"/>
      <c r="AB384" s="13"/>
    </row>
    <row r="385" spans="1:28" ht="17.100000000000001" customHeight="1">
      <c r="A385" t="s">
        <v>927</v>
      </c>
      <c r="B385" s="12" t="s">
        <v>928</v>
      </c>
      <c r="C385" s="12" t="s">
        <v>37</v>
      </c>
      <c r="D385" s="12" t="s">
        <v>173</v>
      </c>
      <c r="E385" s="12" t="s">
        <v>564</v>
      </c>
      <c r="F385" s="12" t="s">
        <v>175</v>
      </c>
      <c r="G385" s="9" t="s">
        <v>4939</v>
      </c>
      <c r="H385" s="8" t="s">
        <v>6636</v>
      </c>
      <c r="I385" s="9"/>
      <c r="J385" s="9"/>
      <c r="K385" s="10" t="s">
        <v>2017</v>
      </c>
      <c r="L385" s="11">
        <v>45597</v>
      </c>
      <c r="M385" s="22"/>
      <c r="N385" s="33"/>
      <c r="O385" s="22"/>
      <c r="P385" s="12" t="s">
        <v>7632</v>
      </c>
      <c r="Q385" s="12" t="s">
        <v>7618</v>
      </c>
      <c r="R385" s="12" t="s">
        <v>7052</v>
      </c>
      <c r="S385" s="12" t="s">
        <v>7521</v>
      </c>
      <c r="T385" s="12" t="s">
        <v>7521</v>
      </c>
      <c r="U385" s="14" t="s">
        <v>56</v>
      </c>
      <c r="V385" s="14" t="s">
        <v>56</v>
      </c>
      <c r="W385" s="14" t="s">
        <v>56</v>
      </c>
      <c r="X385" s="16" t="s">
        <v>56</v>
      </c>
      <c r="Y385" s="13"/>
      <c r="Z385" s="13"/>
      <c r="AA385" s="13"/>
      <c r="AB385" s="13"/>
    </row>
    <row r="386" spans="1:28" ht="17.100000000000001" customHeight="1">
      <c r="A386" t="s">
        <v>929</v>
      </c>
      <c r="B386" s="12" t="s">
        <v>930</v>
      </c>
      <c r="C386" s="12" t="s">
        <v>37</v>
      </c>
      <c r="D386" s="12" t="s">
        <v>173</v>
      </c>
      <c r="E386" s="12" t="s">
        <v>564</v>
      </c>
      <c r="F386" s="12" t="s">
        <v>175</v>
      </c>
      <c r="G386" s="9" t="s">
        <v>4940</v>
      </c>
      <c r="H386" s="8" t="s">
        <v>6636</v>
      </c>
      <c r="I386" s="9"/>
      <c r="J386" s="9"/>
      <c r="K386" s="10" t="s">
        <v>2017</v>
      </c>
      <c r="L386" s="11">
        <v>45597</v>
      </c>
      <c r="M386" s="22"/>
      <c r="N386" s="33"/>
      <c r="O386" s="22"/>
      <c r="P386" s="12" t="s">
        <v>7633</v>
      </c>
      <c r="Q386" s="12" t="s">
        <v>7618</v>
      </c>
      <c r="R386" s="12" t="s">
        <v>7634</v>
      </c>
      <c r="S386" s="12" t="s">
        <v>7296</v>
      </c>
      <c r="T386" s="12" t="s">
        <v>7296</v>
      </c>
      <c r="U386" s="14" t="s">
        <v>56</v>
      </c>
      <c r="V386" s="14" t="s">
        <v>56</v>
      </c>
      <c r="W386" s="14" t="s">
        <v>56</v>
      </c>
      <c r="X386" s="16" t="s">
        <v>56</v>
      </c>
      <c r="Y386" s="13"/>
      <c r="Z386" s="13"/>
      <c r="AA386" s="13"/>
      <c r="AB386" s="13"/>
    </row>
    <row r="387" spans="1:28" ht="17.100000000000001" customHeight="1">
      <c r="A387" t="s">
        <v>931</v>
      </c>
      <c r="B387" s="12" t="s">
        <v>932</v>
      </c>
      <c r="C387" s="12" t="s">
        <v>37</v>
      </c>
      <c r="D387" s="12" t="s">
        <v>173</v>
      </c>
      <c r="E387" s="12" t="s">
        <v>564</v>
      </c>
      <c r="F387" s="12" t="s">
        <v>175</v>
      </c>
      <c r="G387" s="9" t="s">
        <v>4941</v>
      </c>
      <c r="H387" s="8" t="s">
        <v>6636</v>
      </c>
      <c r="I387" s="9"/>
      <c r="J387" s="9"/>
      <c r="K387" s="10" t="s">
        <v>2017</v>
      </c>
      <c r="L387" s="11">
        <v>45597</v>
      </c>
      <c r="M387" s="22"/>
      <c r="N387" s="33"/>
      <c r="O387" s="22"/>
      <c r="P387" s="12" t="s">
        <v>7633</v>
      </c>
      <c r="Q387" s="12" t="s">
        <v>7619</v>
      </c>
      <c r="R387" s="12" t="s">
        <v>7634</v>
      </c>
      <c r="S387" s="12" t="s">
        <v>7296</v>
      </c>
      <c r="T387" s="12" t="s">
        <v>7296</v>
      </c>
      <c r="U387" s="14" t="s">
        <v>56</v>
      </c>
      <c r="V387" s="14" t="s">
        <v>56</v>
      </c>
      <c r="W387" s="14" t="s">
        <v>56</v>
      </c>
      <c r="X387" s="16" t="s">
        <v>56</v>
      </c>
      <c r="Y387" s="13"/>
      <c r="Z387" s="13"/>
      <c r="AA387" s="13"/>
      <c r="AB387" s="13"/>
    </row>
    <row r="388" spans="1:28" ht="17.100000000000001" customHeight="1">
      <c r="A388" t="s">
        <v>933</v>
      </c>
      <c r="B388" s="12" t="s">
        <v>934</v>
      </c>
      <c r="C388" s="12" t="s">
        <v>37</v>
      </c>
      <c r="D388" s="12" t="s">
        <v>173</v>
      </c>
      <c r="E388" s="12" t="s">
        <v>564</v>
      </c>
      <c r="F388" s="12" t="s">
        <v>175</v>
      </c>
      <c r="G388" s="9" t="s">
        <v>4942</v>
      </c>
      <c r="H388" s="8" t="s">
        <v>6636</v>
      </c>
      <c r="I388" s="9"/>
      <c r="J388" s="9"/>
      <c r="K388" s="10" t="s">
        <v>2017</v>
      </c>
      <c r="L388" s="11">
        <v>45597</v>
      </c>
      <c r="M388" s="22"/>
      <c r="N388" s="33"/>
      <c r="O388" s="22"/>
      <c r="P388" s="12" t="s">
        <v>7633</v>
      </c>
      <c r="Q388" s="12" t="s">
        <v>7619</v>
      </c>
      <c r="R388" s="12" t="s">
        <v>7634</v>
      </c>
      <c r="S388" s="12" t="s">
        <v>7296</v>
      </c>
      <c r="T388" s="12" t="s">
        <v>7296</v>
      </c>
      <c r="U388" s="14" t="s">
        <v>56</v>
      </c>
      <c r="V388" s="14" t="s">
        <v>56</v>
      </c>
      <c r="W388" s="14" t="s">
        <v>56</v>
      </c>
      <c r="X388" s="16" t="s">
        <v>56</v>
      </c>
      <c r="Y388" s="13"/>
      <c r="Z388" s="13"/>
      <c r="AA388" s="13"/>
      <c r="AB388" s="13"/>
    </row>
    <row r="389" spans="1:28" ht="17.100000000000001" customHeight="1">
      <c r="A389" t="s">
        <v>935</v>
      </c>
      <c r="B389" s="12" t="s">
        <v>936</v>
      </c>
      <c r="C389" s="12" t="s">
        <v>37</v>
      </c>
      <c r="D389" s="12" t="s">
        <v>173</v>
      </c>
      <c r="E389" s="12" t="s">
        <v>564</v>
      </c>
      <c r="F389" s="12" t="s">
        <v>175</v>
      </c>
      <c r="G389" s="9" t="s">
        <v>4943</v>
      </c>
      <c r="H389" s="8" t="s">
        <v>6636</v>
      </c>
      <c r="I389" s="9"/>
      <c r="J389" s="9"/>
      <c r="K389" s="10" t="s">
        <v>2017</v>
      </c>
      <c r="L389" s="11">
        <v>45597</v>
      </c>
      <c r="M389" s="22"/>
      <c r="N389" s="33"/>
      <c r="O389" s="22"/>
      <c r="P389" s="12" t="s">
        <v>7633</v>
      </c>
      <c r="Q389" s="12" t="s">
        <v>7620</v>
      </c>
      <c r="R389" s="12" t="s">
        <v>7634</v>
      </c>
      <c r="S389" s="12" t="s">
        <v>7296</v>
      </c>
      <c r="T389" s="12" t="s">
        <v>7296</v>
      </c>
      <c r="U389" s="14" t="s">
        <v>56</v>
      </c>
      <c r="V389" s="14" t="s">
        <v>56</v>
      </c>
      <c r="W389" s="14" t="s">
        <v>56</v>
      </c>
      <c r="X389" s="16" t="s">
        <v>56</v>
      </c>
      <c r="Y389" s="13"/>
      <c r="Z389" s="13"/>
      <c r="AA389" s="13"/>
      <c r="AB389" s="13"/>
    </row>
    <row r="390" spans="1:28" ht="17.100000000000001" customHeight="1">
      <c r="A390" t="s">
        <v>937</v>
      </c>
      <c r="B390" s="12" t="s">
        <v>938</v>
      </c>
      <c r="C390" s="12" t="s">
        <v>37</v>
      </c>
      <c r="D390" s="12" t="s">
        <v>173</v>
      </c>
      <c r="E390" s="12" t="s">
        <v>564</v>
      </c>
      <c r="F390" s="12" t="s">
        <v>175</v>
      </c>
      <c r="G390" s="9" t="s">
        <v>4944</v>
      </c>
      <c r="H390" s="8" t="s">
        <v>6636</v>
      </c>
      <c r="I390" s="9"/>
      <c r="J390" s="9"/>
      <c r="K390" s="10" t="s">
        <v>2017</v>
      </c>
      <c r="L390" s="11">
        <v>45597</v>
      </c>
      <c r="M390" s="22"/>
      <c r="N390" s="33"/>
      <c r="O390" s="22"/>
      <c r="P390" s="12" t="s">
        <v>7568</v>
      </c>
      <c r="Q390" s="12" t="s">
        <v>7132</v>
      </c>
      <c r="R390" s="12" t="s">
        <v>7569</v>
      </c>
      <c r="S390" s="12" t="s">
        <v>7569</v>
      </c>
      <c r="T390" s="12" t="s">
        <v>7569</v>
      </c>
      <c r="U390" s="14" t="s">
        <v>56</v>
      </c>
      <c r="V390" s="14" t="s">
        <v>56</v>
      </c>
      <c r="W390" s="14" t="s">
        <v>56</v>
      </c>
      <c r="X390" s="16" t="s">
        <v>56</v>
      </c>
      <c r="Y390" s="13"/>
      <c r="Z390" s="13"/>
      <c r="AA390" s="13"/>
      <c r="AB390" s="13"/>
    </row>
    <row r="391" spans="1:28" ht="17.100000000000001" customHeight="1">
      <c r="A391" t="s">
        <v>939</v>
      </c>
      <c r="B391" s="12" t="s">
        <v>940</v>
      </c>
      <c r="C391" s="12" t="s">
        <v>37</v>
      </c>
      <c r="D391" s="12" t="s">
        <v>173</v>
      </c>
      <c r="E391" s="12" t="s">
        <v>564</v>
      </c>
      <c r="F391" s="12" t="s">
        <v>175</v>
      </c>
      <c r="G391" s="9" t="s">
        <v>4945</v>
      </c>
      <c r="H391" s="8" t="s">
        <v>6636</v>
      </c>
      <c r="I391" s="9"/>
      <c r="J391" s="9"/>
      <c r="K391" s="10" t="s">
        <v>2017</v>
      </c>
      <c r="L391" s="11">
        <v>45597</v>
      </c>
      <c r="M391" s="22"/>
      <c r="N391" s="33"/>
      <c r="O391" s="22"/>
      <c r="P391" s="12" t="s">
        <v>7568</v>
      </c>
      <c r="Q391" s="12" t="s">
        <v>7132</v>
      </c>
      <c r="R391" s="12" t="s">
        <v>7569</v>
      </c>
      <c r="S391" s="12" t="s">
        <v>7569</v>
      </c>
      <c r="T391" s="12" t="s">
        <v>7569</v>
      </c>
      <c r="U391" s="14" t="s">
        <v>56</v>
      </c>
      <c r="V391" s="14" t="s">
        <v>56</v>
      </c>
      <c r="W391" s="14" t="s">
        <v>56</v>
      </c>
      <c r="X391" s="16" t="s">
        <v>56</v>
      </c>
      <c r="Y391" s="13"/>
      <c r="Z391" s="13"/>
      <c r="AA391" s="13"/>
      <c r="AB391" s="13"/>
    </row>
    <row r="392" spans="1:28" ht="17.100000000000001" customHeight="1">
      <c r="A392" t="s">
        <v>941</v>
      </c>
      <c r="B392" s="12" t="s">
        <v>942</v>
      </c>
      <c r="C392" s="12" t="s">
        <v>37</v>
      </c>
      <c r="D392" s="12" t="s">
        <v>173</v>
      </c>
      <c r="E392" s="12" t="s">
        <v>564</v>
      </c>
      <c r="F392" s="12" t="s">
        <v>175</v>
      </c>
      <c r="G392" s="9" t="s">
        <v>4946</v>
      </c>
      <c r="H392" s="8" t="s">
        <v>6636</v>
      </c>
      <c r="I392" s="9"/>
      <c r="J392" s="9"/>
      <c r="K392" s="10" t="s">
        <v>2017</v>
      </c>
      <c r="L392" s="11">
        <v>45597</v>
      </c>
      <c r="M392" s="22"/>
      <c r="N392" s="33"/>
      <c r="O392" s="22"/>
      <c r="P392" s="12" t="s">
        <v>7568</v>
      </c>
      <c r="Q392" s="12" t="s">
        <v>7132</v>
      </c>
      <c r="R392" s="12" t="s">
        <v>7569</v>
      </c>
      <c r="S392" s="12" t="s">
        <v>7569</v>
      </c>
      <c r="T392" s="12" t="s">
        <v>7569</v>
      </c>
      <c r="U392" s="14" t="s">
        <v>56</v>
      </c>
      <c r="V392" s="14" t="s">
        <v>56</v>
      </c>
      <c r="W392" s="14" t="s">
        <v>56</v>
      </c>
      <c r="X392" s="16" t="s">
        <v>56</v>
      </c>
      <c r="Y392" s="13"/>
      <c r="Z392" s="13"/>
      <c r="AA392" s="13"/>
      <c r="AB392" s="13"/>
    </row>
    <row r="393" spans="1:28" ht="17.100000000000001" customHeight="1">
      <c r="A393" t="s">
        <v>943</v>
      </c>
      <c r="B393" s="12" t="s">
        <v>944</v>
      </c>
      <c r="C393" s="12" t="s">
        <v>37</v>
      </c>
      <c r="D393" s="12" t="s">
        <v>173</v>
      </c>
      <c r="E393" s="12" t="s">
        <v>564</v>
      </c>
      <c r="F393" s="12" t="s">
        <v>175</v>
      </c>
      <c r="G393" s="9" t="s">
        <v>4947</v>
      </c>
      <c r="H393" s="8" t="s">
        <v>6636</v>
      </c>
      <c r="I393" s="9"/>
      <c r="J393" s="9"/>
      <c r="K393" s="10" t="s">
        <v>2017</v>
      </c>
      <c r="L393" s="11">
        <v>45597</v>
      </c>
      <c r="M393" s="22"/>
      <c r="N393" s="33"/>
      <c r="O393" s="22"/>
      <c r="P393" s="12" t="s">
        <v>7568</v>
      </c>
      <c r="Q393" s="12" t="s">
        <v>7132</v>
      </c>
      <c r="R393" s="12" t="s">
        <v>7569</v>
      </c>
      <c r="S393" s="12" t="s">
        <v>7569</v>
      </c>
      <c r="T393" s="12" t="s">
        <v>7569</v>
      </c>
      <c r="U393" s="14" t="s">
        <v>56</v>
      </c>
      <c r="V393" s="14" t="s">
        <v>56</v>
      </c>
      <c r="W393" s="14" t="s">
        <v>56</v>
      </c>
      <c r="X393" s="16" t="s">
        <v>56</v>
      </c>
      <c r="Y393" s="13"/>
      <c r="Z393" s="13"/>
      <c r="AA393" s="13"/>
      <c r="AB393" s="13"/>
    </row>
    <row r="394" spans="1:28" ht="17.100000000000001" customHeight="1">
      <c r="A394" t="s">
        <v>945</v>
      </c>
      <c r="B394" s="12" t="s">
        <v>946</v>
      </c>
      <c r="C394" s="12" t="s">
        <v>37</v>
      </c>
      <c r="D394" s="12" t="s">
        <v>173</v>
      </c>
      <c r="E394" s="12" t="s">
        <v>564</v>
      </c>
      <c r="F394" s="12" t="s">
        <v>175</v>
      </c>
      <c r="G394" s="9" t="s">
        <v>4948</v>
      </c>
      <c r="H394" s="8" t="s">
        <v>6636</v>
      </c>
      <c r="I394" s="9"/>
      <c r="J394" s="9"/>
      <c r="K394" s="10" t="s">
        <v>2017</v>
      </c>
      <c r="L394" s="11">
        <v>45597</v>
      </c>
      <c r="M394" s="22"/>
      <c r="N394" s="33"/>
      <c r="O394" s="22"/>
      <c r="P394" s="12" t="s">
        <v>7568</v>
      </c>
      <c r="Q394" s="12" t="s">
        <v>7132</v>
      </c>
      <c r="R394" s="12" t="s">
        <v>7569</v>
      </c>
      <c r="S394" s="12" t="s">
        <v>7569</v>
      </c>
      <c r="T394" s="12" t="s">
        <v>7569</v>
      </c>
      <c r="U394" s="14" t="s">
        <v>56</v>
      </c>
      <c r="V394" s="14" t="s">
        <v>56</v>
      </c>
      <c r="W394" s="14" t="s">
        <v>56</v>
      </c>
      <c r="X394" s="16" t="s">
        <v>56</v>
      </c>
      <c r="Y394" s="13"/>
      <c r="Z394" s="13"/>
      <c r="AA394" s="13"/>
      <c r="AB394" s="13"/>
    </row>
    <row r="395" spans="1:28" ht="17.100000000000001" customHeight="1">
      <c r="A395" t="s">
        <v>947</v>
      </c>
      <c r="B395" s="12" t="s">
        <v>948</v>
      </c>
      <c r="C395" s="12" t="s">
        <v>37</v>
      </c>
      <c r="D395" s="12" t="s">
        <v>173</v>
      </c>
      <c r="E395" s="12" t="s">
        <v>564</v>
      </c>
      <c r="F395" s="12" t="s">
        <v>175</v>
      </c>
      <c r="G395" s="9" t="s">
        <v>4949</v>
      </c>
      <c r="H395" s="8" t="s">
        <v>6636</v>
      </c>
      <c r="I395" s="9"/>
      <c r="J395" s="9"/>
      <c r="K395" s="10" t="s">
        <v>2017</v>
      </c>
      <c r="L395" s="11">
        <v>45597</v>
      </c>
      <c r="M395" s="22"/>
      <c r="N395" s="33"/>
      <c r="O395" s="22"/>
      <c r="P395" s="12" t="s">
        <v>7632</v>
      </c>
      <c r="Q395" s="12" t="s">
        <v>7618</v>
      </c>
      <c r="R395" s="12" t="s">
        <v>7052</v>
      </c>
      <c r="S395" s="12" t="s">
        <v>7521</v>
      </c>
      <c r="T395" s="12" t="s">
        <v>7521</v>
      </c>
      <c r="U395" s="14" t="s">
        <v>56</v>
      </c>
      <c r="V395" s="14" t="s">
        <v>56</v>
      </c>
      <c r="W395" s="14" t="s">
        <v>56</v>
      </c>
      <c r="X395" s="16" t="s">
        <v>56</v>
      </c>
      <c r="Y395" s="13"/>
      <c r="Z395" s="13"/>
      <c r="AA395" s="13"/>
      <c r="AB395" s="13"/>
    </row>
    <row r="396" spans="1:28" ht="17.100000000000001" customHeight="1">
      <c r="A396" t="s">
        <v>949</v>
      </c>
      <c r="B396" s="12" t="s">
        <v>950</v>
      </c>
      <c r="C396" s="12" t="s">
        <v>37</v>
      </c>
      <c r="D396" s="12" t="s">
        <v>173</v>
      </c>
      <c r="E396" s="12" t="s">
        <v>564</v>
      </c>
      <c r="F396" s="12" t="s">
        <v>175</v>
      </c>
      <c r="G396" s="9" t="s">
        <v>4950</v>
      </c>
      <c r="H396" s="8" t="s">
        <v>6636</v>
      </c>
      <c r="I396" s="9"/>
      <c r="J396" s="9"/>
      <c r="K396" s="10" t="s">
        <v>2017</v>
      </c>
      <c r="L396" s="11">
        <v>45597</v>
      </c>
      <c r="M396" s="22"/>
      <c r="N396" s="33"/>
      <c r="O396" s="22"/>
      <c r="P396" s="12" t="s">
        <v>7633</v>
      </c>
      <c r="Q396" s="12" t="s">
        <v>7618</v>
      </c>
      <c r="R396" s="12" t="s">
        <v>7634</v>
      </c>
      <c r="S396" s="12" t="s">
        <v>7296</v>
      </c>
      <c r="T396" s="12" t="s">
        <v>7296</v>
      </c>
      <c r="U396" s="14" t="s">
        <v>56</v>
      </c>
      <c r="V396" s="14" t="s">
        <v>56</v>
      </c>
      <c r="W396" s="14" t="s">
        <v>56</v>
      </c>
      <c r="X396" s="16" t="s">
        <v>56</v>
      </c>
      <c r="Y396" s="13"/>
      <c r="Z396" s="13"/>
      <c r="AA396" s="13"/>
      <c r="AB396" s="13"/>
    </row>
    <row r="397" spans="1:28" ht="17.100000000000001" customHeight="1">
      <c r="A397" t="s">
        <v>951</v>
      </c>
      <c r="B397" s="12" t="s">
        <v>952</v>
      </c>
      <c r="C397" s="12" t="s">
        <v>37</v>
      </c>
      <c r="D397" s="12" t="s">
        <v>173</v>
      </c>
      <c r="E397" s="12" t="s">
        <v>564</v>
      </c>
      <c r="F397" s="12" t="s">
        <v>175</v>
      </c>
      <c r="G397" s="9" t="s">
        <v>4951</v>
      </c>
      <c r="H397" s="8" t="s">
        <v>6636</v>
      </c>
      <c r="I397" s="9"/>
      <c r="J397" s="9"/>
      <c r="K397" s="10" t="s">
        <v>2017</v>
      </c>
      <c r="L397" s="11">
        <v>45597</v>
      </c>
      <c r="M397" s="22"/>
      <c r="N397" s="33"/>
      <c r="O397" s="22"/>
      <c r="P397" s="12" t="s">
        <v>7633</v>
      </c>
      <c r="Q397" s="12" t="s">
        <v>7619</v>
      </c>
      <c r="R397" s="12" t="s">
        <v>7634</v>
      </c>
      <c r="S397" s="12" t="s">
        <v>7296</v>
      </c>
      <c r="T397" s="12" t="s">
        <v>7296</v>
      </c>
      <c r="U397" s="14" t="s">
        <v>56</v>
      </c>
      <c r="V397" s="14" t="s">
        <v>56</v>
      </c>
      <c r="W397" s="14" t="s">
        <v>56</v>
      </c>
      <c r="X397" s="16" t="s">
        <v>56</v>
      </c>
      <c r="Y397" s="13"/>
      <c r="Z397" s="13"/>
      <c r="AA397" s="13"/>
      <c r="AB397" s="13"/>
    </row>
    <row r="398" spans="1:28" ht="17.100000000000001" customHeight="1">
      <c r="A398" t="s">
        <v>953</v>
      </c>
      <c r="B398" s="12" t="s">
        <v>954</v>
      </c>
      <c r="C398" s="12" t="s">
        <v>37</v>
      </c>
      <c r="D398" s="12" t="s">
        <v>173</v>
      </c>
      <c r="E398" s="12" t="s">
        <v>564</v>
      </c>
      <c r="F398" s="12" t="s">
        <v>175</v>
      </c>
      <c r="G398" s="9" t="s">
        <v>4952</v>
      </c>
      <c r="H398" s="8" t="s">
        <v>6636</v>
      </c>
      <c r="I398" s="9"/>
      <c r="J398" s="9"/>
      <c r="K398" s="10" t="s">
        <v>2017</v>
      </c>
      <c r="L398" s="11">
        <v>45597</v>
      </c>
      <c r="M398" s="22"/>
      <c r="N398" s="33"/>
      <c r="O398" s="22"/>
      <c r="P398" s="12" t="s">
        <v>7633</v>
      </c>
      <c r="Q398" s="12" t="s">
        <v>7619</v>
      </c>
      <c r="R398" s="12" t="s">
        <v>7634</v>
      </c>
      <c r="S398" s="12" t="s">
        <v>7296</v>
      </c>
      <c r="T398" s="12" t="s">
        <v>7296</v>
      </c>
      <c r="U398" s="14" t="s">
        <v>56</v>
      </c>
      <c r="V398" s="14" t="s">
        <v>56</v>
      </c>
      <c r="W398" s="14" t="s">
        <v>56</v>
      </c>
      <c r="X398" s="16" t="s">
        <v>56</v>
      </c>
      <c r="Y398" s="13"/>
      <c r="Z398" s="13"/>
      <c r="AA398" s="13"/>
      <c r="AB398" s="13"/>
    </row>
    <row r="399" spans="1:28" ht="17.100000000000001" customHeight="1">
      <c r="A399" t="s">
        <v>955</v>
      </c>
      <c r="B399" s="12" t="s">
        <v>956</v>
      </c>
      <c r="C399" s="12" t="s">
        <v>37</v>
      </c>
      <c r="D399" s="12" t="s">
        <v>173</v>
      </c>
      <c r="E399" s="12" t="s">
        <v>564</v>
      </c>
      <c r="F399" s="12" t="s">
        <v>175</v>
      </c>
      <c r="G399" s="9" t="s">
        <v>4953</v>
      </c>
      <c r="H399" s="8" t="s">
        <v>6636</v>
      </c>
      <c r="I399" s="9"/>
      <c r="J399" s="9"/>
      <c r="K399" s="10" t="s">
        <v>2017</v>
      </c>
      <c r="L399" s="11">
        <v>45597</v>
      </c>
      <c r="M399" s="22"/>
      <c r="N399" s="33"/>
      <c r="O399" s="22"/>
      <c r="P399" s="12" t="s">
        <v>7633</v>
      </c>
      <c r="Q399" s="12" t="s">
        <v>7620</v>
      </c>
      <c r="R399" s="12" t="s">
        <v>7634</v>
      </c>
      <c r="S399" s="12" t="s">
        <v>7296</v>
      </c>
      <c r="T399" s="12" t="s">
        <v>7296</v>
      </c>
      <c r="U399" s="14" t="s">
        <v>56</v>
      </c>
      <c r="V399" s="14" t="s">
        <v>56</v>
      </c>
      <c r="W399" s="14" t="s">
        <v>56</v>
      </c>
      <c r="X399" s="16" t="s">
        <v>56</v>
      </c>
      <c r="Y399" s="13"/>
      <c r="Z399" s="13"/>
      <c r="AA399" s="13"/>
      <c r="AB399" s="13"/>
    </row>
    <row r="400" spans="1:28" ht="17.100000000000001" customHeight="1">
      <c r="A400" t="s">
        <v>957</v>
      </c>
      <c r="B400" s="12" t="s">
        <v>958</v>
      </c>
      <c r="C400" s="12" t="s">
        <v>37</v>
      </c>
      <c r="D400" s="12" t="s">
        <v>173</v>
      </c>
      <c r="E400" s="12" t="s">
        <v>564</v>
      </c>
      <c r="F400" s="12" t="s">
        <v>175</v>
      </c>
      <c r="G400" s="9" t="s">
        <v>4954</v>
      </c>
      <c r="H400" s="8" t="s">
        <v>6636</v>
      </c>
      <c r="I400" s="9"/>
      <c r="J400" s="9"/>
      <c r="K400" s="10" t="s">
        <v>2017</v>
      </c>
      <c r="L400" s="11">
        <v>45597</v>
      </c>
      <c r="M400" s="22"/>
      <c r="N400" s="33"/>
      <c r="O400" s="22"/>
      <c r="P400" s="12" t="s">
        <v>7568</v>
      </c>
      <c r="Q400" s="12" t="s">
        <v>7132</v>
      </c>
      <c r="R400" s="12" t="s">
        <v>7569</v>
      </c>
      <c r="S400" s="12" t="s">
        <v>7569</v>
      </c>
      <c r="T400" s="12" t="s">
        <v>7569</v>
      </c>
      <c r="U400" s="14" t="s">
        <v>56</v>
      </c>
      <c r="V400" s="14" t="s">
        <v>56</v>
      </c>
      <c r="W400" s="14" t="s">
        <v>56</v>
      </c>
      <c r="X400" s="16" t="s">
        <v>56</v>
      </c>
      <c r="Y400" s="13"/>
      <c r="Z400" s="13"/>
      <c r="AA400" s="13"/>
      <c r="AB400" s="13"/>
    </row>
    <row r="401" spans="1:28" ht="17.100000000000001" customHeight="1">
      <c r="A401" t="s">
        <v>959</v>
      </c>
      <c r="B401" s="12" t="s">
        <v>960</v>
      </c>
      <c r="C401" s="12" t="s">
        <v>37</v>
      </c>
      <c r="D401" s="12" t="s">
        <v>173</v>
      </c>
      <c r="E401" s="12" t="s">
        <v>564</v>
      </c>
      <c r="F401" s="12" t="s">
        <v>175</v>
      </c>
      <c r="G401" s="9" t="s">
        <v>4955</v>
      </c>
      <c r="H401" s="8" t="s">
        <v>6636</v>
      </c>
      <c r="I401" s="9"/>
      <c r="J401" s="9"/>
      <c r="K401" s="10" t="s">
        <v>2017</v>
      </c>
      <c r="L401" s="11">
        <v>45597</v>
      </c>
      <c r="M401" s="22"/>
      <c r="N401" s="33"/>
      <c r="O401" s="22"/>
      <c r="P401" s="12" t="s">
        <v>7568</v>
      </c>
      <c r="Q401" s="12" t="s">
        <v>7132</v>
      </c>
      <c r="R401" s="12" t="s">
        <v>7569</v>
      </c>
      <c r="S401" s="12" t="s">
        <v>7569</v>
      </c>
      <c r="T401" s="12" t="s">
        <v>7569</v>
      </c>
      <c r="U401" s="14" t="s">
        <v>56</v>
      </c>
      <c r="V401" s="14" t="s">
        <v>56</v>
      </c>
      <c r="W401" s="14" t="s">
        <v>56</v>
      </c>
      <c r="X401" s="16" t="s">
        <v>56</v>
      </c>
      <c r="Y401" s="13"/>
      <c r="Z401" s="13"/>
      <c r="AA401" s="13"/>
      <c r="AB401" s="13"/>
    </row>
    <row r="402" spans="1:28" ht="17.100000000000001" customHeight="1">
      <c r="A402" t="s">
        <v>961</v>
      </c>
      <c r="B402" s="12" t="s">
        <v>962</v>
      </c>
      <c r="C402" s="12" t="s">
        <v>37</v>
      </c>
      <c r="D402" s="12" t="s">
        <v>173</v>
      </c>
      <c r="E402" s="12" t="s">
        <v>564</v>
      </c>
      <c r="F402" s="12" t="s">
        <v>175</v>
      </c>
      <c r="G402" s="9" t="s">
        <v>4956</v>
      </c>
      <c r="H402" s="8" t="s">
        <v>6636</v>
      </c>
      <c r="I402" s="9"/>
      <c r="J402" s="9"/>
      <c r="K402" s="10" t="s">
        <v>2017</v>
      </c>
      <c r="L402" s="11">
        <v>45597</v>
      </c>
      <c r="M402" s="22"/>
      <c r="N402" s="33"/>
      <c r="O402" s="22"/>
      <c r="P402" s="12" t="s">
        <v>7568</v>
      </c>
      <c r="Q402" s="12" t="s">
        <v>7132</v>
      </c>
      <c r="R402" s="12" t="s">
        <v>7569</v>
      </c>
      <c r="S402" s="12" t="s">
        <v>7569</v>
      </c>
      <c r="T402" s="12" t="s">
        <v>7569</v>
      </c>
      <c r="U402" s="14" t="s">
        <v>56</v>
      </c>
      <c r="V402" s="14" t="s">
        <v>56</v>
      </c>
      <c r="W402" s="14" t="s">
        <v>56</v>
      </c>
      <c r="X402" s="16" t="s">
        <v>56</v>
      </c>
      <c r="Y402" s="13"/>
      <c r="Z402" s="13"/>
      <c r="AA402" s="13"/>
      <c r="AB402" s="13"/>
    </row>
    <row r="403" spans="1:28" ht="17.100000000000001" customHeight="1">
      <c r="A403" t="s">
        <v>963</v>
      </c>
      <c r="B403" s="12" t="s">
        <v>964</v>
      </c>
      <c r="C403" s="12" t="s">
        <v>37</v>
      </c>
      <c r="D403" s="12" t="s">
        <v>173</v>
      </c>
      <c r="E403" s="12" t="s">
        <v>564</v>
      </c>
      <c r="F403" s="12" t="s">
        <v>175</v>
      </c>
      <c r="G403" s="9" t="s">
        <v>4957</v>
      </c>
      <c r="H403" s="8" t="s">
        <v>6636</v>
      </c>
      <c r="I403" s="9"/>
      <c r="J403" s="9"/>
      <c r="K403" s="10" t="s">
        <v>2017</v>
      </c>
      <c r="L403" s="11">
        <v>45597</v>
      </c>
      <c r="M403" s="22"/>
      <c r="N403" s="33"/>
      <c r="O403" s="22"/>
      <c r="P403" s="12" t="s">
        <v>7568</v>
      </c>
      <c r="Q403" s="12" t="s">
        <v>7132</v>
      </c>
      <c r="R403" s="12" t="s">
        <v>7569</v>
      </c>
      <c r="S403" s="12" t="s">
        <v>7569</v>
      </c>
      <c r="T403" s="12" t="s">
        <v>7569</v>
      </c>
      <c r="U403" s="14" t="s">
        <v>56</v>
      </c>
      <c r="V403" s="14" t="s">
        <v>56</v>
      </c>
      <c r="W403" s="14" t="s">
        <v>56</v>
      </c>
      <c r="X403" s="16" t="s">
        <v>56</v>
      </c>
      <c r="Y403" s="13"/>
      <c r="Z403" s="13"/>
      <c r="AA403" s="13"/>
      <c r="AB403" s="13"/>
    </row>
    <row r="404" spans="1:28" ht="17.100000000000001" customHeight="1">
      <c r="A404" t="s">
        <v>965</v>
      </c>
      <c r="B404" s="12" t="s">
        <v>966</v>
      </c>
      <c r="C404" s="12" t="s">
        <v>37</v>
      </c>
      <c r="D404" s="12" t="s">
        <v>173</v>
      </c>
      <c r="E404" s="12" t="s">
        <v>564</v>
      </c>
      <c r="F404" s="12" t="s">
        <v>175</v>
      </c>
      <c r="G404" s="9" t="s">
        <v>4958</v>
      </c>
      <c r="H404" s="8" t="s">
        <v>6636</v>
      </c>
      <c r="I404" s="9"/>
      <c r="J404" s="9"/>
      <c r="K404" s="10" t="s">
        <v>2017</v>
      </c>
      <c r="L404" s="11">
        <v>45597</v>
      </c>
      <c r="M404" s="22"/>
      <c r="N404" s="33"/>
      <c r="O404" s="22"/>
      <c r="P404" s="12" t="s">
        <v>7568</v>
      </c>
      <c r="Q404" s="12" t="s">
        <v>7132</v>
      </c>
      <c r="R404" s="12" t="s">
        <v>7569</v>
      </c>
      <c r="S404" s="12" t="s">
        <v>7569</v>
      </c>
      <c r="T404" s="12" t="s">
        <v>7569</v>
      </c>
      <c r="U404" s="14" t="s">
        <v>56</v>
      </c>
      <c r="V404" s="14" t="s">
        <v>56</v>
      </c>
      <c r="W404" s="14" t="s">
        <v>56</v>
      </c>
      <c r="X404" s="16" t="s">
        <v>56</v>
      </c>
      <c r="Y404" s="13"/>
      <c r="Z404" s="13"/>
      <c r="AA404" s="13"/>
      <c r="AB404" s="13"/>
    </row>
    <row r="405" spans="1:28" ht="17.100000000000001" customHeight="1">
      <c r="A405" t="s">
        <v>967</v>
      </c>
      <c r="B405" s="12" t="s">
        <v>968</v>
      </c>
      <c r="C405" s="12" t="s">
        <v>37</v>
      </c>
      <c r="D405" s="12" t="s">
        <v>173</v>
      </c>
      <c r="E405" s="12" t="s">
        <v>564</v>
      </c>
      <c r="F405" s="12" t="s">
        <v>175</v>
      </c>
      <c r="G405" s="9" t="s">
        <v>4959</v>
      </c>
      <c r="H405" s="8" t="s">
        <v>6636</v>
      </c>
      <c r="I405" s="9"/>
      <c r="J405" s="9"/>
      <c r="K405" s="10" t="s">
        <v>2017</v>
      </c>
      <c r="L405" s="11">
        <v>45597</v>
      </c>
      <c r="M405" s="22"/>
      <c r="N405" s="33"/>
      <c r="O405" s="22"/>
      <c r="P405" s="12" t="s">
        <v>7612</v>
      </c>
      <c r="Q405" s="12" t="s">
        <v>7618</v>
      </c>
      <c r="R405" s="12" t="s">
        <v>7297</v>
      </c>
      <c r="S405" s="12" t="s">
        <v>7613</v>
      </c>
      <c r="T405" s="12" t="s">
        <v>7614</v>
      </c>
      <c r="U405" s="14" t="s">
        <v>56</v>
      </c>
      <c r="V405" s="14" t="s">
        <v>56</v>
      </c>
      <c r="W405" s="14" t="s">
        <v>56</v>
      </c>
      <c r="X405" s="16" t="s">
        <v>56</v>
      </c>
      <c r="Y405" s="13"/>
      <c r="Z405" s="13"/>
      <c r="AA405" s="13"/>
      <c r="AB405" s="13"/>
    </row>
    <row r="406" spans="1:28" ht="17.100000000000001" customHeight="1">
      <c r="A406" t="s">
        <v>969</v>
      </c>
      <c r="B406" s="12" t="s">
        <v>970</v>
      </c>
      <c r="C406" s="12" t="s">
        <v>37</v>
      </c>
      <c r="D406" s="12" t="s">
        <v>173</v>
      </c>
      <c r="E406" s="12" t="s">
        <v>564</v>
      </c>
      <c r="F406" s="12" t="s">
        <v>175</v>
      </c>
      <c r="G406" s="9" t="s">
        <v>4960</v>
      </c>
      <c r="H406" s="8" t="s">
        <v>6636</v>
      </c>
      <c r="I406" s="9"/>
      <c r="J406" s="9"/>
      <c r="K406" s="10" t="s">
        <v>2017</v>
      </c>
      <c r="L406" s="11">
        <v>45597</v>
      </c>
      <c r="M406" s="22"/>
      <c r="N406" s="33"/>
      <c r="O406" s="22"/>
      <c r="P406" s="12" t="s">
        <v>7612</v>
      </c>
      <c r="Q406" s="12" t="s">
        <v>7618</v>
      </c>
      <c r="R406" s="12" t="s">
        <v>7297</v>
      </c>
      <c r="S406" s="12" t="s">
        <v>7613</v>
      </c>
      <c r="T406" s="12" t="s">
        <v>7614</v>
      </c>
      <c r="U406" s="14" t="s">
        <v>56</v>
      </c>
      <c r="V406" s="14" t="s">
        <v>56</v>
      </c>
      <c r="W406" s="14" t="s">
        <v>56</v>
      </c>
      <c r="X406" s="16" t="s">
        <v>56</v>
      </c>
      <c r="Y406" s="13"/>
      <c r="Z406" s="13"/>
      <c r="AA406" s="13"/>
      <c r="AB406" s="13"/>
    </row>
    <row r="407" spans="1:28" ht="17.100000000000001" customHeight="1">
      <c r="A407" t="s">
        <v>971</v>
      </c>
      <c r="B407" s="12" t="s">
        <v>972</v>
      </c>
      <c r="C407" s="12" t="s">
        <v>37</v>
      </c>
      <c r="D407" s="12" t="s">
        <v>173</v>
      </c>
      <c r="E407" s="12" t="s">
        <v>564</v>
      </c>
      <c r="F407" s="12" t="s">
        <v>175</v>
      </c>
      <c r="G407" s="9" t="s">
        <v>4961</v>
      </c>
      <c r="H407" s="8" t="s">
        <v>6636</v>
      </c>
      <c r="I407" s="9"/>
      <c r="J407" s="9"/>
      <c r="K407" s="10" t="s">
        <v>2017</v>
      </c>
      <c r="L407" s="11">
        <v>45597</v>
      </c>
      <c r="M407" s="22"/>
      <c r="N407" s="33"/>
      <c r="O407" s="22"/>
      <c r="P407" s="12" t="s">
        <v>7615</v>
      </c>
      <c r="Q407" s="12" t="s">
        <v>7619</v>
      </c>
      <c r="R407" s="12" t="s">
        <v>7297</v>
      </c>
      <c r="S407" s="12" t="s">
        <v>7616</v>
      </c>
      <c r="T407" s="12" t="s">
        <v>7614</v>
      </c>
      <c r="U407" s="14" t="s">
        <v>56</v>
      </c>
      <c r="V407" s="14" t="s">
        <v>56</v>
      </c>
      <c r="W407" s="14" t="s">
        <v>56</v>
      </c>
      <c r="X407" s="16" t="s">
        <v>56</v>
      </c>
      <c r="Y407" s="13"/>
      <c r="Z407" s="13"/>
      <c r="AA407" s="13"/>
      <c r="AB407" s="13"/>
    </row>
    <row r="408" spans="1:28" ht="17.100000000000001" customHeight="1">
      <c r="A408" t="s">
        <v>973</v>
      </c>
      <c r="B408" s="12" t="s">
        <v>974</v>
      </c>
      <c r="C408" s="12" t="s">
        <v>37</v>
      </c>
      <c r="D408" s="12" t="s">
        <v>173</v>
      </c>
      <c r="E408" s="12" t="s">
        <v>564</v>
      </c>
      <c r="F408" s="12" t="s">
        <v>175</v>
      </c>
      <c r="G408" s="9" t="s">
        <v>4962</v>
      </c>
      <c r="H408" s="8" t="s">
        <v>6636</v>
      </c>
      <c r="I408" s="9"/>
      <c r="J408" s="9"/>
      <c r="K408" s="10" t="s">
        <v>2017</v>
      </c>
      <c r="L408" s="11">
        <v>45597</v>
      </c>
      <c r="M408" s="22"/>
      <c r="N408" s="33"/>
      <c r="O408" s="22"/>
      <c r="P408" s="12" t="s">
        <v>7615</v>
      </c>
      <c r="Q408" s="12" t="s">
        <v>7619</v>
      </c>
      <c r="R408" s="12" t="s">
        <v>7297</v>
      </c>
      <c r="S408" s="12" t="s">
        <v>7616</v>
      </c>
      <c r="T408" s="12" t="s">
        <v>7614</v>
      </c>
      <c r="U408" s="14" t="s">
        <v>56</v>
      </c>
      <c r="V408" s="14" t="s">
        <v>56</v>
      </c>
      <c r="W408" s="14" t="s">
        <v>56</v>
      </c>
      <c r="X408" s="16" t="s">
        <v>56</v>
      </c>
      <c r="Y408" s="13"/>
      <c r="Z408" s="13"/>
      <c r="AA408" s="13"/>
      <c r="AB408" s="13"/>
    </row>
    <row r="409" spans="1:28" ht="17.100000000000001" customHeight="1">
      <c r="A409" t="s">
        <v>975</v>
      </c>
      <c r="B409" s="12" t="s">
        <v>976</v>
      </c>
      <c r="C409" s="12" t="s">
        <v>37</v>
      </c>
      <c r="D409" s="12" t="s">
        <v>173</v>
      </c>
      <c r="E409" s="12" t="s">
        <v>564</v>
      </c>
      <c r="F409" s="12" t="s">
        <v>175</v>
      </c>
      <c r="G409" s="9" t="s">
        <v>4963</v>
      </c>
      <c r="H409" s="8" t="s">
        <v>6636</v>
      </c>
      <c r="I409" s="9"/>
      <c r="J409" s="9"/>
      <c r="K409" s="10" t="s">
        <v>2017</v>
      </c>
      <c r="L409" s="11">
        <v>45597</v>
      </c>
      <c r="M409" s="22"/>
      <c r="N409" s="33"/>
      <c r="O409" s="22"/>
      <c r="P409" s="12" t="s">
        <v>7615</v>
      </c>
      <c r="Q409" s="12" t="s">
        <v>7620</v>
      </c>
      <c r="R409" s="12" t="s">
        <v>7297</v>
      </c>
      <c r="S409" s="12" t="s">
        <v>7616</v>
      </c>
      <c r="T409" s="12" t="s">
        <v>7614</v>
      </c>
      <c r="U409" s="14" t="s">
        <v>56</v>
      </c>
      <c r="V409" s="14" t="s">
        <v>56</v>
      </c>
      <c r="W409" s="14" t="s">
        <v>56</v>
      </c>
      <c r="X409" s="16" t="s">
        <v>56</v>
      </c>
      <c r="Y409" s="13"/>
      <c r="Z409" s="13"/>
      <c r="AA409" s="13"/>
      <c r="AB409" s="13"/>
    </row>
    <row r="410" spans="1:28" ht="17.100000000000001" customHeight="1">
      <c r="A410" t="s">
        <v>977</v>
      </c>
      <c r="B410" s="12" t="s">
        <v>978</v>
      </c>
      <c r="C410" s="12" t="s">
        <v>37</v>
      </c>
      <c r="D410" s="12" t="s">
        <v>173</v>
      </c>
      <c r="E410" s="12" t="s">
        <v>564</v>
      </c>
      <c r="F410" s="12" t="s">
        <v>175</v>
      </c>
      <c r="G410" s="9" t="s">
        <v>4964</v>
      </c>
      <c r="H410" s="8" t="s">
        <v>6636</v>
      </c>
      <c r="I410" s="9"/>
      <c r="J410" s="9"/>
      <c r="K410" s="10" t="s">
        <v>2017</v>
      </c>
      <c r="L410" s="11">
        <v>45597</v>
      </c>
      <c r="M410" s="22"/>
      <c r="N410" s="33"/>
      <c r="O410" s="22"/>
      <c r="P410" s="12" t="s">
        <v>7568</v>
      </c>
      <c r="Q410" s="12" t="s">
        <v>7132</v>
      </c>
      <c r="R410" s="12" t="s">
        <v>7569</v>
      </c>
      <c r="S410" s="12" t="s">
        <v>7569</v>
      </c>
      <c r="T410" s="12" t="s">
        <v>7569</v>
      </c>
      <c r="U410" s="14" t="s">
        <v>56</v>
      </c>
      <c r="V410" s="14" t="s">
        <v>56</v>
      </c>
      <c r="W410" s="14" t="s">
        <v>56</v>
      </c>
      <c r="X410" s="16" t="s">
        <v>56</v>
      </c>
      <c r="Y410" s="13"/>
      <c r="Z410" s="13"/>
      <c r="AA410" s="13"/>
      <c r="AB410" s="13"/>
    </row>
    <row r="411" spans="1:28" ht="17.100000000000001" customHeight="1">
      <c r="A411" t="s">
        <v>979</v>
      </c>
      <c r="B411" s="12" t="s">
        <v>980</v>
      </c>
      <c r="C411" s="12" t="s">
        <v>37</v>
      </c>
      <c r="D411" s="12" t="s">
        <v>173</v>
      </c>
      <c r="E411" s="12" t="s">
        <v>564</v>
      </c>
      <c r="F411" s="12" t="s">
        <v>175</v>
      </c>
      <c r="G411" s="9" t="s">
        <v>4965</v>
      </c>
      <c r="H411" s="8" t="s">
        <v>6636</v>
      </c>
      <c r="I411" s="9"/>
      <c r="J411" s="9"/>
      <c r="K411" s="10" t="s">
        <v>2017</v>
      </c>
      <c r="L411" s="11">
        <v>45597</v>
      </c>
      <c r="M411" s="22"/>
      <c r="N411" s="33"/>
      <c r="O411" s="22"/>
      <c r="P411" s="12" t="s">
        <v>7568</v>
      </c>
      <c r="Q411" s="12" t="s">
        <v>7132</v>
      </c>
      <c r="R411" s="12" t="s">
        <v>7569</v>
      </c>
      <c r="S411" s="12" t="s">
        <v>7569</v>
      </c>
      <c r="T411" s="12" t="s">
        <v>7569</v>
      </c>
      <c r="U411" s="14" t="s">
        <v>56</v>
      </c>
      <c r="V411" s="14" t="s">
        <v>56</v>
      </c>
      <c r="W411" s="14" t="s">
        <v>56</v>
      </c>
      <c r="X411" s="16" t="s">
        <v>56</v>
      </c>
      <c r="Y411" s="13"/>
      <c r="Z411" s="13"/>
      <c r="AA411" s="13"/>
      <c r="AB411" s="13"/>
    </row>
    <row r="412" spans="1:28" ht="17.100000000000001" customHeight="1">
      <c r="A412" t="s">
        <v>981</v>
      </c>
      <c r="B412" s="12" t="s">
        <v>982</v>
      </c>
      <c r="C412" s="12" t="s">
        <v>37</v>
      </c>
      <c r="D412" s="12" t="s">
        <v>173</v>
      </c>
      <c r="E412" s="12" t="s">
        <v>564</v>
      </c>
      <c r="F412" s="12" t="s">
        <v>175</v>
      </c>
      <c r="G412" s="9" t="s">
        <v>4966</v>
      </c>
      <c r="H412" s="8" t="s">
        <v>6636</v>
      </c>
      <c r="I412" s="9"/>
      <c r="J412" s="9"/>
      <c r="K412" s="10" t="s">
        <v>2017</v>
      </c>
      <c r="L412" s="11">
        <v>45597</v>
      </c>
      <c r="M412" s="22"/>
      <c r="N412" s="33"/>
      <c r="O412" s="22"/>
      <c r="P412" s="12" t="s">
        <v>7568</v>
      </c>
      <c r="Q412" s="12" t="s">
        <v>7132</v>
      </c>
      <c r="R412" s="12" t="s">
        <v>7569</v>
      </c>
      <c r="S412" s="12" t="s">
        <v>7569</v>
      </c>
      <c r="T412" s="12" t="s">
        <v>7569</v>
      </c>
      <c r="U412" s="14" t="s">
        <v>56</v>
      </c>
      <c r="V412" s="14" t="s">
        <v>56</v>
      </c>
      <c r="W412" s="14" t="s">
        <v>56</v>
      </c>
      <c r="X412" s="16" t="s">
        <v>56</v>
      </c>
      <c r="Y412" s="13"/>
      <c r="Z412" s="13"/>
      <c r="AA412" s="13"/>
      <c r="AB412" s="13"/>
    </row>
    <row r="413" spans="1:28" ht="17.100000000000001" customHeight="1">
      <c r="A413" t="s">
        <v>983</v>
      </c>
      <c r="B413" s="12" t="s">
        <v>984</v>
      </c>
      <c r="C413" s="12" t="s">
        <v>37</v>
      </c>
      <c r="D413" s="12" t="s">
        <v>173</v>
      </c>
      <c r="E413" s="12" t="s">
        <v>564</v>
      </c>
      <c r="F413" s="12" t="s">
        <v>175</v>
      </c>
      <c r="G413" s="9" t="s">
        <v>4967</v>
      </c>
      <c r="H413" s="8" t="s">
        <v>6636</v>
      </c>
      <c r="I413" s="9"/>
      <c r="J413" s="9"/>
      <c r="K413" s="10" t="s">
        <v>2017</v>
      </c>
      <c r="L413" s="11">
        <v>45597</v>
      </c>
      <c r="M413" s="22"/>
      <c r="N413" s="33"/>
      <c r="O413" s="22"/>
      <c r="P413" s="12" t="s">
        <v>7568</v>
      </c>
      <c r="Q413" s="12" t="s">
        <v>7132</v>
      </c>
      <c r="R413" s="12" t="s">
        <v>7569</v>
      </c>
      <c r="S413" s="12" t="s">
        <v>7569</v>
      </c>
      <c r="T413" s="12" t="s">
        <v>7569</v>
      </c>
      <c r="U413" s="14" t="s">
        <v>56</v>
      </c>
      <c r="V413" s="14" t="s">
        <v>56</v>
      </c>
      <c r="W413" s="14" t="s">
        <v>56</v>
      </c>
      <c r="X413" s="16" t="s">
        <v>56</v>
      </c>
      <c r="Y413" s="13"/>
      <c r="Z413" s="13"/>
      <c r="AA413" s="13"/>
      <c r="AB413" s="13"/>
    </row>
    <row r="414" spans="1:28" ht="17.100000000000001" customHeight="1">
      <c r="A414" t="s">
        <v>985</v>
      </c>
      <c r="B414" s="12" t="s">
        <v>986</v>
      </c>
      <c r="C414" s="12" t="s">
        <v>37</v>
      </c>
      <c r="D414" s="12" t="s">
        <v>173</v>
      </c>
      <c r="E414" s="12" t="s">
        <v>564</v>
      </c>
      <c r="F414" s="12" t="s">
        <v>175</v>
      </c>
      <c r="G414" s="9" t="s">
        <v>4968</v>
      </c>
      <c r="H414" s="8" t="s">
        <v>6636</v>
      </c>
      <c r="I414" s="9"/>
      <c r="J414" s="9"/>
      <c r="K414" s="10" t="s">
        <v>2017</v>
      </c>
      <c r="L414" s="11">
        <v>45597</v>
      </c>
      <c r="M414" s="22"/>
      <c r="N414" s="33"/>
      <c r="O414" s="22"/>
      <c r="P414" s="12" t="s">
        <v>7568</v>
      </c>
      <c r="Q414" s="12" t="s">
        <v>7132</v>
      </c>
      <c r="R414" s="12" t="s">
        <v>7569</v>
      </c>
      <c r="S414" s="12" t="s">
        <v>7569</v>
      </c>
      <c r="T414" s="12" t="s">
        <v>7569</v>
      </c>
      <c r="U414" s="14" t="s">
        <v>56</v>
      </c>
      <c r="V414" s="14" t="s">
        <v>56</v>
      </c>
      <c r="W414" s="14" t="s">
        <v>56</v>
      </c>
      <c r="X414" s="16" t="s">
        <v>56</v>
      </c>
      <c r="Y414" s="13"/>
      <c r="Z414" s="13"/>
      <c r="AA414" s="13"/>
      <c r="AB414" s="13"/>
    </row>
    <row r="415" spans="1:28" ht="17.100000000000001" customHeight="1">
      <c r="A415" t="s">
        <v>987</v>
      </c>
      <c r="B415" s="12" t="s">
        <v>988</v>
      </c>
      <c r="C415" s="12" t="s">
        <v>37</v>
      </c>
      <c r="D415" s="12" t="s">
        <v>173</v>
      </c>
      <c r="E415" s="12" t="s">
        <v>564</v>
      </c>
      <c r="F415" s="12" t="s">
        <v>175</v>
      </c>
      <c r="G415" s="9" t="s">
        <v>4969</v>
      </c>
      <c r="H415" s="8" t="s">
        <v>6636</v>
      </c>
      <c r="I415" s="9"/>
      <c r="J415" s="9"/>
      <c r="K415" s="10" t="s">
        <v>2017</v>
      </c>
      <c r="L415" s="11">
        <v>45597</v>
      </c>
      <c r="M415" s="22"/>
      <c r="N415" s="33"/>
      <c r="O415" s="22"/>
      <c r="P415" s="12" t="s">
        <v>7568</v>
      </c>
      <c r="Q415" s="12" t="s">
        <v>7132</v>
      </c>
      <c r="R415" s="12" t="s">
        <v>7569</v>
      </c>
      <c r="S415" s="12" t="s">
        <v>7569</v>
      </c>
      <c r="T415" s="12" t="s">
        <v>7569</v>
      </c>
      <c r="U415" s="14" t="s">
        <v>56</v>
      </c>
      <c r="V415" s="14" t="s">
        <v>56</v>
      </c>
      <c r="W415" s="14" t="s">
        <v>56</v>
      </c>
      <c r="X415" s="16" t="s">
        <v>56</v>
      </c>
      <c r="Y415" s="13"/>
      <c r="Z415" s="13"/>
      <c r="AA415" s="13"/>
      <c r="AB415" s="13"/>
    </row>
    <row r="416" spans="1:28" ht="17.100000000000001" customHeight="1">
      <c r="A416" t="s">
        <v>989</v>
      </c>
      <c r="B416" s="12" t="s">
        <v>990</v>
      </c>
      <c r="C416" s="12" t="s">
        <v>37</v>
      </c>
      <c r="D416" s="12" t="s">
        <v>173</v>
      </c>
      <c r="E416" s="12" t="s">
        <v>564</v>
      </c>
      <c r="F416" s="12" t="s">
        <v>175</v>
      </c>
      <c r="G416" s="9" t="s">
        <v>4970</v>
      </c>
      <c r="H416" s="8" t="s">
        <v>6636</v>
      </c>
      <c r="I416" s="9"/>
      <c r="J416" s="9"/>
      <c r="K416" s="10" t="s">
        <v>2017</v>
      </c>
      <c r="L416" s="11">
        <v>45597</v>
      </c>
      <c r="M416" s="22"/>
      <c r="N416" s="33"/>
      <c r="O416" s="22"/>
      <c r="P416" s="12" t="s">
        <v>7568</v>
      </c>
      <c r="Q416" s="12" t="s">
        <v>7132</v>
      </c>
      <c r="R416" s="12" t="s">
        <v>7569</v>
      </c>
      <c r="S416" s="12" t="s">
        <v>7569</v>
      </c>
      <c r="T416" s="12" t="s">
        <v>7569</v>
      </c>
      <c r="U416" s="14" t="s">
        <v>56</v>
      </c>
      <c r="V416" s="14" t="s">
        <v>56</v>
      </c>
      <c r="W416" s="14" t="s">
        <v>56</v>
      </c>
      <c r="X416" s="16" t="s">
        <v>56</v>
      </c>
      <c r="Y416" s="13"/>
      <c r="Z416" s="13"/>
      <c r="AA416" s="13"/>
      <c r="AB416" s="13"/>
    </row>
    <row r="417" spans="1:28" ht="17.100000000000001" customHeight="1">
      <c r="A417" t="s">
        <v>991</v>
      </c>
      <c r="B417" s="12" t="s">
        <v>992</v>
      </c>
      <c r="C417" s="12" t="s">
        <v>37</v>
      </c>
      <c r="D417" s="12" t="s">
        <v>173</v>
      </c>
      <c r="E417" s="12" t="s">
        <v>564</v>
      </c>
      <c r="F417" s="12" t="s">
        <v>175</v>
      </c>
      <c r="G417" s="9" t="s">
        <v>4971</v>
      </c>
      <c r="H417" s="8" t="s">
        <v>6636</v>
      </c>
      <c r="I417" s="9"/>
      <c r="J417" s="9"/>
      <c r="K417" s="10" t="s">
        <v>2017</v>
      </c>
      <c r="L417" s="11">
        <v>45597</v>
      </c>
      <c r="M417" s="22"/>
      <c r="N417" s="33"/>
      <c r="O417" s="22"/>
      <c r="P417" s="12" t="s">
        <v>7568</v>
      </c>
      <c r="Q417" s="12" t="s">
        <v>7132</v>
      </c>
      <c r="R417" s="12" t="s">
        <v>7569</v>
      </c>
      <c r="S417" s="12" t="s">
        <v>7569</v>
      </c>
      <c r="T417" s="12" t="s">
        <v>7569</v>
      </c>
      <c r="U417" s="14" t="s">
        <v>56</v>
      </c>
      <c r="V417" s="14" t="s">
        <v>56</v>
      </c>
      <c r="W417" s="14" t="s">
        <v>56</v>
      </c>
      <c r="X417" s="16" t="s">
        <v>56</v>
      </c>
      <c r="Y417" s="13"/>
      <c r="Z417" s="13"/>
      <c r="AA417" s="13"/>
      <c r="AB417" s="13"/>
    </row>
    <row r="418" spans="1:28" ht="17.100000000000001" customHeight="1">
      <c r="A418" t="s">
        <v>993</v>
      </c>
      <c r="B418" s="12" t="s">
        <v>994</v>
      </c>
      <c r="C418" s="12" t="s">
        <v>37</v>
      </c>
      <c r="D418" s="12" t="s">
        <v>173</v>
      </c>
      <c r="E418" s="12" t="s">
        <v>564</v>
      </c>
      <c r="F418" s="12" t="s">
        <v>175</v>
      </c>
      <c r="G418" s="9" t="s">
        <v>4972</v>
      </c>
      <c r="H418" s="8" t="s">
        <v>6636</v>
      </c>
      <c r="I418" s="9"/>
      <c r="J418" s="9"/>
      <c r="K418" s="10" t="s">
        <v>2017</v>
      </c>
      <c r="L418" s="11">
        <v>45597</v>
      </c>
      <c r="M418" s="22"/>
      <c r="N418" s="33"/>
      <c r="O418" s="22"/>
      <c r="P418" s="12" t="s">
        <v>7568</v>
      </c>
      <c r="Q418" s="12" t="s">
        <v>7132</v>
      </c>
      <c r="R418" s="12" t="s">
        <v>7569</v>
      </c>
      <c r="S418" s="12" t="s">
        <v>7569</v>
      </c>
      <c r="T418" s="12" t="s">
        <v>7569</v>
      </c>
      <c r="U418" s="14" t="s">
        <v>56</v>
      </c>
      <c r="V418" s="14" t="s">
        <v>56</v>
      </c>
      <c r="W418" s="14" t="s">
        <v>56</v>
      </c>
      <c r="X418" s="16" t="s">
        <v>56</v>
      </c>
      <c r="Y418" s="13"/>
      <c r="Z418" s="13"/>
      <c r="AA418" s="13"/>
      <c r="AB418" s="13"/>
    </row>
    <row r="419" spans="1:28" ht="17.100000000000001" customHeight="1">
      <c r="A419" t="s">
        <v>995</v>
      </c>
      <c r="B419" s="12" t="s">
        <v>996</v>
      </c>
      <c r="C419" s="12" t="s">
        <v>37</v>
      </c>
      <c r="D419" s="12" t="s">
        <v>173</v>
      </c>
      <c r="E419" s="12" t="s">
        <v>564</v>
      </c>
      <c r="F419" s="12" t="s">
        <v>175</v>
      </c>
      <c r="G419" s="9" t="s">
        <v>4973</v>
      </c>
      <c r="H419" s="8" t="s">
        <v>6636</v>
      </c>
      <c r="I419" s="9"/>
      <c r="J419" s="9"/>
      <c r="K419" s="10" t="s">
        <v>2017</v>
      </c>
      <c r="L419" s="11">
        <v>45597</v>
      </c>
      <c r="M419" s="22"/>
      <c r="N419" s="33"/>
      <c r="O419" s="22"/>
      <c r="P419" s="12" t="s">
        <v>7568</v>
      </c>
      <c r="Q419" s="12" t="s">
        <v>7132</v>
      </c>
      <c r="R419" s="12" t="s">
        <v>7569</v>
      </c>
      <c r="S419" s="12" t="s">
        <v>7569</v>
      </c>
      <c r="T419" s="12" t="s">
        <v>7569</v>
      </c>
      <c r="U419" s="14" t="s">
        <v>56</v>
      </c>
      <c r="V419" s="14" t="s">
        <v>56</v>
      </c>
      <c r="W419" s="14" t="s">
        <v>56</v>
      </c>
      <c r="X419" s="16" t="s">
        <v>56</v>
      </c>
      <c r="Y419" s="13"/>
      <c r="Z419" s="13"/>
      <c r="AA419" s="13"/>
      <c r="AB419" s="13"/>
    </row>
    <row r="420" spans="1:28" ht="17.100000000000001" customHeight="1">
      <c r="A420" t="s">
        <v>997</v>
      </c>
      <c r="B420" s="12" t="s">
        <v>998</v>
      </c>
      <c r="C420" s="12" t="s">
        <v>37</v>
      </c>
      <c r="D420" s="12" t="s">
        <v>173</v>
      </c>
      <c r="E420" s="12" t="s">
        <v>564</v>
      </c>
      <c r="F420" s="12" t="s">
        <v>175</v>
      </c>
      <c r="G420" s="9" t="s">
        <v>4974</v>
      </c>
      <c r="H420" s="8" t="s">
        <v>6636</v>
      </c>
      <c r="I420" s="9"/>
      <c r="J420" s="9"/>
      <c r="K420" s="10" t="s">
        <v>2017</v>
      </c>
      <c r="L420" s="11">
        <v>45597</v>
      </c>
      <c r="M420" s="22"/>
      <c r="N420" s="33"/>
      <c r="O420" s="22"/>
      <c r="P420" s="12" t="s">
        <v>7568</v>
      </c>
      <c r="Q420" s="12" t="s">
        <v>7132</v>
      </c>
      <c r="R420" s="12" t="s">
        <v>7569</v>
      </c>
      <c r="S420" s="12" t="s">
        <v>7569</v>
      </c>
      <c r="T420" s="12" t="s">
        <v>7569</v>
      </c>
      <c r="U420" s="14" t="s">
        <v>56</v>
      </c>
      <c r="V420" s="14" t="s">
        <v>56</v>
      </c>
      <c r="W420" s="14" t="s">
        <v>56</v>
      </c>
      <c r="X420" s="16" t="s">
        <v>56</v>
      </c>
      <c r="Y420" s="13"/>
      <c r="Z420" s="13"/>
      <c r="AA420" s="13"/>
      <c r="AB420" s="13"/>
    </row>
    <row r="421" spans="1:28" ht="17.100000000000001" customHeight="1">
      <c r="A421" t="s">
        <v>999</v>
      </c>
      <c r="B421" s="12" t="s">
        <v>1000</v>
      </c>
      <c r="C421" s="12" t="s">
        <v>37</v>
      </c>
      <c r="D421" s="12" t="s">
        <v>173</v>
      </c>
      <c r="E421" s="12" t="s">
        <v>564</v>
      </c>
      <c r="F421" s="12" t="s">
        <v>175</v>
      </c>
      <c r="G421" s="9" t="s">
        <v>4975</v>
      </c>
      <c r="H421" s="8" t="s">
        <v>6636</v>
      </c>
      <c r="I421" s="9"/>
      <c r="J421" s="9"/>
      <c r="K421" s="10" t="s">
        <v>2017</v>
      </c>
      <c r="L421" s="11">
        <v>45597</v>
      </c>
      <c r="M421" s="22"/>
      <c r="N421" s="33"/>
      <c r="O421" s="22"/>
      <c r="P421" s="12" t="s">
        <v>7568</v>
      </c>
      <c r="Q421" s="12" t="s">
        <v>7132</v>
      </c>
      <c r="R421" s="12" t="s">
        <v>7569</v>
      </c>
      <c r="S421" s="12" t="s">
        <v>7569</v>
      </c>
      <c r="T421" s="12" t="s">
        <v>7569</v>
      </c>
      <c r="U421" s="14" t="s">
        <v>56</v>
      </c>
      <c r="V421" s="14" t="s">
        <v>56</v>
      </c>
      <c r="W421" s="14" t="s">
        <v>56</v>
      </c>
      <c r="X421" s="16" t="s">
        <v>56</v>
      </c>
      <c r="Y421" s="13"/>
      <c r="Z421" s="13"/>
      <c r="AA421" s="13"/>
      <c r="AB421" s="13"/>
    </row>
    <row r="422" spans="1:28" ht="17.100000000000001" customHeight="1">
      <c r="A422" t="s">
        <v>1001</v>
      </c>
      <c r="B422" s="12" t="s">
        <v>1002</v>
      </c>
      <c r="C422" s="12" t="s">
        <v>37</v>
      </c>
      <c r="D422" s="12" t="s">
        <v>173</v>
      </c>
      <c r="E422" s="12" t="s">
        <v>564</v>
      </c>
      <c r="F422" s="12" t="s">
        <v>175</v>
      </c>
      <c r="G422" s="9" t="s">
        <v>4976</v>
      </c>
      <c r="H422" s="8" t="s">
        <v>6636</v>
      </c>
      <c r="I422" s="9"/>
      <c r="J422" s="9"/>
      <c r="K422" s="10" t="s">
        <v>2017</v>
      </c>
      <c r="L422" s="11">
        <v>45597</v>
      </c>
      <c r="M422" s="22"/>
      <c r="N422" s="33"/>
      <c r="O422" s="22"/>
      <c r="P422" s="12" t="s">
        <v>7568</v>
      </c>
      <c r="Q422" s="12" t="s">
        <v>7132</v>
      </c>
      <c r="R422" s="12" t="s">
        <v>7569</v>
      </c>
      <c r="S422" s="12" t="s">
        <v>7569</v>
      </c>
      <c r="T422" s="12" t="s">
        <v>7569</v>
      </c>
      <c r="U422" s="14" t="s">
        <v>56</v>
      </c>
      <c r="V422" s="14" t="s">
        <v>56</v>
      </c>
      <c r="W422" s="14" t="s">
        <v>56</v>
      </c>
      <c r="X422" s="16" t="s">
        <v>56</v>
      </c>
      <c r="Y422" s="13"/>
      <c r="Z422" s="13"/>
      <c r="AA422" s="13"/>
      <c r="AB422" s="13"/>
    </row>
    <row r="423" spans="1:28" ht="17.100000000000001" customHeight="1">
      <c r="A423" t="s">
        <v>1003</v>
      </c>
      <c r="B423" s="12" t="s">
        <v>1004</v>
      </c>
      <c r="C423" s="12" t="s">
        <v>37</v>
      </c>
      <c r="D423" s="12" t="s">
        <v>173</v>
      </c>
      <c r="E423" s="12" t="s">
        <v>564</v>
      </c>
      <c r="F423" s="12" t="s">
        <v>175</v>
      </c>
      <c r="G423" s="9" t="s">
        <v>4977</v>
      </c>
      <c r="H423" s="8" t="s">
        <v>6636</v>
      </c>
      <c r="I423" s="9"/>
      <c r="J423" s="9"/>
      <c r="K423" s="10" t="s">
        <v>2017</v>
      </c>
      <c r="L423" s="11">
        <v>45597</v>
      </c>
      <c r="M423" s="22"/>
      <c r="N423" s="33"/>
      <c r="O423" s="22"/>
      <c r="P423" s="12" t="s">
        <v>7568</v>
      </c>
      <c r="Q423" s="12" t="s">
        <v>7132</v>
      </c>
      <c r="R423" s="12" t="s">
        <v>7569</v>
      </c>
      <c r="S423" s="12" t="s">
        <v>7569</v>
      </c>
      <c r="T423" s="12" t="s">
        <v>7569</v>
      </c>
      <c r="U423" s="14" t="s">
        <v>56</v>
      </c>
      <c r="V423" s="14" t="s">
        <v>56</v>
      </c>
      <c r="W423" s="14" t="s">
        <v>56</v>
      </c>
      <c r="X423" s="16" t="s">
        <v>56</v>
      </c>
      <c r="Y423" s="13"/>
      <c r="Z423" s="13"/>
      <c r="AA423" s="13"/>
      <c r="AB423" s="13"/>
    </row>
    <row r="424" spans="1:28" ht="17.100000000000001" customHeight="1">
      <c r="A424" t="s">
        <v>1005</v>
      </c>
      <c r="B424" s="12" t="s">
        <v>1006</v>
      </c>
      <c r="C424" s="12" t="s">
        <v>37</v>
      </c>
      <c r="D424" s="12" t="s">
        <v>173</v>
      </c>
      <c r="E424" s="12" t="s">
        <v>564</v>
      </c>
      <c r="F424" s="12" t="s">
        <v>175</v>
      </c>
      <c r="G424" s="9" t="s">
        <v>4978</v>
      </c>
      <c r="H424" s="8" t="s">
        <v>6636</v>
      </c>
      <c r="I424" s="9"/>
      <c r="J424" s="9"/>
      <c r="K424" s="10" t="s">
        <v>2017</v>
      </c>
      <c r="L424" s="11">
        <v>45597</v>
      </c>
      <c r="M424" s="22"/>
      <c r="N424" s="33"/>
      <c r="O424" s="22"/>
      <c r="P424" s="12" t="s">
        <v>7568</v>
      </c>
      <c r="Q424" s="12" t="s">
        <v>7132</v>
      </c>
      <c r="R424" s="12" t="s">
        <v>7569</v>
      </c>
      <c r="S424" s="12" t="s">
        <v>7569</v>
      </c>
      <c r="T424" s="12" t="s">
        <v>7569</v>
      </c>
      <c r="U424" s="14" t="s">
        <v>56</v>
      </c>
      <c r="V424" s="14" t="s">
        <v>56</v>
      </c>
      <c r="W424" s="14" t="s">
        <v>56</v>
      </c>
      <c r="X424" s="16" t="s">
        <v>56</v>
      </c>
      <c r="Y424" s="13"/>
      <c r="Z424" s="13"/>
      <c r="AA424" s="13"/>
      <c r="AB424" s="13"/>
    </row>
    <row r="425" spans="1:28" ht="17.100000000000001" customHeight="1">
      <c r="A425" t="s">
        <v>1007</v>
      </c>
      <c r="B425" s="12" t="s">
        <v>1008</v>
      </c>
      <c r="C425" s="12" t="s">
        <v>37</v>
      </c>
      <c r="D425" s="12" t="s">
        <v>173</v>
      </c>
      <c r="E425" s="12" t="s">
        <v>564</v>
      </c>
      <c r="F425" s="12" t="s">
        <v>175</v>
      </c>
      <c r="G425" s="9" t="s">
        <v>4979</v>
      </c>
      <c r="H425" s="8" t="s">
        <v>6636</v>
      </c>
      <c r="I425" s="9"/>
      <c r="J425" s="9"/>
      <c r="K425" s="10" t="s">
        <v>2017</v>
      </c>
      <c r="L425" s="11">
        <v>45597</v>
      </c>
      <c r="M425" s="22"/>
      <c r="N425" s="33"/>
      <c r="O425" s="22"/>
      <c r="P425" s="12" t="s">
        <v>7568</v>
      </c>
      <c r="Q425" s="12" t="s">
        <v>7132</v>
      </c>
      <c r="R425" s="12" t="s">
        <v>7569</v>
      </c>
      <c r="S425" s="12" t="s">
        <v>7569</v>
      </c>
      <c r="T425" s="12" t="s">
        <v>7569</v>
      </c>
      <c r="U425" s="14" t="s">
        <v>56</v>
      </c>
      <c r="V425" s="14" t="s">
        <v>56</v>
      </c>
      <c r="W425" s="14" t="s">
        <v>56</v>
      </c>
      <c r="X425" s="16" t="s">
        <v>56</v>
      </c>
      <c r="Y425" s="13"/>
      <c r="Z425" s="13"/>
      <c r="AA425" s="13"/>
      <c r="AB425" s="13"/>
    </row>
    <row r="426" spans="1:28" ht="17.100000000000001" customHeight="1">
      <c r="A426" t="s">
        <v>1009</v>
      </c>
      <c r="B426" s="12" t="s">
        <v>1010</v>
      </c>
      <c r="C426" s="12" t="s">
        <v>37</v>
      </c>
      <c r="D426" s="12" t="s">
        <v>173</v>
      </c>
      <c r="E426" s="12" t="s">
        <v>564</v>
      </c>
      <c r="F426" s="12" t="s">
        <v>175</v>
      </c>
      <c r="G426" s="9" t="s">
        <v>4980</v>
      </c>
      <c r="H426" s="8" t="s">
        <v>6636</v>
      </c>
      <c r="I426" s="9"/>
      <c r="J426" s="9"/>
      <c r="K426" s="10" t="s">
        <v>2017</v>
      </c>
      <c r="L426" s="11">
        <v>45597</v>
      </c>
      <c r="M426" s="22"/>
      <c r="N426" s="33"/>
      <c r="O426" s="22"/>
      <c r="P426" s="12" t="s">
        <v>7568</v>
      </c>
      <c r="Q426" s="12" t="s">
        <v>7132</v>
      </c>
      <c r="R426" s="12" t="s">
        <v>7569</v>
      </c>
      <c r="S426" s="12" t="s">
        <v>7569</v>
      </c>
      <c r="T426" s="12" t="s">
        <v>7569</v>
      </c>
      <c r="U426" s="14" t="s">
        <v>56</v>
      </c>
      <c r="V426" s="14" t="s">
        <v>56</v>
      </c>
      <c r="W426" s="14" t="s">
        <v>56</v>
      </c>
      <c r="X426" s="16" t="s">
        <v>56</v>
      </c>
      <c r="Y426" s="13"/>
      <c r="Z426" s="13"/>
      <c r="AA426" s="13"/>
      <c r="AB426" s="13"/>
    </row>
    <row r="427" spans="1:28" ht="17.100000000000001" customHeight="1">
      <c r="A427" t="s">
        <v>1011</v>
      </c>
      <c r="B427" s="12" t="s">
        <v>1012</v>
      </c>
      <c r="C427" s="12" t="s">
        <v>37</v>
      </c>
      <c r="D427" s="12" t="s">
        <v>173</v>
      </c>
      <c r="E427" s="12" t="s">
        <v>564</v>
      </c>
      <c r="F427" s="12" t="s">
        <v>175</v>
      </c>
      <c r="G427" s="9" t="s">
        <v>4981</v>
      </c>
      <c r="H427" s="8" t="s">
        <v>6636</v>
      </c>
      <c r="I427" s="9"/>
      <c r="J427" s="9"/>
      <c r="K427" s="10" t="s">
        <v>2017</v>
      </c>
      <c r="L427" s="11">
        <v>45597</v>
      </c>
      <c r="M427" s="22"/>
      <c r="N427" s="33"/>
      <c r="O427" s="22"/>
      <c r="P427" s="12" t="s">
        <v>7568</v>
      </c>
      <c r="Q427" s="12" t="s">
        <v>7132</v>
      </c>
      <c r="R427" s="12" t="s">
        <v>7569</v>
      </c>
      <c r="S427" s="12" t="s">
        <v>7569</v>
      </c>
      <c r="T427" s="12" t="s">
        <v>7569</v>
      </c>
      <c r="U427" s="14" t="s">
        <v>56</v>
      </c>
      <c r="V427" s="14" t="s">
        <v>56</v>
      </c>
      <c r="W427" s="14" t="s">
        <v>56</v>
      </c>
      <c r="X427" s="16" t="s">
        <v>56</v>
      </c>
      <c r="Y427" s="13"/>
      <c r="Z427" s="13"/>
      <c r="AA427" s="13"/>
      <c r="AB427" s="13"/>
    </row>
    <row r="428" spans="1:28" ht="17.100000000000001" customHeight="1">
      <c r="A428" t="s">
        <v>1013</v>
      </c>
      <c r="B428" s="12" t="s">
        <v>1014</v>
      </c>
      <c r="C428" s="12" t="s">
        <v>37</v>
      </c>
      <c r="D428" s="12" t="s">
        <v>173</v>
      </c>
      <c r="E428" s="12" t="s">
        <v>564</v>
      </c>
      <c r="F428" s="12" t="s">
        <v>175</v>
      </c>
      <c r="G428" s="9" t="s">
        <v>4982</v>
      </c>
      <c r="H428" s="8" t="s">
        <v>6636</v>
      </c>
      <c r="I428" s="9"/>
      <c r="J428" s="9"/>
      <c r="K428" s="10" t="s">
        <v>2017</v>
      </c>
      <c r="L428" s="11">
        <v>45597</v>
      </c>
      <c r="M428" s="22"/>
      <c r="N428" s="33"/>
      <c r="O428" s="22"/>
      <c r="P428" s="12" t="s">
        <v>7568</v>
      </c>
      <c r="Q428" s="12" t="s">
        <v>7132</v>
      </c>
      <c r="R428" s="12" t="s">
        <v>7569</v>
      </c>
      <c r="S428" s="12" t="s">
        <v>7569</v>
      </c>
      <c r="T428" s="12" t="s">
        <v>7569</v>
      </c>
      <c r="U428" s="14" t="s">
        <v>56</v>
      </c>
      <c r="V428" s="14" t="s">
        <v>56</v>
      </c>
      <c r="W428" s="14" t="s">
        <v>56</v>
      </c>
      <c r="X428" s="16" t="s">
        <v>56</v>
      </c>
      <c r="Y428" s="13"/>
      <c r="Z428" s="13"/>
      <c r="AA428" s="13"/>
      <c r="AB428" s="13"/>
    </row>
    <row r="429" spans="1:28" ht="17.100000000000001" customHeight="1">
      <c r="A429" t="s">
        <v>1015</v>
      </c>
      <c r="B429" s="12" t="s">
        <v>1016</v>
      </c>
      <c r="C429" s="12" t="s">
        <v>37</v>
      </c>
      <c r="D429" s="12" t="s">
        <v>173</v>
      </c>
      <c r="E429" s="12" t="s">
        <v>564</v>
      </c>
      <c r="F429" s="12" t="s">
        <v>175</v>
      </c>
      <c r="G429" s="9" t="s">
        <v>4983</v>
      </c>
      <c r="H429" s="8" t="s">
        <v>6636</v>
      </c>
      <c r="I429" s="9"/>
      <c r="J429" s="9"/>
      <c r="K429" s="10" t="s">
        <v>2017</v>
      </c>
      <c r="L429" s="11">
        <v>45597</v>
      </c>
      <c r="M429" s="22"/>
      <c r="N429" s="33"/>
      <c r="O429" s="22"/>
      <c r="P429" s="12" t="s">
        <v>7568</v>
      </c>
      <c r="Q429" s="12" t="s">
        <v>7132</v>
      </c>
      <c r="R429" s="12" t="s">
        <v>7569</v>
      </c>
      <c r="S429" s="12" t="s">
        <v>7569</v>
      </c>
      <c r="T429" s="12" t="s">
        <v>7569</v>
      </c>
      <c r="U429" s="14" t="s">
        <v>56</v>
      </c>
      <c r="V429" s="14" t="s">
        <v>56</v>
      </c>
      <c r="W429" s="14" t="s">
        <v>56</v>
      </c>
      <c r="X429" s="16" t="s">
        <v>56</v>
      </c>
      <c r="Y429" s="13"/>
      <c r="Z429" s="13"/>
      <c r="AA429" s="13"/>
      <c r="AB429" s="13"/>
    </row>
    <row r="430" spans="1:28" ht="17.100000000000001" customHeight="1">
      <c r="A430" t="s">
        <v>1017</v>
      </c>
      <c r="B430" s="12" t="s">
        <v>1018</v>
      </c>
      <c r="C430" s="12" t="s">
        <v>37</v>
      </c>
      <c r="D430" s="12" t="s">
        <v>173</v>
      </c>
      <c r="E430" s="12" t="s">
        <v>564</v>
      </c>
      <c r="F430" s="12" t="s">
        <v>175</v>
      </c>
      <c r="G430" s="9" t="s">
        <v>4984</v>
      </c>
      <c r="H430" s="8" t="s">
        <v>6636</v>
      </c>
      <c r="I430" s="9"/>
      <c r="J430" s="9"/>
      <c r="K430" s="10" t="s">
        <v>2017</v>
      </c>
      <c r="L430" s="11">
        <v>45597</v>
      </c>
      <c r="M430" s="22"/>
      <c r="N430" s="33"/>
      <c r="O430" s="22"/>
      <c r="P430" s="12" t="s">
        <v>7568</v>
      </c>
      <c r="Q430" s="12" t="s">
        <v>7132</v>
      </c>
      <c r="R430" s="12" t="s">
        <v>7569</v>
      </c>
      <c r="S430" s="12" t="s">
        <v>7569</v>
      </c>
      <c r="T430" s="12" t="s">
        <v>7569</v>
      </c>
      <c r="U430" s="14" t="s">
        <v>56</v>
      </c>
      <c r="V430" s="14" t="s">
        <v>56</v>
      </c>
      <c r="W430" s="14" t="s">
        <v>56</v>
      </c>
      <c r="X430" s="16" t="s">
        <v>56</v>
      </c>
      <c r="Y430" s="13"/>
      <c r="Z430" s="13"/>
      <c r="AA430" s="13"/>
      <c r="AB430" s="13"/>
    </row>
    <row r="431" spans="1:28" ht="17.100000000000001" customHeight="1">
      <c r="A431" t="s">
        <v>1019</v>
      </c>
      <c r="B431" s="12" t="s">
        <v>1020</v>
      </c>
      <c r="C431" s="12" t="s">
        <v>37</v>
      </c>
      <c r="D431" s="12" t="s">
        <v>173</v>
      </c>
      <c r="E431" s="12" t="s">
        <v>564</v>
      </c>
      <c r="F431" s="12" t="s">
        <v>175</v>
      </c>
      <c r="G431" s="9" t="s">
        <v>4985</v>
      </c>
      <c r="H431" s="8" t="s">
        <v>6636</v>
      </c>
      <c r="I431" s="9"/>
      <c r="J431" s="9"/>
      <c r="K431" s="10" t="s">
        <v>2017</v>
      </c>
      <c r="L431" s="11">
        <v>45597</v>
      </c>
      <c r="M431" s="22"/>
      <c r="N431" s="33"/>
      <c r="O431" s="22"/>
      <c r="P431" s="12" t="s">
        <v>7568</v>
      </c>
      <c r="Q431" s="12" t="s">
        <v>7132</v>
      </c>
      <c r="R431" s="12" t="s">
        <v>7569</v>
      </c>
      <c r="S431" s="12" t="s">
        <v>7569</v>
      </c>
      <c r="T431" s="12" t="s">
        <v>7569</v>
      </c>
      <c r="U431" s="14" t="s">
        <v>56</v>
      </c>
      <c r="V431" s="14" t="s">
        <v>56</v>
      </c>
      <c r="W431" s="14" t="s">
        <v>56</v>
      </c>
      <c r="X431" s="16" t="s">
        <v>56</v>
      </c>
      <c r="Y431" s="13"/>
      <c r="Z431" s="13"/>
      <c r="AA431" s="13"/>
      <c r="AB431" s="13"/>
    </row>
    <row r="432" spans="1:28" ht="17.100000000000001" customHeight="1">
      <c r="A432" t="s">
        <v>1021</v>
      </c>
      <c r="B432" s="12" t="s">
        <v>1022</v>
      </c>
      <c r="C432" s="12" t="s">
        <v>37</v>
      </c>
      <c r="D432" s="12" t="s">
        <v>173</v>
      </c>
      <c r="E432" s="12" t="s">
        <v>564</v>
      </c>
      <c r="F432" s="12" t="s">
        <v>175</v>
      </c>
      <c r="G432" s="9" t="s">
        <v>4986</v>
      </c>
      <c r="H432" s="8" t="s">
        <v>6636</v>
      </c>
      <c r="I432" s="9"/>
      <c r="J432" s="9"/>
      <c r="K432" s="10" t="s">
        <v>2017</v>
      </c>
      <c r="L432" s="11">
        <v>45597</v>
      </c>
      <c r="M432" s="22"/>
      <c r="N432" s="33"/>
      <c r="O432" s="22"/>
      <c r="P432" s="12" t="s">
        <v>7568</v>
      </c>
      <c r="Q432" s="12" t="s">
        <v>7132</v>
      </c>
      <c r="R432" s="12" t="s">
        <v>7569</v>
      </c>
      <c r="S432" s="12" t="s">
        <v>7569</v>
      </c>
      <c r="T432" s="12" t="s">
        <v>7569</v>
      </c>
      <c r="U432" s="14" t="s">
        <v>56</v>
      </c>
      <c r="V432" s="14" t="s">
        <v>56</v>
      </c>
      <c r="W432" s="14" t="s">
        <v>56</v>
      </c>
      <c r="X432" s="16" t="s">
        <v>56</v>
      </c>
      <c r="Y432" s="13"/>
      <c r="Z432" s="13"/>
      <c r="AA432" s="13"/>
      <c r="AB432" s="13"/>
    </row>
    <row r="433" spans="1:28" ht="17.100000000000001" customHeight="1">
      <c r="A433" t="s">
        <v>1023</v>
      </c>
      <c r="B433" s="12" t="s">
        <v>1024</v>
      </c>
      <c r="C433" s="12" t="s">
        <v>37</v>
      </c>
      <c r="D433" s="12" t="s">
        <v>173</v>
      </c>
      <c r="E433" s="12" t="s">
        <v>564</v>
      </c>
      <c r="F433" s="12" t="s">
        <v>175</v>
      </c>
      <c r="G433" s="9" t="s">
        <v>4987</v>
      </c>
      <c r="H433" s="8" t="s">
        <v>6636</v>
      </c>
      <c r="I433" s="9"/>
      <c r="J433" s="9"/>
      <c r="K433" s="10" t="s">
        <v>2017</v>
      </c>
      <c r="L433" s="11">
        <v>45597</v>
      </c>
      <c r="M433" s="22"/>
      <c r="N433" s="33"/>
      <c r="O433" s="22"/>
      <c r="P433" s="12" t="s">
        <v>7568</v>
      </c>
      <c r="Q433" s="12" t="s">
        <v>7132</v>
      </c>
      <c r="R433" s="12" t="s">
        <v>7569</v>
      </c>
      <c r="S433" s="12" t="s">
        <v>7569</v>
      </c>
      <c r="T433" s="12" t="s">
        <v>7569</v>
      </c>
      <c r="U433" s="14" t="s">
        <v>56</v>
      </c>
      <c r="V433" s="14" t="s">
        <v>56</v>
      </c>
      <c r="W433" s="14" t="s">
        <v>56</v>
      </c>
      <c r="X433" s="16" t="s">
        <v>56</v>
      </c>
      <c r="Y433" s="13"/>
      <c r="Z433" s="13"/>
      <c r="AA433" s="13"/>
      <c r="AB433" s="13"/>
    </row>
    <row r="434" spans="1:28" ht="17.100000000000001" customHeight="1">
      <c r="A434" t="s">
        <v>1025</v>
      </c>
      <c r="B434" s="12" t="s">
        <v>1026</v>
      </c>
      <c r="C434" s="12" t="s">
        <v>37</v>
      </c>
      <c r="D434" s="12" t="s">
        <v>173</v>
      </c>
      <c r="E434" s="12" t="s">
        <v>564</v>
      </c>
      <c r="F434" s="12" t="s">
        <v>175</v>
      </c>
      <c r="G434" s="9" t="s">
        <v>4988</v>
      </c>
      <c r="H434" s="8" t="s">
        <v>6636</v>
      </c>
      <c r="I434" s="9"/>
      <c r="J434" s="9"/>
      <c r="K434" s="10" t="s">
        <v>2017</v>
      </c>
      <c r="L434" s="11">
        <v>45597</v>
      </c>
      <c r="M434" s="22"/>
      <c r="N434" s="33"/>
      <c r="O434" s="22"/>
      <c r="P434" s="12" t="s">
        <v>7568</v>
      </c>
      <c r="Q434" s="12" t="s">
        <v>7132</v>
      </c>
      <c r="R434" s="12" t="s">
        <v>7569</v>
      </c>
      <c r="S434" s="12" t="s">
        <v>7569</v>
      </c>
      <c r="T434" s="12" t="s">
        <v>7569</v>
      </c>
      <c r="U434" s="14" t="s">
        <v>56</v>
      </c>
      <c r="V434" s="14" t="s">
        <v>56</v>
      </c>
      <c r="W434" s="14" t="s">
        <v>56</v>
      </c>
      <c r="X434" s="16" t="s">
        <v>56</v>
      </c>
      <c r="Y434" s="13"/>
      <c r="Z434" s="13"/>
      <c r="AA434" s="13"/>
      <c r="AB434" s="13"/>
    </row>
    <row r="435" spans="1:28" ht="17.100000000000001" customHeight="1">
      <c r="A435" t="s">
        <v>1027</v>
      </c>
      <c r="B435" s="12" t="s">
        <v>1028</v>
      </c>
      <c r="C435" s="12" t="s">
        <v>37</v>
      </c>
      <c r="D435" s="12" t="s">
        <v>173</v>
      </c>
      <c r="E435" s="12" t="s">
        <v>564</v>
      </c>
      <c r="F435" s="12" t="s">
        <v>175</v>
      </c>
      <c r="G435" s="9" t="s">
        <v>4989</v>
      </c>
      <c r="H435" s="8" t="s">
        <v>6636</v>
      </c>
      <c r="I435" s="9"/>
      <c r="J435" s="9"/>
      <c r="K435" s="10" t="s">
        <v>2017</v>
      </c>
      <c r="L435" s="11">
        <v>45597</v>
      </c>
      <c r="M435" s="22"/>
      <c r="N435" s="33"/>
      <c r="O435" s="22"/>
      <c r="P435" s="12" t="s">
        <v>7568</v>
      </c>
      <c r="Q435" s="12" t="s">
        <v>7132</v>
      </c>
      <c r="R435" s="12" t="s">
        <v>7569</v>
      </c>
      <c r="S435" s="12" t="s">
        <v>7569</v>
      </c>
      <c r="T435" s="12" t="s">
        <v>7569</v>
      </c>
      <c r="U435" s="14" t="s">
        <v>56</v>
      </c>
      <c r="V435" s="14" t="s">
        <v>56</v>
      </c>
      <c r="W435" s="14" t="s">
        <v>56</v>
      </c>
      <c r="X435" s="16" t="s">
        <v>56</v>
      </c>
      <c r="Y435" s="13"/>
      <c r="Z435" s="13"/>
      <c r="AA435" s="13"/>
      <c r="AB435" s="13"/>
    </row>
    <row r="436" spans="1:28" ht="17.100000000000001" customHeight="1">
      <c r="A436" t="s">
        <v>1029</v>
      </c>
      <c r="B436" s="12" t="s">
        <v>1030</v>
      </c>
      <c r="C436" s="12" t="s">
        <v>37</v>
      </c>
      <c r="D436" s="12" t="s">
        <v>173</v>
      </c>
      <c r="E436" s="12" t="s">
        <v>564</v>
      </c>
      <c r="F436" s="12" t="s">
        <v>175</v>
      </c>
      <c r="G436" s="9" t="s">
        <v>4990</v>
      </c>
      <c r="H436" s="8" t="s">
        <v>6636</v>
      </c>
      <c r="I436" s="9"/>
      <c r="J436" s="9"/>
      <c r="K436" s="10" t="s">
        <v>2017</v>
      </c>
      <c r="L436" s="11">
        <v>45597</v>
      </c>
      <c r="M436" s="22"/>
      <c r="N436" s="33"/>
      <c r="O436" s="22"/>
      <c r="P436" s="12" t="s">
        <v>7568</v>
      </c>
      <c r="Q436" s="12" t="s">
        <v>7132</v>
      </c>
      <c r="R436" s="12" t="s">
        <v>7569</v>
      </c>
      <c r="S436" s="12" t="s">
        <v>7569</v>
      </c>
      <c r="T436" s="12" t="s">
        <v>7569</v>
      </c>
      <c r="U436" s="14" t="s">
        <v>56</v>
      </c>
      <c r="V436" s="14" t="s">
        <v>56</v>
      </c>
      <c r="W436" s="14" t="s">
        <v>56</v>
      </c>
      <c r="X436" s="16" t="s">
        <v>56</v>
      </c>
      <c r="Y436" s="13"/>
      <c r="Z436" s="13"/>
      <c r="AA436" s="13"/>
      <c r="AB436" s="13"/>
    </row>
    <row r="437" spans="1:28" ht="17.100000000000001" customHeight="1">
      <c r="A437" t="s">
        <v>1031</v>
      </c>
      <c r="B437" s="12" t="s">
        <v>1032</v>
      </c>
      <c r="C437" s="12" t="s">
        <v>37</v>
      </c>
      <c r="D437" s="12" t="s">
        <v>173</v>
      </c>
      <c r="E437" s="12" t="s">
        <v>564</v>
      </c>
      <c r="F437" s="12" t="s">
        <v>175</v>
      </c>
      <c r="G437" s="9" t="s">
        <v>4991</v>
      </c>
      <c r="H437" s="8" t="s">
        <v>6636</v>
      </c>
      <c r="I437" s="9"/>
      <c r="J437" s="9"/>
      <c r="K437" s="10" t="s">
        <v>2017</v>
      </c>
      <c r="L437" s="11">
        <v>45597</v>
      </c>
      <c r="M437" s="22"/>
      <c r="N437" s="33"/>
      <c r="O437" s="22"/>
      <c r="P437" s="12" t="s">
        <v>7568</v>
      </c>
      <c r="Q437" s="12" t="s">
        <v>7132</v>
      </c>
      <c r="R437" s="12" t="s">
        <v>7569</v>
      </c>
      <c r="S437" s="12" t="s">
        <v>7569</v>
      </c>
      <c r="T437" s="12" t="s">
        <v>7569</v>
      </c>
      <c r="U437" s="14" t="s">
        <v>56</v>
      </c>
      <c r="V437" s="14" t="s">
        <v>56</v>
      </c>
      <c r="W437" s="14" t="s">
        <v>56</v>
      </c>
      <c r="X437" s="16" t="s">
        <v>56</v>
      </c>
      <c r="Y437" s="13"/>
      <c r="Z437" s="13"/>
      <c r="AA437" s="13"/>
      <c r="AB437" s="13"/>
    </row>
    <row r="438" spans="1:28" ht="17.100000000000001" customHeight="1">
      <c r="A438" t="s">
        <v>1033</v>
      </c>
      <c r="B438" s="12" t="s">
        <v>1034</v>
      </c>
      <c r="C438" s="12" t="s">
        <v>37</v>
      </c>
      <c r="D438" s="12" t="s">
        <v>173</v>
      </c>
      <c r="E438" s="12" t="s">
        <v>564</v>
      </c>
      <c r="F438" s="12" t="s">
        <v>175</v>
      </c>
      <c r="G438" s="9" t="s">
        <v>4992</v>
      </c>
      <c r="H438" s="8" t="s">
        <v>6636</v>
      </c>
      <c r="I438" s="9"/>
      <c r="J438" s="9"/>
      <c r="K438" s="10" t="s">
        <v>2017</v>
      </c>
      <c r="L438" s="11">
        <v>45597</v>
      </c>
      <c r="M438" s="22"/>
      <c r="N438" s="33"/>
      <c r="O438" s="22"/>
      <c r="P438" s="12" t="s">
        <v>7568</v>
      </c>
      <c r="Q438" s="12" t="s">
        <v>7132</v>
      </c>
      <c r="R438" s="12" t="s">
        <v>7569</v>
      </c>
      <c r="S438" s="12" t="s">
        <v>7569</v>
      </c>
      <c r="T438" s="12" t="s">
        <v>7569</v>
      </c>
      <c r="U438" s="14" t="s">
        <v>56</v>
      </c>
      <c r="V438" s="14" t="s">
        <v>56</v>
      </c>
      <c r="W438" s="14" t="s">
        <v>56</v>
      </c>
      <c r="X438" s="16" t="s">
        <v>56</v>
      </c>
      <c r="Y438" s="13"/>
      <c r="Z438" s="13"/>
      <c r="AA438" s="13"/>
      <c r="AB438" s="13"/>
    </row>
    <row r="439" spans="1:28" ht="17.100000000000001" customHeight="1">
      <c r="A439" t="s">
        <v>1035</v>
      </c>
      <c r="B439" s="12" t="s">
        <v>1036</v>
      </c>
      <c r="C439" s="12" t="s">
        <v>37</v>
      </c>
      <c r="D439" s="12" t="s">
        <v>173</v>
      </c>
      <c r="E439" s="12" t="s">
        <v>564</v>
      </c>
      <c r="F439" s="12" t="s">
        <v>175</v>
      </c>
      <c r="G439" s="9" t="s">
        <v>4993</v>
      </c>
      <c r="H439" s="8" t="s">
        <v>6636</v>
      </c>
      <c r="I439" s="9"/>
      <c r="J439" s="9"/>
      <c r="K439" s="10" t="s">
        <v>2017</v>
      </c>
      <c r="L439" s="11">
        <v>45597</v>
      </c>
      <c r="M439" s="22"/>
      <c r="N439" s="33"/>
      <c r="O439" s="22"/>
      <c r="P439" s="12" t="s">
        <v>7568</v>
      </c>
      <c r="Q439" s="12" t="s">
        <v>7132</v>
      </c>
      <c r="R439" s="12" t="s">
        <v>7569</v>
      </c>
      <c r="S439" s="12" t="s">
        <v>7569</v>
      </c>
      <c r="T439" s="12" t="s">
        <v>7569</v>
      </c>
      <c r="U439" s="14" t="s">
        <v>56</v>
      </c>
      <c r="V439" s="14" t="s">
        <v>56</v>
      </c>
      <c r="W439" s="14" t="s">
        <v>56</v>
      </c>
      <c r="X439" s="16" t="s">
        <v>56</v>
      </c>
      <c r="Y439" s="13"/>
      <c r="Z439" s="13"/>
      <c r="AA439" s="13"/>
      <c r="AB439" s="13"/>
    </row>
    <row r="440" spans="1:28" ht="17.100000000000001" customHeight="1">
      <c r="A440" t="s">
        <v>1037</v>
      </c>
      <c r="B440" s="12" t="s">
        <v>1038</v>
      </c>
      <c r="C440" s="12" t="s">
        <v>37</v>
      </c>
      <c r="D440" s="12" t="s">
        <v>173</v>
      </c>
      <c r="E440" s="12" t="s">
        <v>564</v>
      </c>
      <c r="F440" s="12" t="s">
        <v>175</v>
      </c>
      <c r="G440" s="9" t="s">
        <v>4994</v>
      </c>
      <c r="H440" s="8" t="s">
        <v>6636</v>
      </c>
      <c r="I440" s="9"/>
      <c r="J440" s="9"/>
      <c r="K440" s="10" t="s">
        <v>2017</v>
      </c>
      <c r="L440" s="11">
        <v>45597</v>
      </c>
      <c r="M440" s="22"/>
      <c r="N440" s="33"/>
      <c r="O440" s="22"/>
      <c r="P440" s="12" t="s">
        <v>7568</v>
      </c>
      <c r="Q440" s="12" t="s">
        <v>7132</v>
      </c>
      <c r="R440" s="12" t="s">
        <v>7569</v>
      </c>
      <c r="S440" s="12" t="s">
        <v>7569</v>
      </c>
      <c r="T440" s="12" t="s">
        <v>7569</v>
      </c>
      <c r="U440" s="14" t="s">
        <v>56</v>
      </c>
      <c r="V440" s="14" t="s">
        <v>56</v>
      </c>
      <c r="W440" s="14" t="s">
        <v>56</v>
      </c>
      <c r="X440" s="16" t="s">
        <v>56</v>
      </c>
      <c r="Y440" s="13"/>
      <c r="Z440" s="13"/>
      <c r="AA440" s="13"/>
      <c r="AB440" s="13"/>
    </row>
    <row r="441" spans="1:28" ht="17.100000000000001" customHeight="1">
      <c r="A441" t="s">
        <v>1039</v>
      </c>
      <c r="B441" s="12" t="s">
        <v>1040</v>
      </c>
      <c r="C441" s="12" t="s">
        <v>37</v>
      </c>
      <c r="D441" s="12" t="s">
        <v>173</v>
      </c>
      <c r="E441" s="12" t="s">
        <v>564</v>
      </c>
      <c r="F441" s="12" t="s">
        <v>175</v>
      </c>
      <c r="G441" s="9" t="s">
        <v>4995</v>
      </c>
      <c r="H441" s="8" t="s">
        <v>6636</v>
      </c>
      <c r="I441" s="9"/>
      <c r="J441" s="9"/>
      <c r="K441" s="10" t="s">
        <v>2017</v>
      </c>
      <c r="L441" s="11">
        <v>45597</v>
      </c>
      <c r="M441" s="22"/>
      <c r="N441" s="33"/>
      <c r="O441" s="22"/>
      <c r="P441" s="12" t="s">
        <v>7568</v>
      </c>
      <c r="Q441" s="12" t="s">
        <v>7132</v>
      </c>
      <c r="R441" s="12" t="s">
        <v>7569</v>
      </c>
      <c r="S441" s="12" t="s">
        <v>7569</v>
      </c>
      <c r="T441" s="12" t="s">
        <v>7569</v>
      </c>
      <c r="U441" s="14" t="s">
        <v>56</v>
      </c>
      <c r="V441" s="14" t="s">
        <v>56</v>
      </c>
      <c r="W441" s="14" t="s">
        <v>56</v>
      </c>
      <c r="X441" s="16" t="s">
        <v>56</v>
      </c>
      <c r="Y441" s="13"/>
      <c r="Z441" s="13"/>
      <c r="AA441" s="13"/>
      <c r="AB441" s="13"/>
    </row>
    <row r="442" spans="1:28" ht="17.100000000000001" customHeight="1">
      <c r="A442" t="s">
        <v>1041</v>
      </c>
      <c r="B442" s="12" t="s">
        <v>1042</v>
      </c>
      <c r="C442" s="12" t="s">
        <v>37</v>
      </c>
      <c r="D442" s="12" t="s">
        <v>173</v>
      </c>
      <c r="E442" s="12" t="s">
        <v>564</v>
      </c>
      <c r="F442" s="12" t="s">
        <v>175</v>
      </c>
      <c r="G442" s="9" t="s">
        <v>4996</v>
      </c>
      <c r="H442" s="8" t="s">
        <v>6636</v>
      </c>
      <c r="I442" s="9"/>
      <c r="J442" s="9"/>
      <c r="K442" s="10" t="s">
        <v>2017</v>
      </c>
      <c r="L442" s="11">
        <v>45597</v>
      </c>
      <c r="M442" s="22"/>
      <c r="N442" s="33"/>
      <c r="O442" s="22"/>
      <c r="P442" s="12" t="s">
        <v>7568</v>
      </c>
      <c r="Q442" s="12" t="s">
        <v>7132</v>
      </c>
      <c r="R442" s="12" t="s">
        <v>7569</v>
      </c>
      <c r="S442" s="12" t="s">
        <v>7569</v>
      </c>
      <c r="T442" s="12" t="s">
        <v>7569</v>
      </c>
      <c r="U442" s="14" t="s">
        <v>56</v>
      </c>
      <c r="V442" s="14" t="s">
        <v>56</v>
      </c>
      <c r="W442" s="14" t="s">
        <v>56</v>
      </c>
      <c r="X442" s="16" t="s">
        <v>56</v>
      </c>
      <c r="Y442" s="13"/>
      <c r="Z442" s="13"/>
      <c r="AA442" s="13"/>
      <c r="AB442" s="13"/>
    </row>
    <row r="443" spans="1:28" ht="17.100000000000001" customHeight="1">
      <c r="A443" t="s">
        <v>1043</v>
      </c>
      <c r="B443" s="12" t="s">
        <v>1044</v>
      </c>
      <c r="C443" s="12" t="s">
        <v>37</v>
      </c>
      <c r="D443" s="12" t="s">
        <v>173</v>
      </c>
      <c r="E443" s="12" t="s">
        <v>564</v>
      </c>
      <c r="F443" s="12" t="s">
        <v>175</v>
      </c>
      <c r="G443" s="9" t="s">
        <v>4997</v>
      </c>
      <c r="H443" s="8" t="s">
        <v>6636</v>
      </c>
      <c r="I443" s="9"/>
      <c r="J443" s="9"/>
      <c r="K443" s="10" t="s">
        <v>2017</v>
      </c>
      <c r="L443" s="11">
        <v>45597</v>
      </c>
      <c r="M443" s="22"/>
      <c r="N443" s="33"/>
      <c r="O443" s="22"/>
      <c r="P443" s="12" t="s">
        <v>7568</v>
      </c>
      <c r="Q443" s="12" t="s">
        <v>7132</v>
      </c>
      <c r="R443" s="12" t="s">
        <v>7569</v>
      </c>
      <c r="S443" s="12" t="s">
        <v>7569</v>
      </c>
      <c r="T443" s="12" t="s">
        <v>7569</v>
      </c>
      <c r="U443" s="14" t="s">
        <v>56</v>
      </c>
      <c r="V443" s="14" t="s">
        <v>56</v>
      </c>
      <c r="W443" s="14" t="s">
        <v>56</v>
      </c>
      <c r="X443" s="16" t="s">
        <v>56</v>
      </c>
      <c r="Y443" s="13"/>
      <c r="Z443" s="13"/>
      <c r="AA443" s="13"/>
      <c r="AB443" s="13"/>
    </row>
    <row r="444" spans="1:28" ht="17.100000000000001" customHeight="1">
      <c r="A444" t="s">
        <v>1045</v>
      </c>
      <c r="B444" s="12" t="s">
        <v>1046</v>
      </c>
      <c r="C444" s="12" t="s">
        <v>37</v>
      </c>
      <c r="D444" s="12" t="s">
        <v>173</v>
      </c>
      <c r="E444" s="12" t="s">
        <v>564</v>
      </c>
      <c r="F444" s="12" t="s">
        <v>175</v>
      </c>
      <c r="G444" s="9" t="s">
        <v>4998</v>
      </c>
      <c r="H444" s="8" t="s">
        <v>6636</v>
      </c>
      <c r="I444" s="9"/>
      <c r="J444" s="9"/>
      <c r="K444" s="10" t="s">
        <v>2017</v>
      </c>
      <c r="L444" s="11">
        <v>45597</v>
      </c>
      <c r="M444" s="22"/>
      <c r="N444" s="33"/>
      <c r="O444" s="22"/>
      <c r="P444" s="12" t="s">
        <v>7568</v>
      </c>
      <c r="Q444" s="12" t="s">
        <v>7132</v>
      </c>
      <c r="R444" s="12" t="s">
        <v>7569</v>
      </c>
      <c r="S444" s="12" t="s">
        <v>7569</v>
      </c>
      <c r="T444" s="12" t="s">
        <v>7569</v>
      </c>
      <c r="U444" s="14" t="s">
        <v>56</v>
      </c>
      <c r="V444" s="14" t="s">
        <v>56</v>
      </c>
      <c r="W444" s="14" t="s">
        <v>56</v>
      </c>
      <c r="X444" s="16" t="s">
        <v>56</v>
      </c>
      <c r="Y444" s="13"/>
      <c r="Z444" s="13"/>
      <c r="AA444" s="13"/>
      <c r="AB444" s="13"/>
    </row>
    <row r="445" spans="1:28" ht="17.100000000000001" customHeight="1">
      <c r="A445" t="s">
        <v>1047</v>
      </c>
      <c r="B445" s="12" t="s">
        <v>1048</v>
      </c>
      <c r="C445" s="12" t="s">
        <v>37</v>
      </c>
      <c r="D445" s="12" t="s">
        <v>173</v>
      </c>
      <c r="E445" s="12" t="s">
        <v>564</v>
      </c>
      <c r="F445" s="12" t="s">
        <v>175</v>
      </c>
      <c r="G445" s="9" t="s">
        <v>4999</v>
      </c>
      <c r="H445" s="8" t="s">
        <v>6636</v>
      </c>
      <c r="I445" s="9"/>
      <c r="J445" s="9"/>
      <c r="K445" s="10" t="s">
        <v>2017</v>
      </c>
      <c r="L445" s="11">
        <v>45597</v>
      </c>
      <c r="M445" s="22"/>
      <c r="N445" s="33"/>
      <c r="O445" s="22"/>
      <c r="P445" s="12" t="s">
        <v>7568</v>
      </c>
      <c r="Q445" s="12" t="s">
        <v>7132</v>
      </c>
      <c r="R445" s="12" t="s">
        <v>7569</v>
      </c>
      <c r="S445" s="12" t="s">
        <v>7569</v>
      </c>
      <c r="T445" s="12" t="s">
        <v>7569</v>
      </c>
      <c r="U445" s="14" t="s">
        <v>56</v>
      </c>
      <c r="V445" s="14" t="s">
        <v>56</v>
      </c>
      <c r="W445" s="14" t="s">
        <v>56</v>
      </c>
      <c r="X445" s="16" t="s">
        <v>56</v>
      </c>
      <c r="Y445" s="13"/>
      <c r="Z445" s="13"/>
      <c r="AA445" s="13"/>
      <c r="AB445" s="13"/>
    </row>
    <row r="446" spans="1:28" ht="17.100000000000001" customHeight="1">
      <c r="A446" t="s">
        <v>1049</v>
      </c>
      <c r="B446" s="12" t="s">
        <v>1050</v>
      </c>
      <c r="C446" s="12" t="s">
        <v>37</v>
      </c>
      <c r="D446" s="12" t="s">
        <v>173</v>
      </c>
      <c r="E446" s="12" t="s">
        <v>564</v>
      </c>
      <c r="F446" s="12" t="s">
        <v>175</v>
      </c>
      <c r="G446" s="9" t="s">
        <v>5000</v>
      </c>
      <c r="H446" s="8" t="s">
        <v>6636</v>
      </c>
      <c r="I446" s="9"/>
      <c r="J446" s="9"/>
      <c r="K446" s="10" t="s">
        <v>2017</v>
      </c>
      <c r="L446" s="11">
        <v>45597</v>
      </c>
      <c r="M446" s="22"/>
      <c r="N446" s="33"/>
      <c r="O446" s="22"/>
      <c r="P446" s="12" t="s">
        <v>7568</v>
      </c>
      <c r="Q446" s="12" t="s">
        <v>7132</v>
      </c>
      <c r="R446" s="12" t="s">
        <v>7569</v>
      </c>
      <c r="S446" s="12" t="s">
        <v>7569</v>
      </c>
      <c r="T446" s="12" t="s">
        <v>7569</v>
      </c>
      <c r="U446" s="14" t="s">
        <v>56</v>
      </c>
      <c r="V446" s="14" t="s">
        <v>56</v>
      </c>
      <c r="W446" s="14" t="s">
        <v>56</v>
      </c>
      <c r="X446" s="16" t="s">
        <v>56</v>
      </c>
      <c r="Y446" s="13"/>
      <c r="Z446" s="13"/>
      <c r="AA446" s="13"/>
      <c r="AB446" s="13"/>
    </row>
    <row r="447" spans="1:28" ht="17.100000000000001" customHeight="1">
      <c r="A447" t="s">
        <v>1051</v>
      </c>
      <c r="B447" s="12" t="s">
        <v>1052</v>
      </c>
      <c r="C447" s="12" t="s">
        <v>37</v>
      </c>
      <c r="D447" s="12" t="s">
        <v>173</v>
      </c>
      <c r="E447" s="12" t="s">
        <v>564</v>
      </c>
      <c r="F447" s="12" t="s">
        <v>175</v>
      </c>
      <c r="G447" s="9" t="s">
        <v>5001</v>
      </c>
      <c r="H447" s="8" t="s">
        <v>6636</v>
      </c>
      <c r="I447" s="9"/>
      <c r="J447" s="9"/>
      <c r="K447" s="10" t="s">
        <v>2017</v>
      </c>
      <c r="L447" s="11">
        <v>45597</v>
      </c>
      <c r="M447" s="22"/>
      <c r="N447" s="33"/>
      <c r="O447" s="22"/>
      <c r="P447" s="12" t="s">
        <v>7568</v>
      </c>
      <c r="Q447" s="12" t="s">
        <v>7132</v>
      </c>
      <c r="R447" s="12" t="s">
        <v>7569</v>
      </c>
      <c r="S447" s="12" t="s">
        <v>7569</v>
      </c>
      <c r="T447" s="12" t="s">
        <v>7569</v>
      </c>
      <c r="U447" s="14" t="s">
        <v>56</v>
      </c>
      <c r="V447" s="14" t="s">
        <v>56</v>
      </c>
      <c r="W447" s="14" t="s">
        <v>56</v>
      </c>
      <c r="X447" s="16" t="s">
        <v>56</v>
      </c>
      <c r="Y447" s="13"/>
      <c r="Z447" s="13"/>
      <c r="AA447" s="13"/>
      <c r="AB447" s="13"/>
    </row>
    <row r="448" spans="1:28" ht="17.100000000000001" customHeight="1">
      <c r="A448" t="s">
        <v>1053</v>
      </c>
      <c r="B448" s="12" t="s">
        <v>1054</v>
      </c>
      <c r="C448" s="12" t="s">
        <v>37</v>
      </c>
      <c r="D448" s="12" t="s">
        <v>173</v>
      </c>
      <c r="E448" s="12" t="s">
        <v>564</v>
      </c>
      <c r="F448" s="12" t="s">
        <v>175</v>
      </c>
      <c r="G448" s="9" t="s">
        <v>5002</v>
      </c>
      <c r="H448" s="8" t="s">
        <v>6636</v>
      </c>
      <c r="I448" s="9"/>
      <c r="J448" s="9"/>
      <c r="K448" s="10" t="s">
        <v>2017</v>
      </c>
      <c r="L448" s="11">
        <v>45597</v>
      </c>
      <c r="M448" s="22"/>
      <c r="N448" s="33"/>
      <c r="O448" s="22"/>
      <c r="P448" s="12" t="s">
        <v>7568</v>
      </c>
      <c r="Q448" s="12" t="s">
        <v>7132</v>
      </c>
      <c r="R448" s="12" t="s">
        <v>7569</v>
      </c>
      <c r="S448" s="12" t="s">
        <v>7569</v>
      </c>
      <c r="T448" s="12" t="s">
        <v>7569</v>
      </c>
      <c r="U448" s="14" t="s">
        <v>56</v>
      </c>
      <c r="V448" s="14" t="s">
        <v>56</v>
      </c>
      <c r="W448" s="14" t="s">
        <v>56</v>
      </c>
      <c r="X448" s="16" t="s">
        <v>56</v>
      </c>
      <c r="Y448" s="13"/>
      <c r="Z448" s="13"/>
      <c r="AA448" s="13"/>
      <c r="AB448" s="13"/>
    </row>
    <row r="449" spans="1:28" ht="17.100000000000001" customHeight="1">
      <c r="A449" t="s">
        <v>1055</v>
      </c>
      <c r="B449" s="12" t="s">
        <v>1056</v>
      </c>
      <c r="C449" s="12" t="s">
        <v>37</v>
      </c>
      <c r="D449" s="12" t="s">
        <v>173</v>
      </c>
      <c r="E449" s="12" t="s">
        <v>564</v>
      </c>
      <c r="F449" s="12" t="s">
        <v>175</v>
      </c>
      <c r="G449" s="9" t="s">
        <v>5003</v>
      </c>
      <c r="H449" s="8" t="s">
        <v>6636</v>
      </c>
      <c r="I449" s="9"/>
      <c r="J449" s="9"/>
      <c r="K449" s="10" t="s">
        <v>2017</v>
      </c>
      <c r="L449" s="11">
        <v>45597</v>
      </c>
      <c r="M449" s="22"/>
      <c r="N449" s="33"/>
      <c r="O449" s="22"/>
      <c r="P449" s="12" t="s">
        <v>7568</v>
      </c>
      <c r="Q449" s="12" t="s">
        <v>7132</v>
      </c>
      <c r="R449" s="12" t="s">
        <v>7569</v>
      </c>
      <c r="S449" s="12" t="s">
        <v>7569</v>
      </c>
      <c r="T449" s="12" t="s">
        <v>7569</v>
      </c>
      <c r="U449" s="14" t="s">
        <v>56</v>
      </c>
      <c r="V449" s="14" t="s">
        <v>56</v>
      </c>
      <c r="W449" s="14" t="s">
        <v>56</v>
      </c>
      <c r="X449" s="16" t="s">
        <v>56</v>
      </c>
      <c r="Y449" s="13"/>
      <c r="Z449" s="13"/>
      <c r="AA449" s="13"/>
      <c r="AB449" s="13"/>
    </row>
    <row r="450" spans="1:28" ht="17.100000000000001" customHeight="1">
      <c r="A450" t="s">
        <v>1057</v>
      </c>
      <c r="B450" s="12" t="s">
        <v>1058</v>
      </c>
      <c r="C450" s="12" t="s">
        <v>37</v>
      </c>
      <c r="D450" s="12" t="s">
        <v>173</v>
      </c>
      <c r="E450" s="12" t="s">
        <v>564</v>
      </c>
      <c r="F450" s="12" t="s">
        <v>175</v>
      </c>
      <c r="G450" s="9" t="s">
        <v>5004</v>
      </c>
      <c r="H450" s="8" t="s">
        <v>6636</v>
      </c>
      <c r="I450" s="9"/>
      <c r="J450" s="9"/>
      <c r="K450" s="10" t="s">
        <v>2017</v>
      </c>
      <c r="L450" s="11">
        <v>45597</v>
      </c>
      <c r="M450" s="22"/>
      <c r="N450" s="33"/>
      <c r="O450" s="22"/>
      <c r="P450" s="12" t="s">
        <v>7568</v>
      </c>
      <c r="Q450" s="12" t="s">
        <v>7132</v>
      </c>
      <c r="R450" s="12" t="s">
        <v>7569</v>
      </c>
      <c r="S450" s="12" t="s">
        <v>7569</v>
      </c>
      <c r="T450" s="12" t="s">
        <v>7569</v>
      </c>
      <c r="U450" s="14" t="s">
        <v>56</v>
      </c>
      <c r="V450" s="14" t="s">
        <v>56</v>
      </c>
      <c r="W450" s="14" t="s">
        <v>56</v>
      </c>
      <c r="X450" s="16" t="s">
        <v>56</v>
      </c>
      <c r="Y450" s="13"/>
      <c r="Z450" s="13"/>
      <c r="AA450" s="13"/>
      <c r="AB450" s="13"/>
    </row>
    <row r="451" spans="1:28" ht="17.100000000000001" customHeight="1">
      <c r="A451" t="s">
        <v>1059</v>
      </c>
      <c r="B451" s="12" t="s">
        <v>1060</v>
      </c>
      <c r="C451" s="12" t="s">
        <v>37</v>
      </c>
      <c r="D451" s="12" t="s">
        <v>173</v>
      </c>
      <c r="E451" s="12" t="s">
        <v>564</v>
      </c>
      <c r="F451" s="12" t="s">
        <v>175</v>
      </c>
      <c r="G451" s="9" t="s">
        <v>5005</v>
      </c>
      <c r="H451" s="8" t="s">
        <v>6636</v>
      </c>
      <c r="I451" s="9"/>
      <c r="J451" s="9"/>
      <c r="K451" s="10" t="s">
        <v>2017</v>
      </c>
      <c r="L451" s="11">
        <v>45597</v>
      </c>
      <c r="M451" s="22"/>
      <c r="N451" s="33"/>
      <c r="O451" s="22"/>
      <c r="P451" s="12" t="s">
        <v>7568</v>
      </c>
      <c r="Q451" s="12" t="s">
        <v>7132</v>
      </c>
      <c r="R451" s="12" t="s">
        <v>7569</v>
      </c>
      <c r="S451" s="12" t="s">
        <v>7569</v>
      </c>
      <c r="T451" s="12" t="s">
        <v>7569</v>
      </c>
      <c r="U451" s="14" t="s">
        <v>56</v>
      </c>
      <c r="V451" s="14" t="s">
        <v>56</v>
      </c>
      <c r="W451" s="14" t="s">
        <v>56</v>
      </c>
      <c r="X451" s="16" t="s">
        <v>56</v>
      </c>
      <c r="Y451" s="13"/>
      <c r="Z451" s="13"/>
      <c r="AA451" s="13"/>
      <c r="AB451" s="13"/>
    </row>
    <row r="452" spans="1:28" ht="17.100000000000001" customHeight="1">
      <c r="A452" t="s">
        <v>1061</v>
      </c>
      <c r="B452" s="12" t="s">
        <v>1062</v>
      </c>
      <c r="C452" s="12" t="s">
        <v>37</v>
      </c>
      <c r="D452" s="12" t="s">
        <v>173</v>
      </c>
      <c r="E452" s="12" t="s">
        <v>564</v>
      </c>
      <c r="F452" s="12" t="s">
        <v>175</v>
      </c>
      <c r="G452" s="9" t="s">
        <v>5006</v>
      </c>
      <c r="H452" s="8" t="s">
        <v>6636</v>
      </c>
      <c r="I452" s="9"/>
      <c r="J452" s="9"/>
      <c r="K452" s="10" t="s">
        <v>2017</v>
      </c>
      <c r="L452" s="11">
        <v>45597</v>
      </c>
      <c r="M452" s="22"/>
      <c r="N452" s="33"/>
      <c r="O452" s="22"/>
      <c r="P452" s="12" t="s">
        <v>7568</v>
      </c>
      <c r="Q452" s="12" t="s">
        <v>7132</v>
      </c>
      <c r="R452" s="12" t="s">
        <v>7569</v>
      </c>
      <c r="S452" s="12" t="s">
        <v>7569</v>
      </c>
      <c r="T452" s="12" t="s">
        <v>7569</v>
      </c>
      <c r="U452" s="14" t="s">
        <v>56</v>
      </c>
      <c r="V452" s="14" t="s">
        <v>56</v>
      </c>
      <c r="W452" s="14" t="s">
        <v>56</v>
      </c>
      <c r="X452" s="16" t="s">
        <v>56</v>
      </c>
      <c r="Y452" s="13"/>
      <c r="Z452" s="13"/>
      <c r="AA452" s="13"/>
      <c r="AB452" s="13"/>
    </row>
    <row r="453" spans="1:28" ht="17.100000000000001" customHeight="1">
      <c r="A453" t="s">
        <v>1063</v>
      </c>
      <c r="B453" s="12" t="s">
        <v>1064</v>
      </c>
      <c r="C453" s="12" t="s">
        <v>37</v>
      </c>
      <c r="D453" s="12" t="s">
        <v>173</v>
      </c>
      <c r="E453" s="12" t="s">
        <v>564</v>
      </c>
      <c r="F453" s="12" t="s">
        <v>175</v>
      </c>
      <c r="G453" s="9" t="s">
        <v>5007</v>
      </c>
      <c r="H453" s="8" t="s">
        <v>6636</v>
      </c>
      <c r="I453" s="9"/>
      <c r="J453" s="9"/>
      <c r="K453" s="10" t="s">
        <v>2017</v>
      </c>
      <c r="L453" s="11">
        <v>45597</v>
      </c>
      <c r="M453" s="22"/>
      <c r="N453" s="33"/>
      <c r="O453" s="22"/>
      <c r="P453" s="12" t="s">
        <v>7568</v>
      </c>
      <c r="Q453" s="12" t="s">
        <v>7132</v>
      </c>
      <c r="R453" s="12" t="s">
        <v>7569</v>
      </c>
      <c r="S453" s="12" t="s">
        <v>7569</v>
      </c>
      <c r="T453" s="12" t="s">
        <v>7569</v>
      </c>
      <c r="U453" s="14" t="s">
        <v>56</v>
      </c>
      <c r="V453" s="14" t="s">
        <v>56</v>
      </c>
      <c r="W453" s="14" t="s">
        <v>56</v>
      </c>
      <c r="X453" s="16" t="s">
        <v>56</v>
      </c>
      <c r="Y453" s="13"/>
      <c r="Z453" s="13"/>
      <c r="AA453" s="13"/>
      <c r="AB453" s="13"/>
    </row>
    <row r="454" spans="1:28" ht="17.100000000000001" customHeight="1">
      <c r="A454" t="s">
        <v>1065</v>
      </c>
      <c r="B454" s="12" t="s">
        <v>1066</v>
      </c>
      <c r="C454" s="12" t="s">
        <v>37</v>
      </c>
      <c r="D454" s="12" t="s">
        <v>173</v>
      </c>
      <c r="E454" s="12" t="s">
        <v>564</v>
      </c>
      <c r="F454" s="12" t="s">
        <v>175</v>
      </c>
      <c r="G454" s="9" t="s">
        <v>5008</v>
      </c>
      <c r="H454" s="8" t="s">
        <v>6636</v>
      </c>
      <c r="I454" s="9"/>
      <c r="J454" s="9"/>
      <c r="K454" s="10" t="s">
        <v>2017</v>
      </c>
      <c r="L454" s="11">
        <v>45597</v>
      </c>
      <c r="M454" s="22"/>
      <c r="N454" s="33"/>
      <c r="O454" s="22"/>
      <c r="P454" s="12" t="s">
        <v>7568</v>
      </c>
      <c r="Q454" s="12" t="s">
        <v>7132</v>
      </c>
      <c r="R454" s="12" t="s">
        <v>7569</v>
      </c>
      <c r="S454" s="12" t="s">
        <v>7569</v>
      </c>
      <c r="T454" s="12" t="s">
        <v>7569</v>
      </c>
      <c r="U454" s="14" t="s">
        <v>56</v>
      </c>
      <c r="V454" s="14" t="s">
        <v>56</v>
      </c>
      <c r="W454" s="14" t="s">
        <v>56</v>
      </c>
      <c r="X454" s="16" t="s">
        <v>56</v>
      </c>
      <c r="Y454" s="13"/>
      <c r="Z454" s="13"/>
      <c r="AA454" s="13"/>
      <c r="AB454" s="13"/>
    </row>
    <row r="455" spans="1:28" ht="17.100000000000001" customHeight="1">
      <c r="A455" t="s">
        <v>1067</v>
      </c>
      <c r="B455" s="12" t="s">
        <v>1068</v>
      </c>
      <c r="C455" s="12" t="s">
        <v>37</v>
      </c>
      <c r="D455" s="12" t="s">
        <v>173</v>
      </c>
      <c r="E455" s="12" t="s">
        <v>564</v>
      </c>
      <c r="F455" s="12" t="s">
        <v>175</v>
      </c>
      <c r="G455" s="9" t="s">
        <v>5009</v>
      </c>
      <c r="H455" s="8" t="s">
        <v>6636</v>
      </c>
      <c r="I455" s="9"/>
      <c r="J455" s="9"/>
      <c r="K455" s="10" t="s">
        <v>2017</v>
      </c>
      <c r="L455" s="11">
        <v>45597</v>
      </c>
      <c r="M455" s="22"/>
      <c r="N455" s="33"/>
      <c r="O455" s="22"/>
      <c r="P455" s="12" t="s">
        <v>7568</v>
      </c>
      <c r="Q455" s="12" t="s">
        <v>7132</v>
      </c>
      <c r="R455" s="12" t="s">
        <v>7569</v>
      </c>
      <c r="S455" s="12" t="s">
        <v>7569</v>
      </c>
      <c r="T455" s="12" t="s">
        <v>7569</v>
      </c>
      <c r="U455" s="14" t="s">
        <v>56</v>
      </c>
      <c r="V455" s="14" t="s">
        <v>56</v>
      </c>
      <c r="W455" s="14" t="s">
        <v>56</v>
      </c>
      <c r="X455" s="16" t="s">
        <v>56</v>
      </c>
      <c r="Y455" s="13"/>
      <c r="Z455" s="13"/>
      <c r="AA455" s="13"/>
      <c r="AB455" s="13"/>
    </row>
    <row r="456" spans="1:28" ht="17.100000000000001" customHeight="1">
      <c r="A456" t="s">
        <v>1069</v>
      </c>
      <c r="B456" s="12" t="s">
        <v>1070</v>
      </c>
      <c r="C456" s="12" t="s">
        <v>37</v>
      </c>
      <c r="D456" s="12" t="s">
        <v>173</v>
      </c>
      <c r="E456" s="12" t="s">
        <v>564</v>
      </c>
      <c r="F456" s="12" t="s">
        <v>175</v>
      </c>
      <c r="G456" s="9" t="s">
        <v>5010</v>
      </c>
      <c r="H456" s="8" t="s">
        <v>6636</v>
      </c>
      <c r="I456" s="9"/>
      <c r="J456" s="9"/>
      <c r="K456" s="10" t="s">
        <v>2017</v>
      </c>
      <c r="L456" s="11">
        <v>45597</v>
      </c>
      <c r="M456" s="22"/>
      <c r="N456" s="33"/>
      <c r="O456" s="22"/>
      <c r="P456" s="12" t="s">
        <v>7568</v>
      </c>
      <c r="Q456" s="12" t="s">
        <v>7132</v>
      </c>
      <c r="R456" s="12" t="s">
        <v>7569</v>
      </c>
      <c r="S456" s="12" t="s">
        <v>7569</v>
      </c>
      <c r="T456" s="12" t="s">
        <v>7569</v>
      </c>
      <c r="U456" s="14" t="s">
        <v>56</v>
      </c>
      <c r="V456" s="14" t="s">
        <v>56</v>
      </c>
      <c r="W456" s="14" t="s">
        <v>56</v>
      </c>
      <c r="X456" s="16" t="s">
        <v>56</v>
      </c>
      <c r="Y456" s="13"/>
      <c r="Z456" s="13"/>
      <c r="AA456" s="13"/>
      <c r="AB456" s="13"/>
    </row>
    <row r="457" spans="1:28" ht="17.100000000000001" customHeight="1">
      <c r="A457" t="s">
        <v>1071</v>
      </c>
      <c r="B457" s="12" t="s">
        <v>1072</v>
      </c>
      <c r="C457" s="12" t="s">
        <v>37</v>
      </c>
      <c r="D457" s="12" t="s">
        <v>173</v>
      </c>
      <c r="E457" s="12" t="s">
        <v>564</v>
      </c>
      <c r="F457" s="12" t="s">
        <v>175</v>
      </c>
      <c r="G457" s="9" t="s">
        <v>5011</v>
      </c>
      <c r="H457" s="8" t="s">
        <v>6636</v>
      </c>
      <c r="I457" s="9"/>
      <c r="J457" s="9"/>
      <c r="K457" s="10" t="s">
        <v>2017</v>
      </c>
      <c r="L457" s="11">
        <v>45597</v>
      </c>
      <c r="M457" s="22"/>
      <c r="N457" s="33"/>
      <c r="O457" s="22"/>
      <c r="P457" s="12" t="s">
        <v>7568</v>
      </c>
      <c r="Q457" s="12" t="s">
        <v>7132</v>
      </c>
      <c r="R457" s="12" t="s">
        <v>7569</v>
      </c>
      <c r="S457" s="12" t="s">
        <v>7569</v>
      </c>
      <c r="T457" s="12" t="s">
        <v>7569</v>
      </c>
      <c r="U457" s="14" t="s">
        <v>56</v>
      </c>
      <c r="V457" s="14" t="s">
        <v>56</v>
      </c>
      <c r="W457" s="14" t="s">
        <v>56</v>
      </c>
      <c r="X457" s="16" t="s">
        <v>56</v>
      </c>
      <c r="Y457" s="13"/>
      <c r="Z457" s="13"/>
      <c r="AA457" s="13"/>
      <c r="AB457" s="13"/>
    </row>
    <row r="458" spans="1:28" ht="17.100000000000001" customHeight="1">
      <c r="A458" t="s">
        <v>1073</v>
      </c>
      <c r="B458" s="12" t="s">
        <v>1074</v>
      </c>
      <c r="C458" s="12" t="s">
        <v>37</v>
      </c>
      <c r="D458" s="12" t="s">
        <v>173</v>
      </c>
      <c r="E458" s="12" t="s">
        <v>564</v>
      </c>
      <c r="F458" s="12" t="s">
        <v>175</v>
      </c>
      <c r="G458" s="9" t="s">
        <v>5012</v>
      </c>
      <c r="H458" s="8" t="s">
        <v>6636</v>
      </c>
      <c r="I458" s="9"/>
      <c r="J458" s="9"/>
      <c r="K458" s="10" t="s">
        <v>2017</v>
      </c>
      <c r="L458" s="11">
        <v>45597</v>
      </c>
      <c r="M458" s="22"/>
      <c r="N458" s="33"/>
      <c r="O458" s="22"/>
      <c r="P458" s="12" t="s">
        <v>7568</v>
      </c>
      <c r="Q458" s="12" t="s">
        <v>7132</v>
      </c>
      <c r="R458" s="12" t="s">
        <v>7569</v>
      </c>
      <c r="S458" s="12" t="s">
        <v>7569</v>
      </c>
      <c r="T458" s="12" t="s">
        <v>7569</v>
      </c>
      <c r="U458" s="14" t="s">
        <v>56</v>
      </c>
      <c r="V458" s="14" t="s">
        <v>56</v>
      </c>
      <c r="W458" s="14" t="s">
        <v>56</v>
      </c>
      <c r="X458" s="16" t="s">
        <v>56</v>
      </c>
      <c r="Y458" s="13"/>
      <c r="Z458" s="13"/>
      <c r="AA458" s="13"/>
      <c r="AB458" s="13"/>
    </row>
    <row r="459" spans="1:28" ht="17.100000000000001" customHeight="1">
      <c r="A459" t="s">
        <v>1075</v>
      </c>
      <c r="B459" s="12" t="s">
        <v>1076</v>
      </c>
      <c r="C459" s="12" t="s">
        <v>37</v>
      </c>
      <c r="D459" s="12" t="s">
        <v>173</v>
      </c>
      <c r="E459" s="12" t="s">
        <v>564</v>
      </c>
      <c r="F459" s="12" t="s">
        <v>175</v>
      </c>
      <c r="G459" s="9" t="s">
        <v>5013</v>
      </c>
      <c r="H459" s="8" t="s">
        <v>6636</v>
      </c>
      <c r="I459" s="9"/>
      <c r="J459" s="9"/>
      <c r="K459" s="10" t="s">
        <v>2017</v>
      </c>
      <c r="L459" s="11">
        <v>45597</v>
      </c>
      <c r="M459" s="22"/>
      <c r="N459" s="33"/>
      <c r="O459" s="22"/>
      <c r="P459" s="12" t="s">
        <v>7568</v>
      </c>
      <c r="Q459" s="12" t="s">
        <v>7132</v>
      </c>
      <c r="R459" s="12" t="s">
        <v>7569</v>
      </c>
      <c r="S459" s="12" t="s">
        <v>7569</v>
      </c>
      <c r="T459" s="12" t="s">
        <v>7569</v>
      </c>
      <c r="U459" s="14" t="s">
        <v>56</v>
      </c>
      <c r="V459" s="14" t="s">
        <v>56</v>
      </c>
      <c r="W459" s="14" t="s">
        <v>56</v>
      </c>
      <c r="X459" s="16" t="s">
        <v>56</v>
      </c>
      <c r="Y459" s="13"/>
      <c r="Z459" s="13"/>
      <c r="AA459" s="13"/>
      <c r="AB459" s="13"/>
    </row>
    <row r="460" spans="1:28" ht="17.100000000000001" customHeight="1">
      <c r="A460" t="s">
        <v>1077</v>
      </c>
      <c r="B460" s="12" t="s">
        <v>1078</v>
      </c>
      <c r="C460" s="12" t="s">
        <v>37</v>
      </c>
      <c r="D460" s="12" t="s">
        <v>173</v>
      </c>
      <c r="E460" s="12" t="s">
        <v>564</v>
      </c>
      <c r="F460" s="12" t="s">
        <v>175</v>
      </c>
      <c r="G460" s="9" t="s">
        <v>5014</v>
      </c>
      <c r="H460" s="8" t="s">
        <v>6636</v>
      </c>
      <c r="I460" s="9"/>
      <c r="J460" s="9"/>
      <c r="K460" s="10" t="s">
        <v>2017</v>
      </c>
      <c r="L460" s="11">
        <v>45597</v>
      </c>
      <c r="M460" s="22"/>
      <c r="N460" s="33"/>
      <c r="O460" s="22"/>
      <c r="P460" s="12" t="s">
        <v>7568</v>
      </c>
      <c r="Q460" s="12" t="s">
        <v>7132</v>
      </c>
      <c r="R460" s="12" t="s">
        <v>7569</v>
      </c>
      <c r="S460" s="12" t="s">
        <v>7569</v>
      </c>
      <c r="T460" s="12" t="s">
        <v>7569</v>
      </c>
      <c r="U460" s="14" t="s">
        <v>56</v>
      </c>
      <c r="V460" s="14" t="s">
        <v>56</v>
      </c>
      <c r="W460" s="14" t="s">
        <v>56</v>
      </c>
      <c r="X460" s="16" t="s">
        <v>56</v>
      </c>
      <c r="Y460" s="13"/>
      <c r="Z460" s="13"/>
      <c r="AA460" s="13"/>
      <c r="AB460" s="13"/>
    </row>
    <row r="461" spans="1:28" ht="17.100000000000001" customHeight="1">
      <c r="A461" t="s">
        <v>1079</v>
      </c>
      <c r="B461" s="12" t="s">
        <v>1080</v>
      </c>
      <c r="C461" s="12" t="s">
        <v>37</v>
      </c>
      <c r="D461" s="12" t="s">
        <v>173</v>
      </c>
      <c r="E461" s="12" t="s">
        <v>564</v>
      </c>
      <c r="F461" s="12" t="s">
        <v>175</v>
      </c>
      <c r="G461" s="9" t="s">
        <v>5015</v>
      </c>
      <c r="H461" s="8" t="s">
        <v>6636</v>
      </c>
      <c r="I461" s="9"/>
      <c r="J461" s="9"/>
      <c r="K461" s="10" t="s">
        <v>2017</v>
      </c>
      <c r="L461" s="11">
        <v>45597</v>
      </c>
      <c r="M461" s="22"/>
      <c r="N461" s="33"/>
      <c r="O461" s="22"/>
      <c r="P461" s="12" t="s">
        <v>7568</v>
      </c>
      <c r="Q461" s="12" t="s">
        <v>7132</v>
      </c>
      <c r="R461" s="12" t="s">
        <v>7569</v>
      </c>
      <c r="S461" s="12" t="s">
        <v>7569</v>
      </c>
      <c r="T461" s="12" t="s">
        <v>7569</v>
      </c>
      <c r="U461" s="14" t="s">
        <v>56</v>
      </c>
      <c r="V461" s="14" t="s">
        <v>56</v>
      </c>
      <c r="W461" s="14" t="s">
        <v>56</v>
      </c>
      <c r="X461" s="16" t="s">
        <v>56</v>
      </c>
      <c r="Y461" s="13"/>
      <c r="Z461" s="13"/>
      <c r="AA461" s="13"/>
      <c r="AB461" s="13"/>
    </row>
    <row r="462" spans="1:28" ht="17.100000000000001" customHeight="1">
      <c r="A462" t="s">
        <v>1081</v>
      </c>
      <c r="B462" s="12" t="s">
        <v>1082</v>
      </c>
      <c r="C462" s="12" t="s">
        <v>37</v>
      </c>
      <c r="D462" s="12" t="s">
        <v>173</v>
      </c>
      <c r="E462" s="12" t="s">
        <v>564</v>
      </c>
      <c r="F462" s="12" t="s">
        <v>175</v>
      </c>
      <c r="G462" s="9" t="s">
        <v>5016</v>
      </c>
      <c r="H462" s="8" t="s">
        <v>6636</v>
      </c>
      <c r="I462" s="9"/>
      <c r="J462" s="9"/>
      <c r="K462" s="10" t="s">
        <v>2017</v>
      </c>
      <c r="L462" s="11">
        <v>45597</v>
      </c>
      <c r="M462" s="22"/>
      <c r="N462" s="33"/>
      <c r="O462" s="22"/>
      <c r="P462" s="12" t="s">
        <v>7568</v>
      </c>
      <c r="Q462" s="12" t="s">
        <v>7132</v>
      </c>
      <c r="R462" s="12" t="s">
        <v>7569</v>
      </c>
      <c r="S462" s="12" t="s">
        <v>7569</v>
      </c>
      <c r="T462" s="12" t="s">
        <v>7569</v>
      </c>
      <c r="U462" s="14" t="s">
        <v>56</v>
      </c>
      <c r="V462" s="14" t="s">
        <v>56</v>
      </c>
      <c r="W462" s="14" t="s">
        <v>56</v>
      </c>
      <c r="X462" s="16" t="s">
        <v>56</v>
      </c>
      <c r="Y462" s="13"/>
      <c r="Z462" s="13"/>
      <c r="AA462" s="13"/>
      <c r="AB462" s="13"/>
    </row>
    <row r="463" spans="1:28" ht="17.100000000000001" customHeight="1">
      <c r="A463" t="s">
        <v>1083</v>
      </c>
      <c r="B463" s="12" t="s">
        <v>1084</v>
      </c>
      <c r="C463" s="12" t="s">
        <v>37</v>
      </c>
      <c r="D463" s="12" t="s">
        <v>173</v>
      </c>
      <c r="E463" s="12" t="s">
        <v>564</v>
      </c>
      <c r="F463" s="12" t="s">
        <v>175</v>
      </c>
      <c r="G463" s="9" t="s">
        <v>5017</v>
      </c>
      <c r="H463" s="8" t="s">
        <v>6636</v>
      </c>
      <c r="I463" s="9"/>
      <c r="J463" s="9"/>
      <c r="K463" s="10" t="s">
        <v>2017</v>
      </c>
      <c r="L463" s="11">
        <v>45597</v>
      </c>
      <c r="M463" s="22"/>
      <c r="N463" s="33"/>
      <c r="O463" s="22"/>
      <c r="P463" s="12" t="s">
        <v>7568</v>
      </c>
      <c r="Q463" s="12" t="s">
        <v>7132</v>
      </c>
      <c r="R463" s="12" t="s">
        <v>7569</v>
      </c>
      <c r="S463" s="12" t="s">
        <v>7569</v>
      </c>
      <c r="T463" s="12" t="s">
        <v>7569</v>
      </c>
      <c r="U463" s="14" t="s">
        <v>56</v>
      </c>
      <c r="V463" s="14" t="s">
        <v>56</v>
      </c>
      <c r="W463" s="14" t="s">
        <v>56</v>
      </c>
      <c r="X463" s="16" t="s">
        <v>56</v>
      </c>
      <c r="Y463" s="13"/>
      <c r="Z463" s="13"/>
      <c r="AA463" s="13"/>
      <c r="AB463" s="13"/>
    </row>
    <row r="464" spans="1:28" ht="17.100000000000001" customHeight="1">
      <c r="A464" t="s">
        <v>1085</v>
      </c>
      <c r="B464" s="12" t="s">
        <v>1086</v>
      </c>
      <c r="C464" s="12" t="s">
        <v>37</v>
      </c>
      <c r="D464" s="12" t="s">
        <v>173</v>
      </c>
      <c r="E464" s="12" t="s">
        <v>564</v>
      </c>
      <c r="F464" s="12" t="s">
        <v>175</v>
      </c>
      <c r="G464" s="9" t="s">
        <v>5018</v>
      </c>
      <c r="H464" s="8" t="s">
        <v>6636</v>
      </c>
      <c r="I464" s="9"/>
      <c r="J464" s="9"/>
      <c r="K464" s="10" t="s">
        <v>2017</v>
      </c>
      <c r="L464" s="11">
        <v>45597</v>
      </c>
      <c r="M464" s="22"/>
      <c r="N464" s="33"/>
      <c r="O464" s="22"/>
      <c r="P464" s="12" t="s">
        <v>7568</v>
      </c>
      <c r="Q464" s="12" t="s">
        <v>7132</v>
      </c>
      <c r="R464" s="12" t="s">
        <v>7569</v>
      </c>
      <c r="S464" s="12" t="s">
        <v>7569</v>
      </c>
      <c r="T464" s="12" t="s">
        <v>7569</v>
      </c>
      <c r="U464" s="14" t="s">
        <v>56</v>
      </c>
      <c r="V464" s="14" t="s">
        <v>56</v>
      </c>
      <c r="W464" s="14" t="s">
        <v>56</v>
      </c>
      <c r="X464" s="16" t="s">
        <v>56</v>
      </c>
      <c r="Y464" s="13"/>
      <c r="Z464" s="13"/>
      <c r="AA464" s="13"/>
      <c r="AB464" s="13"/>
    </row>
    <row r="465" spans="1:28" ht="17.100000000000001" customHeight="1">
      <c r="A465" t="s">
        <v>1087</v>
      </c>
      <c r="B465" s="12" t="s">
        <v>1088</v>
      </c>
      <c r="C465" s="12" t="s">
        <v>37</v>
      </c>
      <c r="D465" s="12" t="s">
        <v>173</v>
      </c>
      <c r="E465" s="12" t="s">
        <v>564</v>
      </c>
      <c r="F465" s="12" t="s">
        <v>175</v>
      </c>
      <c r="G465" s="9" t="s">
        <v>5019</v>
      </c>
      <c r="H465" s="8" t="s">
        <v>6636</v>
      </c>
      <c r="I465" s="9"/>
      <c r="J465" s="9"/>
      <c r="K465" s="10" t="s">
        <v>2017</v>
      </c>
      <c r="L465" s="11">
        <v>45597</v>
      </c>
      <c r="M465" s="22"/>
      <c r="N465" s="33"/>
      <c r="O465" s="22"/>
      <c r="P465" s="12" t="s">
        <v>7568</v>
      </c>
      <c r="Q465" s="12" t="s">
        <v>7132</v>
      </c>
      <c r="R465" s="12" t="s">
        <v>7569</v>
      </c>
      <c r="S465" s="12" t="s">
        <v>7569</v>
      </c>
      <c r="T465" s="12" t="s">
        <v>7569</v>
      </c>
      <c r="U465" s="14" t="s">
        <v>56</v>
      </c>
      <c r="V465" s="14" t="s">
        <v>56</v>
      </c>
      <c r="W465" s="14" t="s">
        <v>56</v>
      </c>
      <c r="X465" s="16" t="s">
        <v>56</v>
      </c>
      <c r="Y465" s="13"/>
      <c r="Z465" s="13"/>
      <c r="AA465" s="13"/>
      <c r="AB465" s="13"/>
    </row>
    <row r="466" spans="1:28" ht="17.100000000000001" customHeight="1">
      <c r="A466" t="s">
        <v>1089</v>
      </c>
      <c r="B466" s="12" t="s">
        <v>1090</v>
      </c>
      <c r="C466" s="12" t="s">
        <v>37</v>
      </c>
      <c r="D466" s="12" t="s">
        <v>173</v>
      </c>
      <c r="E466" s="12" t="s">
        <v>1091</v>
      </c>
      <c r="F466" s="12" t="s">
        <v>816</v>
      </c>
      <c r="G466" s="56" t="s">
        <v>5020</v>
      </c>
      <c r="H466" s="8" t="s">
        <v>6637</v>
      </c>
      <c r="I466" s="9"/>
      <c r="J466" s="9"/>
      <c r="K466" s="10" t="s">
        <v>2017</v>
      </c>
      <c r="L466" s="11">
        <v>45658</v>
      </c>
      <c r="M466" s="22"/>
      <c r="N466" s="33"/>
      <c r="O466" s="22"/>
      <c r="P466" s="12" t="s">
        <v>7635</v>
      </c>
      <c r="Q466" s="12" t="s">
        <v>7636</v>
      </c>
      <c r="R466" s="12" t="s">
        <v>7637</v>
      </c>
      <c r="S466" s="12" t="s">
        <v>7638</v>
      </c>
      <c r="T466" s="12" t="s">
        <v>7639</v>
      </c>
      <c r="U466" s="14" t="s">
        <v>42</v>
      </c>
      <c r="V466" s="14">
        <v>0.1</v>
      </c>
      <c r="W466" s="14">
        <v>0.02</v>
      </c>
      <c r="X466" s="80">
        <v>1.9999999999999999E-6</v>
      </c>
      <c r="Y466" s="13"/>
      <c r="Z466" s="13"/>
      <c r="AA466" s="13"/>
      <c r="AB466" s="13"/>
    </row>
    <row r="467" spans="1:28" ht="17.100000000000001" customHeight="1">
      <c r="A467" t="s">
        <v>1093</v>
      </c>
      <c r="B467" s="12" t="s">
        <v>1094</v>
      </c>
      <c r="C467" s="12" t="s">
        <v>37</v>
      </c>
      <c r="D467" s="12" t="s">
        <v>173</v>
      </c>
      <c r="E467" s="12" t="s">
        <v>1091</v>
      </c>
      <c r="F467" s="12" t="s">
        <v>816</v>
      </c>
      <c r="G467" s="56" t="s">
        <v>5021</v>
      </c>
      <c r="H467" s="8" t="s">
        <v>6637</v>
      </c>
      <c r="I467" s="9"/>
      <c r="J467" s="9"/>
      <c r="K467" s="10" t="s">
        <v>2017</v>
      </c>
      <c r="L467" s="11">
        <v>45658</v>
      </c>
      <c r="M467" s="22"/>
      <c r="N467" s="33"/>
      <c r="O467" s="22"/>
      <c r="P467" s="12" t="s">
        <v>7640</v>
      </c>
      <c r="Q467" s="12" t="s">
        <v>7559</v>
      </c>
      <c r="R467" s="12" t="s">
        <v>7637</v>
      </c>
      <c r="S467" s="12" t="s">
        <v>7641</v>
      </c>
      <c r="T467" s="12" t="s">
        <v>7639</v>
      </c>
      <c r="U467" s="14" t="s">
        <v>42</v>
      </c>
      <c r="V467" s="14">
        <v>0.14000000000000001</v>
      </c>
      <c r="W467" s="14">
        <v>0.02</v>
      </c>
      <c r="X467" s="80">
        <v>2.8000000000000003E-6</v>
      </c>
      <c r="Y467" s="13"/>
      <c r="Z467" s="13"/>
      <c r="AA467" s="13"/>
      <c r="AB467" s="13"/>
    </row>
    <row r="468" spans="1:28" ht="17.100000000000001" customHeight="1">
      <c r="A468" t="s">
        <v>1095</v>
      </c>
      <c r="B468" s="12" t="s">
        <v>1096</v>
      </c>
      <c r="C468" s="12" t="s">
        <v>37</v>
      </c>
      <c r="D468" s="12" t="s">
        <v>173</v>
      </c>
      <c r="E468" s="12" t="s">
        <v>1091</v>
      </c>
      <c r="F468" s="12" t="s">
        <v>816</v>
      </c>
      <c r="G468" s="56" t="s">
        <v>5022</v>
      </c>
      <c r="H468" s="8" t="s">
        <v>6637</v>
      </c>
      <c r="I468" s="9"/>
      <c r="J468" s="9"/>
      <c r="K468" s="10" t="s">
        <v>2017</v>
      </c>
      <c r="L468" s="11">
        <v>45658</v>
      </c>
      <c r="M468" s="22"/>
      <c r="N468" s="33"/>
      <c r="O468" s="22"/>
      <c r="P468" s="12" t="s">
        <v>7642</v>
      </c>
      <c r="Q468" s="12" t="s">
        <v>7197</v>
      </c>
      <c r="R468" s="12" t="s">
        <v>7637</v>
      </c>
      <c r="S468" s="12" t="s">
        <v>7643</v>
      </c>
      <c r="T468" s="12" t="s">
        <v>7639</v>
      </c>
      <c r="U468" s="14" t="s">
        <v>42</v>
      </c>
      <c r="V468" s="14">
        <v>0.15</v>
      </c>
      <c r="W468" s="14">
        <v>0.02</v>
      </c>
      <c r="X468" s="80">
        <v>3.0000000000000001E-6</v>
      </c>
      <c r="Y468" s="13"/>
      <c r="Z468" s="13"/>
      <c r="AA468" s="13"/>
      <c r="AB468" s="13"/>
    </row>
    <row r="469" spans="1:28" ht="17.100000000000001" customHeight="1">
      <c r="A469" t="s">
        <v>1097</v>
      </c>
      <c r="B469" s="12" t="s">
        <v>1098</v>
      </c>
      <c r="C469" s="12" t="s">
        <v>37</v>
      </c>
      <c r="D469" s="12" t="s">
        <v>173</v>
      </c>
      <c r="E469" s="12" t="s">
        <v>1091</v>
      </c>
      <c r="F469" s="12" t="s">
        <v>816</v>
      </c>
      <c r="G469" s="56" t="s">
        <v>5023</v>
      </c>
      <c r="H469" s="8" t="s">
        <v>6637</v>
      </c>
      <c r="I469" s="9"/>
      <c r="J469" s="9"/>
      <c r="K469" s="10" t="s">
        <v>2017</v>
      </c>
      <c r="L469" s="11">
        <v>45658</v>
      </c>
      <c r="M469" s="22"/>
      <c r="N469" s="33"/>
      <c r="O469" s="22"/>
      <c r="P469" s="12" t="s">
        <v>7635</v>
      </c>
      <c r="Q469" s="12" t="s">
        <v>7636</v>
      </c>
      <c r="R469" s="12" t="s">
        <v>7637</v>
      </c>
      <c r="S469" s="12" t="s">
        <v>7638</v>
      </c>
      <c r="T469" s="12" t="s">
        <v>7639</v>
      </c>
      <c r="U469" s="14" t="s">
        <v>42</v>
      </c>
      <c r="V469" s="14">
        <v>0.1</v>
      </c>
      <c r="W469" s="14">
        <v>0.02</v>
      </c>
      <c r="X469" s="80">
        <v>1.9999999999999999E-6</v>
      </c>
      <c r="Y469" s="13"/>
      <c r="Z469" s="13"/>
      <c r="AA469" s="13"/>
      <c r="AB469" s="13"/>
    </row>
    <row r="470" spans="1:28" ht="17.100000000000001" customHeight="1">
      <c r="A470" t="s">
        <v>1099</v>
      </c>
      <c r="B470" s="12" t="s">
        <v>1100</v>
      </c>
      <c r="C470" s="12" t="s">
        <v>37</v>
      </c>
      <c r="D470" s="12" t="s">
        <v>173</v>
      </c>
      <c r="E470" s="12" t="s">
        <v>1091</v>
      </c>
      <c r="F470" s="12" t="s">
        <v>816</v>
      </c>
      <c r="G470" s="56" t="s">
        <v>5024</v>
      </c>
      <c r="H470" s="8" t="s">
        <v>6637</v>
      </c>
      <c r="I470" s="9"/>
      <c r="J470" s="9"/>
      <c r="K470" s="10" t="s">
        <v>2017</v>
      </c>
      <c r="L470" s="11">
        <v>45658</v>
      </c>
      <c r="M470" s="22"/>
      <c r="N470" s="33"/>
      <c r="O470" s="22"/>
      <c r="P470" s="12" t="s">
        <v>7640</v>
      </c>
      <c r="Q470" s="12" t="s">
        <v>7559</v>
      </c>
      <c r="R470" s="12" t="s">
        <v>7637</v>
      </c>
      <c r="S470" s="12" t="s">
        <v>7641</v>
      </c>
      <c r="T470" s="12" t="s">
        <v>7639</v>
      </c>
      <c r="U470" s="14" t="s">
        <v>42</v>
      </c>
      <c r="V470" s="14">
        <v>0.14000000000000001</v>
      </c>
      <c r="W470" s="14">
        <v>0.02</v>
      </c>
      <c r="X470" s="80">
        <v>2.8000000000000003E-6</v>
      </c>
      <c r="Y470" s="13"/>
      <c r="Z470" s="13"/>
      <c r="AA470" s="13"/>
      <c r="AB470" s="13"/>
    </row>
    <row r="471" spans="1:28" ht="17.100000000000001" customHeight="1">
      <c r="A471" t="s">
        <v>1101</v>
      </c>
      <c r="B471" s="12" t="s">
        <v>1102</v>
      </c>
      <c r="C471" s="12" t="s">
        <v>37</v>
      </c>
      <c r="D471" s="12" t="s">
        <v>173</v>
      </c>
      <c r="E471" s="12" t="s">
        <v>1091</v>
      </c>
      <c r="F471" s="12" t="s">
        <v>816</v>
      </c>
      <c r="G471" s="56" t="s">
        <v>5025</v>
      </c>
      <c r="H471" s="8" t="s">
        <v>6637</v>
      </c>
      <c r="I471" s="9"/>
      <c r="J471" s="9"/>
      <c r="K471" s="10" t="s">
        <v>2017</v>
      </c>
      <c r="L471" s="11">
        <v>45658</v>
      </c>
      <c r="M471" s="22"/>
      <c r="N471" s="33"/>
      <c r="O471" s="22"/>
      <c r="P471" s="12" t="s">
        <v>7642</v>
      </c>
      <c r="Q471" s="12" t="s">
        <v>7197</v>
      </c>
      <c r="R471" s="12" t="s">
        <v>7637</v>
      </c>
      <c r="S471" s="12" t="s">
        <v>7643</v>
      </c>
      <c r="T471" s="12" t="s">
        <v>7639</v>
      </c>
      <c r="U471" s="14" t="s">
        <v>42</v>
      </c>
      <c r="V471" s="14">
        <v>0.15</v>
      </c>
      <c r="W471" s="14">
        <v>0.02</v>
      </c>
      <c r="X471" s="80">
        <v>3.0000000000000001E-6</v>
      </c>
      <c r="Y471" s="13"/>
      <c r="Z471" s="13"/>
      <c r="AA471" s="13"/>
      <c r="AB471" s="13"/>
    </row>
    <row r="472" spans="1:28" ht="17.100000000000001" customHeight="1">
      <c r="A472" t="s">
        <v>1103</v>
      </c>
      <c r="B472" s="12" t="s">
        <v>1104</v>
      </c>
      <c r="C472" s="12" t="s">
        <v>37</v>
      </c>
      <c r="D472" s="12" t="s">
        <v>173</v>
      </c>
      <c r="E472" s="12" t="s">
        <v>1091</v>
      </c>
      <c r="F472" s="12" t="s">
        <v>816</v>
      </c>
      <c r="G472" s="56" t="s">
        <v>5026</v>
      </c>
      <c r="H472" s="8" t="s">
        <v>6637</v>
      </c>
      <c r="I472" s="9"/>
      <c r="J472" s="9"/>
      <c r="K472" s="10" t="s">
        <v>2017</v>
      </c>
      <c r="L472" s="11">
        <v>45658</v>
      </c>
      <c r="M472" s="22"/>
      <c r="N472" s="33"/>
      <c r="O472" s="22"/>
      <c r="P472" s="12" t="s">
        <v>7635</v>
      </c>
      <c r="Q472" s="12" t="s">
        <v>7636</v>
      </c>
      <c r="R472" s="12" t="s">
        <v>7637</v>
      </c>
      <c r="S472" s="12" t="s">
        <v>7638</v>
      </c>
      <c r="T472" s="12" t="s">
        <v>7639</v>
      </c>
      <c r="U472" s="14" t="s">
        <v>42</v>
      </c>
      <c r="V472" s="14">
        <v>0.1</v>
      </c>
      <c r="W472" s="14">
        <v>0.02</v>
      </c>
      <c r="X472" s="80">
        <v>1.9999999999999999E-6</v>
      </c>
      <c r="Y472" s="13"/>
      <c r="Z472" s="13"/>
      <c r="AA472" s="13"/>
      <c r="AB472" s="13"/>
    </row>
    <row r="473" spans="1:28" ht="17.100000000000001" customHeight="1">
      <c r="A473" t="s">
        <v>1105</v>
      </c>
      <c r="B473" s="12" t="s">
        <v>1106</v>
      </c>
      <c r="C473" s="12" t="s">
        <v>37</v>
      </c>
      <c r="D473" s="12" t="s">
        <v>173</v>
      </c>
      <c r="E473" s="12" t="s">
        <v>1091</v>
      </c>
      <c r="F473" s="12" t="s">
        <v>816</v>
      </c>
      <c r="G473" s="56" t="s">
        <v>5027</v>
      </c>
      <c r="H473" s="8" t="s">
        <v>6637</v>
      </c>
      <c r="I473" s="9"/>
      <c r="J473" s="9"/>
      <c r="K473" s="10" t="s">
        <v>2017</v>
      </c>
      <c r="L473" s="11">
        <v>45658</v>
      </c>
      <c r="M473" s="22"/>
      <c r="N473" s="33"/>
      <c r="O473" s="22"/>
      <c r="P473" s="12" t="s">
        <v>7640</v>
      </c>
      <c r="Q473" s="12" t="s">
        <v>7559</v>
      </c>
      <c r="R473" s="12" t="s">
        <v>7637</v>
      </c>
      <c r="S473" s="12" t="s">
        <v>7641</v>
      </c>
      <c r="T473" s="12" t="s">
        <v>7639</v>
      </c>
      <c r="U473" s="14" t="s">
        <v>42</v>
      </c>
      <c r="V473" s="14">
        <v>0.14000000000000001</v>
      </c>
      <c r="W473" s="14">
        <v>0.02</v>
      </c>
      <c r="X473" s="80">
        <v>2.8000000000000003E-6</v>
      </c>
      <c r="Y473" s="13"/>
      <c r="Z473" s="13"/>
      <c r="AA473" s="13"/>
      <c r="AB473" s="13"/>
    </row>
    <row r="474" spans="1:28" ht="17.100000000000001" customHeight="1">
      <c r="A474" t="s">
        <v>1107</v>
      </c>
      <c r="B474" s="12" t="s">
        <v>1108</v>
      </c>
      <c r="C474" s="12" t="s">
        <v>37</v>
      </c>
      <c r="D474" s="12" t="s">
        <v>173</v>
      </c>
      <c r="E474" s="12" t="s">
        <v>1091</v>
      </c>
      <c r="F474" s="12" t="s">
        <v>816</v>
      </c>
      <c r="G474" s="56" t="s">
        <v>5028</v>
      </c>
      <c r="H474" s="8" t="s">
        <v>6637</v>
      </c>
      <c r="I474" s="9"/>
      <c r="J474" s="9"/>
      <c r="K474" s="10" t="s">
        <v>2017</v>
      </c>
      <c r="L474" s="11">
        <v>45658</v>
      </c>
      <c r="M474" s="22"/>
      <c r="N474" s="33"/>
      <c r="O474" s="22"/>
      <c r="P474" s="12" t="s">
        <v>7642</v>
      </c>
      <c r="Q474" s="12" t="s">
        <v>7197</v>
      </c>
      <c r="R474" s="12" t="s">
        <v>7637</v>
      </c>
      <c r="S474" s="12" t="s">
        <v>7643</v>
      </c>
      <c r="T474" s="12" t="s">
        <v>7639</v>
      </c>
      <c r="U474" s="14" t="s">
        <v>42</v>
      </c>
      <c r="V474" s="14">
        <v>0.15</v>
      </c>
      <c r="W474" s="14">
        <v>0.02</v>
      </c>
      <c r="X474" s="80">
        <v>3.0000000000000001E-6</v>
      </c>
      <c r="Y474" s="13"/>
      <c r="Z474" s="13"/>
      <c r="AA474" s="13"/>
      <c r="AB474" s="13"/>
    </row>
    <row r="475" spans="1:28" ht="17.100000000000001" customHeight="1">
      <c r="A475" t="s">
        <v>1109</v>
      </c>
      <c r="B475" s="12" t="s">
        <v>1110</v>
      </c>
      <c r="C475" s="12" t="s">
        <v>37</v>
      </c>
      <c r="D475" s="12" t="s">
        <v>173</v>
      </c>
      <c r="E475" s="12" t="s">
        <v>1091</v>
      </c>
      <c r="F475" s="12" t="s">
        <v>816</v>
      </c>
      <c r="G475" s="56" t="s">
        <v>5029</v>
      </c>
      <c r="H475" s="8" t="s">
        <v>6637</v>
      </c>
      <c r="I475" s="9"/>
      <c r="J475" s="9"/>
      <c r="K475" s="10" t="s">
        <v>2017</v>
      </c>
      <c r="L475" s="11">
        <v>45658</v>
      </c>
      <c r="M475" s="22"/>
      <c r="N475" s="33"/>
      <c r="O475" s="22"/>
      <c r="P475" s="12" t="s">
        <v>7635</v>
      </c>
      <c r="Q475" s="12" t="s">
        <v>7636</v>
      </c>
      <c r="R475" s="12" t="s">
        <v>7637</v>
      </c>
      <c r="S475" s="12" t="s">
        <v>7638</v>
      </c>
      <c r="T475" s="12" t="s">
        <v>7639</v>
      </c>
      <c r="U475" s="14" t="s">
        <v>42</v>
      </c>
      <c r="V475" s="14">
        <v>0.1</v>
      </c>
      <c r="W475" s="14">
        <v>0.02</v>
      </c>
      <c r="X475" s="80">
        <v>1.9999999999999999E-6</v>
      </c>
      <c r="Y475" s="13"/>
      <c r="Z475" s="13"/>
      <c r="AA475" s="13"/>
      <c r="AB475" s="13"/>
    </row>
    <row r="476" spans="1:28" ht="17.100000000000001" customHeight="1">
      <c r="A476" t="s">
        <v>1111</v>
      </c>
      <c r="B476" s="12" t="s">
        <v>1112</v>
      </c>
      <c r="C476" s="12" t="s">
        <v>37</v>
      </c>
      <c r="D476" s="12" t="s">
        <v>173</v>
      </c>
      <c r="E476" s="12" t="s">
        <v>1091</v>
      </c>
      <c r="F476" s="12" t="s">
        <v>816</v>
      </c>
      <c r="G476" s="56" t="s">
        <v>5030</v>
      </c>
      <c r="H476" s="8" t="s">
        <v>6637</v>
      </c>
      <c r="I476" s="9"/>
      <c r="J476" s="9"/>
      <c r="K476" s="10" t="s">
        <v>2017</v>
      </c>
      <c r="L476" s="11">
        <v>45658</v>
      </c>
      <c r="M476" s="22"/>
      <c r="N476" s="33"/>
      <c r="O476" s="22"/>
      <c r="P476" s="12" t="s">
        <v>7640</v>
      </c>
      <c r="Q476" s="12" t="s">
        <v>7559</v>
      </c>
      <c r="R476" s="12" t="s">
        <v>7637</v>
      </c>
      <c r="S476" s="12" t="s">
        <v>7641</v>
      </c>
      <c r="T476" s="12" t="s">
        <v>7639</v>
      </c>
      <c r="U476" s="14" t="s">
        <v>42</v>
      </c>
      <c r="V476" s="14">
        <v>0.14000000000000001</v>
      </c>
      <c r="W476" s="14">
        <v>0.02</v>
      </c>
      <c r="X476" s="80">
        <v>2.8000000000000003E-6</v>
      </c>
      <c r="Y476" s="13"/>
      <c r="Z476" s="13"/>
      <c r="AA476" s="13"/>
      <c r="AB476" s="13"/>
    </row>
    <row r="477" spans="1:28" ht="17.100000000000001" customHeight="1">
      <c r="A477" t="s">
        <v>1113</v>
      </c>
      <c r="B477" s="12" t="s">
        <v>1114</v>
      </c>
      <c r="C477" s="12" t="s">
        <v>37</v>
      </c>
      <c r="D477" s="12" t="s">
        <v>173</v>
      </c>
      <c r="E477" s="12" t="s">
        <v>1091</v>
      </c>
      <c r="F477" s="12" t="s">
        <v>816</v>
      </c>
      <c r="G477" s="56" t="s">
        <v>5031</v>
      </c>
      <c r="H477" s="8" t="s">
        <v>6637</v>
      </c>
      <c r="I477" s="9"/>
      <c r="J477" s="9"/>
      <c r="K477" s="10" t="s">
        <v>2017</v>
      </c>
      <c r="L477" s="11">
        <v>45658</v>
      </c>
      <c r="M477" s="22"/>
      <c r="N477" s="33"/>
      <c r="O477" s="22"/>
      <c r="P477" s="12" t="s">
        <v>7642</v>
      </c>
      <c r="Q477" s="12" t="s">
        <v>7197</v>
      </c>
      <c r="R477" s="12" t="s">
        <v>7637</v>
      </c>
      <c r="S477" s="12" t="s">
        <v>7643</v>
      </c>
      <c r="T477" s="12" t="s">
        <v>7639</v>
      </c>
      <c r="U477" s="14" t="s">
        <v>42</v>
      </c>
      <c r="V477" s="14">
        <v>0.15</v>
      </c>
      <c r="W477" s="14">
        <v>0.02</v>
      </c>
      <c r="X477" s="80">
        <v>3.0000000000000001E-6</v>
      </c>
      <c r="Y477" s="13"/>
      <c r="Z477" s="13"/>
      <c r="AA477" s="13"/>
      <c r="AB477" s="13"/>
    </row>
    <row r="478" spans="1:28" ht="17.100000000000001" customHeight="1">
      <c r="A478" t="s">
        <v>1115</v>
      </c>
      <c r="B478" s="12" t="s">
        <v>1116</v>
      </c>
      <c r="C478" s="12" t="s">
        <v>37</v>
      </c>
      <c r="D478" s="12" t="s">
        <v>173</v>
      </c>
      <c r="E478" s="12" t="s">
        <v>1091</v>
      </c>
      <c r="F478" s="12" t="s">
        <v>816</v>
      </c>
      <c r="G478" s="56" t="s">
        <v>5032</v>
      </c>
      <c r="H478" s="8" t="s">
        <v>6637</v>
      </c>
      <c r="I478" s="9"/>
      <c r="J478" s="9"/>
      <c r="K478" s="10" t="s">
        <v>2017</v>
      </c>
      <c r="L478" s="11">
        <v>45658</v>
      </c>
      <c r="M478" s="22"/>
      <c r="N478" s="33"/>
      <c r="O478" s="22"/>
      <c r="P478" s="12" t="s">
        <v>7635</v>
      </c>
      <c r="Q478" s="12" t="s">
        <v>7636</v>
      </c>
      <c r="R478" s="12" t="s">
        <v>7637</v>
      </c>
      <c r="S478" s="12" t="s">
        <v>7638</v>
      </c>
      <c r="T478" s="12" t="s">
        <v>7639</v>
      </c>
      <c r="U478" s="14" t="s">
        <v>42</v>
      </c>
      <c r="V478" s="14">
        <v>0.1</v>
      </c>
      <c r="W478" s="14">
        <v>0.02</v>
      </c>
      <c r="X478" s="80">
        <v>1.9999999999999999E-6</v>
      </c>
      <c r="Y478" s="13"/>
      <c r="Z478" s="13"/>
      <c r="AA478" s="13"/>
      <c r="AB478" s="13"/>
    </row>
    <row r="479" spans="1:28" ht="17.100000000000001" customHeight="1">
      <c r="A479" t="s">
        <v>1117</v>
      </c>
      <c r="B479" s="12" t="s">
        <v>1118</v>
      </c>
      <c r="C479" s="12" t="s">
        <v>37</v>
      </c>
      <c r="D479" s="12" t="s">
        <v>173</v>
      </c>
      <c r="E479" s="12" t="s">
        <v>1091</v>
      </c>
      <c r="F479" s="12" t="s">
        <v>816</v>
      </c>
      <c r="G479" s="56" t="s">
        <v>5033</v>
      </c>
      <c r="H479" s="8" t="s">
        <v>6637</v>
      </c>
      <c r="I479" s="9"/>
      <c r="J479" s="9"/>
      <c r="K479" s="10" t="s">
        <v>2017</v>
      </c>
      <c r="L479" s="11">
        <v>45658</v>
      </c>
      <c r="M479" s="22"/>
      <c r="N479" s="33"/>
      <c r="O479" s="22"/>
      <c r="P479" s="12" t="s">
        <v>7640</v>
      </c>
      <c r="Q479" s="12" t="s">
        <v>7559</v>
      </c>
      <c r="R479" s="12" t="s">
        <v>7637</v>
      </c>
      <c r="S479" s="12" t="s">
        <v>7641</v>
      </c>
      <c r="T479" s="12" t="s">
        <v>7639</v>
      </c>
      <c r="U479" s="14" t="s">
        <v>42</v>
      </c>
      <c r="V479" s="14">
        <v>0.14000000000000001</v>
      </c>
      <c r="W479" s="14">
        <v>0.02</v>
      </c>
      <c r="X479" s="80">
        <v>2.8000000000000003E-6</v>
      </c>
      <c r="Y479" s="13"/>
      <c r="Z479" s="13"/>
      <c r="AA479" s="13"/>
      <c r="AB479" s="13"/>
    </row>
    <row r="480" spans="1:28" ht="17.100000000000001" customHeight="1">
      <c r="A480" t="s">
        <v>1119</v>
      </c>
      <c r="B480" s="12" t="s">
        <v>1120</v>
      </c>
      <c r="C480" s="12" t="s">
        <v>37</v>
      </c>
      <c r="D480" s="12" t="s">
        <v>173</v>
      </c>
      <c r="E480" s="12" t="s">
        <v>1091</v>
      </c>
      <c r="F480" s="12" t="s">
        <v>816</v>
      </c>
      <c r="G480" s="56" t="s">
        <v>5034</v>
      </c>
      <c r="H480" s="8" t="s">
        <v>6637</v>
      </c>
      <c r="I480" s="9"/>
      <c r="J480" s="9"/>
      <c r="K480" s="10" t="s">
        <v>2017</v>
      </c>
      <c r="L480" s="11">
        <v>45658</v>
      </c>
      <c r="M480" s="22"/>
      <c r="N480" s="33"/>
      <c r="O480" s="22"/>
      <c r="P480" s="12" t="s">
        <v>7642</v>
      </c>
      <c r="Q480" s="12" t="s">
        <v>7197</v>
      </c>
      <c r="R480" s="12" t="s">
        <v>7637</v>
      </c>
      <c r="S480" s="12" t="s">
        <v>7643</v>
      </c>
      <c r="T480" s="12" t="s">
        <v>7639</v>
      </c>
      <c r="U480" s="14" t="s">
        <v>42</v>
      </c>
      <c r="V480" s="14">
        <v>0.15</v>
      </c>
      <c r="W480" s="14">
        <v>0.02</v>
      </c>
      <c r="X480" s="80">
        <v>3.0000000000000001E-6</v>
      </c>
      <c r="Y480" s="13"/>
      <c r="Z480" s="13"/>
      <c r="AA480" s="13"/>
      <c r="AB480" s="13"/>
    </row>
    <row r="481" spans="1:28" ht="17.100000000000001" customHeight="1">
      <c r="A481" t="s">
        <v>1121</v>
      </c>
      <c r="B481" s="12" t="s">
        <v>1122</v>
      </c>
      <c r="C481" s="12" t="s">
        <v>37</v>
      </c>
      <c r="D481" s="12" t="s">
        <v>173</v>
      </c>
      <c r="E481" s="12" t="s">
        <v>1091</v>
      </c>
      <c r="F481" s="12" t="s">
        <v>816</v>
      </c>
      <c r="G481" s="56" t="s">
        <v>5035</v>
      </c>
      <c r="H481" s="8" t="s">
        <v>6637</v>
      </c>
      <c r="I481" s="9"/>
      <c r="J481" s="9"/>
      <c r="K481" s="10" t="s">
        <v>2017</v>
      </c>
      <c r="L481" s="11">
        <v>45658</v>
      </c>
      <c r="M481" s="22"/>
      <c r="N481" s="33"/>
      <c r="O481" s="22"/>
      <c r="P481" s="12" t="s">
        <v>7635</v>
      </c>
      <c r="Q481" s="12" t="s">
        <v>7636</v>
      </c>
      <c r="R481" s="12" t="s">
        <v>7637</v>
      </c>
      <c r="S481" s="12" t="s">
        <v>7638</v>
      </c>
      <c r="T481" s="12" t="s">
        <v>7639</v>
      </c>
      <c r="U481" s="14" t="s">
        <v>42</v>
      </c>
      <c r="V481" s="14">
        <v>0.1</v>
      </c>
      <c r="W481" s="14">
        <v>0.02</v>
      </c>
      <c r="X481" s="80">
        <v>1.9999999999999999E-6</v>
      </c>
      <c r="Y481" s="13"/>
      <c r="Z481" s="13"/>
      <c r="AA481" s="13"/>
      <c r="AB481" s="13"/>
    </row>
    <row r="482" spans="1:28" ht="17.100000000000001" customHeight="1">
      <c r="A482" t="s">
        <v>1123</v>
      </c>
      <c r="B482" s="12" t="s">
        <v>1124</v>
      </c>
      <c r="C482" s="12" t="s">
        <v>37</v>
      </c>
      <c r="D482" s="12" t="s">
        <v>173</v>
      </c>
      <c r="E482" s="12" t="s">
        <v>1091</v>
      </c>
      <c r="F482" s="12" t="s">
        <v>816</v>
      </c>
      <c r="G482" s="56" t="s">
        <v>5036</v>
      </c>
      <c r="H482" s="8" t="s">
        <v>6637</v>
      </c>
      <c r="I482" s="9"/>
      <c r="J482" s="9"/>
      <c r="K482" s="10" t="s">
        <v>2017</v>
      </c>
      <c r="L482" s="11">
        <v>45658</v>
      </c>
      <c r="M482" s="22"/>
      <c r="N482" s="33"/>
      <c r="O482" s="22"/>
      <c r="P482" s="12" t="s">
        <v>7640</v>
      </c>
      <c r="Q482" s="12" t="s">
        <v>7559</v>
      </c>
      <c r="R482" s="12" t="s">
        <v>7637</v>
      </c>
      <c r="S482" s="12" t="s">
        <v>7641</v>
      </c>
      <c r="T482" s="12" t="s">
        <v>7639</v>
      </c>
      <c r="U482" s="14" t="s">
        <v>42</v>
      </c>
      <c r="V482" s="14">
        <v>0.14000000000000001</v>
      </c>
      <c r="W482" s="14">
        <v>0.02</v>
      </c>
      <c r="X482" s="80">
        <v>2.8000000000000003E-6</v>
      </c>
      <c r="Y482" s="13"/>
      <c r="Z482" s="13"/>
      <c r="AA482" s="13"/>
      <c r="AB482" s="13"/>
    </row>
    <row r="483" spans="1:28" ht="17.100000000000001" customHeight="1">
      <c r="A483" t="s">
        <v>1125</v>
      </c>
      <c r="B483" s="12" t="s">
        <v>1126</v>
      </c>
      <c r="C483" s="12" t="s">
        <v>37</v>
      </c>
      <c r="D483" s="12" t="s">
        <v>173</v>
      </c>
      <c r="E483" s="12" t="s">
        <v>1091</v>
      </c>
      <c r="F483" s="12" t="s">
        <v>816</v>
      </c>
      <c r="G483" s="56" t="s">
        <v>5037</v>
      </c>
      <c r="H483" s="8" t="s">
        <v>6637</v>
      </c>
      <c r="I483" s="9"/>
      <c r="J483" s="9"/>
      <c r="K483" s="10" t="s">
        <v>2017</v>
      </c>
      <c r="L483" s="11">
        <v>45658</v>
      </c>
      <c r="M483" s="22"/>
      <c r="N483" s="33"/>
      <c r="O483" s="22"/>
      <c r="P483" s="12" t="s">
        <v>7642</v>
      </c>
      <c r="Q483" s="12" t="s">
        <v>7197</v>
      </c>
      <c r="R483" s="12" t="s">
        <v>7637</v>
      </c>
      <c r="S483" s="12" t="s">
        <v>7643</v>
      </c>
      <c r="T483" s="12" t="s">
        <v>7639</v>
      </c>
      <c r="U483" s="14" t="s">
        <v>42</v>
      </c>
      <c r="V483" s="14">
        <v>0.15</v>
      </c>
      <c r="W483" s="14">
        <v>0.02</v>
      </c>
      <c r="X483" s="80">
        <v>3.0000000000000001E-6</v>
      </c>
      <c r="Y483" s="13"/>
      <c r="Z483" s="13"/>
      <c r="AA483" s="13"/>
      <c r="AB483" s="13"/>
    </row>
    <row r="484" spans="1:28" ht="17.100000000000001" customHeight="1">
      <c r="A484" t="s">
        <v>1127</v>
      </c>
      <c r="B484" s="12" t="s">
        <v>1128</v>
      </c>
      <c r="C484" s="12" t="s">
        <v>37</v>
      </c>
      <c r="D484" s="12" t="s">
        <v>173</v>
      </c>
      <c r="E484" s="12" t="s">
        <v>1091</v>
      </c>
      <c r="F484" s="12" t="s">
        <v>816</v>
      </c>
      <c r="G484" s="56" t="s">
        <v>5038</v>
      </c>
      <c r="H484" s="8" t="s">
        <v>6637</v>
      </c>
      <c r="I484" s="9"/>
      <c r="J484" s="9"/>
      <c r="K484" s="10" t="s">
        <v>2017</v>
      </c>
      <c r="L484" s="11">
        <v>45658</v>
      </c>
      <c r="M484" s="22"/>
      <c r="N484" s="33"/>
      <c r="O484" s="22"/>
      <c r="P484" s="12" t="s">
        <v>7635</v>
      </c>
      <c r="Q484" s="12" t="s">
        <v>7636</v>
      </c>
      <c r="R484" s="12" t="s">
        <v>7637</v>
      </c>
      <c r="S484" s="12" t="s">
        <v>7638</v>
      </c>
      <c r="T484" s="12" t="s">
        <v>7639</v>
      </c>
      <c r="U484" s="14" t="s">
        <v>42</v>
      </c>
      <c r="V484" s="14">
        <v>0.1</v>
      </c>
      <c r="W484" s="14">
        <v>0.02</v>
      </c>
      <c r="X484" s="80">
        <v>1.9999999999999999E-6</v>
      </c>
      <c r="Y484" s="13"/>
      <c r="Z484" s="13"/>
      <c r="AA484" s="13"/>
      <c r="AB484" s="13"/>
    </row>
    <row r="485" spans="1:28" ht="17.100000000000001" customHeight="1">
      <c r="A485" t="s">
        <v>1129</v>
      </c>
      <c r="B485" s="12" t="s">
        <v>1130</v>
      </c>
      <c r="C485" s="12" t="s">
        <v>37</v>
      </c>
      <c r="D485" s="12" t="s">
        <v>173</v>
      </c>
      <c r="E485" s="12" t="s">
        <v>1091</v>
      </c>
      <c r="F485" s="12" t="s">
        <v>816</v>
      </c>
      <c r="G485" s="56" t="s">
        <v>5039</v>
      </c>
      <c r="H485" s="8" t="s">
        <v>6637</v>
      </c>
      <c r="I485" s="9"/>
      <c r="J485" s="9"/>
      <c r="K485" s="10" t="s">
        <v>2017</v>
      </c>
      <c r="L485" s="11">
        <v>45658</v>
      </c>
      <c r="M485" s="22"/>
      <c r="N485" s="33"/>
      <c r="O485" s="22"/>
      <c r="P485" s="12" t="s">
        <v>7640</v>
      </c>
      <c r="Q485" s="12" t="s">
        <v>7559</v>
      </c>
      <c r="R485" s="12" t="s">
        <v>7637</v>
      </c>
      <c r="S485" s="12" t="s">
        <v>7641</v>
      </c>
      <c r="T485" s="12" t="s">
        <v>7639</v>
      </c>
      <c r="U485" s="14" t="s">
        <v>42</v>
      </c>
      <c r="V485" s="14">
        <v>0.14000000000000001</v>
      </c>
      <c r="W485" s="14">
        <v>0.02</v>
      </c>
      <c r="X485" s="80">
        <v>2.8000000000000003E-6</v>
      </c>
      <c r="Y485" s="13"/>
      <c r="Z485" s="13"/>
      <c r="AA485" s="13"/>
      <c r="AB485" s="13"/>
    </row>
    <row r="486" spans="1:28" ht="17.100000000000001" customHeight="1">
      <c r="A486" t="s">
        <v>1131</v>
      </c>
      <c r="B486" s="12" t="s">
        <v>1132</v>
      </c>
      <c r="C486" s="12" t="s">
        <v>37</v>
      </c>
      <c r="D486" s="12" t="s">
        <v>173</v>
      </c>
      <c r="E486" s="12" t="s">
        <v>1091</v>
      </c>
      <c r="F486" s="12" t="s">
        <v>816</v>
      </c>
      <c r="G486" s="56" t="s">
        <v>5040</v>
      </c>
      <c r="H486" s="8" t="s">
        <v>6637</v>
      </c>
      <c r="I486" s="9"/>
      <c r="J486" s="9"/>
      <c r="K486" s="10" t="s">
        <v>2017</v>
      </c>
      <c r="L486" s="11">
        <v>45658</v>
      </c>
      <c r="M486" s="22"/>
      <c r="N486" s="33"/>
      <c r="O486" s="22"/>
      <c r="P486" s="12" t="s">
        <v>7642</v>
      </c>
      <c r="Q486" s="12" t="s">
        <v>7197</v>
      </c>
      <c r="R486" s="12" t="s">
        <v>7637</v>
      </c>
      <c r="S486" s="12" t="s">
        <v>7643</v>
      </c>
      <c r="T486" s="12" t="s">
        <v>7639</v>
      </c>
      <c r="U486" s="14" t="s">
        <v>42</v>
      </c>
      <c r="V486" s="14">
        <v>0.15</v>
      </c>
      <c r="W486" s="14">
        <v>0.02</v>
      </c>
      <c r="X486" s="80">
        <v>3.0000000000000001E-6</v>
      </c>
      <c r="Y486" s="13"/>
      <c r="Z486" s="13"/>
      <c r="AA486" s="13"/>
      <c r="AB486" s="13"/>
    </row>
    <row r="487" spans="1:28" ht="17.100000000000001" customHeight="1">
      <c r="A487" t="s">
        <v>1133</v>
      </c>
      <c r="B487" s="12" t="s">
        <v>1134</v>
      </c>
      <c r="C487" s="12" t="s">
        <v>37</v>
      </c>
      <c r="D487" s="12" t="s">
        <v>173</v>
      </c>
      <c r="E487" s="12" t="s">
        <v>1091</v>
      </c>
      <c r="F487" s="12" t="s">
        <v>816</v>
      </c>
      <c r="G487" s="56" t="s">
        <v>5041</v>
      </c>
      <c r="H487" s="8" t="s">
        <v>6637</v>
      </c>
      <c r="I487" s="9"/>
      <c r="J487" s="9"/>
      <c r="K487" s="10" t="s">
        <v>2017</v>
      </c>
      <c r="L487" s="11">
        <v>45658</v>
      </c>
      <c r="M487" s="22"/>
      <c r="N487" s="33"/>
      <c r="O487" s="22"/>
      <c r="P487" s="12" t="s">
        <v>7635</v>
      </c>
      <c r="Q487" s="12" t="s">
        <v>7636</v>
      </c>
      <c r="R487" s="12" t="s">
        <v>7637</v>
      </c>
      <c r="S487" s="12" t="s">
        <v>7638</v>
      </c>
      <c r="T487" s="12" t="s">
        <v>7639</v>
      </c>
      <c r="U487" s="14" t="s">
        <v>42</v>
      </c>
      <c r="V487" s="14">
        <v>0.1</v>
      </c>
      <c r="W487" s="14">
        <v>0.02</v>
      </c>
      <c r="X487" s="80">
        <v>1.9999999999999999E-6</v>
      </c>
      <c r="Y487" s="13"/>
      <c r="Z487" s="13"/>
      <c r="AA487" s="13"/>
      <c r="AB487" s="13"/>
    </row>
    <row r="488" spans="1:28" ht="17.100000000000001" customHeight="1">
      <c r="A488" t="s">
        <v>1135</v>
      </c>
      <c r="B488" s="12" t="s">
        <v>1136</v>
      </c>
      <c r="C488" s="12" t="s">
        <v>37</v>
      </c>
      <c r="D488" s="12" t="s">
        <v>173</v>
      </c>
      <c r="E488" s="12" t="s">
        <v>1091</v>
      </c>
      <c r="F488" s="12" t="s">
        <v>816</v>
      </c>
      <c r="G488" s="56" t="s">
        <v>5042</v>
      </c>
      <c r="H488" s="8" t="s">
        <v>6637</v>
      </c>
      <c r="I488" s="9"/>
      <c r="J488" s="9"/>
      <c r="K488" s="10" t="s">
        <v>2017</v>
      </c>
      <c r="L488" s="11">
        <v>45658</v>
      </c>
      <c r="M488" s="22"/>
      <c r="N488" s="33"/>
      <c r="O488" s="22"/>
      <c r="P488" s="12" t="s">
        <v>7640</v>
      </c>
      <c r="Q488" s="12" t="s">
        <v>7559</v>
      </c>
      <c r="R488" s="12" t="s">
        <v>7637</v>
      </c>
      <c r="S488" s="12" t="s">
        <v>7641</v>
      </c>
      <c r="T488" s="12" t="s">
        <v>7639</v>
      </c>
      <c r="U488" s="14" t="s">
        <v>42</v>
      </c>
      <c r="V488" s="14">
        <v>0.14000000000000001</v>
      </c>
      <c r="W488" s="14">
        <v>0.02</v>
      </c>
      <c r="X488" s="80">
        <v>2.8000000000000003E-6</v>
      </c>
      <c r="Y488" s="13"/>
      <c r="Z488" s="13"/>
      <c r="AA488" s="13"/>
      <c r="AB488" s="13"/>
    </row>
    <row r="489" spans="1:28" ht="17.100000000000001" customHeight="1">
      <c r="A489" t="s">
        <v>1137</v>
      </c>
      <c r="B489" s="12" t="s">
        <v>1138</v>
      </c>
      <c r="C489" s="12" t="s">
        <v>37</v>
      </c>
      <c r="D489" s="12" t="s">
        <v>173</v>
      </c>
      <c r="E489" s="12" t="s">
        <v>1091</v>
      </c>
      <c r="F489" s="12" t="s">
        <v>816</v>
      </c>
      <c r="G489" s="56" t="s">
        <v>5043</v>
      </c>
      <c r="H489" s="8" t="s">
        <v>6637</v>
      </c>
      <c r="I489" s="9"/>
      <c r="J489" s="9"/>
      <c r="K489" s="10" t="s">
        <v>2017</v>
      </c>
      <c r="L489" s="11">
        <v>45658</v>
      </c>
      <c r="M489" s="22"/>
      <c r="N489" s="33"/>
      <c r="O489" s="22"/>
      <c r="P489" s="12" t="s">
        <v>7642</v>
      </c>
      <c r="Q489" s="12" t="s">
        <v>7197</v>
      </c>
      <c r="R489" s="12" t="s">
        <v>7637</v>
      </c>
      <c r="S489" s="12" t="s">
        <v>7643</v>
      </c>
      <c r="T489" s="12" t="s">
        <v>7639</v>
      </c>
      <c r="U489" s="14" t="s">
        <v>42</v>
      </c>
      <c r="V489" s="14">
        <v>0.15</v>
      </c>
      <c r="W489" s="14">
        <v>0.02</v>
      </c>
      <c r="X489" s="80">
        <v>3.0000000000000001E-6</v>
      </c>
      <c r="Y489" s="13"/>
      <c r="Z489" s="13"/>
      <c r="AA489" s="13"/>
      <c r="AB489" s="13"/>
    </row>
    <row r="490" spans="1:28" ht="17.100000000000001" customHeight="1">
      <c r="A490" t="s">
        <v>1139</v>
      </c>
      <c r="B490" s="12" t="s">
        <v>1140</v>
      </c>
      <c r="C490" s="12" t="s">
        <v>37</v>
      </c>
      <c r="D490" s="12" t="s">
        <v>173</v>
      </c>
      <c r="E490" s="12" t="s">
        <v>1141</v>
      </c>
      <c r="F490" s="12" t="s">
        <v>1142</v>
      </c>
      <c r="G490" s="9" t="s">
        <v>5044</v>
      </c>
      <c r="H490" s="8" t="s">
        <v>6638</v>
      </c>
      <c r="I490" s="9"/>
      <c r="J490" s="9"/>
      <c r="K490" s="10"/>
      <c r="L490" s="11"/>
      <c r="M490" s="22"/>
      <c r="N490" s="33"/>
      <c r="O490" s="22"/>
      <c r="P490" s="12" t="s">
        <v>7644</v>
      </c>
      <c r="Q490" s="12" t="s">
        <v>7645</v>
      </c>
      <c r="R490" s="12" t="s">
        <v>7646</v>
      </c>
      <c r="S490" s="12" t="s">
        <v>7600</v>
      </c>
      <c r="T490" s="12" t="s">
        <v>7174</v>
      </c>
      <c r="U490" s="14" t="s">
        <v>56</v>
      </c>
      <c r="V490" s="14" t="s">
        <v>56</v>
      </c>
      <c r="W490" s="14" t="s">
        <v>56</v>
      </c>
      <c r="X490" s="16" t="s">
        <v>56</v>
      </c>
      <c r="Y490" s="13"/>
      <c r="Z490" s="13"/>
      <c r="AA490" s="13"/>
      <c r="AB490" s="13"/>
    </row>
    <row r="491" spans="1:28" ht="17.100000000000001" customHeight="1">
      <c r="A491" t="s">
        <v>1144</v>
      </c>
      <c r="B491" s="12" t="s">
        <v>1145</v>
      </c>
      <c r="C491" s="12" t="s">
        <v>37</v>
      </c>
      <c r="D491" s="12" t="s">
        <v>173</v>
      </c>
      <c r="E491" s="12" t="s">
        <v>1141</v>
      </c>
      <c r="F491" s="12" t="s">
        <v>1146</v>
      </c>
      <c r="G491" s="9" t="s">
        <v>5045</v>
      </c>
      <c r="H491" s="8" t="s">
        <v>6639</v>
      </c>
      <c r="I491" s="9"/>
      <c r="J491" s="9"/>
      <c r="K491" s="10"/>
      <c r="L491" s="11"/>
      <c r="M491" s="22"/>
      <c r="N491" s="33"/>
      <c r="O491" s="22"/>
      <c r="P491" s="12" t="s">
        <v>7647</v>
      </c>
      <c r="Q491" s="12" t="s">
        <v>7645</v>
      </c>
      <c r="R491" s="12" t="s">
        <v>7648</v>
      </c>
      <c r="S491" s="12" t="s">
        <v>7291</v>
      </c>
      <c r="T491" s="12" t="s">
        <v>7174</v>
      </c>
      <c r="U491" s="14" t="s">
        <v>56</v>
      </c>
      <c r="V491" s="14" t="s">
        <v>56</v>
      </c>
      <c r="W491" s="14" t="s">
        <v>56</v>
      </c>
      <c r="X491" s="16" t="s">
        <v>56</v>
      </c>
      <c r="Y491" s="13"/>
      <c r="Z491" s="13"/>
      <c r="AA491" s="13"/>
      <c r="AB491" s="13"/>
    </row>
    <row r="492" spans="1:28" ht="17.100000000000001" customHeight="1">
      <c r="A492" t="s">
        <v>1148</v>
      </c>
      <c r="B492" s="12" t="s">
        <v>1149</v>
      </c>
      <c r="C492" s="12" t="s">
        <v>37</v>
      </c>
      <c r="D492" s="12" t="s">
        <v>173</v>
      </c>
      <c r="E492" s="12" t="s">
        <v>1150</v>
      </c>
      <c r="F492" s="12" t="s">
        <v>1146</v>
      </c>
      <c r="G492" s="9" t="s">
        <v>5046</v>
      </c>
      <c r="H492" s="8" t="s">
        <v>5046</v>
      </c>
      <c r="I492" s="9"/>
      <c r="J492" s="9"/>
      <c r="K492" s="10"/>
      <c r="L492" s="11"/>
      <c r="M492" s="22"/>
      <c r="N492" s="33"/>
      <c r="O492" s="22"/>
      <c r="P492" s="12" t="s">
        <v>7649</v>
      </c>
      <c r="Q492" s="12" t="s">
        <v>7650</v>
      </c>
      <c r="R492" s="12" t="s">
        <v>7057</v>
      </c>
      <c r="S492" s="12" t="s">
        <v>7143</v>
      </c>
      <c r="T492" s="12" t="s">
        <v>7488</v>
      </c>
      <c r="U492" s="14" t="s">
        <v>56</v>
      </c>
      <c r="V492" s="14" t="s">
        <v>56</v>
      </c>
      <c r="W492" s="14" t="s">
        <v>56</v>
      </c>
      <c r="X492" s="16" t="s">
        <v>56</v>
      </c>
      <c r="Y492" s="13"/>
      <c r="Z492" s="13"/>
      <c r="AA492" s="13"/>
      <c r="AB492" s="13"/>
    </row>
    <row r="493" spans="1:28" ht="17.100000000000001" customHeight="1">
      <c r="A493" t="s">
        <v>1152</v>
      </c>
      <c r="B493" s="12" t="s">
        <v>1153</v>
      </c>
      <c r="C493" s="12" t="s">
        <v>37</v>
      </c>
      <c r="D493" s="12" t="s">
        <v>173</v>
      </c>
      <c r="E493" s="12" t="s">
        <v>1150</v>
      </c>
      <c r="F493" s="12" t="s">
        <v>1146</v>
      </c>
      <c r="G493" s="9" t="s">
        <v>5047</v>
      </c>
      <c r="H493" s="8" t="s">
        <v>5047</v>
      </c>
      <c r="I493" s="9"/>
      <c r="J493" s="9"/>
      <c r="K493" s="10"/>
      <c r="L493" s="11"/>
      <c r="M493" s="22"/>
      <c r="N493" s="33"/>
      <c r="O493" s="22"/>
      <c r="P493" s="12" t="s">
        <v>7651</v>
      </c>
      <c r="Q493" s="12" t="s">
        <v>7652</v>
      </c>
      <c r="R493" s="12" t="s">
        <v>7653</v>
      </c>
      <c r="S493" s="12" t="s">
        <v>7077</v>
      </c>
      <c r="T493" s="12" t="s">
        <v>7488</v>
      </c>
      <c r="U493" s="14" t="s">
        <v>56</v>
      </c>
      <c r="V493" s="14" t="s">
        <v>56</v>
      </c>
      <c r="W493" s="14" t="s">
        <v>56</v>
      </c>
      <c r="X493" s="16" t="s">
        <v>56</v>
      </c>
      <c r="Y493" s="13"/>
      <c r="Z493" s="13"/>
      <c r="AA493" s="13"/>
      <c r="AB493" s="13"/>
    </row>
    <row r="494" spans="1:28" ht="17.100000000000001" customHeight="1">
      <c r="A494" t="s">
        <v>1155</v>
      </c>
      <c r="B494" s="12" t="s">
        <v>1156</v>
      </c>
      <c r="C494" s="12" t="s">
        <v>37</v>
      </c>
      <c r="D494" s="12" t="s">
        <v>173</v>
      </c>
      <c r="E494" s="12" t="s">
        <v>1150</v>
      </c>
      <c r="F494" s="12" t="s">
        <v>1146</v>
      </c>
      <c r="G494" s="9" t="s">
        <v>5048</v>
      </c>
      <c r="H494" s="8" t="s">
        <v>5048</v>
      </c>
      <c r="I494" s="9"/>
      <c r="J494" s="9"/>
      <c r="K494" s="10"/>
      <c r="L494" s="11"/>
      <c r="M494" s="22"/>
      <c r="N494" s="33"/>
      <c r="O494" s="22"/>
      <c r="P494" s="12" t="s">
        <v>7654</v>
      </c>
      <c r="Q494" s="12" t="s">
        <v>7531</v>
      </c>
      <c r="R494" s="12" t="s">
        <v>7655</v>
      </c>
      <c r="S494" s="12" t="s">
        <v>7134</v>
      </c>
      <c r="T494" s="12" t="s">
        <v>7134</v>
      </c>
      <c r="U494" s="14" t="s">
        <v>56</v>
      </c>
      <c r="V494" s="14" t="s">
        <v>56</v>
      </c>
      <c r="W494" s="14" t="s">
        <v>56</v>
      </c>
      <c r="X494" s="16" t="s">
        <v>56</v>
      </c>
      <c r="Y494" s="13"/>
      <c r="Z494" s="13"/>
      <c r="AA494" s="13"/>
      <c r="AB494" s="13"/>
    </row>
    <row r="495" spans="1:28" ht="17.100000000000001" customHeight="1">
      <c r="A495" t="s">
        <v>1158</v>
      </c>
      <c r="B495" s="12" t="s">
        <v>1159</v>
      </c>
      <c r="C495" s="12" t="s">
        <v>37</v>
      </c>
      <c r="D495" s="12" t="s">
        <v>173</v>
      </c>
      <c r="E495" s="12" t="s">
        <v>1150</v>
      </c>
      <c r="F495" s="12" t="s">
        <v>1146</v>
      </c>
      <c r="G495" s="9" t="s">
        <v>5049</v>
      </c>
      <c r="H495" s="8" t="s">
        <v>5049</v>
      </c>
      <c r="I495" s="9"/>
      <c r="J495" s="9"/>
      <c r="K495" s="10"/>
      <c r="L495" s="11"/>
      <c r="M495" s="22"/>
      <c r="N495" s="33"/>
      <c r="O495" s="22"/>
      <c r="P495" s="12" t="s">
        <v>7656</v>
      </c>
      <c r="Q495" s="12" t="s">
        <v>7554</v>
      </c>
      <c r="R495" s="12" t="s">
        <v>7657</v>
      </c>
      <c r="S495" s="12" t="s">
        <v>7134</v>
      </c>
      <c r="T495" s="12" t="s">
        <v>7134</v>
      </c>
      <c r="U495" s="14" t="s">
        <v>56</v>
      </c>
      <c r="V495" s="14" t="s">
        <v>56</v>
      </c>
      <c r="W495" s="14" t="s">
        <v>56</v>
      </c>
      <c r="X495" s="16" t="s">
        <v>56</v>
      </c>
      <c r="Y495" s="13"/>
      <c r="Z495" s="13"/>
      <c r="AA495" s="13"/>
      <c r="AB495" s="13"/>
    </row>
    <row r="496" spans="1:28" ht="17.100000000000001" customHeight="1">
      <c r="A496" t="s">
        <v>1180</v>
      </c>
      <c r="B496" s="12" t="s">
        <v>1181</v>
      </c>
      <c r="C496" s="12" t="s">
        <v>37</v>
      </c>
      <c r="D496" s="12" t="s">
        <v>173</v>
      </c>
      <c r="E496" s="12" t="s">
        <v>1182</v>
      </c>
      <c r="F496" s="12" t="s">
        <v>1142</v>
      </c>
      <c r="G496" s="9" t="s">
        <v>5056</v>
      </c>
      <c r="H496" s="8" t="s">
        <v>5056</v>
      </c>
      <c r="I496" s="9"/>
      <c r="J496" s="9"/>
      <c r="K496" s="10"/>
      <c r="L496" s="11"/>
      <c r="M496" s="22"/>
      <c r="N496" s="33"/>
      <c r="O496" s="22"/>
      <c r="P496" s="12" t="s">
        <v>7658</v>
      </c>
      <c r="Q496" s="12" t="s">
        <v>7659</v>
      </c>
      <c r="R496" s="12" t="s">
        <v>7162</v>
      </c>
      <c r="S496" s="12" t="s">
        <v>7660</v>
      </c>
      <c r="T496" s="12" t="s">
        <v>7660</v>
      </c>
      <c r="U496" s="14" t="s">
        <v>56</v>
      </c>
      <c r="V496" s="14" t="s">
        <v>56</v>
      </c>
      <c r="W496" s="14" t="s">
        <v>56</v>
      </c>
      <c r="X496" s="16" t="s">
        <v>56</v>
      </c>
      <c r="Y496" s="13"/>
      <c r="Z496" s="13"/>
      <c r="AA496" s="13"/>
      <c r="AB496" s="13"/>
    </row>
    <row r="497" spans="1:28" ht="17.100000000000001" customHeight="1">
      <c r="A497" t="s">
        <v>1184</v>
      </c>
      <c r="B497" s="12" t="s">
        <v>1185</v>
      </c>
      <c r="C497" s="12" t="s">
        <v>37</v>
      </c>
      <c r="D497" s="12" t="s">
        <v>173</v>
      </c>
      <c r="E497" s="12" t="s">
        <v>1182</v>
      </c>
      <c r="F497" s="12" t="s">
        <v>1142</v>
      </c>
      <c r="G497" s="9" t="s">
        <v>5057</v>
      </c>
      <c r="H497" s="8" t="s">
        <v>5057</v>
      </c>
      <c r="I497" s="9"/>
      <c r="J497" s="9"/>
      <c r="K497" s="10"/>
      <c r="L497" s="11"/>
      <c r="M497" s="22"/>
      <c r="N497" s="33"/>
      <c r="O497" s="22"/>
      <c r="P497" s="12" t="s">
        <v>7661</v>
      </c>
      <c r="Q497" s="12" t="s">
        <v>7662</v>
      </c>
      <c r="R497" s="12" t="s">
        <v>7109</v>
      </c>
      <c r="S497" s="12" t="s">
        <v>7170</v>
      </c>
      <c r="T497" s="12" t="s">
        <v>7170</v>
      </c>
      <c r="U497" s="14" t="s">
        <v>56</v>
      </c>
      <c r="V497" s="14" t="s">
        <v>56</v>
      </c>
      <c r="W497" s="14" t="s">
        <v>56</v>
      </c>
      <c r="X497" s="16" t="s">
        <v>56</v>
      </c>
      <c r="Y497" s="13"/>
      <c r="Z497" s="13"/>
      <c r="AA497" s="13"/>
      <c r="AB497" s="13"/>
    </row>
    <row r="498" spans="1:28" ht="17.100000000000001" customHeight="1">
      <c r="A498" t="s">
        <v>1187</v>
      </c>
      <c r="B498" s="12" t="s">
        <v>1188</v>
      </c>
      <c r="C498" s="12" t="s">
        <v>37</v>
      </c>
      <c r="D498" s="12" t="s">
        <v>173</v>
      </c>
      <c r="E498" s="12" t="s">
        <v>1182</v>
      </c>
      <c r="F498" s="12" t="s">
        <v>1142</v>
      </c>
      <c r="G498" s="9" t="s">
        <v>5058</v>
      </c>
      <c r="H498" s="8" t="s">
        <v>5058</v>
      </c>
      <c r="I498" s="9"/>
      <c r="J498" s="9"/>
      <c r="K498" s="10"/>
      <c r="L498" s="11"/>
      <c r="M498" s="22"/>
      <c r="N498" s="33"/>
      <c r="O498" s="22"/>
      <c r="P498" s="12" t="s">
        <v>7663</v>
      </c>
      <c r="Q498" s="12" t="s">
        <v>7664</v>
      </c>
      <c r="R498" s="12" t="s">
        <v>7665</v>
      </c>
      <c r="S498" s="12" t="s">
        <v>7170</v>
      </c>
      <c r="T498" s="12" t="s">
        <v>7170</v>
      </c>
      <c r="U498" s="14" t="s">
        <v>56</v>
      </c>
      <c r="V498" s="14" t="s">
        <v>56</v>
      </c>
      <c r="W498" s="14" t="s">
        <v>56</v>
      </c>
      <c r="X498" s="16" t="s">
        <v>56</v>
      </c>
      <c r="Y498" s="13"/>
      <c r="Z498" s="13"/>
      <c r="AA498" s="13"/>
      <c r="AB498" s="13"/>
    </row>
    <row r="499" spans="1:28" ht="17.100000000000001" customHeight="1">
      <c r="A499" t="s">
        <v>1190</v>
      </c>
      <c r="B499" s="12" t="s">
        <v>1191</v>
      </c>
      <c r="C499" s="12" t="s">
        <v>37</v>
      </c>
      <c r="D499" s="12" t="s">
        <v>173</v>
      </c>
      <c r="E499" s="12" t="s">
        <v>1182</v>
      </c>
      <c r="F499" s="12" t="s">
        <v>1142</v>
      </c>
      <c r="G499" s="9" t="s">
        <v>5059</v>
      </c>
      <c r="H499" s="8" t="s">
        <v>5059</v>
      </c>
      <c r="I499" s="9"/>
      <c r="J499" s="9"/>
      <c r="K499" s="10"/>
      <c r="L499" s="11"/>
      <c r="M499" s="22"/>
      <c r="N499" s="33"/>
      <c r="O499" s="22"/>
      <c r="P499" s="12" t="s">
        <v>7666</v>
      </c>
      <c r="Q499" s="12" t="s">
        <v>7667</v>
      </c>
      <c r="R499" s="12" t="s">
        <v>7668</v>
      </c>
      <c r="S499" s="12" t="s">
        <v>7170</v>
      </c>
      <c r="T499" s="12" t="s">
        <v>7170</v>
      </c>
      <c r="U499" s="14" t="s">
        <v>56</v>
      </c>
      <c r="V499" s="14" t="s">
        <v>56</v>
      </c>
      <c r="W499" s="14" t="s">
        <v>56</v>
      </c>
      <c r="X499" s="16" t="s">
        <v>56</v>
      </c>
      <c r="Y499" s="13"/>
      <c r="Z499" s="13"/>
      <c r="AA499" s="13"/>
      <c r="AB499" s="13"/>
    </row>
    <row r="500" spans="1:28" ht="17.100000000000001" customHeight="1">
      <c r="A500" t="s">
        <v>1193</v>
      </c>
      <c r="B500" s="12" t="s">
        <v>1194</v>
      </c>
      <c r="C500" s="12" t="s">
        <v>37</v>
      </c>
      <c r="D500" s="12" t="s">
        <v>173</v>
      </c>
      <c r="E500" s="12" t="s">
        <v>1182</v>
      </c>
      <c r="F500" s="12" t="s">
        <v>1142</v>
      </c>
      <c r="G500" s="9" t="s">
        <v>5060</v>
      </c>
      <c r="H500" s="8" t="s">
        <v>5060</v>
      </c>
      <c r="I500" s="9"/>
      <c r="J500" s="9"/>
      <c r="K500" s="10"/>
      <c r="L500" s="11"/>
      <c r="M500" s="22"/>
      <c r="N500" s="33"/>
      <c r="O500" s="22"/>
      <c r="P500" s="12" t="s">
        <v>7666</v>
      </c>
      <c r="Q500" s="12" t="s">
        <v>7669</v>
      </c>
      <c r="R500" s="12" t="s">
        <v>7668</v>
      </c>
      <c r="S500" s="12" t="s">
        <v>7170</v>
      </c>
      <c r="T500" s="12" t="s">
        <v>7170</v>
      </c>
      <c r="U500" s="14" t="s">
        <v>56</v>
      </c>
      <c r="V500" s="14" t="s">
        <v>56</v>
      </c>
      <c r="W500" s="14" t="s">
        <v>56</v>
      </c>
      <c r="X500" s="16" t="s">
        <v>56</v>
      </c>
      <c r="Y500" s="13"/>
      <c r="Z500" s="13"/>
      <c r="AA500" s="13"/>
      <c r="AB500" s="13"/>
    </row>
    <row r="501" spans="1:28" ht="17.100000000000001" customHeight="1">
      <c r="A501" t="s">
        <v>6640</v>
      </c>
      <c r="B501" s="12" t="s">
        <v>6641</v>
      </c>
      <c r="C501" s="12" t="s">
        <v>37</v>
      </c>
      <c r="D501" s="12" t="s">
        <v>173</v>
      </c>
      <c r="E501" s="12" t="s">
        <v>1182</v>
      </c>
      <c r="F501" s="12" t="s">
        <v>1142</v>
      </c>
      <c r="G501" s="9" t="s">
        <v>6642</v>
      </c>
      <c r="H501" s="8" t="s">
        <v>6642</v>
      </c>
      <c r="I501" s="9"/>
      <c r="J501" s="9"/>
      <c r="K501" s="10"/>
      <c r="L501" s="11"/>
      <c r="M501" s="22"/>
      <c r="N501" s="33"/>
      <c r="O501" s="22"/>
      <c r="P501" s="12" t="s">
        <v>7670</v>
      </c>
      <c r="Q501" s="12" t="s">
        <v>7662</v>
      </c>
      <c r="R501" s="12" t="s">
        <v>7671</v>
      </c>
      <c r="S501" s="12" t="s">
        <v>7464</v>
      </c>
      <c r="T501" s="12" t="s">
        <v>7464</v>
      </c>
      <c r="U501" s="14" t="s">
        <v>56</v>
      </c>
      <c r="V501" s="14" t="s">
        <v>56</v>
      </c>
      <c r="W501" s="14" t="s">
        <v>56</v>
      </c>
      <c r="X501" s="16" t="s">
        <v>56</v>
      </c>
      <c r="Y501" s="69"/>
      <c r="Z501" s="69"/>
      <c r="AA501" s="69"/>
      <c r="AB501" s="69"/>
    </row>
    <row r="502" spans="1:28" ht="17.100000000000001" customHeight="1">
      <c r="A502" t="s">
        <v>1217</v>
      </c>
      <c r="B502" s="12" t="s">
        <v>1218</v>
      </c>
      <c r="C502" s="12" t="s">
        <v>37</v>
      </c>
      <c r="D502" s="12" t="s">
        <v>173</v>
      </c>
      <c r="E502" s="12" t="s">
        <v>1182</v>
      </c>
      <c r="F502" s="12" t="s">
        <v>1146</v>
      </c>
      <c r="G502" s="9" t="s">
        <v>5069</v>
      </c>
      <c r="H502" s="8" t="s">
        <v>5069</v>
      </c>
      <c r="I502" s="9"/>
      <c r="J502" s="9"/>
      <c r="K502" s="10"/>
      <c r="L502" s="11"/>
      <c r="M502" s="22"/>
      <c r="N502" s="33"/>
      <c r="O502" s="22"/>
      <c r="P502" s="12" t="s">
        <v>7672</v>
      </c>
      <c r="Q502" s="12" t="s">
        <v>7204</v>
      </c>
      <c r="R502" s="12" t="s">
        <v>7113</v>
      </c>
      <c r="S502" s="12" t="s">
        <v>7673</v>
      </c>
      <c r="T502" s="12" t="s">
        <v>7673</v>
      </c>
      <c r="U502" s="14" t="s">
        <v>56</v>
      </c>
      <c r="V502" s="14" t="s">
        <v>56</v>
      </c>
      <c r="W502" s="14" t="s">
        <v>56</v>
      </c>
      <c r="X502" s="16" t="s">
        <v>56</v>
      </c>
      <c r="Y502" s="69"/>
      <c r="Z502" s="69"/>
      <c r="AA502" s="69"/>
      <c r="AB502" s="69"/>
    </row>
    <row r="503" spans="1:28" ht="17.100000000000001" customHeight="1">
      <c r="A503" t="s">
        <v>1220</v>
      </c>
      <c r="B503" s="12" t="s">
        <v>1221</v>
      </c>
      <c r="C503" s="12" t="s">
        <v>37</v>
      </c>
      <c r="D503" s="12" t="s">
        <v>173</v>
      </c>
      <c r="E503" s="12" t="s">
        <v>1182</v>
      </c>
      <c r="F503" s="12" t="s">
        <v>1146</v>
      </c>
      <c r="G503" s="9" t="s">
        <v>5070</v>
      </c>
      <c r="H503" s="8" t="s">
        <v>5070</v>
      </c>
      <c r="I503" s="9"/>
      <c r="J503" s="9"/>
      <c r="K503" s="10"/>
      <c r="L503" s="11"/>
      <c r="M503" s="22"/>
      <c r="N503" s="33"/>
      <c r="O503" s="22"/>
      <c r="P503" s="12" t="s">
        <v>7674</v>
      </c>
      <c r="Q503" s="12" t="s">
        <v>7550</v>
      </c>
      <c r="R503" s="12" t="s">
        <v>7675</v>
      </c>
      <c r="S503" s="12" t="s">
        <v>7052</v>
      </c>
      <c r="T503" s="12" t="s">
        <v>7052</v>
      </c>
      <c r="U503" s="14" t="s">
        <v>56</v>
      </c>
      <c r="V503" s="14" t="s">
        <v>56</v>
      </c>
      <c r="W503" s="14" t="s">
        <v>56</v>
      </c>
      <c r="X503" s="16" t="s">
        <v>56</v>
      </c>
      <c r="Y503" s="13"/>
      <c r="Z503" s="13"/>
      <c r="AA503" s="13"/>
      <c r="AB503" s="13"/>
    </row>
    <row r="504" spans="1:28" ht="17.100000000000001" customHeight="1">
      <c r="A504" t="s">
        <v>1223</v>
      </c>
      <c r="B504" s="12" t="s">
        <v>1224</v>
      </c>
      <c r="C504" s="12" t="s">
        <v>37</v>
      </c>
      <c r="D504" s="12" t="s">
        <v>173</v>
      </c>
      <c r="E504" s="12" t="s">
        <v>1182</v>
      </c>
      <c r="F504" s="12" t="s">
        <v>1146</v>
      </c>
      <c r="G504" s="9" t="s">
        <v>5071</v>
      </c>
      <c r="H504" s="8" t="s">
        <v>6643</v>
      </c>
      <c r="I504" s="9"/>
      <c r="J504" s="9"/>
      <c r="K504" s="10"/>
      <c r="L504" s="11"/>
      <c r="M504" s="22"/>
      <c r="N504" s="33"/>
      <c r="O504" s="22"/>
      <c r="P504" s="12" t="s">
        <v>7674</v>
      </c>
      <c r="Q504" s="12" t="s">
        <v>7676</v>
      </c>
      <c r="R504" s="12" t="s">
        <v>7675</v>
      </c>
      <c r="S504" s="12" t="s">
        <v>7052</v>
      </c>
      <c r="T504" s="12" t="s">
        <v>7052</v>
      </c>
      <c r="U504" s="14" t="s">
        <v>56</v>
      </c>
      <c r="V504" s="14" t="s">
        <v>56</v>
      </c>
      <c r="W504" s="14" t="s">
        <v>56</v>
      </c>
      <c r="X504" s="16" t="s">
        <v>56</v>
      </c>
      <c r="Y504" s="13"/>
      <c r="Z504" s="13"/>
      <c r="AA504" s="13"/>
      <c r="AB504" s="13"/>
    </row>
    <row r="505" spans="1:28" ht="17.100000000000001" customHeight="1">
      <c r="A505" t="s">
        <v>1226</v>
      </c>
      <c r="B505" s="12" t="s">
        <v>1227</v>
      </c>
      <c r="C505" s="12" t="s">
        <v>37</v>
      </c>
      <c r="D505" s="12" t="s">
        <v>173</v>
      </c>
      <c r="E505" s="12" t="s">
        <v>174</v>
      </c>
      <c r="F505" s="12" t="s">
        <v>1228</v>
      </c>
      <c r="G505" s="9" t="s">
        <v>5072</v>
      </c>
      <c r="H505" s="8" t="s">
        <v>6644</v>
      </c>
      <c r="I505" s="9"/>
      <c r="J505" s="9"/>
      <c r="K505" s="10"/>
      <c r="L505" s="11"/>
      <c r="M505" s="22"/>
      <c r="N505" s="33"/>
      <c r="O505" s="22"/>
      <c r="P505" s="12" t="s">
        <v>7677</v>
      </c>
      <c r="Q505" s="12" t="s">
        <v>7678</v>
      </c>
      <c r="R505" s="12" t="s">
        <v>7679</v>
      </c>
      <c r="S505" s="12" t="s">
        <v>7680</v>
      </c>
      <c r="T505" s="12" t="s">
        <v>7286</v>
      </c>
      <c r="U505" s="14" t="s">
        <v>56</v>
      </c>
      <c r="V505" s="14" t="s">
        <v>56</v>
      </c>
      <c r="W505" s="14" t="s">
        <v>56</v>
      </c>
      <c r="X505" s="16" t="s">
        <v>56</v>
      </c>
      <c r="Y505" s="13"/>
      <c r="Z505" s="13"/>
      <c r="AA505" s="13"/>
      <c r="AB505" s="13"/>
    </row>
    <row r="506" spans="1:28" ht="17.100000000000001" customHeight="1">
      <c r="A506" t="s">
        <v>1230</v>
      </c>
      <c r="B506" s="12" t="s">
        <v>1231</v>
      </c>
      <c r="C506" s="12" t="s">
        <v>37</v>
      </c>
      <c r="D506" s="12" t="s">
        <v>173</v>
      </c>
      <c r="E506" s="12" t="s">
        <v>174</v>
      </c>
      <c r="F506" s="12" t="s">
        <v>1228</v>
      </c>
      <c r="G506" s="9" t="s">
        <v>5073</v>
      </c>
      <c r="H506" s="8" t="s">
        <v>6645</v>
      </c>
      <c r="I506" s="9"/>
      <c r="J506" s="9"/>
      <c r="K506" s="10"/>
      <c r="L506" s="11"/>
      <c r="M506" s="22"/>
      <c r="N506" s="33"/>
      <c r="O506" s="22"/>
      <c r="P506" s="12" t="s">
        <v>7681</v>
      </c>
      <c r="Q506" s="12" t="s">
        <v>7682</v>
      </c>
      <c r="R506" s="12" t="s">
        <v>7360</v>
      </c>
      <c r="S506" s="12" t="s">
        <v>7569</v>
      </c>
      <c r="T506" s="12" t="s">
        <v>7286</v>
      </c>
      <c r="U506" s="14" t="s">
        <v>56</v>
      </c>
      <c r="V506" s="14" t="s">
        <v>56</v>
      </c>
      <c r="W506" s="14" t="s">
        <v>56</v>
      </c>
      <c r="X506" s="16" t="s">
        <v>56</v>
      </c>
      <c r="Y506" s="13"/>
      <c r="Z506" s="13"/>
      <c r="AA506" s="13"/>
      <c r="AB506" s="13"/>
    </row>
    <row r="507" spans="1:28" ht="17.100000000000001" customHeight="1">
      <c r="A507" t="s">
        <v>1233</v>
      </c>
      <c r="B507" s="12" t="s">
        <v>1234</v>
      </c>
      <c r="C507" s="12" t="s">
        <v>37</v>
      </c>
      <c r="D507" s="12" t="s">
        <v>173</v>
      </c>
      <c r="E507" s="12" t="s">
        <v>174</v>
      </c>
      <c r="F507" s="12" t="s">
        <v>1228</v>
      </c>
      <c r="G507" s="9" t="s">
        <v>5074</v>
      </c>
      <c r="H507" s="8" t="s">
        <v>6646</v>
      </c>
      <c r="I507" s="9"/>
      <c r="J507" s="9"/>
      <c r="K507" s="10"/>
      <c r="L507" s="11"/>
      <c r="M507" s="22"/>
      <c r="N507" s="33"/>
      <c r="O507" s="22"/>
      <c r="P507" s="12" t="s">
        <v>7683</v>
      </c>
      <c r="Q507" s="12" t="s">
        <v>7684</v>
      </c>
      <c r="R507" s="12" t="s">
        <v>7285</v>
      </c>
      <c r="S507" s="12" t="s">
        <v>7680</v>
      </c>
      <c r="T507" s="12" t="s">
        <v>7569</v>
      </c>
      <c r="U507" s="14" t="s">
        <v>56</v>
      </c>
      <c r="V507" s="14" t="s">
        <v>56</v>
      </c>
      <c r="W507" s="14" t="s">
        <v>56</v>
      </c>
      <c r="X507" s="16" t="s">
        <v>56</v>
      </c>
      <c r="Y507" s="13"/>
      <c r="Z507" s="13"/>
      <c r="AA507" s="13"/>
      <c r="AB507" s="13"/>
    </row>
    <row r="508" spans="1:28" ht="17.100000000000001" customHeight="1">
      <c r="A508" t="s">
        <v>1236</v>
      </c>
      <c r="B508" s="12" t="s">
        <v>1237</v>
      </c>
      <c r="C508" s="12" t="s">
        <v>37</v>
      </c>
      <c r="D508" s="12" t="s">
        <v>173</v>
      </c>
      <c r="E508" s="12" t="s">
        <v>174</v>
      </c>
      <c r="F508" s="12" t="s">
        <v>1228</v>
      </c>
      <c r="G508" s="9" t="s">
        <v>5075</v>
      </c>
      <c r="H508" s="8" t="s">
        <v>6647</v>
      </c>
      <c r="I508" s="9"/>
      <c r="J508" s="9"/>
      <c r="K508" s="10"/>
      <c r="L508" s="11"/>
      <c r="M508" s="22"/>
      <c r="N508" s="33"/>
      <c r="O508" s="22"/>
      <c r="P508" s="12" t="s">
        <v>7685</v>
      </c>
      <c r="Q508" s="12" t="s">
        <v>7686</v>
      </c>
      <c r="R508" s="12" t="s">
        <v>7360</v>
      </c>
      <c r="S508" s="12" t="s">
        <v>7687</v>
      </c>
      <c r="T508" s="12" t="s">
        <v>7339</v>
      </c>
      <c r="U508" s="14" t="s">
        <v>56</v>
      </c>
      <c r="V508" s="14" t="s">
        <v>56</v>
      </c>
      <c r="W508" s="14" t="s">
        <v>56</v>
      </c>
      <c r="X508" s="16" t="s">
        <v>56</v>
      </c>
      <c r="Y508" s="13"/>
      <c r="Z508" s="13"/>
      <c r="AA508" s="13"/>
      <c r="AB508" s="13"/>
    </row>
    <row r="509" spans="1:28" ht="17.100000000000001" customHeight="1">
      <c r="A509" t="s">
        <v>1239</v>
      </c>
      <c r="B509" s="12" t="s">
        <v>1240</v>
      </c>
      <c r="C509" s="12" t="s">
        <v>37</v>
      </c>
      <c r="D509" s="12" t="s">
        <v>173</v>
      </c>
      <c r="E509" s="12" t="s">
        <v>174</v>
      </c>
      <c r="F509" s="12" t="s">
        <v>1241</v>
      </c>
      <c r="G509" s="9" t="s">
        <v>5076</v>
      </c>
      <c r="H509" s="8" t="s">
        <v>6648</v>
      </c>
      <c r="I509" s="9"/>
      <c r="J509" s="9"/>
      <c r="K509" s="10" t="s">
        <v>2017</v>
      </c>
      <c r="L509" s="11">
        <v>45597</v>
      </c>
      <c r="M509" s="22"/>
      <c r="N509" s="33"/>
      <c r="O509" s="22"/>
      <c r="P509" s="12" t="s">
        <v>7688</v>
      </c>
      <c r="Q509" s="12" t="s">
        <v>7294</v>
      </c>
      <c r="R509" s="12" t="s">
        <v>7689</v>
      </c>
      <c r="S509" s="12" t="s">
        <v>7225</v>
      </c>
      <c r="T509" s="12" t="s">
        <v>7296</v>
      </c>
      <c r="U509" s="14" t="s">
        <v>56</v>
      </c>
      <c r="V509" s="14" t="s">
        <v>56</v>
      </c>
      <c r="W509" s="14" t="s">
        <v>56</v>
      </c>
      <c r="X509" s="16" t="s">
        <v>56</v>
      </c>
      <c r="Y509" s="69"/>
      <c r="Z509" s="69"/>
      <c r="AA509" s="69"/>
      <c r="AB509" s="69"/>
    </row>
    <row r="510" spans="1:28" ht="17.100000000000001" customHeight="1">
      <c r="A510" t="s">
        <v>1243</v>
      </c>
      <c r="B510" s="12" t="s">
        <v>1244</v>
      </c>
      <c r="C510" s="12" t="s">
        <v>37</v>
      </c>
      <c r="D510" s="12" t="s">
        <v>173</v>
      </c>
      <c r="E510" s="12" t="s">
        <v>174</v>
      </c>
      <c r="F510" s="12" t="s">
        <v>1241</v>
      </c>
      <c r="G510" s="9" t="s">
        <v>5077</v>
      </c>
      <c r="H510" s="8" t="s">
        <v>6648</v>
      </c>
      <c r="I510" s="9"/>
      <c r="J510" s="9"/>
      <c r="K510" s="10" t="s">
        <v>2017</v>
      </c>
      <c r="L510" s="11">
        <v>45597</v>
      </c>
      <c r="M510" s="22"/>
      <c r="N510" s="33"/>
      <c r="O510" s="22"/>
      <c r="P510" s="12" t="s">
        <v>7688</v>
      </c>
      <c r="Q510" s="12" t="s">
        <v>7294</v>
      </c>
      <c r="R510" s="12" t="s">
        <v>7689</v>
      </c>
      <c r="S510" s="12" t="s">
        <v>7225</v>
      </c>
      <c r="T510" s="12" t="s">
        <v>7296</v>
      </c>
      <c r="U510" s="14" t="s">
        <v>56</v>
      </c>
      <c r="V510" s="14" t="s">
        <v>56</v>
      </c>
      <c r="W510" s="14" t="s">
        <v>56</v>
      </c>
      <c r="X510" s="16" t="s">
        <v>56</v>
      </c>
      <c r="Y510" s="69"/>
      <c r="Z510" s="69"/>
      <c r="AA510" s="69"/>
      <c r="AB510" s="69"/>
    </row>
    <row r="511" spans="1:28" ht="17.100000000000001" customHeight="1">
      <c r="A511" t="s">
        <v>1245</v>
      </c>
      <c r="B511" s="12" t="s">
        <v>1246</v>
      </c>
      <c r="C511" s="12" t="s">
        <v>37</v>
      </c>
      <c r="D511" s="12" t="s">
        <v>173</v>
      </c>
      <c r="E511" s="12" t="s">
        <v>1247</v>
      </c>
      <c r="F511" s="12" t="s">
        <v>1248</v>
      </c>
      <c r="G511" s="9" t="s">
        <v>5078</v>
      </c>
      <c r="H511" s="8" t="s">
        <v>6649</v>
      </c>
      <c r="I511" s="9"/>
      <c r="J511" s="9"/>
      <c r="K511" s="10"/>
      <c r="L511" s="11"/>
      <c r="M511" s="22"/>
      <c r="N511" s="33"/>
      <c r="O511" s="22"/>
      <c r="P511" s="12" t="s">
        <v>7690</v>
      </c>
      <c r="Q511" s="12" t="s">
        <v>7535</v>
      </c>
      <c r="R511" s="12" t="s">
        <v>7624</v>
      </c>
      <c r="S511" s="12" t="s">
        <v>7691</v>
      </c>
      <c r="T511" s="12" t="s">
        <v>7052</v>
      </c>
      <c r="U511" s="14" t="s">
        <v>56</v>
      </c>
      <c r="V511" s="14" t="s">
        <v>56</v>
      </c>
      <c r="W511" s="14" t="s">
        <v>56</v>
      </c>
      <c r="X511" s="16" t="s">
        <v>56</v>
      </c>
      <c r="Y511" s="13"/>
      <c r="Z511" s="13"/>
      <c r="AA511" s="13"/>
      <c r="AB511" s="13"/>
    </row>
    <row r="512" spans="1:28" ht="17.100000000000001" customHeight="1">
      <c r="A512" t="s">
        <v>1250</v>
      </c>
      <c r="B512" s="12" t="s">
        <v>1251</v>
      </c>
      <c r="C512" s="12" t="s">
        <v>37</v>
      </c>
      <c r="D512" s="12" t="s">
        <v>173</v>
      </c>
      <c r="E512" s="12" t="s">
        <v>1247</v>
      </c>
      <c r="F512" s="12" t="s">
        <v>1248</v>
      </c>
      <c r="G512" s="9" t="s">
        <v>5079</v>
      </c>
      <c r="H512" s="8" t="s">
        <v>6650</v>
      </c>
      <c r="I512" s="9"/>
      <c r="J512" s="9"/>
      <c r="K512" s="10"/>
      <c r="L512" s="11"/>
      <c r="M512" s="22"/>
      <c r="N512" s="33"/>
      <c r="O512" s="22"/>
      <c r="P512" s="12" t="s">
        <v>7692</v>
      </c>
      <c r="Q512" s="12" t="s">
        <v>7535</v>
      </c>
      <c r="R512" s="12" t="s">
        <v>7693</v>
      </c>
      <c r="S512" s="12" t="s">
        <v>7694</v>
      </c>
      <c r="T512" s="12" t="s">
        <v>7660</v>
      </c>
      <c r="U512" s="14" t="s">
        <v>56</v>
      </c>
      <c r="V512" s="14" t="s">
        <v>56</v>
      </c>
      <c r="W512" s="14" t="s">
        <v>56</v>
      </c>
      <c r="X512" s="16" t="s">
        <v>56</v>
      </c>
      <c r="Y512" s="69"/>
      <c r="Z512" s="69"/>
      <c r="AA512" s="69"/>
      <c r="AB512" s="69"/>
    </row>
    <row r="513" spans="1:28" ht="17.100000000000001" customHeight="1">
      <c r="A513" t="s">
        <v>1253</v>
      </c>
      <c r="B513" s="12" t="s">
        <v>1254</v>
      </c>
      <c r="C513" s="12" t="s">
        <v>37</v>
      </c>
      <c r="D513" s="12" t="s">
        <v>173</v>
      </c>
      <c r="E513" s="12" t="s">
        <v>174</v>
      </c>
      <c r="F513" s="12" t="s">
        <v>1255</v>
      </c>
      <c r="G513" s="9" t="s">
        <v>5080</v>
      </c>
      <c r="H513" s="8" t="s">
        <v>6651</v>
      </c>
      <c r="I513" s="9"/>
      <c r="J513" s="9"/>
      <c r="K513" s="10"/>
      <c r="L513" s="11"/>
      <c r="M513" s="22"/>
      <c r="N513" s="33"/>
      <c r="O513" s="22"/>
      <c r="P513" s="12" t="s">
        <v>7695</v>
      </c>
      <c r="Q513" s="12" t="s">
        <v>7696</v>
      </c>
      <c r="R513" s="12" t="s">
        <v>7360</v>
      </c>
      <c r="S513" s="12" t="s">
        <v>7446</v>
      </c>
      <c r="T513" s="12" t="s">
        <v>7446</v>
      </c>
      <c r="U513" s="14" t="s">
        <v>56</v>
      </c>
      <c r="V513" s="14" t="s">
        <v>56</v>
      </c>
      <c r="W513" s="14" t="s">
        <v>56</v>
      </c>
      <c r="X513" s="16" t="s">
        <v>56</v>
      </c>
      <c r="Y513" s="69"/>
      <c r="Z513" s="69"/>
      <c r="AA513" s="69"/>
      <c r="AB513" s="69"/>
    </row>
    <row r="514" spans="1:28" ht="17.100000000000001" customHeight="1">
      <c r="A514" t="s">
        <v>1257</v>
      </c>
      <c r="B514" s="12" t="s">
        <v>1258</v>
      </c>
      <c r="C514" s="12" t="s">
        <v>37</v>
      </c>
      <c r="D514" s="12" t="s">
        <v>173</v>
      </c>
      <c r="E514" s="12" t="s">
        <v>174</v>
      </c>
      <c r="F514" s="12" t="s">
        <v>1255</v>
      </c>
      <c r="G514" s="9" t="s">
        <v>5081</v>
      </c>
      <c r="H514" s="8" t="s">
        <v>6652</v>
      </c>
      <c r="I514" s="9"/>
      <c r="J514" s="9"/>
      <c r="K514" s="10"/>
      <c r="L514" s="11"/>
      <c r="M514" s="22"/>
      <c r="N514" s="33"/>
      <c r="O514" s="22"/>
      <c r="P514" s="12" t="s">
        <v>7697</v>
      </c>
      <c r="Q514" s="12" t="s">
        <v>7698</v>
      </c>
      <c r="R514" s="12" t="s">
        <v>7305</v>
      </c>
      <c r="S514" s="12" t="s">
        <v>7569</v>
      </c>
      <c r="T514" s="12" t="s">
        <v>7569</v>
      </c>
      <c r="U514" s="14" t="s">
        <v>56</v>
      </c>
      <c r="V514" s="14" t="s">
        <v>56</v>
      </c>
      <c r="W514" s="14" t="s">
        <v>56</v>
      </c>
      <c r="X514" s="16" t="s">
        <v>56</v>
      </c>
      <c r="Y514" s="13"/>
      <c r="Z514" s="13"/>
      <c r="AA514" s="13"/>
      <c r="AB514" s="13"/>
    </row>
    <row r="515" spans="1:28" ht="17.100000000000001" customHeight="1">
      <c r="A515" t="s">
        <v>1260</v>
      </c>
      <c r="B515" s="12" t="s">
        <v>1261</v>
      </c>
      <c r="C515" s="12" t="s">
        <v>37</v>
      </c>
      <c r="D515" s="12" t="s">
        <v>173</v>
      </c>
      <c r="E515" s="12" t="s">
        <v>174</v>
      </c>
      <c r="F515" s="12" t="s">
        <v>1255</v>
      </c>
      <c r="G515" s="9" t="s">
        <v>5082</v>
      </c>
      <c r="H515" s="8" t="s">
        <v>6653</v>
      </c>
      <c r="I515" s="9"/>
      <c r="J515" s="9"/>
      <c r="K515" s="10"/>
      <c r="L515" s="11"/>
      <c r="M515" s="22"/>
      <c r="N515" s="33"/>
      <c r="O515" s="22"/>
      <c r="P515" s="12" t="s">
        <v>7699</v>
      </c>
      <c r="Q515" s="12" t="s">
        <v>7700</v>
      </c>
      <c r="R515" s="12" t="s">
        <v>7701</v>
      </c>
      <c r="S515" s="12" t="s">
        <v>7302</v>
      </c>
      <c r="T515" s="12" t="s">
        <v>7355</v>
      </c>
      <c r="U515" s="14" t="s">
        <v>56</v>
      </c>
      <c r="V515" s="14" t="s">
        <v>56</v>
      </c>
      <c r="W515" s="14" t="s">
        <v>56</v>
      </c>
      <c r="X515" s="16" t="s">
        <v>56</v>
      </c>
      <c r="Y515" s="13"/>
      <c r="Z515" s="13"/>
      <c r="AA515" s="13"/>
      <c r="AB515" s="13"/>
    </row>
    <row r="516" spans="1:28" ht="17.100000000000001" customHeight="1">
      <c r="A516" t="s">
        <v>1263</v>
      </c>
      <c r="B516" s="12" t="s">
        <v>1264</v>
      </c>
      <c r="C516" s="12" t="s">
        <v>37</v>
      </c>
      <c r="D516" s="12" t="s">
        <v>173</v>
      </c>
      <c r="E516" s="12" t="s">
        <v>174</v>
      </c>
      <c r="F516" s="12" t="s">
        <v>1255</v>
      </c>
      <c r="G516" s="9" t="s">
        <v>5083</v>
      </c>
      <c r="H516" s="8" t="s">
        <v>5083</v>
      </c>
      <c r="I516" s="9"/>
      <c r="J516" s="9"/>
      <c r="K516" s="10"/>
      <c r="L516" s="11"/>
      <c r="M516" s="22"/>
      <c r="N516" s="33"/>
      <c r="O516" s="22"/>
      <c r="P516" s="12" t="s">
        <v>7702</v>
      </c>
      <c r="Q516" s="12" t="s">
        <v>7703</v>
      </c>
      <c r="R516" s="12" t="s">
        <v>7305</v>
      </c>
      <c r="S516" s="12" t="s">
        <v>7355</v>
      </c>
      <c r="T516" s="12" t="s">
        <v>7355</v>
      </c>
      <c r="U516" s="14" t="s">
        <v>56</v>
      </c>
      <c r="V516" s="14" t="s">
        <v>56</v>
      </c>
      <c r="W516" s="14" t="s">
        <v>56</v>
      </c>
      <c r="X516" s="16" t="s">
        <v>56</v>
      </c>
      <c r="Y516" s="13"/>
      <c r="Z516" s="13"/>
      <c r="AA516" s="13"/>
      <c r="AB516" s="13"/>
    </row>
    <row r="517" spans="1:28" ht="17.100000000000001" customHeight="1">
      <c r="A517" t="s">
        <v>1266</v>
      </c>
      <c r="B517" s="12" t="s">
        <v>1267</v>
      </c>
      <c r="C517" s="12" t="s">
        <v>37</v>
      </c>
      <c r="D517" s="12" t="s">
        <v>173</v>
      </c>
      <c r="E517" s="12" t="s">
        <v>174</v>
      </c>
      <c r="F517" s="12" t="s">
        <v>1255</v>
      </c>
      <c r="G517" s="9" t="s">
        <v>5084</v>
      </c>
      <c r="H517" s="8" t="s">
        <v>5084</v>
      </c>
      <c r="I517" s="9"/>
      <c r="J517" s="9"/>
      <c r="K517" s="10"/>
      <c r="L517" s="11"/>
      <c r="M517" s="22"/>
      <c r="N517" s="33"/>
      <c r="O517" s="22"/>
      <c r="P517" s="12" t="s">
        <v>7704</v>
      </c>
      <c r="Q517" s="12" t="s">
        <v>1553</v>
      </c>
      <c r="R517" s="12" t="s">
        <v>7360</v>
      </c>
      <c r="S517" s="12" t="s">
        <v>7290</v>
      </c>
      <c r="T517" s="12" t="s">
        <v>7352</v>
      </c>
      <c r="U517" s="14" t="s">
        <v>56</v>
      </c>
      <c r="V517" s="14" t="s">
        <v>56</v>
      </c>
      <c r="W517" s="14" t="s">
        <v>56</v>
      </c>
      <c r="X517" s="16" t="s">
        <v>56</v>
      </c>
      <c r="Y517" s="13"/>
      <c r="Z517" s="13"/>
      <c r="AA517" s="13"/>
      <c r="AB517" s="13"/>
    </row>
    <row r="518" spans="1:28" ht="17.100000000000001" customHeight="1">
      <c r="A518" t="s">
        <v>1269</v>
      </c>
      <c r="B518" s="12" t="s">
        <v>1270</v>
      </c>
      <c r="C518" s="12" t="s">
        <v>37</v>
      </c>
      <c r="D518" s="12" t="s">
        <v>173</v>
      </c>
      <c r="E518" s="12" t="s">
        <v>174</v>
      </c>
      <c r="F518" s="12" t="s">
        <v>1255</v>
      </c>
      <c r="G518" s="9" t="s">
        <v>5085</v>
      </c>
      <c r="H518" s="8" t="s">
        <v>5085</v>
      </c>
      <c r="I518" s="9"/>
      <c r="J518" s="9"/>
      <c r="K518" s="10"/>
      <c r="L518" s="11"/>
      <c r="M518" s="22"/>
      <c r="N518" s="33"/>
      <c r="O518" s="22"/>
      <c r="P518" s="12" t="s">
        <v>7705</v>
      </c>
      <c r="Q518" s="12" t="s">
        <v>7698</v>
      </c>
      <c r="R518" s="12" t="s">
        <v>7706</v>
      </c>
      <c r="S518" s="12" t="s">
        <v>7225</v>
      </c>
      <c r="T518" s="12" t="s">
        <v>7707</v>
      </c>
      <c r="U518" s="14" t="s">
        <v>56</v>
      </c>
      <c r="V518" s="14" t="s">
        <v>56</v>
      </c>
      <c r="W518" s="14" t="s">
        <v>56</v>
      </c>
      <c r="X518" s="16" t="s">
        <v>56</v>
      </c>
      <c r="Y518" s="13"/>
      <c r="Z518" s="13"/>
      <c r="AA518" s="13"/>
      <c r="AB518" s="13"/>
    </row>
    <row r="519" spans="1:28" ht="17.100000000000001" customHeight="1">
      <c r="A519" t="s">
        <v>1272</v>
      </c>
      <c r="B519" s="12" t="s">
        <v>1273</v>
      </c>
      <c r="C519" s="12" t="s">
        <v>37</v>
      </c>
      <c r="D519" s="12" t="s">
        <v>173</v>
      </c>
      <c r="E519" s="12" t="s">
        <v>174</v>
      </c>
      <c r="F519" s="12" t="s">
        <v>1255</v>
      </c>
      <c r="G519" s="9" t="s">
        <v>5086</v>
      </c>
      <c r="H519" s="8" t="s">
        <v>5086</v>
      </c>
      <c r="I519" s="9"/>
      <c r="J519" s="9"/>
      <c r="K519" s="10"/>
      <c r="L519" s="11"/>
      <c r="M519" s="22"/>
      <c r="N519" s="33"/>
      <c r="O519" s="22"/>
      <c r="P519" s="12" t="s">
        <v>7708</v>
      </c>
      <c r="Q519" s="12" t="s">
        <v>7709</v>
      </c>
      <c r="R519" s="12" t="s">
        <v>7295</v>
      </c>
      <c r="S519" s="12" t="s">
        <v>7710</v>
      </c>
      <c r="T519" s="12" t="s">
        <v>7355</v>
      </c>
      <c r="U519" s="14" t="s">
        <v>56</v>
      </c>
      <c r="V519" s="14" t="s">
        <v>56</v>
      </c>
      <c r="W519" s="14" t="s">
        <v>56</v>
      </c>
      <c r="X519" s="16" t="s">
        <v>56</v>
      </c>
      <c r="Y519" s="13"/>
      <c r="Z519" s="13"/>
      <c r="AA519" s="13"/>
      <c r="AB519" s="13"/>
    </row>
    <row r="520" spans="1:28" ht="17.100000000000001" customHeight="1">
      <c r="A520" t="s">
        <v>1275</v>
      </c>
      <c r="B520" s="12" t="s">
        <v>1276</v>
      </c>
      <c r="C520" s="12" t="s">
        <v>37</v>
      </c>
      <c r="D520" s="12" t="s">
        <v>173</v>
      </c>
      <c r="E520" s="12" t="s">
        <v>174</v>
      </c>
      <c r="F520" s="12" t="s">
        <v>1255</v>
      </c>
      <c r="G520" s="9" t="s">
        <v>5087</v>
      </c>
      <c r="H520" s="8" t="s">
        <v>5087</v>
      </c>
      <c r="I520" s="9"/>
      <c r="J520" s="9"/>
      <c r="K520" s="10"/>
      <c r="L520" s="11"/>
      <c r="M520" s="22"/>
      <c r="N520" s="33"/>
      <c r="O520" s="22"/>
      <c r="P520" s="12" t="s">
        <v>7711</v>
      </c>
      <c r="Q520" s="12" t="s">
        <v>7712</v>
      </c>
      <c r="R520" s="12" t="s">
        <v>7366</v>
      </c>
      <c r="S520" s="12" t="s">
        <v>7592</v>
      </c>
      <c r="T520" s="12" t="s">
        <v>7587</v>
      </c>
      <c r="U520" s="14" t="s">
        <v>56</v>
      </c>
      <c r="V520" s="14" t="s">
        <v>56</v>
      </c>
      <c r="W520" s="14" t="s">
        <v>56</v>
      </c>
      <c r="X520" s="16" t="s">
        <v>56</v>
      </c>
      <c r="Y520" s="69"/>
      <c r="Z520" s="69"/>
      <c r="AA520" s="69"/>
      <c r="AB520" s="69"/>
    </row>
    <row r="521" spans="1:28" ht="17.100000000000001" customHeight="1">
      <c r="A521" t="s">
        <v>1278</v>
      </c>
      <c r="B521" s="12" t="s">
        <v>1279</v>
      </c>
      <c r="C521" s="12" t="s">
        <v>37</v>
      </c>
      <c r="D521" s="12" t="s">
        <v>173</v>
      </c>
      <c r="E521" s="12" t="s">
        <v>174</v>
      </c>
      <c r="F521" s="12" t="s">
        <v>1255</v>
      </c>
      <c r="G521" s="9" t="s">
        <v>5088</v>
      </c>
      <c r="H521" s="8" t="s">
        <v>5088</v>
      </c>
      <c r="I521" s="9"/>
      <c r="J521" s="9"/>
      <c r="K521" s="10"/>
      <c r="L521" s="11"/>
      <c r="M521" s="22"/>
      <c r="N521" s="33"/>
      <c r="O521" s="22"/>
      <c r="P521" s="12" t="s">
        <v>7713</v>
      </c>
      <c r="Q521" s="12" t="s">
        <v>7714</v>
      </c>
      <c r="R521" s="12" t="s">
        <v>7295</v>
      </c>
      <c r="S521" s="12" t="s">
        <v>7710</v>
      </c>
      <c r="T521" s="12" t="s">
        <v>7715</v>
      </c>
      <c r="U521" s="14" t="s">
        <v>56</v>
      </c>
      <c r="V521" s="14" t="s">
        <v>56</v>
      </c>
      <c r="W521" s="14" t="s">
        <v>56</v>
      </c>
      <c r="X521" s="16" t="s">
        <v>56</v>
      </c>
      <c r="Y521" s="69"/>
      <c r="Z521" s="69"/>
      <c r="AA521" s="69"/>
      <c r="AB521" s="69"/>
    </row>
    <row r="522" spans="1:28" ht="17.100000000000001" customHeight="1">
      <c r="A522" t="s">
        <v>1281</v>
      </c>
      <c r="B522" s="12" t="s">
        <v>1282</v>
      </c>
      <c r="C522" s="12" t="s">
        <v>37</v>
      </c>
      <c r="D522" s="12" t="s">
        <v>173</v>
      </c>
      <c r="E522" s="12" t="s">
        <v>174</v>
      </c>
      <c r="F522" s="12" t="s">
        <v>1255</v>
      </c>
      <c r="G522" s="9" t="s">
        <v>5089</v>
      </c>
      <c r="H522" s="8" t="s">
        <v>6654</v>
      </c>
      <c r="I522" s="9"/>
      <c r="J522" s="9"/>
      <c r="K522" s="10"/>
      <c r="L522" s="11"/>
      <c r="M522" s="22"/>
      <c r="N522" s="33"/>
      <c r="O522" s="22"/>
      <c r="P522" s="12" t="s">
        <v>7716</v>
      </c>
      <c r="Q522" s="12" t="s">
        <v>7717</v>
      </c>
      <c r="R522" s="12" t="s">
        <v>7569</v>
      </c>
      <c r="S522" s="12" t="s">
        <v>7693</v>
      </c>
      <c r="T522" s="12" t="s">
        <v>7142</v>
      </c>
      <c r="U522" s="14" t="s">
        <v>56</v>
      </c>
      <c r="V522" s="14" t="s">
        <v>56</v>
      </c>
      <c r="W522" s="14" t="s">
        <v>56</v>
      </c>
      <c r="X522" s="16" t="s">
        <v>56</v>
      </c>
      <c r="Y522" s="13"/>
      <c r="Z522" s="13"/>
      <c r="AA522" s="13"/>
      <c r="AB522" s="13"/>
    </row>
    <row r="523" spans="1:28" ht="17.100000000000001" customHeight="1">
      <c r="A523" t="s">
        <v>1284</v>
      </c>
      <c r="B523" s="12" t="s">
        <v>1285</v>
      </c>
      <c r="C523" s="12" t="s">
        <v>37</v>
      </c>
      <c r="D523" s="12" t="s">
        <v>173</v>
      </c>
      <c r="E523" s="12" t="s">
        <v>174</v>
      </c>
      <c r="F523" s="12" t="s">
        <v>1255</v>
      </c>
      <c r="G523" s="9" t="s">
        <v>5090</v>
      </c>
      <c r="H523" s="8" t="s">
        <v>5090</v>
      </c>
      <c r="I523" s="9"/>
      <c r="J523" s="9"/>
      <c r="K523" s="10"/>
      <c r="L523" s="11"/>
      <c r="M523" s="22"/>
      <c r="N523" s="33"/>
      <c r="O523" s="22"/>
      <c r="P523" s="12" t="s">
        <v>7718</v>
      </c>
      <c r="Q523" s="12" t="s">
        <v>7402</v>
      </c>
      <c r="R523" s="12" t="s">
        <v>7569</v>
      </c>
      <c r="S523" s="12" t="s">
        <v>7428</v>
      </c>
      <c r="T523" s="12" t="s">
        <v>7428</v>
      </c>
      <c r="U523" s="14" t="s">
        <v>56</v>
      </c>
      <c r="V523" s="14" t="s">
        <v>56</v>
      </c>
      <c r="W523" s="14" t="s">
        <v>56</v>
      </c>
      <c r="X523" s="16" t="s">
        <v>56</v>
      </c>
      <c r="Y523" s="13"/>
      <c r="Z523" s="13"/>
      <c r="AA523" s="13"/>
      <c r="AB523" s="13"/>
    </row>
    <row r="524" spans="1:28" ht="17.100000000000001" customHeight="1">
      <c r="A524" t="s">
        <v>1287</v>
      </c>
      <c r="B524" s="12" t="s">
        <v>1288</v>
      </c>
      <c r="C524" s="12" t="s">
        <v>37</v>
      </c>
      <c r="D524" s="12" t="s">
        <v>173</v>
      </c>
      <c r="E524" s="12" t="s">
        <v>174</v>
      </c>
      <c r="F524" s="12" t="s">
        <v>1255</v>
      </c>
      <c r="G524" s="9" t="s">
        <v>5091</v>
      </c>
      <c r="H524" s="8" t="s">
        <v>5091</v>
      </c>
      <c r="I524" s="9"/>
      <c r="J524" s="9"/>
      <c r="K524" s="10"/>
      <c r="L524" s="11"/>
      <c r="M524" s="22"/>
      <c r="N524" s="33"/>
      <c r="O524" s="22"/>
      <c r="P524" s="12" t="s">
        <v>7718</v>
      </c>
      <c r="Q524" s="12" t="s">
        <v>7402</v>
      </c>
      <c r="R524" s="12" t="s">
        <v>7569</v>
      </c>
      <c r="S524" s="12" t="s">
        <v>7428</v>
      </c>
      <c r="T524" s="12" t="s">
        <v>7428</v>
      </c>
      <c r="U524" s="14" t="s">
        <v>56</v>
      </c>
      <c r="V524" s="14" t="s">
        <v>56</v>
      </c>
      <c r="W524" s="14" t="s">
        <v>56</v>
      </c>
      <c r="X524" s="16" t="s">
        <v>56</v>
      </c>
      <c r="Y524" s="13"/>
      <c r="Z524" s="13"/>
      <c r="AA524" s="13"/>
      <c r="AB524" s="13"/>
    </row>
    <row r="525" spans="1:28" ht="17.100000000000001" customHeight="1">
      <c r="A525" s="58" t="s">
        <v>1294</v>
      </c>
      <c r="B525" s="12" t="s">
        <v>7719</v>
      </c>
      <c r="C525" s="12" t="s">
        <v>37</v>
      </c>
      <c r="D525" s="12" t="s">
        <v>173</v>
      </c>
      <c r="E525" s="12" t="s">
        <v>1247</v>
      </c>
      <c r="F525" s="12" t="s">
        <v>1248</v>
      </c>
      <c r="G525" s="9" t="s">
        <v>5092</v>
      </c>
      <c r="H525" s="8" t="s">
        <v>1293</v>
      </c>
      <c r="I525" s="9" t="s">
        <v>1290</v>
      </c>
      <c r="J525" s="9"/>
      <c r="K525" s="10"/>
      <c r="L525" s="11"/>
      <c r="M525" s="22"/>
      <c r="N525" s="33"/>
      <c r="O525" s="22"/>
      <c r="P525" s="12" t="s">
        <v>7720</v>
      </c>
      <c r="Q525" s="12" t="s">
        <v>7721</v>
      </c>
      <c r="R525" s="12" t="s">
        <v>7172</v>
      </c>
      <c r="S525" s="12" t="s">
        <v>7722</v>
      </c>
      <c r="T525" s="12" t="s">
        <v>7624</v>
      </c>
      <c r="U525" s="14" t="s">
        <v>56</v>
      </c>
      <c r="V525" s="14" t="s">
        <v>56</v>
      </c>
      <c r="W525" s="14" t="s">
        <v>56</v>
      </c>
      <c r="X525" s="16" t="s">
        <v>56</v>
      </c>
      <c r="Y525" s="13"/>
      <c r="Z525" s="13"/>
      <c r="AA525" s="13"/>
      <c r="AB525" s="13"/>
    </row>
    <row r="526" spans="1:28" ht="17.100000000000001" customHeight="1">
      <c r="A526" s="58" t="s">
        <v>7723</v>
      </c>
      <c r="B526" s="12" t="s">
        <v>7724</v>
      </c>
      <c r="C526" s="12" t="s">
        <v>37</v>
      </c>
      <c r="D526" s="12" t="s">
        <v>173</v>
      </c>
      <c r="E526" s="12" t="s">
        <v>1247</v>
      </c>
      <c r="F526" s="12" t="s">
        <v>1248</v>
      </c>
      <c r="G526" s="9" t="s">
        <v>7725</v>
      </c>
      <c r="H526" s="8" t="s">
        <v>7726</v>
      </c>
      <c r="I526" s="77" t="s">
        <v>56</v>
      </c>
      <c r="J526" s="9"/>
      <c r="K526" s="10"/>
      <c r="L526" s="11"/>
      <c r="M526" s="22"/>
      <c r="N526" s="33"/>
      <c r="O526" s="22"/>
      <c r="P526" s="12" t="s">
        <v>7727</v>
      </c>
      <c r="Q526" s="12" t="s">
        <v>7728</v>
      </c>
      <c r="R526" s="12" t="s">
        <v>7660</v>
      </c>
      <c r="S526" s="12" t="s">
        <v>7660</v>
      </c>
      <c r="T526" s="12" t="s">
        <v>7729</v>
      </c>
      <c r="U526" s="14" t="s">
        <v>56</v>
      </c>
      <c r="V526" s="14" t="s">
        <v>56</v>
      </c>
      <c r="W526" s="14" t="s">
        <v>56</v>
      </c>
      <c r="X526" s="16" t="s">
        <v>56</v>
      </c>
      <c r="Y526" s="13"/>
      <c r="Z526" s="13"/>
      <c r="AA526" s="13"/>
      <c r="AB526" s="13"/>
    </row>
    <row r="527" spans="1:28" ht="17.100000000000001" customHeight="1">
      <c r="A527" s="58" t="s">
        <v>1298</v>
      </c>
      <c r="B527" s="12" t="s">
        <v>7730</v>
      </c>
      <c r="C527" s="12" t="s">
        <v>37</v>
      </c>
      <c r="D527" s="12" t="s">
        <v>173</v>
      </c>
      <c r="E527" s="12" t="s">
        <v>1247</v>
      </c>
      <c r="F527" s="12" t="s">
        <v>1248</v>
      </c>
      <c r="G527" s="9" t="s">
        <v>5093</v>
      </c>
      <c r="H527" s="8" t="s">
        <v>6655</v>
      </c>
      <c r="I527" s="9" t="s">
        <v>1295</v>
      </c>
      <c r="J527" s="9"/>
      <c r="K527" s="10"/>
      <c r="L527" s="11"/>
      <c r="M527" s="22"/>
      <c r="N527" s="33"/>
      <c r="O527" s="22"/>
      <c r="P527" s="12" t="s">
        <v>7731</v>
      </c>
      <c r="Q527" s="12" t="s">
        <v>7507</v>
      </c>
      <c r="R527" s="12" t="s">
        <v>7732</v>
      </c>
      <c r="S527" s="12" t="s">
        <v>7178</v>
      </c>
      <c r="T527" s="12" t="s">
        <v>7172</v>
      </c>
      <c r="U527" s="14" t="s">
        <v>56</v>
      </c>
      <c r="V527" s="14" t="s">
        <v>56</v>
      </c>
      <c r="W527" s="14" t="s">
        <v>56</v>
      </c>
      <c r="X527" s="16" t="s">
        <v>56</v>
      </c>
      <c r="Y527" s="13"/>
      <c r="Z527" s="13"/>
      <c r="AA527" s="13"/>
      <c r="AB527" s="13"/>
    </row>
    <row r="528" spans="1:28" ht="17.100000000000001" customHeight="1">
      <c r="A528" s="58" t="s">
        <v>1301</v>
      </c>
      <c r="B528" s="12" t="s">
        <v>7733</v>
      </c>
      <c r="C528" s="12" t="s">
        <v>37</v>
      </c>
      <c r="D528" s="12" t="s">
        <v>173</v>
      </c>
      <c r="E528" s="12" t="s">
        <v>1247</v>
      </c>
      <c r="F528" s="12" t="s">
        <v>1248</v>
      </c>
      <c r="G528" s="9" t="s">
        <v>5093</v>
      </c>
      <c r="H528" s="8" t="s">
        <v>6655</v>
      </c>
      <c r="I528" s="9" t="s">
        <v>1299</v>
      </c>
      <c r="J528" s="9"/>
      <c r="K528" s="10"/>
      <c r="L528" s="11"/>
      <c r="M528" s="22"/>
      <c r="N528" s="33"/>
      <c r="O528" s="22"/>
      <c r="P528" s="12" t="s">
        <v>7731</v>
      </c>
      <c r="Q528" s="12" t="s">
        <v>7308</v>
      </c>
      <c r="R528" s="12" t="s">
        <v>7732</v>
      </c>
      <c r="S528" s="12" t="s">
        <v>7178</v>
      </c>
      <c r="T528" s="12" t="s">
        <v>7172</v>
      </c>
      <c r="U528" s="14" t="s">
        <v>56</v>
      </c>
      <c r="V528" s="14" t="s">
        <v>56</v>
      </c>
      <c r="W528" s="14" t="s">
        <v>56</v>
      </c>
      <c r="X528" s="16" t="s">
        <v>56</v>
      </c>
      <c r="Y528" s="13"/>
      <c r="Z528" s="13"/>
      <c r="AA528" s="13"/>
      <c r="AB528" s="13"/>
    </row>
    <row r="529" spans="1:28" ht="17.100000000000001" customHeight="1">
      <c r="A529" s="58" t="s">
        <v>1305</v>
      </c>
      <c r="B529" s="12" t="s">
        <v>7734</v>
      </c>
      <c r="C529" s="12" t="s">
        <v>37</v>
      </c>
      <c r="D529" s="12" t="s">
        <v>173</v>
      </c>
      <c r="E529" s="12" t="s">
        <v>1247</v>
      </c>
      <c r="F529" s="12" t="s">
        <v>1248</v>
      </c>
      <c r="G529" s="9" t="s">
        <v>5094</v>
      </c>
      <c r="H529" s="8" t="s">
        <v>6656</v>
      </c>
      <c r="I529" s="9" t="s">
        <v>1302</v>
      </c>
      <c r="J529" s="9"/>
      <c r="K529" s="10"/>
      <c r="L529" s="11"/>
      <c r="M529" s="22"/>
      <c r="N529" s="33"/>
      <c r="O529" s="22"/>
      <c r="P529" s="12" t="s">
        <v>7731</v>
      </c>
      <c r="Q529" s="12" t="s">
        <v>7507</v>
      </c>
      <c r="R529" s="12" t="s">
        <v>7732</v>
      </c>
      <c r="S529" s="12" t="s">
        <v>7178</v>
      </c>
      <c r="T529" s="12" t="s">
        <v>7172</v>
      </c>
      <c r="U529" s="14" t="s">
        <v>56</v>
      </c>
      <c r="V529" s="14" t="s">
        <v>56</v>
      </c>
      <c r="W529" s="14" t="s">
        <v>56</v>
      </c>
      <c r="X529" s="16" t="s">
        <v>56</v>
      </c>
      <c r="Y529" s="13"/>
      <c r="Z529" s="13"/>
      <c r="AA529" s="13"/>
      <c r="AB529" s="13"/>
    </row>
    <row r="530" spans="1:28" ht="17.100000000000001" customHeight="1">
      <c r="A530" s="58" t="s">
        <v>1309</v>
      </c>
      <c r="B530" s="12" t="s">
        <v>7735</v>
      </c>
      <c r="C530" s="12" t="s">
        <v>37</v>
      </c>
      <c r="D530" s="12" t="s">
        <v>173</v>
      </c>
      <c r="E530" s="12" t="s">
        <v>1247</v>
      </c>
      <c r="F530" s="12" t="s">
        <v>1248</v>
      </c>
      <c r="G530" s="9" t="s">
        <v>5095</v>
      </c>
      <c r="H530" s="8" t="s">
        <v>6657</v>
      </c>
      <c r="I530" s="9" t="s">
        <v>1306</v>
      </c>
      <c r="J530" s="9"/>
      <c r="K530" s="10"/>
      <c r="L530" s="11"/>
      <c r="M530" s="22"/>
      <c r="N530" s="33"/>
      <c r="O530" s="22"/>
      <c r="P530" s="12" t="s">
        <v>7731</v>
      </c>
      <c r="Q530" s="12" t="s">
        <v>7507</v>
      </c>
      <c r="R530" s="12" t="s">
        <v>7732</v>
      </c>
      <c r="S530" s="12" t="s">
        <v>7178</v>
      </c>
      <c r="T530" s="12" t="s">
        <v>7172</v>
      </c>
      <c r="U530" s="14" t="s">
        <v>56</v>
      </c>
      <c r="V530" s="14" t="s">
        <v>56</v>
      </c>
      <c r="W530" s="14" t="s">
        <v>56</v>
      </c>
      <c r="X530" s="16" t="s">
        <v>56</v>
      </c>
      <c r="Y530" s="13"/>
      <c r="Z530" s="13"/>
      <c r="AA530" s="13"/>
      <c r="AB530" s="13"/>
    </row>
    <row r="531" spans="1:28">
      <c r="A531" s="58" t="s">
        <v>1313</v>
      </c>
      <c r="B531" s="12" t="s">
        <v>7736</v>
      </c>
      <c r="C531" s="12" t="s">
        <v>37</v>
      </c>
      <c r="D531" s="12" t="s">
        <v>173</v>
      </c>
      <c r="E531" s="12" t="s">
        <v>1247</v>
      </c>
      <c r="F531" s="12" t="s">
        <v>1248</v>
      </c>
      <c r="G531" s="9" t="s">
        <v>5096</v>
      </c>
      <c r="H531" s="8" t="s">
        <v>6658</v>
      </c>
      <c r="I531" s="9" t="s">
        <v>1310</v>
      </c>
      <c r="J531" s="9"/>
      <c r="K531" s="10"/>
      <c r="L531" s="11"/>
      <c r="M531" s="22"/>
      <c r="N531" s="33"/>
      <c r="O531" s="22"/>
      <c r="P531" s="12" t="s">
        <v>7737</v>
      </c>
      <c r="Q531" s="12" t="s">
        <v>7308</v>
      </c>
      <c r="R531" s="12" t="s">
        <v>7624</v>
      </c>
      <c r="S531" s="12" t="s">
        <v>7178</v>
      </c>
      <c r="T531" s="12" t="s">
        <v>7596</v>
      </c>
      <c r="U531" s="14" t="s">
        <v>56</v>
      </c>
      <c r="V531" s="14" t="s">
        <v>56</v>
      </c>
      <c r="W531" s="14" t="s">
        <v>56</v>
      </c>
      <c r="X531" s="16" t="s">
        <v>56</v>
      </c>
      <c r="Y531" s="13"/>
      <c r="Z531" s="13"/>
      <c r="AA531" s="13"/>
      <c r="AB531" s="13"/>
    </row>
    <row r="532" spans="1:28">
      <c r="A532" s="58" t="s">
        <v>1317</v>
      </c>
      <c r="B532" s="12" t="s">
        <v>7738</v>
      </c>
      <c r="C532" s="12" t="s">
        <v>37</v>
      </c>
      <c r="D532" s="12" t="s">
        <v>173</v>
      </c>
      <c r="E532" s="12" t="s">
        <v>1247</v>
      </c>
      <c r="F532" s="12" t="s">
        <v>1248</v>
      </c>
      <c r="G532" s="9" t="s">
        <v>5097</v>
      </c>
      <c r="H532" s="8" t="s">
        <v>6659</v>
      </c>
      <c r="I532" s="9" t="s">
        <v>1314</v>
      </c>
      <c r="J532" s="9"/>
      <c r="K532" s="10"/>
      <c r="L532" s="11"/>
      <c r="M532" s="22"/>
      <c r="N532" s="33"/>
      <c r="O532" s="22"/>
      <c r="P532" s="12" t="s">
        <v>7739</v>
      </c>
      <c r="Q532" s="12" t="s">
        <v>7740</v>
      </c>
      <c r="R532" s="12" t="s">
        <v>7691</v>
      </c>
      <c r="S532" s="12" t="s">
        <v>7448</v>
      </c>
      <c r="T532" s="12" t="s">
        <v>7693</v>
      </c>
      <c r="U532" s="14" t="s">
        <v>56</v>
      </c>
      <c r="V532" s="14" t="s">
        <v>56</v>
      </c>
      <c r="W532" s="14" t="s">
        <v>56</v>
      </c>
      <c r="X532" s="16" t="s">
        <v>56</v>
      </c>
      <c r="Y532" s="13"/>
      <c r="Z532" s="13"/>
      <c r="AA532" s="13"/>
      <c r="AB532" s="13"/>
    </row>
    <row r="533" spans="1:28">
      <c r="A533" s="58" t="s">
        <v>1321</v>
      </c>
      <c r="B533" s="12" t="s">
        <v>7741</v>
      </c>
      <c r="C533" s="12" t="s">
        <v>37</v>
      </c>
      <c r="D533" s="12" t="s">
        <v>173</v>
      </c>
      <c r="E533" s="12" t="s">
        <v>1247</v>
      </c>
      <c r="F533" s="12" t="s">
        <v>1248</v>
      </c>
      <c r="G533" s="9" t="s">
        <v>5098</v>
      </c>
      <c r="H533" s="8" t="s">
        <v>6660</v>
      </c>
      <c r="I533" s="9" t="s">
        <v>1318</v>
      </c>
      <c r="J533" s="9"/>
      <c r="K533" s="10"/>
      <c r="L533" s="11"/>
      <c r="M533" s="22"/>
      <c r="N533" s="33"/>
      <c r="O533" s="22"/>
      <c r="P533" s="12" t="s">
        <v>7742</v>
      </c>
      <c r="Q533" s="12" t="s">
        <v>7562</v>
      </c>
      <c r="R533" s="12" t="s">
        <v>7601</v>
      </c>
      <c r="S533" s="12" t="s">
        <v>7653</v>
      </c>
      <c r="T533" s="12" t="s">
        <v>7743</v>
      </c>
      <c r="U533" s="14" t="s">
        <v>56</v>
      </c>
      <c r="V533" s="14" t="s">
        <v>56</v>
      </c>
      <c r="W533" s="14" t="s">
        <v>56</v>
      </c>
      <c r="X533" s="16" t="s">
        <v>56</v>
      </c>
      <c r="Y533" s="13"/>
      <c r="Z533" s="13"/>
      <c r="AA533" s="13"/>
      <c r="AB533" s="13"/>
    </row>
    <row r="534" spans="1:28">
      <c r="A534" s="58" t="s">
        <v>1325</v>
      </c>
      <c r="B534" s="12" t="s">
        <v>7744</v>
      </c>
      <c r="C534" s="12" t="s">
        <v>37</v>
      </c>
      <c r="D534" s="12" t="s">
        <v>173</v>
      </c>
      <c r="E534" s="12" t="s">
        <v>1247</v>
      </c>
      <c r="F534" s="12" t="s">
        <v>1248</v>
      </c>
      <c r="G534" s="9" t="s">
        <v>5099</v>
      </c>
      <c r="H534" s="8" t="s">
        <v>6661</v>
      </c>
      <c r="I534" s="9" t="s">
        <v>1322</v>
      </c>
      <c r="J534" s="9"/>
      <c r="K534" s="10"/>
      <c r="L534" s="11"/>
      <c r="M534" s="22"/>
      <c r="N534" s="33"/>
      <c r="O534" s="22"/>
      <c r="P534" s="12" t="s">
        <v>7745</v>
      </c>
      <c r="Q534" s="12" t="s">
        <v>7746</v>
      </c>
      <c r="R534" s="12" t="s">
        <v>7691</v>
      </c>
      <c r="S534" s="12" t="s">
        <v>7448</v>
      </c>
      <c r="T534" s="12" t="s">
        <v>7445</v>
      </c>
      <c r="U534" s="14" t="s">
        <v>56</v>
      </c>
      <c r="V534" s="14" t="s">
        <v>56</v>
      </c>
      <c r="W534" s="14" t="s">
        <v>56</v>
      </c>
      <c r="X534" s="16" t="s">
        <v>56</v>
      </c>
      <c r="Y534" s="13"/>
      <c r="Z534" s="13"/>
      <c r="AA534" s="13"/>
      <c r="AB534" s="13"/>
    </row>
    <row r="535" spans="1:28">
      <c r="A535" s="58" t="s">
        <v>1329</v>
      </c>
      <c r="B535" s="12" t="s">
        <v>7747</v>
      </c>
      <c r="C535" s="12" t="s">
        <v>37</v>
      </c>
      <c r="D535" s="12" t="s">
        <v>173</v>
      </c>
      <c r="E535" s="12" t="s">
        <v>1247</v>
      </c>
      <c r="F535" s="12" t="s">
        <v>1248</v>
      </c>
      <c r="G535" s="9" t="s">
        <v>5100</v>
      </c>
      <c r="H535" s="8" t="s">
        <v>6662</v>
      </c>
      <c r="I535" s="9" t="s">
        <v>1326</v>
      </c>
      <c r="J535" s="9"/>
      <c r="K535" s="10"/>
      <c r="L535" s="11"/>
      <c r="M535" s="22"/>
      <c r="N535" s="33"/>
      <c r="O535" s="22"/>
      <c r="P535" s="12" t="s">
        <v>7748</v>
      </c>
      <c r="Q535" s="12" t="s">
        <v>7749</v>
      </c>
      <c r="R535" s="12" t="s">
        <v>7750</v>
      </c>
      <c r="S535" s="12" t="s">
        <v>7751</v>
      </c>
      <c r="T535" s="12" t="s">
        <v>7693</v>
      </c>
      <c r="U535" s="14" t="s">
        <v>56</v>
      </c>
      <c r="V535" s="14" t="s">
        <v>56</v>
      </c>
      <c r="W535" s="14" t="s">
        <v>56</v>
      </c>
      <c r="X535" s="16" t="s">
        <v>56</v>
      </c>
      <c r="Y535" s="13"/>
      <c r="Z535" s="13"/>
      <c r="AA535" s="13"/>
      <c r="AB535" s="13"/>
    </row>
    <row r="536" spans="1:28">
      <c r="A536" s="58" t="s">
        <v>1333</v>
      </c>
      <c r="B536" s="12" t="s">
        <v>7752</v>
      </c>
      <c r="C536" s="12" t="s">
        <v>37</v>
      </c>
      <c r="D536" s="12" t="s">
        <v>173</v>
      </c>
      <c r="E536" s="12" t="s">
        <v>1247</v>
      </c>
      <c r="F536" s="12" t="s">
        <v>1248</v>
      </c>
      <c r="G536" s="9" t="s">
        <v>5101</v>
      </c>
      <c r="H536" s="8" t="s">
        <v>6663</v>
      </c>
      <c r="I536" s="9" t="s">
        <v>1330</v>
      </c>
      <c r="J536" s="9"/>
      <c r="K536" s="10"/>
      <c r="L536" s="11"/>
      <c r="M536" s="22"/>
      <c r="N536" s="33"/>
      <c r="O536" s="22"/>
      <c r="P536" s="12" t="s">
        <v>7753</v>
      </c>
      <c r="Q536" s="12" t="s">
        <v>7559</v>
      </c>
      <c r="R536" s="12" t="s">
        <v>7750</v>
      </c>
      <c r="S536" s="12" t="s">
        <v>7445</v>
      </c>
      <c r="T536" s="12" t="s">
        <v>7170</v>
      </c>
      <c r="U536" s="14" t="s">
        <v>56</v>
      </c>
      <c r="V536" s="14" t="s">
        <v>56</v>
      </c>
      <c r="W536" s="14" t="s">
        <v>56</v>
      </c>
      <c r="X536" s="16" t="s">
        <v>56</v>
      </c>
      <c r="Y536" s="13"/>
      <c r="Z536" s="13"/>
      <c r="AA536" s="13"/>
      <c r="AB536" s="13"/>
    </row>
    <row r="537" spans="1:28">
      <c r="A537" s="58" t="s">
        <v>1290</v>
      </c>
      <c r="B537" s="12" t="s">
        <v>1291</v>
      </c>
      <c r="C537" s="12" t="s">
        <v>37</v>
      </c>
      <c r="D537" s="12" t="s">
        <v>173</v>
      </c>
      <c r="E537" s="12" t="s">
        <v>1247</v>
      </c>
      <c r="F537" s="12" t="s">
        <v>1292</v>
      </c>
      <c r="G537" s="9" t="s">
        <v>5092</v>
      </c>
      <c r="H537" s="8" t="s">
        <v>1293</v>
      </c>
      <c r="I537" s="9"/>
      <c r="J537" s="9" t="s">
        <v>1294</v>
      </c>
      <c r="K537" s="10" t="s">
        <v>2017</v>
      </c>
      <c r="L537" s="11">
        <v>45748</v>
      </c>
      <c r="M537" s="22"/>
      <c r="N537" s="33"/>
      <c r="O537" s="22"/>
      <c r="P537" s="12" t="s">
        <v>7720</v>
      </c>
      <c r="Q537" s="12" t="s">
        <v>7721</v>
      </c>
      <c r="R537" s="12" t="s">
        <v>7172</v>
      </c>
      <c r="S537" s="12" t="s">
        <v>7722</v>
      </c>
      <c r="T537" s="12" t="s">
        <v>7624</v>
      </c>
      <c r="U537" s="14" t="s">
        <v>56</v>
      </c>
      <c r="V537" s="14" t="s">
        <v>56</v>
      </c>
      <c r="W537" s="14" t="s">
        <v>56</v>
      </c>
      <c r="X537" s="16" t="s">
        <v>56</v>
      </c>
      <c r="Y537" s="13"/>
      <c r="Z537" s="13"/>
      <c r="AA537" s="13"/>
      <c r="AB537" s="13"/>
    </row>
    <row r="538" spans="1:28">
      <c r="A538" s="58" t="s">
        <v>1295</v>
      </c>
      <c r="B538" s="12" t="s">
        <v>1296</v>
      </c>
      <c r="C538" s="12" t="s">
        <v>37</v>
      </c>
      <c r="D538" s="12" t="s">
        <v>173</v>
      </c>
      <c r="E538" s="12" t="s">
        <v>1247</v>
      </c>
      <c r="F538" s="12" t="s">
        <v>1292</v>
      </c>
      <c r="G538" s="9" t="s">
        <v>5093</v>
      </c>
      <c r="H538" s="8" t="s">
        <v>6655</v>
      </c>
      <c r="I538" s="9"/>
      <c r="J538" s="9" t="s">
        <v>1298</v>
      </c>
      <c r="K538" s="10" t="s">
        <v>2017</v>
      </c>
      <c r="L538" s="11">
        <v>45748</v>
      </c>
      <c r="M538" s="22"/>
      <c r="N538" s="33"/>
      <c r="O538" s="22"/>
      <c r="P538" s="12" t="s">
        <v>7731</v>
      </c>
      <c r="Q538" s="12" t="s">
        <v>7507</v>
      </c>
      <c r="R538" s="12" t="s">
        <v>7732</v>
      </c>
      <c r="S538" s="12" t="s">
        <v>7178</v>
      </c>
      <c r="T538" s="12" t="s">
        <v>7172</v>
      </c>
      <c r="U538" s="14" t="s">
        <v>56</v>
      </c>
      <c r="V538" s="14" t="s">
        <v>56</v>
      </c>
      <c r="W538" s="14" t="s">
        <v>56</v>
      </c>
      <c r="X538" s="16" t="s">
        <v>56</v>
      </c>
      <c r="Y538" s="13"/>
      <c r="Z538" s="13"/>
      <c r="AA538" s="13"/>
      <c r="AB538" s="13"/>
    </row>
    <row r="539" spans="1:28">
      <c r="A539" s="58" t="s">
        <v>1299</v>
      </c>
      <c r="B539" s="12" t="s">
        <v>1300</v>
      </c>
      <c r="C539" s="12" t="s">
        <v>37</v>
      </c>
      <c r="D539" s="12" t="s">
        <v>173</v>
      </c>
      <c r="E539" s="12" t="s">
        <v>1247</v>
      </c>
      <c r="F539" s="12" t="s">
        <v>1292</v>
      </c>
      <c r="G539" s="9" t="s">
        <v>5093</v>
      </c>
      <c r="H539" s="8" t="s">
        <v>6655</v>
      </c>
      <c r="I539" s="9"/>
      <c r="J539" s="9" t="s">
        <v>1301</v>
      </c>
      <c r="K539" s="10" t="s">
        <v>2017</v>
      </c>
      <c r="L539" s="11">
        <v>45748</v>
      </c>
      <c r="M539" s="22"/>
      <c r="N539" s="33"/>
      <c r="O539" s="22"/>
      <c r="P539" s="12" t="s">
        <v>7731</v>
      </c>
      <c r="Q539" s="12" t="s">
        <v>7308</v>
      </c>
      <c r="R539" s="12" t="s">
        <v>7732</v>
      </c>
      <c r="S539" s="12" t="s">
        <v>7178</v>
      </c>
      <c r="T539" s="12" t="s">
        <v>7172</v>
      </c>
      <c r="U539" s="14" t="s">
        <v>56</v>
      </c>
      <c r="V539" s="14" t="s">
        <v>56</v>
      </c>
      <c r="W539" s="14" t="s">
        <v>56</v>
      </c>
      <c r="X539" s="16" t="s">
        <v>56</v>
      </c>
      <c r="Y539" s="13"/>
      <c r="Z539" s="13"/>
      <c r="AA539" s="13"/>
      <c r="AB539" s="13"/>
    </row>
    <row r="540" spans="1:28">
      <c r="A540" s="58" t="s">
        <v>1302</v>
      </c>
      <c r="B540" s="12" t="s">
        <v>1303</v>
      </c>
      <c r="C540" s="12" t="s">
        <v>37</v>
      </c>
      <c r="D540" s="12" t="s">
        <v>173</v>
      </c>
      <c r="E540" s="12" t="s">
        <v>1247</v>
      </c>
      <c r="F540" s="12" t="s">
        <v>1292</v>
      </c>
      <c r="G540" s="9" t="s">
        <v>5094</v>
      </c>
      <c r="H540" s="8" t="s">
        <v>6656</v>
      </c>
      <c r="I540" s="9"/>
      <c r="J540" s="9" t="s">
        <v>1305</v>
      </c>
      <c r="K540" s="10" t="s">
        <v>2017</v>
      </c>
      <c r="L540" s="11">
        <v>45748</v>
      </c>
      <c r="M540" s="22"/>
      <c r="N540" s="33"/>
      <c r="O540" s="22"/>
      <c r="P540" s="12" t="s">
        <v>7731</v>
      </c>
      <c r="Q540" s="12" t="s">
        <v>7507</v>
      </c>
      <c r="R540" s="12" t="s">
        <v>7732</v>
      </c>
      <c r="S540" s="12" t="s">
        <v>7178</v>
      </c>
      <c r="T540" s="12" t="s">
        <v>7172</v>
      </c>
      <c r="U540" s="14" t="s">
        <v>56</v>
      </c>
      <c r="V540" s="14" t="s">
        <v>56</v>
      </c>
      <c r="W540" s="14" t="s">
        <v>56</v>
      </c>
      <c r="X540" s="16" t="s">
        <v>56</v>
      </c>
      <c r="Y540" s="13"/>
      <c r="Z540" s="13"/>
      <c r="AA540" s="13"/>
      <c r="AB540" s="13"/>
    </row>
    <row r="541" spans="1:28">
      <c r="A541" s="58" t="s">
        <v>1306</v>
      </c>
      <c r="B541" s="12" t="s">
        <v>1307</v>
      </c>
      <c r="C541" s="12" t="s">
        <v>37</v>
      </c>
      <c r="D541" s="12" t="s">
        <v>173</v>
      </c>
      <c r="E541" s="12" t="s">
        <v>1247</v>
      </c>
      <c r="F541" s="12" t="s">
        <v>1292</v>
      </c>
      <c r="G541" s="9" t="s">
        <v>5095</v>
      </c>
      <c r="H541" s="8" t="s">
        <v>6657</v>
      </c>
      <c r="I541" s="9"/>
      <c r="J541" s="9" t="s">
        <v>1309</v>
      </c>
      <c r="K541" s="10" t="s">
        <v>2017</v>
      </c>
      <c r="L541" s="11">
        <v>45748</v>
      </c>
      <c r="M541" s="22"/>
      <c r="N541" s="33"/>
      <c r="O541" s="22"/>
      <c r="P541" s="12" t="s">
        <v>7731</v>
      </c>
      <c r="Q541" s="12" t="s">
        <v>7507</v>
      </c>
      <c r="R541" s="12" t="s">
        <v>7732</v>
      </c>
      <c r="S541" s="12" t="s">
        <v>7178</v>
      </c>
      <c r="T541" s="12" t="s">
        <v>7172</v>
      </c>
      <c r="U541" s="14" t="s">
        <v>56</v>
      </c>
      <c r="V541" s="14" t="s">
        <v>56</v>
      </c>
      <c r="W541" s="14" t="s">
        <v>56</v>
      </c>
      <c r="X541" s="16" t="s">
        <v>56</v>
      </c>
      <c r="Y541" s="13"/>
      <c r="Z541" s="13"/>
      <c r="AA541" s="13"/>
      <c r="AB541" s="13"/>
    </row>
    <row r="542" spans="1:28">
      <c r="A542" s="58" t="s">
        <v>1310</v>
      </c>
      <c r="B542" s="12" t="s">
        <v>1311</v>
      </c>
      <c r="C542" s="12" t="s">
        <v>37</v>
      </c>
      <c r="D542" s="12" t="s">
        <v>173</v>
      </c>
      <c r="E542" s="12" t="s">
        <v>1247</v>
      </c>
      <c r="F542" s="12" t="s">
        <v>1292</v>
      </c>
      <c r="G542" s="9" t="s">
        <v>5096</v>
      </c>
      <c r="H542" s="8" t="s">
        <v>6658</v>
      </c>
      <c r="I542" s="9"/>
      <c r="J542" s="9" t="s">
        <v>1313</v>
      </c>
      <c r="K542" s="10" t="s">
        <v>2017</v>
      </c>
      <c r="L542" s="11">
        <v>45748</v>
      </c>
      <c r="M542" s="22"/>
      <c r="N542" s="33"/>
      <c r="O542" s="22"/>
      <c r="P542" s="12" t="s">
        <v>7737</v>
      </c>
      <c r="Q542" s="12" t="s">
        <v>7308</v>
      </c>
      <c r="R542" s="12" t="s">
        <v>7624</v>
      </c>
      <c r="S542" s="12" t="s">
        <v>7178</v>
      </c>
      <c r="T542" s="12" t="s">
        <v>7596</v>
      </c>
      <c r="U542" s="14" t="s">
        <v>56</v>
      </c>
      <c r="V542" s="14" t="s">
        <v>56</v>
      </c>
      <c r="W542" s="14" t="s">
        <v>56</v>
      </c>
      <c r="X542" s="16" t="s">
        <v>56</v>
      </c>
      <c r="Y542" s="13"/>
      <c r="Z542" s="13"/>
      <c r="AA542" s="13"/>
      <c r="AB542" s="13"/>
    </row>
    <row r="543" spans="1:28">
      <c r="A543" s="58" t="s">
        <v>1314</v>
      </c>
      <c r="B543" s="12" t="s">
        <v>1315</v>
      </c>
      <c r="C543" s="12" t="s">
        <v>37</v>
      </c>
      <c r="D543" s="12" t="s">
        <v>173</v>
      </c>
      <c r="E543" s="12" t="s">
        <v>1247</v>
      </c>
      <c r="F543" s="12" t="s">
        <v>1292</v>
      </c>
      <c r="G543" s="9" t="s">
        <v>5097</v>
      </c>
      <c r="H543" s="8" t="s">
        <v>6659</v>
      </c>
      <c r="I543" s="9"/>
      <c r="J543" s="9" t="s">
        <v>1317</v>
      </c>
      <c r="K543" s="10" t="s">
        <v>2017</v>
      </c>
      <c r="L543" s="11">
        <v>45748</v>
      </c>
      <c r="M543" s="22"/>
      <c r="N543" s="33"/>
      <c r="O543" s="22"/>
      <c r="P543" s="12" t="s">
        <v>7739</v>
      </c>
      <c r="Q543" s="12" t="s">
        <v>7740</v>
      </c>
      <c r="R543" s="12" t="s">
        <v>7691</v>
      </c>
      <c r="S543" s="12" t="s">
        <v>7448</v>
      </c>
      <c r="T543" s="12" t="s">
        <v>7693</v>
      </c>
      <c r="U543" s="14" t="s">
        <v>56</v>
      </c>
      <c r="V543" s="14" t="s">
        <v>56</v>
      </c>
      <c r="W543" s="14" t="s">
        <v>56</v>
      </c>
      <c r="X543" s="16" t="s">
        <v>56</v>
      </c>
      <c r="Y543" s="13"/>
      <c r="Z543" s="13"/>
      <c r="AA543" s="13"/>
      <c r="AB543" s="13"/>
    </row>
    <row r="544" spans="1:28">
      <c r="A544" s="58" t="s">
        <v>1318</v>
      </c>
      <c r="B544" s="12" t="s">
        <v>1319</v>
      </c>
      <c r="C544" s="12" t="s">
        <v>37</v>
      </c>
      <c r="D544" s="12" t="s">
        <v>173</v>
      </c>
      <c r="E544" s="12" t="s">
        <v>1247</v>
      </c>
      <c r="F544" s="12" t="s">
        <v>1292</v>
      </c>
      <c r="G544" s="9" t="s">
        <v>5098</v>
      </c>
      <c r="H544" s="8" t="s">
        <v>6660</v>
      </c>
      <c r="I544" s="9"/>
      <c r="J544" s="9" t="s">
        <v>1321</v>
      </c>
      <c r="K544" s="10" t="s">
        <v>2017</v>
      </c>
      <c r="L544" s="11">
        <v>45748</v>
      </c>
      <c r="M544" s="22"/>
      <c r="N544" s="33"/>
      <c r="O544" s="22"/>
      <c r="P544" s="12" t="s">
        <v>7742</v>
      </c>
      <c r="Q544" s="12" t="s">
        <v>7562</v>
      </c>
      <c r="R544" s="12" t="s">
        <v>7601</v>
      </c>
      <c r="S544" s="12" t="s">
        <v>7653</v>
      </c>
      <c r="T544" s="12" t="s">
        <v>7743</v>
      </c>
      <c r="U544" s="14" t="s">
        <v>56</v>
      </c>
      <c r="V544" s="14" t="s">
        <v>56</v>
      </c>
      <c r="W544" s="14" t="s">
        <v>56</v>
      </c>
      <c r="X544" s="16" t="s">
        <v>56</v>
      </c>
      <c r="Y544" s="13"/>
      <c r="Z544" s="13"/>
      <c r="AA544" s="13"/>
      <c r="AB544" s="13"/>
    </row>
    <row r="545" spans="1:28">
      <c r="A545" s="58" t="s">
        <v>1322</v>
      </c>
      <c r="B545" s="12" t="s">
        <v>1323</v>
      </c>
      <c r="C545" s="12" t="s">
        <v>37</v>
      </c>
      <c r="D545" s="12" t="s">
        <v>173</v>
      </c>
      <c r="E545" s="12" t="s">
        <v>1247</v>
      </c>
      <c r="F545" s="12" t="s">
        <v>1292</v>
      </c>
      <c r="G545" s="9" t="s">
        <v>5099</v>
      </c>
      <c r="H545" s="8" t="s">
        <v>6661</v>
      </c>
      <c r="I545" s="9"/>
      <c r="J545" s="9" t="s">
        <v>1325</v>
      </c>
      <c r="K545" s="10" t="s">
        <v>2017</v>
      </c>
      <c r="L545" s="11">
        <v>45748</v>
      </c>
      <c r="M545" s="22"/>
      <c r="N545" s="33"/>
      <c r="O545" s="22"/>
      <c r="P545" s="12" t="s">
        <v>7745</v>
      </c>
      <c r="Q545" s="12" t="s">
        <v>7746</v>
      </c>
      <c r="R545" s="12" t="s">
        <v>7691</v>
      </c>
      <c r="S545" s="12" t="s">
        <v>7448</v>
      </c>
      <c r="T545" s="12" t="s">
        <v>7445</v>
      </c>
      <c r="U545" s="14" t="s">
        <v>56</v>
      </c>
      <c r="V545" s="14" t="s">
        <v>56</v>
      </c>
      <c r="W545" s="14" t="s">
        <v>56</v>
      </c>
      <c r="X545" s="16" t="s">
        <v>56</v>
      </c>
      <c r="Y545" s="13"/>
      <c r="Z545" s="13"/>
      <c r="AA545" s="13"/>
      <c r="AB545" s="13"/>
    </row>
    <row r="546" spans="1:28">
      <c r="A546" s="58" t="s">
        <v>1326</v>
      </c>
      <c r="B546" s="12" t="s">
        <v>1327</v>
      </c>
      <c r="C546" s="12" t="s">
        <v>37</v>
      </c>
      <c r="D546" s="12" t="s">
        <v>173</v>
      </c>
      <c r="E546" s="12" t="s">
        <v>1247</v>
      </c>
      <c r="F546" s="12" t="s">
        <v>1292</v>
      </c>
      <c r="G546" s="9" t="s">
        <v>5100</v>
      </c>
      <c r="H546" s="8" t="s">
        <v>6662</v>
      </c>
      <c r="I546" s="9"/>
      <c r="J546" s="9" t="s">
        <v>1329</v>
      </c>
      <c r="K546" s="10" t="s">
        <v>2017</v>
      </c>
      <c r="L546" s="11">
        <v>45748</v>
      </c>
      <c r="M546" s="22"/>
      <c r="N546" s="33"/>
      <c r="O546" s="22"/>
      <c r="P546" s="12" t="s">
        <v>7748</v>
      </c>
      <c r="Q546" s="12" t="s">
        <v>7749</v>
      </c>
      <c r="R546" s="12" t="s">
        <v>7750</v>
      </c>
      <c r="S546" s="12" t="s">
        <v>7751</v>
      </c>
      <c r="T546" s="12" t="s">
        <v>7693</v>
      </c>
      <c r="U546" s="14" t="s">
        <v>56</v>
      </c>
      <c r="V546" s="14" t="s">
        <v>56</v>
      </c>
      <c r="W546" s="14" t="s">
        <v>56</v>
      </c>
      <c r="X546" s="16" t="s">
        <v>56</v>
      </c>
      <c r="Y546" s="13"/>
      <c r="Z546" s="13"/>
      <c r="AA546" s="13"/>
      <c r="AB546" s="13"/>
    </row>
    <row r="547" spans="1:28">
      <c r="A547" s="58" t="s">
        <v>1330</v>
      </c>
      <c r="B547" s="12" t="s">
        <v>1331</v>
      </c>
      <c r="C547" s="12" t="s">
        <v>37</v>
      </c>
      <c r="D547" s="12" t="s">
        <v>173</v>
      </c>
      <c r="E547" s="12" t="s">
        <v>1247</v>
      </c>
      <c r="F547" s="12" t="s">
        <v>1292</v>
      </c>
      <c r="G547" s="9" t="s">
        <v>5101</v>
      </c>
      <c r="H547" s="8" t="s">
        <v>6663</v>
      </c>
      <c r="I547" s="9"/>
      <c r="J547" s="9" t="s">
        <v>1333</v>
      </c>
      <c r="K547" s="10" t="s">
        <v>2017</v>
      </c>
      <c r="L547" s="11">
        <v>45748</v>
      </c>
      <c r="M547" s="22"/>
      <c r="N547" s="33"/>
      <c r="O547" s="22"/>
      <c r="P547" s="12" t="s">
        <v>7753</v>
      </c>
      <c r="Q547" s="12" t="s">
        <v>7559</v>
      </c>
      <c r="R547" s="12" t="s">
        <v>7750</v>
      </c>
      <c r="S547" s="12" t="s">
        <v>7445</v>
      </c>
      <c r="T547" s="12" t="s">
        <v>7170</v>
      </c>
      <c r="U547" s="14" t="s">
        <v>56</v>
      </c>
      <c r="V547" s="14" t="s">
        <v>56</v>
      </c>
      <c r="W547" s="14" t="s">
        <v>56</v>
      </c>
      <c r="X547" s="16" t="s">
        <v>56</v>
      </c>
      <c r="Y547" s="13"/>
      <c r="Z547" s="13"/>
      <c r="AA547" s="13"/>
      <c r="AB547" s="13"/>
    </row>
    <row r="548" spans="1:28">
      <c r="A548" s="58" t="s">
        <v>1334</v>
      </c>
      <c r="B548" s="78" t="s">
        <v>56</v>
      </c>
      <c r="C548" s="12" t="s">
        <v>37</v>
      </c>
      <c r="D548" s="12" t="s">
        <v>173</v>
      </c>
      <c r="E548" s="12" t="s">
        <v>174</v>
      </c>
      <c r="F548" s="12" t="s">
        <v>1255</v>
      </c>
      <c r="G548" s="9" t="s">
        <v>5102</v>
      </c>
      <c r="H548" s="8" t="s">
        <v>6664</v>
      </c>
      <c r="I548" s="9"/>
      <c r="J548" s="9"/>
      <c r="K548" s="10" t="s">
        <v>2017</v>
      </c>
      <c r="L548" s="11">
        <v>45748</v>
      </c>
      <c r="M548" s="22"/>
      <c r="N548" s="33"/>
      <c r="O548" s="22"/>
      <c r="P548" s="78" t="s">
        <v>56</v>
      </c>
      <c r="Q548" s="78" t="s">
        <v>56</v>
      </c>
      <c r="R548" s="78" t="s">
        <v>56</v>
      </c>
      <c r="S548" s="78" t="s">
        <v>56</v>
      </c>
      <c r="T548" s="78" t="s">
        <v>56</v>
      </c>
      <c r="U548" s="14" t="s">
        <v>56</v>
      </c>
      <c r="V548" s="14" t="s">
        <v>56</v>
      </c>
      <c r="W548" s="14" t="s">
        <v>56</v>
      </c>
      <c r="X548" s="16" t="s">
        <v>56</v>
      </c>
      <c r="Y548" s="13"/>
      <c r="Z548" s="13"/>
      <c r="AA548" s="13"/>
      <c r="AB548" s="13"/>
    </row>
    <row r="549" spans="1:28">
      <c r="A549" s="58" t="s">
        <v>1337</v>
      </c>
      <c r="B549" s="78" t="s">
        <v>56</v>
      </c>
      <c r="C549" s="12" t="s">
        <v>37</v>
      </c>
      <c r="D549" s="12" t="s">
        <v>173</v>
      </c>
      <c r="E549" s="12" t="s">
        <v>174</v>
      </c>
      <c r="F549" s="12" t="s">
        <v>1255</v>
      </c>
      <c r="G549" s="9" t="s">
        <v>5103</v>
      </c>
      <c r="H549" s="8" t="s">
        <v>6665</v>
      </c>
      <c r="I549" s="9"/>
      <c r="J549" s="9"/>
      <c r="K549" s="10" t="s">
        <v>2017</v>
      </c>
      <c r="L549" s="11">
        <v>45748</v>
      </c>
      <c r="M549" s="22"/>
      <c r="N549" s="33"/>
      <c r="O549" s="22"/>
      <c r="P549" s="78" t="s">
        <v>56</v>
      </c>
      <c r="Q549" s="78" t="s">
        <v>56</v>
      </c>
      <c r="R549" s="78" t="s">
        <v>56</v>
      </c>
      <c r="S549" s="78" t="s">
        <v>56</v>
      </c>
      <c r="T549" s="78" t="s">
        <v>56</v>
      </c>
      <c r="U549" s="14" t="s">
        <v>56</v>
      </c>
      <c r="V549" s="14" t="s">
        <v>56</v>
      </c>
      <c r="W549" s="14" t="s">
        <v>56</v>
      </c>
      <c r="X549" s="16" t="s">
        <v>56</v>
      </c>
      <c r="Y549" s="13"/>
      <c r="Z549" s="13"/>
      <c r="AA549" s="13"/>
      <c r="AB549" s="13"/>
    </row>
    <row r="550" spans="1:28">
      <c r="A550" s="58" t="s">
        <v>1340</v>
      </c>
      <c r="B550" s="12" t="s">
        <v>1341</v>
      </c>
      <c r="C550" s="12" t="s">
        <v>37</v>
      </c>
      <c r="D550" s="12" t="s">
        <v>173</v>
      </c>
      <c r="E550" s="12" t="s">
        <v>174</v>
      </c>
      <c r="F550" s="12" t="s">
        <v>1255</v>
      </c>
      <c r="G550" s="9" t="s">
        <v>5104</v>
      </c>
      <c r="H550" s="8" t="s">
        <v>6666</v>
      </c>
      <c r="I550" s="9"/>
      <c r="J550" s="9"/>
      <c r="K550" s="10" t="s">
        <v>2017</v>
      </c>
      <c r="L550" s="11">
        <v>45748</v>
      </c>
      <c r="M550" s="22"/>
      <c r="N550" s="33"/>
      <c r="O550" s="22"/>
      <c r="P550" s="12" t="s">
        <v>7137</v>
      </c>
      <c r="Q550" s="12" t="s">
        <v>7754</v>
      </c>
      <c r="R550" s="12" t="s">
        <v>7133</v>
      </c>
      <c r="S550" s="12" t="s">
        <v>7133</v>
      </c>
      <c r="T550" s="12" t="s">
        <v>7133</v>
      </c>
      <c r="U550" s="14" t="s">
        <v>56</v>
      </c>
      <c r="V550" s="14" t="s">
        <v>56</v>
      </c>
      <c r="W550" s="14" t="s">
        <v>56</v>
      </c>
      <c r="X550" s="16" t="s">
        <v>56</v>
      </c>
      <c r="Y550" s="13"/>
      <c r="Z550" s="13"/>
      <c r="AA550" s="13"/>
      <c r="AB550" s="13"/>
    </row>
    <row r="551" spans="1:28">
      <c r="A551" s="58" t="s">
        <v>1343</v>
      </c>
      <c r="B551" s="12" t="s">
        <v>1344</v>
      </c>
      <c r="C551" s="12" t="s">
        <v>37</v>
      </c>
      <c r="D551" s="12" t="s">
        <v>173</v>
      </c>
      <c r="E551" s="12" t="s">
        <v>174</v>
      </c>
      <c r="F551" s="12" t="s">
        <v>1255</v>
      </c>
      <c r="G551" s="9" t="s">
        <v>5105</v>
      </c>
      <c r="H551" s="8" t="s">
        <v>6667</v>
      </c>
      <c r="I551" s="9"/>
      <c r="J551" s="9"/>
      <c r="K551" s="10" t="s">
        <v>2017</v>
      </c>
      <c r="L551" s="11">
        <v>45748</v>
      </c>
      <c r="M551" s="22"/>
      <c r="N551" s="33"/>
      <c r="O551" s="22"/>
      <c r="P551" s="12" t="s">
        <v>7137</v>
      </c>
      <c r="Q551" s="12" t="s">
        <v>7754</v>
      </c>
      <c r="R551" s="12" t="s">
        <v>7133</v>
      </c>
      <c r="S551" s="12" t="s">
        <v>7133</v>
      </c>
      <c r="T551" s="12" t="s">
        <v>7133</v>
      </c>
      <c r="U551" s="14" t="s">
        <v>56</v>
      </c>
      <c r="V551" s="14" t="s">
        <v>56</v>
      </c>
      <c r="W551" s="14" t="s">
        <v>56</v>
      </c>
      <c r="X551" s="16" t="s">
        <v>56</v>
      </c>
      <c r="Y551" s="13"/>
      <c r="Z551" s="13"/>
      <c r="AA551" s="13"/>
      <c r="AB551" s="13"/>
    </row>
    <row r="552" spans="1:28">
      <c r="A552" s="58" t="s">
        <v>1346</v>
      </c>
      <c r="B552" s="12" t="s">
        <v>1347</v>
      </c>
      <c r="C552" s="12" t="s">
        <v>37</v>
      </c>
      <c r="D552" s="12" t="s">
        <v>173</v>
      </c>
      <c r="E552" s="12" t="s">
        <v>174</v>
      </c>
      <c r="F552" s="12" t="s">
        <v>1255</v>
      </c>
      <c r="G552" s="9" t="s">
        <v>5106</v>
      </c>
      <c r="H552" s="8" t="s">
        <v>6668</v>
      </c>
      <c r="I552" s="9"/>
      <c r="J552" s="9"/>
      <c r="K552" s="10" t="s">
        <v>2017</v>
      </c>
      <c r="L552" s="11">
        <v>45748</v>
      </c>
      <c r="M552" s="22"/>
      <c r="N552" s="33"/>
      <c r="O552" s="22"/>
      <c r="P552" s="12" t="s">
        <v>7137</v>
      </c>
      <c r="Q552" s="12" t="s">
        <v>7754</v>
      </c>
      <c r="R552" s="12" t="s">
        <v>7133</v>
      </c>
      <c r="S552" s="12" t="s">
        <v>7133</v>
      </c>
      <c r="T552" s="12" t="s">
        <v>7133</v>
      </c>
      <c r="U552" s="14" t="s">
        <v>56</v>
      </c>
      <c r="V552" s="14" t="s">
        <v>56</v>
      </c>
      <c r="W552" s="14" t="s">
        <v>56</v>
      </c>
      <c r="X552" s="16" t="s">
        <v>56</v>
      </c>
      <c r="Y552" s="13"/>
      <c r="Z552" s="13"/>
      <c r="AA552" s="13"/>
      <c r="AB552" s="13"/>
    </row>
    <row r="553" spans="1:28">
      <c r="A553" s="58" t="s">
        <v>1349</v>
      </c>
      <c r="B553" s="12" t="s">
        <v>1350</v>
      </c>
      <c r="C553" s="12" t="s">
        <v>37</v>
      </c>
      <c r="D553" s="12" t="s">
        <v>173</v>
      </c>
      <c r="E553" s="12" t="s">
        <v>174</v>
      </c>
      <c r="F553" s="12" t="s">
        <v>1255</v>
      </c>
      <c r="G553" s="9" t="s">
        <v>5107</v>
      </c>
      <c r="H553" s="8" t="s">
        <v>6669</v>
      </c>
      <c r="I553" s="9"/>
      <c r="J553" s="9"/>
      <c r="K553" s="10" t="s">
        <v>2017</v>
      </c>
      <c r="L553" s="11">
        <v>45748</v>
      </c>
      <c r="M553" s="22"/>
      <c r="N553" s="33"/>
      <c r="O553" s="22"/>
      <c r="P553" s="12" t="s">
        <v>7137</v>
      </c>
      <c r="Q553" s="12" t="s">
        <v>7754</v>
      </c>
      <c r="R553" s="12" t="s">
        <v>7133</v>
      </c>
      <c r="S553" s="12" t="s">
        <v>7133</v>
      </c>
      <c r="T553" s="12" t="s">
        <v>7133</v>
      </c>
      <c r="U553" s="14" t="s">
        <v>56</v>
      </c>
      <c r="V553" s="14" t="s">
        <v>56</v>
      </c>
      <c r="W553" s="14" t="s">
        <v>56</v>
      </c>
      <c r="X553" s="16" t="s">
        <v>56</v>
      </c>
      <c r="Y553" s="13"/>
      <c r="Z553" s="13"/>
      <c r="AA553" s="13"/>
      <c r="AB553" s="13"/>
    </row>
    <row r="554" spans="1:28">
      <c r="A554" s="58" t="s">
        <v>1352</v>
      </c>
      <c r="B554" s="12" t="s">
        <v>1353</v>
      </c>
      <c r="C554" s="12" t="s">
        <v>37</v>
      </c>
      <c r="D554" s="12" t="s">
        <v>173</v>
      </c>
      <c r="E554" s="12" t="s">
        <v>174</v>
      </c>
      <c r="F554" s="12" t="s">
        <v>1255</v>
      </c>
      <c r="G554" s="9" t="s">
        <v>5108</v>
      </c>
      <c r="H554" s="8" t="s">
        <v>6670</v>
      </c>
      <c r="I554" s="9"/>
      <c r="J554" s="9"/>
      <c r="K554" s="10" t="s">
        <v>2017</v>
      </c>
      <c r="L554" s="11">
        <v>45748</v>
      </c>
      <c r="M554" s="22"/>
      <c r="N554" s="33"/>
      <c r="O554" s="22"/>
      <c r="P554" s="12" t="s">
        <v>7137</v>
      </c>
      <c r="Q554" s="12" t="s">
        <v>7754</v>
      </c>
      <c r="R554" s="12" t="s">
        <v>7133</v>
      </c>
      <c r="S554" s="12" t="s">
        <v>7133</v>
      </c>
      <c r="T554" s="12" t="s">
        <v>7133</v>
      </c>
      <c r="U554" s="14" t="s">
        <v>56</v>
      </c>
      <c r="V554" s="14" t="s">
        <v>56</v>
      </c>
      <c r="W554" s="14" t="s">
        <v>56</v>
      </c>
      <c r="X554" s="16" t="s">
        <v>56</v>
      </c>
      <c r="Y554" s="13"/>
      <c r="Z554" s="13"/>
      <c r="AA554" s="13"/>
      <c r="AB554" s="13"/>
    </row>
    <row r="555" spans="1:28">
      <c r="A555" s="58" t="s">
        <v>1355</v>
      </c>
      <c r="B555" s="12" t="s">
        <v>1356</v>
      </c>
      <c r="C555" s="12" t="s">
        <v>37</v>
      </c>
      <c r="D555" s="12" t="s">
        <v>173</v>
      </c>
      <c r="E555" s="12" t="s">
        <v>174</v>
      </c>
      <c r="F555" s="12" t="s">
        <v>1255</v>
      </c>
      <c r="G555" s="9" t="s">
        <v>5109</v>
      </c>
      <c r="H555" s="8" t="s">
        <v>6671</v>
      </c>
      <c r="I555" s="9"/>
      <c r="J555" s="9"/>
      <c r="K555" s="10" t="s">
        <v>2017</v>
      </c>
      <c r="L555" s="11">
        <v>45748</v>
      </c>
      <c r="M555" s="22"/>
      <c r="N555" s="33"/>
      <c r="O555" s="22"/>
      <c r="P555" s="12" t="s">
        <v>7137</v>
      </c>
      <c r="Q555" s="12" t="s">
        <v>7754</v>
      </c>
      <c r="R555" s="12" t="s">
        <v>7133</v>
      </c>
      <c r="S555" s="12" t="s">
        <v>7133</v>
      </c>
      <c r="T555" s="12" t="s">
        <v>7133</v>
      </c>
      <c r="U555" s="14" t="s">
        <v>56</v>
      </c>
      <c r="V555" s="14" t="s">
        <v>56</v>
      </c>
      <c r="W555" s="14" t="s">
        <v>56</v>
      </c>
      <c r="X555" s="16" t="s">
        <v>56</v>
      </c>
      <c r="Y555" s="13"/>
      <c r="Z555" s="13"/>
      <c r="AA555" s="13"/>
      <c r="AB555" s="13"/>
    </row>
    <row r="556" spans="1:28">
      <c r="A556" s="58" t="s">
        <v>1358</v>
      </c>
      <c r="B556" s="12" t="s">
        <v>1359</v>
      </c>
      <c r="C556" s="12" t="s">
        <v>37</v>
      </c>
      <c r="D556" s="12" t="s">
        <v>173</v>
      </c>
      <c r="E556" s="12" t="s">
        <v>174</v>
      </c>
      <c r="F556" s="12" t="s">
        <v>1255</v>
      </c>
      <c r="G556" s="9" t="s">
        <v>5110</v>
      </c>
      <c r="H556" s="8" t="s">
        <v>6672</v>
      </c>
      <c r="I556" s="9"/>
      <c r="J556" s="9"/>
      <c r="K556" s="10" t="s">
        <v>2017</v>
      </c>
      <c r="L556" s="11">
        <v>45748</v>
      </c>
      <c r="M556" s="22"/>
      <c r="N556" s="33"/>
      <c r="O556" s="22"/>
      <c r="P556" s="12" t="s">
        <v>7137</v>
      </c>
      <c r="Q556" s="12" t="s">
        <v>7754</v>
      </c>
      <c r="R556" s="12" t="s">
        <v>7133</v>
      </c>
      <c r="S556" s="12" t="s">
        <v>7133</v>
      </c>
      <c r="T556" s="12" t="s">
        <v>7133</v>
      </c>
      <c r="U556" s="14" t="s">
        <v>56</v>
      </c>
      <c r="V556" s="14" t="s">
        <v>56</v>
      </c>
      <c r="W556" s="14" t="s">
        <v>56</v>
      </c>
      <c r="X556" s="16" t="s">
        <v>56</v>
      </c>
      <c r="Y556" s="13"/>
      <c r="Z556" s="13"/>
      <c r="AA556" s="13"/>
      <c r="AB556" s="13"/>
    </row>
    <row r="557" spans="1:28">
      <c r="A557" s="58" t="s">
        <v>1361</v>
      </c>
      <c r="B557" s="12" t="s">
        <v>1362</v>
      </c>
      <c r="C557" s="12" t="s">
        <v>37</v>
      </c>
      <c r="D557" s="12" t="s">
        <v>173</v>
      </c>
      <c r="E557" s="12" t="s">
        <v>174</v>
      </c>
      <c r="F557" s="12" t="s">
        <v>1255</v>
      </c>
      <c r="G557" s="9" t="s">
        <v>5111</v>
      </c>
      <c r="H557" s="8" t="s">
        <v>6673</v>
      </c>
      <c r="I557" s="9"/>
      <c r="J557" s="9"/>
      <c r="K557" s="10" t="s">
        <v>2017</v>
      </c>
      <c r="L557" s="11">
        <v>45748</v>
      </c>
      <c r="M557" s="22"/>
      <c r="N557" s="33"/>
      <c r="O557" s="22"/>
      <c r="P557" s="12" t="s">
        <v>7137</v>
      </c>
      <c r="Q557" s="12" t="s">
        <v>7754</v>
      </c>
      <c r="R557" s="12" t="s">
        <v>7133</v>
      </c>
      <c r="S557" s="12" t="s">
        <v>7133</v>
      </c>
      <c r="T557" s="12" t="s">
        <v>7133</v>
      </c>
      <c r="U557" s="14" t="s">
        <v>56</v>
      </c>
      <c r="V557" s="14" t="s">
        <v>56</v>
      </c>
      <c r="W557" s="14" t="s">
        <v>56</v>
      </c>
      <c r="X557" s="16" t="s">
        <v>56</v>
      </c>
      <c r="Y557" s="13"/>
      <c r="Z557" s="13"/>
      <c r="AA557" s="13"/>
      <c r="AB557" s="13"/>
    </row>
    <row r="558" spans="1:28">
      <c r="A558" s="58" t="s">
        <v>1364</v>
      </c>
      <c r="B558" s="12" t="s">
        <v>1365</v>
      </c>
      <c r="C558" s="12" t="s">
        <v>37</v>
      </c>
      <c r="D558" s="12" t="s">
        <v>173</v>
      </c>
      <c r="E558" s="12" t="s">
        <v>174</v>
      </c>
      <c r="F558" s="12" t="s">
        <v>1255</v>
      </c>
      <c r="G558" s="9" t="s">
        <v>5112</v>
      </c>
      <c r="H558" s="8" t="s">
        <v>6674</v>
      </c>
      <c r="I558" s="9"/>
      <c r="J558" s="9"/>
      <c r="K558" s="10" t="s">
        <v>2017</v>
      </c>
      <c r="L558" s="11">
        <v>45748</v>
      </c>
      <c r="M558" s="22"/>
      <c r="N558" s="33"/>
      <c r="O558" s="22"/>
      <c r="P558" s="12" t="s">
        <v>7137</v>
      </c>
      <c r="Q558" s="12" t="s">
        <v>7754</v>
      </c>
      <c r="R558" s="12" t="s">
        <v>7133</v>
      </c>
      <c r="S558" s="12" t="s">
        <v>7133</v>
      </c>
      <c r="T558" s="12" t="s">
        <v>7133</v>
      </c>
      <c r="U558" s="14" t="s">
        <v>56</v>
      </c>
      <c r="V558" s="14" t="s">
        <v>56</v>
      </c>
      <c r="W558" s="14" t="s">
        <v>56</v>
      </c>
      <c r="X558" s="16" t="s">
        <v>56</v>
      </c>
      <c r="Y558" s="13"/>
      <c r="Z558" s="13"/>
      <c r="AA558" s="13"/>
      <c r="AB558" s="13"/>
    </row>
    <row r="559" spans="1:28">
      <c r="A559" s="58" t="s">
        <v>1367</v>
      </c>
      <c r="B559" s="12" t="s">
        <v>1368</v>
      </c>
      <c r="C559" s="12" t="s">
        <v>37</v>
      </c>
      <c r="D559" s="12" t="s">
        <v>173</v>
      </c>
      <c r="E559" s="12" t="s">
        <v>174</v>
      </c>
      <c r="F559" s="12" t="s">
        <v>1255</v>
      </c>
      <c r="G559" s="9" t="s">
        <v>5113</v>
      </c>
      <c r="H559" s="8" t="s">
        <v>6675</v>
      </c>
      <c r="I559" s="9"/>
      <c r="J559" s="9"/>
      <c r="K559" s="10" t="s">
        <v>2017</v>
      </c>
      <c r="L559" s="11">
        <v>45748</v>
      </c>
      <c r="M559" s="22"/>
      <c r="N559" s="33"/>
      <c r="O559" s="22"/>
      <c r="P559" s="12" t="s">
        <v>7137</v>
      </c>
      <c r="Q559" s="12" t="s">
        <v>7754</v>
      </c>
      <c r="R559" s="12" t="s">
        <v>7133</v>
      </c>
      <c r="S559" s="12" t="s">
        <v>7133</v>
      </c>
      <c r="T559" s="12" t="s">
        <v>7133</v>
      </c>
      <c r="U559" s="14" t="s">
        <v>56</v>
      </c>
      <c r="V559" s="14" t="s">
        <v>56</v>
      </c>
      <c r="W559" s="14" t="s">
        <v>56</v>
      </c>
      <c r="X559" s="16" t="s">
        <v>56</v>
      </c>
      <c r="Y559" s="13"/>
      <c r="Z559" s="13"/>
      <c r="AA559" s="13"/>
      <c r="AB559" s="13"/>
    </row>
    <row r="560" spans="1:28">
      <c r="A560" s="58" t="s">
        <v>1370</v>
      </c>
      <c r="B560" s="12" t="s">
        <v>1371</v>
      </c>
      <c r="C560" s="12" t="s">
        <v>37</v>
      </c>
      <c r="D560" s="12" t="s">
        <v>173</v>
      </c>
      <c r="E560" s="12" t="s">
        <v>174</v>
      </c>
      <c r="F560" s="12" t="s">
        <v>1255</v>
      </c>
      <c r="G560" s="9" t="s">
        <v>5114</v>
      </c>
      <c r="H560" s="8" t="s">
        <v>6676</v>
      </c>
      <c r="I560" s="9"/>
      <c r="J560" s="9"/>
      <c r="K560" s="10" t="s">
        <v>2017</v>
      </c>
      <c r="L560" s="11">
        <v>45748</v>
      </c>
      <c r="M560" s="22"/>
      <c r="N560" s="33"/>
      <c r="O560" s="22"/>
      <c r="P560" s="12" t="s">
        <v>7137</v>
      </c>
      <c r="Q560" s="12" t="s">
        <v>7754</v>
      </c>
      <c r="R560" s="12" t="s">
        <v>7133</v>
      </c>
      <c r="S560" s="12" t="s">
        <v>7133</v>
      </c>
      <c r="T560" s="12" t="s">
        <v>7133</v>
      </c>
      <c r="U560" s="14" t="s">
        <v>56</v>
      </c>
      <c r="V560" s="14" t="s">
        <v>56</v>
      </c>
      <c r="W560" s="14" t="s">
        <v>56</v>
      </c>
      <c r="X560" s="16" t="s">
        <v>56</v>
      </c>
      <c r="Y560" s="13"/>
      <c r="Z560" s="13"/>
      <c r="AA560" s="13"/>
      <c r="AB560" s="13"/>
    </row>
    <row r="561" spans="1:28">
      <c r="A561" s="58" t="s">
        <v>1373</v>
      </c>
      <c r="B561" s="12" t="s">
        <v>1374</v>
      </c>
      <c r="C561" s="12" t="s">
        <v>37</v>
      </c>
      <c r="D561" s="12" t="s">
        <v>173</v>
      </c>
      <c r="E561" s="12" t="s">
        <v>174</v>
      </c>
      <c r="F561" s="12" t="s">
        <v>1255</v>
      </c>
      <c r="G561" s="9" t="s">
        <v>5115</v>
      </c>
      <c r="H561" s="8" t="s">
        <v>6677</v>
      </c>
      <c r="I561" s="9"/>
      <c r="J561" s="9"/>
      <c r="K561" s="10" t="s">
        <v>2017</v>
      </c>
      <c r="L561" s="11">
        <v>45748</v>
      </c>
      <c r="M561" s="22"/>
      <c r="N561" s="33"/>
      <c r="O561" s="22"/>
      <c r="P561" s="12" t="s">
        <v>7137</v>
      </c>
      <c r="Q561" s="12" t="s">
        <v>7754</v>
      </c>
      <c r="R561" s="12" t="s">
        <v>7133</v>
      </c>
      <c r="S561" s="12" t="s">
        <v>7133</v>
      </c>
      <c r="T561" s="12" t="s">
        <v>7133</v>
      </c>
      <c r="U561" s="14" t="s">
        <v>56</v>
      </c>
      <c r="V561" s="14" t="s">
        <v>56</v>
      </c>
      <c r="W561" s="14" t="s">
        <v>56</v>
      </c>
      <c r="X561" s="16" t="s">
        <v>56</v>
      </c>
      <c r="Y561" s="13"/>
      <c r="Z561" s="13"/>
      <c r="AA561" s="13"/>
      <c r="AB561" s="13"/>
    </row>
    <row r="562" spans="1:28">
      <c r="A562" s="58" t="s">
        <v>1376</v>
      </c>
      <c r="B562" s="12" t="s">
        <v>1377</v>
      </c>
      <c r="C562" s="12" t="s">
        <v>37</v>
      </c>
      <c r="D562" s="12" t="s">
        <v>173</v>
      </c>
      <c r="E562" s="12" t="s">
        <v>174</v>
      </c>
      <c r="F562" s="12" t="s">
        <v>1255</v>
      </c>
      <c r="G562" s="9" t="s">
        <v>5116</v>
      </c>
      <c r="H562" s="8" t="s">
        <v>6678</v>
      </c>
      <c r="I562" s="9"/>
      <c r="J562" s="9"/>
      <c r="K562" s="10" t="s">
        <v>2017</v>
      </c>
      <c r="L562" s="11">
        <v>45748</v>
      </c>
      <c r="M562" s="22"/>
      <c r="N562" s="33"/>
      <c r="O562" s="22"/>
      <c r="P562" s="12" t="s">
        <v>7568</v>
      </c>
      <c r="Q562" s="12" t="s">
        <v>7132</v>
      </c>
      <c r="R562" s="12" t="s">
        <v>7569</v>
      </c>
      <c r="S562" s="12" t="s">
        <v>7569</v>
      </c>
      <c r="T562" s="12" t="s">
        <v>7569</v>
      </c>
      <c r="U562" s="14" t="s">
        <v>56</v>
      </c>
      <c r="V562" s="14" t="s">
        <v>56</v>
      </c>
      <c r="W562" s="14" t="s">
        <v>56</v>
      </c>
      <c r="X562" s="16" t="s">
        <v>56</v>
      </c>
      <c r="Y562" s="13"/>
      <c r="Z562" s="13"/>
      <c r="AA562" s="13"/>
      <c r="AB562" s="13"/>
    </row>
    <row r="563" spans="1:28">
      <c r="A563" s="58" t="s">
        <v>1379</v>
      </c>
      <c r="B563" s="12" t="s">
        <v>1380</v>
      </c>
      <c r="C563" s="12" t="s">
        <v>37</v>
      </c>
      <c r="D563" s="12" t="s">
        <v>173</v>
      </c>
      <c r="E563" s="12" t="s">
        <v>174</v>
      </c>
      <c r="F563" s="12" t="s">
        <v>1255</v>
      </c>
      <c r="G563" s="9" t="s">
        <v>5117</v>
      </c>
      <c r="H563" s="8" t="s">
        <v>6678</v>
      </c>
      <c r="I563" s="9"/>
      <c r="J563" s="9"/>
      <c r="K563" s="10" t="s">
        <v>2017</v>
      </c>
      <c r="L563" s="11">
        <v>45748</v>
      </c>
      <c r="M563" s="22"/>
      <c r="N563" s="33"/>
      <c r="O563" s="22"/>
      <c r="P563" s="12" t="s">
        <v>7568</v>
      </c>
      <c r="Q563" s="12" t="s">
        <v>7132</v>
      </c>
      <c r="R563" s="12" t="s">
        <v>7569</v>
      </c>
      <c r="S563" s="12" t="s">
        <v>7569</v>
      </c>
      <c r="T563" s="12" t="s">
        <v>7569</v>
      </c>
      <c r="U563" s="14" t="s">
        <v>56</v>
      </c>
      <c r="V563" s="14" t="s">
        <v>56</v>
      </c>
      <c r="W563" s="14" t="s">
        <v>56</v>
      </c>
      <c r="X563" s="16" t="s">
        <v>56</v>
      </c>
      <c r="Y563" s="13"/>
      <c r="Z563" s="13"/>
      <c r="AA563" s="13"/>
      <c r="AB563" s="13"/>
    </row>
    <row r="564" spans="1:28">
      <c r="A564" s="58" t="s">
        <v>1381</v>
      </c>
      <c r="B564" s="12" t="s">
        <v>1382</v>
      </c>
      <c r="C564" s="12" t="s">
        <v>37</v>
      </c>
      <c r="D564" s="12" t="s">
        <v>173</v>
      </c>
      <c r="E564" s="12" t="s">
        <v>174</v>
      </c>
      <c r="F564" s="12" t="s">
        <v>1255</v>
      </c>
      <c r="G564" s="9" t="s">
        <v>5118</v>
      </c>
      <c r="H564" s="8" t="s">
        <v>6678</v>
      </c>
      <c r="I564" s="9"/>
      <c r="J564" s="9"/>
      <c r="K564" s="10" t="s">
        <v>2017</v>
      </c>
      <c r="L564" s="11">
        <v>45748</v>
      </c>
      <c r="M564" s="22"/>
      <c r="N564" s="33"/>
      <c r="O564" s="22"/>
      <c r="P564" s="12" t="s">
        <v>7568</v>
      </c>
      <c r="Q564" s="12" t="s">
        <v>7132</v>
      </c>
      <c r="R564" s="12" t="s">
        <v>7569</v>
      </c>
      <c r="S564" s="12" t="s">
        <v>7569</v>
      </c>
      <c r="T564" s="12" t="s">
        <v>7569</v>
      </c>
      <c r="U564" s="14" t="s">
        <v>56</v>
      </c>
      <c r="V564" s="14" t="s">
        <v>56</v>
      </c>
      <c r="W564" s="14" t="s">
        <v>56</v>
      </c>
      <c r="X564" s="16" t="s">
        <v>56</v>
      </c>
      <c r="Y564" s="13"/>
      <c r="Z564" s="13"/>
      <c r="AA564" s="13"/>
      <c r="AB564" s="13"/>
    </row>
    <row r="565" spans="1:28">
      <c r="A565" s="58" t="s">
        <v>1383</v>
      </c>
      <c r="B565" s="12" t="s">
        <v>1384</v>
      </c>
      <c r="C565" s="12" t="s">
        <v>37</v>
      </c>
      <c r="D565" s="12" t="s">
        <v>173</v>
      </c>
      <c r="E565" s="12" t="s">
        <v>174</v>
      </c>
      <c r="F565" s="12" t="s">
        <v>1255</v>
      </c>
      <c r="G565" s="9" t="s">
        <v>5119</v>
      </c>
      <c r="H565" s="8" t="s">
        <v>6678</v>
      </c>
      <c r="I565" s="9"/>
      <c r="J565" s="9"/>
      <c r="K565" s="10" t="s">
        <v>2017</v>
      </c>
      <c r="L565" s="11">
        <v>45748</v>
      </c>
      <c r="M565" s="22"/>
      <c r="N565" s="33"/>
      <c r="O565" s="22"/>
      <c r="P565" s="12" t="s">
        <v>7568</v>
      </c>
      <c r="Q565" s="12" t="s">
        <v>7132</v>
      </c>
      <c r="R565" s="12" t="s">
        <v>7569</v>
      </c>
      <c r="S565" s="12" t="s">
        <v>7569</v>
      </c>
      <c r="T565" s="12" t="s">
        <v>7569</v>
      </c>
      <c r="U565" s="14" t="s">
        <v>56</v>
      </c>
      <c r="V565" s="14" t="s">
        <v>56</v>
      </c>
      <c r="W565" s="14" t="s">
        <v>56</v>
      </c>
      <c r="X565" s="16" t="s">
        <v>56</v>
      </c>
      <c r="Y565" s="13"/>
      <c r="Z565" s="13"/>
      <c r="AA565" s="13"/>
      <c r="AB565" s="13"/>
    </row>
    <row r="566" spans="1:28">
      <c r="A566" s="58" t="s">
        <v>1385</v>
      </c>
      <c r="B566" s="12" t="s">
        <v>1386</v>
      </c>
      <c r="C566" s="12" t="s">
        <v>37</v>
      </c>
      <c r="D566" s="12" t="s">
        <v>173</v>
      </c>
      <c r="E566" s="12" t="s">
        <v>174</v>
      </c>
      <c r="F566" s="12" t="s">
        <v>1255</v>
      </c>
      <c r="G566" s="9" t="s">
        <v>5120</v>
      </c>
      <c r="H566" s="8" t="s">
        <v>6678</v>
      </c>
      <c r="I566" s="9"/>
      <c r="J566" s="9"/>
      <c r="K566" s="10" t="s">
        <v>2017</v>
      </c>
      <c r="L566" s="11">
        <v>45748</v>
      </c>
      <c r="M566" s="22"/>
      <c r="N566" s="33"/>
      <c r="O566" s="22"/>
      <c r="P566" s="12" t="s">
        <v>7568</v>
      </c>
      <c r="Q566" s="12" t="s">
        <v>7132</v>
      </c>
      <c r="R566" s="12" t="s">
        <v>7569</v>
      </c>
      <c r="S566" s="12" t="s">
        <v>7569</v>
      </c>
      <c r="T566" s="12" t="s">
        <v>7569</v>
      </c>
      <c r="U566" s="14" t="s">
        <v>56</v>
      </c>
      <c r="V566" s="14" t="s">
        <v>56</v>
      </c>
      <c r="W566" s="14" t="s">
        <v>56</v>
      </c>
      <c r="X566" s="16" t="s">
        <v>56</v>
      </c>
      <c r="Y566" s="13"/>
      <c r="Z566" s="13"/>
      <c r="AA566" s="13"/>
      <c r="AB566" s="13"/>
    </row>
    <row r="567" spans="1:28">
      <c r="A567" s="58" t="s">
        <v>1387</v>
      </c>
      <c r="B567" s="12" t="s">
        <v>1388</v>
      </c>
      <c r="C567" s="12" t="s">
        <v>37</v>
      </c>
      <c r="D567" s="12" t="s">
        <v>173</v>
      </c>
      <c r="E567" s="12" t="s">
        <v>174</v>
      </c>
      <c r="F567" s="12" t="s">
        <v>1255</v>
      </c>
      <c r="G567" s="9" t="s">
        <v>5121</v>
      </c>
      <c r="H567" s="8" t="s">
        <v>6678</v>
      </c>
      <c r="I567" s="9"/>
      <c r="J567" s="9"/>
      <c r="K567" s="10" t="s">
        <v>2017</v>
      </c>
      <c r="L567" s="11">
        <v>45748</v>
      </c>
      <c r="M567" s="22"/>
      <c r="N567" s="33"/>
      <c r="O567" s="22"/>
      <c r="P567" s="12" t="s">
        <v>7568</v>
      </c>
      <c r="Q567" s="12" t="s">
        <v>7132</v>
      </c>
      <c r="R567" s="12" t="s">
        <v>7569</v>
      </c>
      <c r="S567" s="12" t="s">
        <v>7569</v>
      </c>
      <c r="T567" s="12" t="s">
        <v>7569</v>
      </c>
      <c r="U567" s="14" t="s">
        <v>56</v>
      </c>
      <c r="V567" s="14" t="s">
        <v>56</v>
      </c>
      <c r="W567" s="14" t="s">
        <v>56</v>
      </c>
      <c r="X567" s="16" t="s">
        <v>56</v>
      </c>
      <c r="Y567" s="13"/>
      <c r="Z567" s="13"/>
      <c r="AA567" s="13"/>
      <c r="AB567" s="13"/>
    </row>
    <row r="568" spans="1:28">
      <c r="A568" s="58" t="s">
        <v>1389</v>
      </c>
      <c r="B568" s="12" t="s">
        <v>1390</v>
      </c>
      <c r="C568" s="12" t="s">
        <v>37</v>
      </c>
      <c r="D568" s="12" t="s">
        <v>173</v>
      </c>
      <c r="E568" s="12" t="s">
        <v>174</v>
      </c>
      <c r="F568" s="12" t="s">
        <v>1255</v>
      </c>
      <c r="G568" s="9" t="s">
        <v>5122</v>
      </c>
      <c r="H568" s="8" t="s">
        <v>6678</v>
      </c>
      <c r="I568" s="9"/>
      <c r="J568" s="9"/>
      <c r="K568" s="10" t="s">
        <v>2017</v>
      </c>
      <c r="L568" s="11">
        <v>45748</v>
      </c>
      <c r="M568" s="22"/>
      <c r="N568" s="33"/>
      <c r="O568" s="22"/>
      <c r="P568" s="12" t="s">
        <v>7568</v>
      </c>
      <c r="Q568" s="12" t="s">
        <v>7132</v>
      </c>
      <c r="R568" s="12" t="s">
        <v>7569</v>
      </c>
      <c r="S568" s="12" t="s">
        <v>7569</v>
      </c>
      <c r="T568" s="12" t="s">
        <v>7569</v>
      </c>
      <c r="U568" s="14" t="s">
        <v>56</v>
      </c>
      <c r="V568" s="14" t="s">
        <v>56</v>
      </c>
      <c r="W568" s="14" t="s">
        <v>56</v>
      </c>
      <c r="X568" s="16" t="s">
        <v>56</v>
      </c>
      <c r="Y568" s="13"/>
      <c r="Z568" s="13"/>
      <c r="AA568" s="13"/>
      <c r="AB568" s="13"/>
    </row>
    <row r="569" spans="1:28">
      <c r="A569" s="58" t="s">
        <v>1391</v>
      </c>
      <c r="B569" s="12" t="s">
        <v>1392</v>
      </c>
      <c r="C569" s="12" t="s">
        <v>37</v>
      </c>
      <c r="D569" s="12" t="s">
        <v>173</v>
      </c>
      <c r="E569" s="12" t="s">
        <v>174</v>
      </c>
      <c r="F569" s="12" t="s">
        <v>1255</v>
      </c>
      <c r="G569" s="9" t="s">
        <v>5123</v>
      </c>
      <c r="H569" s="8" t="s">
        <v>6678</v>
      </c>
      <c r="I569" s="9"/>
      <c r="J569" s="9"/>
      <c r="K569" s="10" t="s">
        <v>2017</v>
      </c>
      <c r="L569" s="11">
        <v>45748</v>
      </c>
      <c r="M569" s="22"/>
      <c r="N569" s="33"/>
      <c r="O569" s="22"/>
      <c r="P569" s="12" t="s">
        <v>7568</v>
      </c>
      <c r="Q569" s="12" t="s">
        <v>7132</v>
      </c>
      <c r="R569" s="12" t="s">
        <v>7569</v>
      </c>
      <c r="S569" s="12" t="s">
        <v>7569</v>
      </c>
      <c r="T569" s="12" t="s">
        <v>7569</v>
      </c>
      <c r="U569" s="14" t="s">
        <v>56</v>
      </c>
      <c r="V569" s="14" t="s">
        <v>56</v>
      </c>
      <c r="W569" s="14" t="s">
        <v>56</v>
      </c>
      <c r="X569" s="16" t="s">
        <v>56</v>
      </c>
      <c r="Y569" s="13"/>
      <c r="Z569" s="13"/>
      <c r="AA569" s="13"/>
      <c r="AB569" s="13"/>
    </row>
    <row r="570" spans="1:28">
      <c r="A570" s="58" t="s">
        <v>1393</v>
      </c>
      <c r="B570" s="12" t="s">
        <v>1394</v>
      </c>
      <c r="C570" s="12" t="s">
        <v>37</v>
      </c>
      <c r="D570" s="12" t="s">
        <v>173</v>
      </c>
      <c r="E570" s="12" t="s">
        <v>174</v>
      </c>
      <c r="F570" s="12" t="s">
        <v>1255</v>
      </c>
      <c r="G570" s="9" t="s">
        <v>5124</v>
      </c>
      <c r="H570" s="8" t="s">
        <v>6678</v>
      </c>
      <c r="I570" s="9"/>
      <c r="J570" s="9"/>
      <c r="K570" s="10" t="s">
        <v>2017</v>
      </c>
      <c r="L570" s="11">
        <v>45748</v>
      </c>
      <c r="M570" s="22"/>
      <c r="N570" s="33"/>
      <c r="O570" s="22"/>
      <c r="P570" s="12" t="s">
        <v>7568</v>
      </c>
      <c r="Q570" s="12" t="s">
        <v>7132</v>
      </c>
      <c r="R570" s="12" t="s">
        <v>7569</v>
      </c>
      <c r="S570" s="12" t="s">
        <v>7569</v>
      </c>
      <c r="T570" s="12" t="s">
        <v>7569</v>
      </c>
      <c r="U570" s="14" t="s">
        <v>56</v>
      </c>
      <c r="V570" s="14" t="s">
        <v>56</v>
      </c>
      <c r="W570" s="14" t="s">
        <v>56</v>
      </c>
      <c r="X570" s="16" t="s">
        <v>56</v>
      </c>
      <c r="Y570" s="13"/>
      <c r="Z570" s="13"/>
      <c r="AA570" s="13"/>
      <c r="AB570" s="13"/>
    </row>
    <row r="571" spans="1:28">
      <c r="A571" s="58" t="s">
        <v>1395</v>
      </c>
      <c r="B571" s="12" t="s">
        <v>1396</v>
      </c>
      <c r="C571" s="12" t="s">
        <v>37</v>
      </c>
      <c r="D571" s="12" t="s">
        <v>173</v>
      </c>
      <c r="E571" s="12" t="s">
        <v>174</v>
      </c>
      <c r="F571" s="12" t="s">
        <v>1255</v>
      </c>
      <c r="G571" s="9" t="s">
        <v>5125</v>
      </c>
      <c r="H571" s="8" t="s">
        <v>6678</v>
      </c>
      <c r="I571" s="9"/>
      <c r="J571" s="9"/>
      <c r="K571" s="10" t="s">
        <v>2017</v>
      </c>
      <c r="L571" s="11">
        <v>45748</v>
      </c>
      <c r="M571" s="22"/>
      <c r="N571" s="33"/>
      <c r="O571" s="22"/>
      <c r="P571" s="12" t="s">
        <v>7568</v>
      </c>
      <c r="Q571" s="12" t="s">
        <v>7132</v>
      </c>
      <c r="R571" s="12" t="s">
        <v>7569</v>
      </c>
      <c r="S571" s="12" t="s">
        <v>7569</v>
      </c>
      <c r="T571" s="12" t="s">
        <v>7569</v>
      </c>
      <c r="U571" s="14" t="s">
        <v>56</v>
      </c>
      <c r="V571" s="14" t="s">
        <v>56</v>
      </c>
      <c r="W571" s="14" t="s">
        <v>56</v>
      </c>
      <c r="X571" s="16" t="s">
        <v>56</v>
      </c>
      <c r="Y571" s="13"/>
      <c r="Z571" s="13"/>
      <c r="AA571" s="13"/>
      <c r="AB571" s="13"/>
    </row>
    <row r="572" spans="1:28">
      <c r="A572" s="58" t="s">
        <v>1397</v>
      </c>
      <c r="B572" s="12" t="s">
        <v>1398</v>
      </c>
      <c r="C572" s="12" t="s">
        <v>37</v>
      </c>
      <c r="D572" s="12" t="s">
        <v>173</v>
      </c>
      <c r="E572" s="12" t="s">
        <v>174</v>
      </c>
      <c r="F572" s="12" t="s">
        <v>1255</v>
      </c>
      <c r="G572" s="9" t="s">
        <v>5126</v>
      </c>
      <c r="H572" s="8" t="s">
        <v>6678</v>
      </c>
      <c r="I572" s="9"/>
      <c r="J572" s="9"/>
      <c r="K572" s="10" t="s">
        <v>2017</v>
      </c>
      <c r="L572" s="11">
        <v>45748</v>
      </c>
      <c r="M572" s="22"/>
      <c r="N572" s="33"/>
      <c r="O572" s="22"/>
      <c r="P572" s="12" t="s">
        <v>7568</v>
      </c>
      <c r="Q572" s="12" t="s">
        <v>7132</v>
      </c>
      <c r="R572" s="12" t="s">
        <v>7569</v>
      </c>
      <c r="S572" s="12" t="s">
        <v>7569</v>
      </c>
      <c r="T572" s="12" t="s">
        <v>7569</v>
      </c>
      <c r="U572" s="14" t="s">
        <v>56</v>
      </c>
      <c r="V572" s="14" t="s">
        <v>56</v>
      </c>
      <c r="W572" s="14" t="s">
        <v>56</v>
      </c>
      <c r="X572" s="16" t="s">
        <v>56</v>
      </c>
      <c r="Y572" s="13"/>
      <c r="Z572" s="13"/>
      <c r="AA572" s="13"/>
      <c r="AB572" s="13"/>
    </row>
    <row r="573" spans="1:28">
      <c r="A573" s="58" t="s">
        <v>1399</v>
      </c>
      <c r="B573" s="12" t="s">
        <v>1400</v>
      </c>
      <c r="C573" s="12" t="s">
        <v>37</v>
      </c>
      <c r="D573" s="12" t="s">
        <v>173</v>
      </c>
      <c r="E573" s="12" t="s">
        <v>174</v>
      </c>
      <c r="F573" s="12" t="s">
        <v>1255</v>
      </c>
      <c r="G573" s="9" t="s">
        <v>5127</v>
      </c>
      <c r="H573" s="8" t="s">
        <v>6678</v>
      </c>
      <c r="I573" s="9"/>
      <c r="J573" s="9"/>
      <c r="K573" s="10" t="s">
        <v>2017</v>
      </c>
      <c r="L573" s="11">
        <v>45748</v>
      </c>
      <c r="M573" s="22"/>
      <c r="N573" s="33"/>
      <c r="O573" s="22"/>
      <c r="P573" s="12" t="s">
        <v>7568</v>
      </c>
      <c r="Q573" s="12" t="s">
        <v>7132</v>
      </c>
      <c r="R573" s="12" t="s">
        <v>7569</v>
      </c>
      <c r="S573" s="12" t="s">
        <v>7569</v>
      </c>
      <c r="T573" s="12" t="s">
        <v>7569</v>
      </c>
      <c r="U573" s="14" t="s">
        <v>56</v>
      </c>
      <c r="V573" s="14" t="s">
        <v>56</v>
      </c>
      <c r="W573" s="14" t="s">
        <v>56</v>
      </c>
      <c r="X573" s="16" t="s">
        <v>56</v>
      </c>
      <c r="Y573" s="13"/>
      <c r="Z573" s="13"/>
      <c r="AA573" s="13"/>
      <c r="AB573" s="13"/>
    </row>
    <row r="574" spans="1:28">
      <c r="A574" s="58" t="s">
        <v>1401</v>
      </c>
      <c r="B574" s="12" t="s">
        <v>1402</v>
      </c>
      <c r="C574" s="12" t="s">
        <v>37</v>
      </c>
      <c r="D574" s="12" t="s">
        <v>173</v>
      </c>
      <c r="E574" s="12" t="s">
        <v>174</v>
      </c>
      <c r="F574" s="12" t="s">
        <v>1255</v>
      </c>
      <c r="G574" s="9" t="s">
        <v>5128</v>
      </c>
      <c r="H574" s="8" t="s">
        <v>6678</v>
      </c>
      <c r="I574" s="9"/>
      <c r="J574" s="9"/>
      <c r="K574" s="10" t="s">
        <v>2017</v>
      </c>
      <c r="L574" s="11">
        <v>45748</v>
      </c>
      <c r="M574" s="22"/>
      <c r="N574" s="33"/>
      <c r="O574" s="22"/>
      <c r="P574" s="12" t="s">
        <v>7568</v>
      </c>
      <c r="Q574" s="12" t="s">
        <v>7132</v>
      </c>
      <c r="R574" s="12" t="s">
        <v>7569</v>
      </c>
      <c r="S574" s="12" t="s">
        <v>7569</v>
      </c>
      <c r="T574" s="12" t="s">
        <v>7569</v>
      </c>
      <c r="U574" s="14" t="s">
        <v>56</v>
      </c>
      <c r="V574" s="14" t="s">
        <v>56</v>
      </c>
      <c r="W574" s="14" t="s">
        <v>56</v>
      </c>
      <c r="X574" s="16" t="s">
        <v>56</v>
      </c>
      <c r="Y574" s="13"/>
      <c r="Z574" s="13"/>
      <c r="AA574" s="13"/>
      <c r="AB574" s="13"/>
    </row>
    <row r="575" spans="1:28">
      <c r="A575" s="58" t="s">
        <v>1403</v>
      </c>
      <c r="B575" s="12" t="s">
        <v>1404</v>
      </c>
      <c r="C575" s="12" t="s">
        <v>37</v>
      </c>
      <c r="D575" s="12" t="s">
        <v>173</v>
      </c>
      <c r="E575" s="12" t="s">
        <v>174</v>
      </c>
      <c r="F575" s="12" t="s">
        <v>1255</v>
      </c>
      <c r="G575" s="9" t="s">
        <v>5129</v>
      </c>
      <c r="H575" s="8" t="s">
        <v>6678</v>
      </c>
      <c r="I575" s="9"/>
      <c r="J575" s="9"/>
      <c r="K575" s="10" t="s">
        <v>2017</v>
      </c>
      <c r="L575" s="11">
        <v>45748</v>
      </c>
      <c r="M575" s="22"/>
      <c r="N575" s="33"/>
      <c r="O575" s="22"/>
      <c r="P575" s="12" t="s">
        <v>7568</v>
      </c>
      <c r="Q575" s="12" t="s">
        <v>7132</v>
      </c>
      <c r="R575" s="12" t="s">
        <v>7569</v>
      </c>
      <c r="S575" s="12" t="s">
        <v>7569</v>
      </c>
      <c r="T575" s="12" t="s">
        <v>7569</v>
      </c>
      <c r="U575" s="14" t="s">
        <v>56</v>
      </c>
      <c r="V575" s="14" t="s">
        <v>56</v>
      </c>
      <c r="W575" s="14" t="s">
        <v>56</v>
      </c>
      <c r="X575" s="16" t="s">
        <v>56</v>
      </c>
      <c r="Y575" s="13"/>
      <c r="Z575" s="13"/>
      <c r="AA575" s="13"/>
      <c r="AB575" s="13"/>
    </row>
    <row r="576" spans="1:28">
      <c r="A576" s="58" t="s">
        <v>1405</v>
      </c>
      <c r="B576" s="12" t="s">
        <v>1406</v>
      </c>
      <c r="C576" s="12" t="s">
        <v>37</v>
      </c>
      <c r="D576" s="12" t="s">
        <v>173</v>
      </c>
      <c r="E576" s="12" t="s">
        <v>174</v>
      </c>
      <c r="F576" s="12" t="s">
        <v>1255</v>
      </c>
      <c r="G576" s="9" t="s">
        <v>5130</v>
      </c>
      <c r="H576" s="8" t="s">
        <v>6678</v>
      </c>
      <c r="I576" s="9"/>
      <c r="J576" s="9"/>
      <c r="K576" s="10" t="s">
        <v>2017</v>
      </c>
      <c r="L576" s="11">
        <v>45748</v>
      </c>
      <c r="M576" s="22"/>
      <c r="N576" s="33"/>
      <c r="O576" s="22"/>
      <c r="P576" s="12" t="s">
        <v>7568</v>
      </c>
      <c r="Q576" s="12" t="s">
        <v>7132</v>
      </c>
      <c r="R576" s="12" t="s">
        <v>7569</v>
      </c>
      <c r="S576" s="12" t="s">
        <v>7569</v>
      </c>
      <c r="T576" s="12" t="s">
        <v>7569</v>
      </c>
      <c r="U576" s="14" t="s">
        <v>56</v>
      </c>
      <c r="V576" s="14" t="s">
        <v>56</v>
      </c>
      <c r="W576" s="14" t="s">
        <v>56</v>
      </c>
      <c r="X576" s="16" t="s">
        <v>56</v>
      </c>
      <c r="Y576" s="13"/>
      <c r="Z576" s="13"/>
      <c r="AA576" s="13"/>
      <c r="AB576" s="13"/>
    </row>
    <row r="577" spans="1:28">
      <c r="A577" s="58" t="s">
        <v>1407</v>
      </c>
      <c r="B577" s="12" t="s">
        <v>1408</v>
      </c>
      <c r="C577" s="12" t="s">
        <v>37</v>
      </c>
      <c r="D577" s="12" t="s">
        <v>173</v>
      </c>
      <c r="E577" s="12" t="s">
        <v>174</v>
      </c>
      <c r="F577" s="12" t="s">
        <v>1255</v>
      </c>
      <c r="G577" s="9" t="s">
        <v>5131</v>
      </c>
      <c r="H577" s="8" t="s">
        <v>6678</v>
      </c>
      <c r="I577" s="9"/>
      <c r="J577" s="9"/>
      <c r="K577" s="10" t="s">
        <v>2017</v>
      </c>
      <c r="L577" s="11">
        <v>45748</v>
      </c>
      <c r="M577" s="22"/>
      <c r="N577" s="33"/>
      <c r="O577" s="22"/>
      <c r="P577" s="12" t="s">
        <v>7568</v>
      </c>
      <c r="Q577" s="12" t="s">
        <v>7132</v>
      </c>
      <c r="R577" s="12" t="s">
        <v>7569</v>
      </c>
      <c r="S577" s="12" t="s">
        <v>7569</v>
      </c>
      <c r="T577" s="12" t="s">
        <v>7569</v>
      </c>
      <c r="U577" s="14" t="s">
        <v>56</v>
      </c>
      <c r="V577" s="14" t="s">
        <v>56</v>
      </c>
      <c r="W577" s="14" t="s">
        <v>56</v>
      </c>
      <c r="X577" s="16" t="s">
        <v>56</v>
      </c>
      <c r="Y577" s="13"/>
      <c r="Z577" s="13"/>
      <c r="AA577" s="13"/>
      <c r="AB577" s="13"/>
    </row>
    <row r="578" spans="1:28">
      <c r="A578" s="58" t="s">
        <v>1409</v>
      </c>
      <c r="B578" s="12" t="s">
        <v>1410</v>
      </c>
      <c r="C578" s="12" t="s">
        <v>37</v>
      </c>
      <c r="D578" s="12" t="s">
        <v>173</v>
      </c>
      <c r="E578" s="12" t="s">
        <v>174</v>
      </c>
      <c r="F578" s="12" t="s">
        <v>1255</v>
      </c>
      <c r="G578" s="9" t="s">
        <v>5132</v>
      </c>
      <c r="H578" s="8" t="s">
        <v>6678</v>
      </c>
      <c r="I578" s="9"/>
      <c r="J578" s="9"/>
      <c r="K578" s="10" t="s">
        <v>2017</v>
      </c>
      <c r="L578" s="11">
        <v>45748</v>
      </c>
      <c r="M578" s="22"/>
      <c r="N578" s="33"/>
      <c r="O578" s="22"/>
      <c r="P578" s="12" t="s">
        <v>7568</v>
      </c>
      <c r="Q578" s="12" t="s">
        <v>7132</v>
      </c>
      <c r="R578" s="12" t="s">
        <v>7569</v>
      </c>
      <c r="S578" s="12" t="s">
        <v>7569</v>
      </c>
      <c r="T578" s="12" t="s">
        <v>7569</v>
      </c>
      <c r="U578" s="14" t="s">
        <v>56</v>
      </c>
      <c r="V578" s="14" t="s">
        <v>56</v>
      </c>
      <c r="W578" s="14" t="s">
        <v>56</v>
      </c>
      <c r="X578" s="16" t="s">
        <v>56</v>
      </c>
      <c r="Y578" s="13"/>
      <c r="Z578" s="13"/>
      <c r="AA578" s="13"/>
      <c r="AB578" s="13"/>
    </row>
    <row r="579" spans="1:28">
      <c r="A579" s="58" t="s">
        <v>1411</v>
      </c>
      <c r="B579" s="12" t="s">
        <v>1412</v>
      </c>
      <c r="C579" s="12" t="s">
        <v>37</v>
      </c>
      <c r="D579" s="12" t="s">
        <v>173</v>
      </c>
      <c r="E579" s="12" t="s">
        <v>174</v>
      </c>
      <c r="F579" s="12" t="s">
        <v>1255</v>
      </c>
      <c r="G579" s="9" t="s">
        <v>5133</v>
      </c>
      <c r="H579" s="8" t="s">
        <v>6678</v>
      </c>
      <c r="I579" s="9"/>
      <c r="J579" s="9"/>
      <c r="K579" s="10" t="s">
        <v>2017</v>
      </c>
      <c r="L579" s="11">
        <v>45748</v>
      </c>
      <c r="M579" s="22"/>
      <c r="N579" s="33"/>
      <c r="O579" s="22"/>
      <c r="P579" s="12" t="s">
        <v>7568</v>
      </c>
      <c r="Q579" s="12" t="s">
        <v>7132</v>
      </c>
      <c r="R579" s="12" t="s">
        <v>7569</v>
      </c>
      <c r="S579" s="12" t="s">
        <v>7569</v>
      </c>
      <c r="T579" s="12" t="s">
        <v>7569</v>
      </c>
      <c r="U579" s="14" t="s">
        <v>56</v>
      </c>
      <c r="V579" s="14" t="s">
        <v>56</v>
      </c>
      <c r="W579" s="14" t="s">
        <v>56</v>
      </c>
      <c r="X579" s="16" t="s">
        <v>56</v>
      </c>
      <c r="Y579" s="13"/>
      <c r="Z579" s="13"/>
      <c r="AA579" s="13"/>
      <c r="AB579" s="13"/>
    </row>
    <row r="580" spans="1:28">
      <c r="A580" s="58" t="s">
        <v>1413</v>
      </c>
      <c r="B580" s="12" t="s">
        <v>1414</v>
      </c>
      <c r="C580" s="12" t="s">
        <v>37</v>
      </c>
      <c r="D580" s="12" t="s">
        <v>173</v>
      </c>
      <c r="E580" s="12" t="s">
        <v>174</v>
      </c>
      <c r="F580" s="12" t="s">
        <v>1255</v>
      </c>
      <c r="G580" s="9" t="s">
        <v>5134</v>
      </c>
      <c r="H580" s="8" t="s">
        <v>6678</v>
      </c>
      <c r="I580" s="9"/>
      <c r="J580" s="9"/>
      <c r="K580" s="10" t="s">
        <v>2017</v>
      </c>
      <c r="L580" s="11">
        <v>45748</v>
      </c>
      <c r="M580" s="22"/>
      <c r="N580" s="33"/>
      <c r="O580" s="22"/>
      <c r="P580" s="12" t="s">
        <v>7568</v>
      </c>
      <c r="Q580" s="12" t="s">
        <v>7132</v>
      </c>
      <c r="R580" s="12" t="s">
        <v>7569</v>
      </c>
      <c r="S580" s="12" t="s">
        <v>7569</v>
      </c>
      <c r="T580" s="12" t="s">
        <v>7569</v>
      </c>
      <c r="U580" s="14" t="s">
        <v>56</v>
      </c>
      <c r="V580" s="14" t="s">
        <v>56</v>
      </c>
      <c r="W580" s="14" t="s">
        <v>56</v>
      </c>
      <c r="X580" s="16" t="s">
        <v>56</v>
      </c>
      <c r="Y580" s="13"/>
      <c r="Z580" s="13"/>
      <c r="AA580" s="13"/>
      <c r="AB580" s="13"/>
    </row>
    <row r="581" spans="1:28">
      <c r="A581" s="58" t="s">
        <v>1415</v>
      </c>
      <c r="B581" s="12" t="s">
        <v>1416</v>
      </c>
      <c r="C581" s="12" t="s">
        <v>37</v>
      </c>
      <c r="D581" s="12" t="s">
        <v>173</v>
      </c>
      <c r="E581" s="12" t="s">
        <v>174</v>
      </c>
      <c r="F581" s="12" t="s">
        <v>1255</v>
      </c>
      <c r="G581" s="9" t="s">
        <v>5135</v>
      </c>
      <c r="H581" s="8" t="s">
        <v>6678</v>
      </c>
      <c r="I581" s="9"/>
      <c r="J581" s="9"/>
      <c r="K581" s="10" t="s">
        <v>2017</v>
      </c>
      <c r="L581" s="11">
        <v>45748</v>
      </c>
      <c r="M581" s="22"/>
      <c r="N581" s="33"/>
      <c r="O581" s="22"/>
      <c r="P581" s="12" t="s">
        <v>7568</v>
      </c>
      <c r="Q581" s="12" t="s">
        <v>7132</v>
      </c>
      <c r="R581" s="12" t="s">
        <v>7569</v>
      </c>
      <c r="S581" s="12" t="s">
        <v>7569</v>
      </c>
      <c r="T581" s="12" t="s">
        <v>7569</v>
      </c>
      <c r="U581" s="14" t="s">
        <v>56</v>
      </c>
      <c r="V581" s="14" t="s">
        <v>56</v>
      </c>
      <c r="W581" s="14" t="s">
        <v>56</v>
      </c>
      <c r="X581" s="16" t="s">
        <v>56</v>
      </c>
      <c r="Y581" s="13"/>
      <c r="Z581" s="13"/>
      <c r="AA581" s="13"/>
      <c r="AB581" s="13"/>
    </row>
    <row r="582" spans="1:28">
      <c r="A582" s="58" t="s">
        <v>1417</v>
      </c>
      <c r="B582" s="12" t="s">
        <v>1418</v>
      </c>
      <c r="C582" s="12" t="s">
        <v>37</v>
      </c>
      <c r="D582" s="12" t="s">
        <v>173</v>
      </c>
      <c r="E582" s="12" t="s">
        <v>174</v>
      </c>
      <c r="F582" s="12" t="s">
        <v>1255</v>
      </c>
      <c r="G582" s="9" t="s">
        <v>5136</v>
      </c>
      <c r="H582" s="8" t="s">
        <v>6678</v>
      </c>
      <c r="I582" s="9"/>
      <c r="J582" s="9"/>
      <c r="K582" s="10" t="s">
        <v>2017</v>
      </c>
      <c r="L582" s="11">
        <v>45748</v>
      </c>
      <c r="M582" s="22"/>
      <c r="N582" s="33"/>
      <c r="O582" s="22"/>
      <c r="P582" s="12" t="s">
        <v>7568</v>
      </c>
      <c r="Q582" s="12" t="s">
        <v>7132</v>
      </c>
      <c r="R582" s="12" t="s">
        <v>7569</v>
      </c>
      <c r="S582" s="12" t="s">
        <v>7569</v>
      </c>
      <c r="T582" s="12" t="s">
        <v>7569</v>
      </c>
      <c r="U582" s="14" t="s">
        <v>56</v>
      </c>
      <c r="V582" s="14" t="s">
        <v>56</v>
      </c>
      <c r="W582" s="14" t="s">
        <v>56</v>
      </c>
      <c r="X582" s="16" t="s">
        <v>56</v>
      </c>
      <c r="Y582" s="13"/>
      <c r="Z582" s="13"/>
      <c r="AA582" s="13"/>
      <c r="AB582" s="13"/>
    </row>
    <row r="583" spans="1:28">
      <c r="A583" s="58" t="s">
        <v>1419</v>
      </c>
      <c r="B583" s="12" t="s">
        <v>1420</v>
      </c>
      <c r="C583" s="12" t="s">
        <v>37</v>
      </c>
      <c r="D583" s="12" t="s">
        <v>173</v>
      </c>
      <c r="E583" s="12" t="s">
        <v>174</v>
      </c>
      <c r="F583" s="12" t="s">
        <v>1255</v>
      </c>
      <c r="G583" s="9" t="s">
        <v>5137</v>
      </c>
      <c r="H583" s="8" t="s">
        <v>6678</v>
      </c>
      <c r="I583" s="9"/>
      <c r="J583" s="9"/>
      <c r="K583" s="10" t="s">
        <v>2017</v>
      </c>
      <c r="L583" s="11">
        <v>45748</v>
      </c>
      <c r="M583" s="22"/>
      <c r="N583" s="33"/>
      <c r="O583" s="22"/>
      <c r="P583" s="12" t="s">
        <v>7568</v>
      </c>
      <c r="Q583" s="12" t="s">
        <v>7132</v>
      </c>
      <c r="R583" s="12" t="s">
        <v>7569</v>
      </c>
      <c r="S583" s="12" t="s">
        <v>7569</v>
      </c>
      <c r="T583" s="12" t="s">
        <v>7569</v>
      </c>
      <c r="U583" s="14" t="s">
        <v>56</v>
      </c>
      <c r="V583" s="14" t="s">
        <v>56</v>
      </c>
      <c r="W583" s="14" t="s">
        <v>56</v>
      </c>
      <c r="X583" s="16" t="s">
        <v>56</v>
      </c>
      <c r="Y583" s="13"/>
      <c r="Z583" s="13"/>
      <c r="AA583" s="13"/>
      <c r="AB583" s="13"/>
    </row>
    <row r="584" spans="1:28">
      <c r="A584" s="58" t="s">
        <v>1421</v>
      </c>
      <c r="B584" s="12" t="s">
        <v>1422</v>
      </c>
      <c r="C584" s="12" t="s">
        <v>37</v>
      </c>
      <c r="D584" s="12" t="s">
        <v>173</v>
      </c>
      <c r="E584" s="12" t="s">
        <v>174</v>
      </c>
      <c r="F584" s="12" t="s">
        <v>1255</v>
      </c>
      <c r="G584" s="9" t="s">
        <v>5138</v>
      </c>
      <c r="H584" s="8" t="s">
        <v>6678</v>
      </c>
      <c r="I584" s="9"/>
      <c r="J584" s="9"/>
      <c r="K584" s="10" t="s">
        <v>2017</v>
      </c>
      <c r="L584" s="11">
        <v>45748</v>
      </c>
      <c r="M584" s="22"/>
      <c r="N584" s="33"/>
      <c r="O584" s="22"/>
      <c r="P584" s="12" t="s">
        <v>7568</v>
      </c>
      <c r="Q584" s="12" t="s">
        <v>7132</v>
      </c>
      <c r="R584" s="12" t="s">
        <v>7569</v>
      </c>
      <c r="S584" s="12" t="s">
        <v>7569</v>
      </c>
      <c r="T584" s="12" t="s">
        <v>7569</v>
      </c>
      <c r="U584" s="14" t="s">
        <v>56</v>
      </c>
      <c r="V584" s="14" t="s">
        <v>56</v>
      </c>
      <c r="W584" s="14" t="s">
        <v>56</v>
      </c>
      <c r="X584" s="16" t="s">
        <v>56</v>
      </c>
      <c r="Y584" s="13"/>
      <c r="Z584" s="13"/>
      <c r="AA584" s="13"/>
      <c r="AB584" s="13"/>
    </row>
    <row r="585" spans="1:28">
      <c r="A585" s="58" t="s">
        <v>1423</v>
      </c>
      <c r="B585" s="12" t="s">
        <v>1424</v>
      </c>
      <c r="C585" s="12" t="s">
        <v>37</v>
      </c>
      <c r="D585" s="12" t="s">
        <v>173</v>
      </c>
      <c r="E585" s="12" t="s">
        <v>174</v>
      </c>
      <c r="F585" s="12" t="s">
        <v>1255</v>
      </c>
      <c r="G585" s="9" t="s">
        <v>5139</v>
      </c>
      <c r="H585" s="8" t="s">
        <v>6678</v>
      </c>
      <c r="I585" s="9"/>
      <c r="J585" s="9"/>
      <c r="K585" s="10" t="s">
        <v>2017</v>
      </c>
      <c r="L585" s="11">
        <v>45748</v>
      </c>
      <c r="M585" s="22"/>
      <c r="N585" s="33"/>
      <c r="O585" s="22"/>
      <c r="P585" s="12" t="s">
        <v>7568</v>
      </c>
      <c r="Q585" s="12" t="s">
        <v>7132</v>
      </c>
      <c r="R585" s="12" t="s">
        <v>7569</v>
      </c>
      <c r="S585" s="12" t="s">
        <v>7569</v>
      </c>
      <c r="T585" s="12" t="s">
        <v>7569</v>
      </c>
      <c r="U585" s="14" t="s">
        <v>56</v>
      </c>
      <c r="V585" s="14" t="s">
        <v>56</v>
      </c>
      <c r="W585" s="14" t="s">
        <v>56</v>
      </c>
      <c r="X585" s="16" t="s">
        <v>56</v>
      </c>
      <c r="Y585" s="13"/>
      <c r="Z585" s="13"/>
      <c r="AA585" s="13"/>
      <c r="AB585" s="13"/>
    </row>
    <row r="586" spans="1:28">
      <c r="A586" s="58" t="s">
        <v>1425</v>
      </c>
      <c r="B586" s="12" t="s">
        <v>1426</v>
      </c>
      <c r="C586" s="12" t="s">
        <v>37</v>
      </c>
      <c r="D586" s="12" t="s">
        <v>173</v>
      </c>
      <c r="E586" s="12" t="s">
        <v>174</v>
      </c>
      <c r="F586" s="12" t="s">
        <v>1255</v>
      </c>
      <c r="G586" s="9" t="s">
        <v>5140</v>
      </c>
      <c r="H586" s="8" t="s">
        <v>6678</v>
      </c>
      <c r="I586" s="9"/>
      <c r="J586" s="9"/>
      <c r="K586" s="10" t="s">
        <v>2017</v>
      </c>
      <c r="L586" s="11">
        <v>45748</v>
      </c>
      <c r="M586" s="22"/>
      <c r="N586" s="33"/>
      <c r="O586" s="22"/>
      <c r="P586" s="12" t="s">
        <v>7568</v>
      </c>
      <c r="Q586" s="12" t="s">
        <v>7132</v>
      </c>
      <c r="R586" s="12" t="s">
        <v>7569</v>
      </c>
      <c r="S586" s="12" t="s">
        <v>7569</v>
      </c>
      <c r="T586" s="12" t="s">
        <v>7569</v>
      </c>
      <c r="U586" s="14" t="s">
        <v>56</v>
      </c>
      <c r="V586" s="14" t="s">
        <v>56</v>
      </c>
      <c r="W586" s="14" t="s">
        <v>56</v>
      </c>
      <c r="X586" s="16" t="s">
        <v>56</v>
      </c>
      <c r="Y586" s="13"/>
      <c r="Z586" s="13"/>
      <c r="AA586" s="13"/>
      <c r="AB586" s="13"/>
    </row>
    <row r="587" spans="1:28">
      <c r="A587" s="58" t="s">
        <v>1427</v>
      </c>
      <c r="B587" s="12" t="s">
        <v>1428</v>
      </c>
      <c r="C587" s="12" t="s">
        <v>37</v>
      </c>
      <c r="D587" s="12" t="s">
        <v>173</v>
      </c>
      <c r="E587" s="12" t="s">
        <v>174</v>
      </c>
      <c r="F587" s="12" t="s">
        <v>1255</v>
      </c>
      <c r="G587" s="9" t="s">
        <v>5141</v>
      </c>
      <c r="H587" s="8" t="s">
        <v>6678</v>
      </c>
      <c r="I587" s="9"/>
      <c r="J587" s="9"/>
      <c r="K587" s="10" t="s">
        <v>2017</v>
      </c>
      <c r="L587" s="11">
        <v>45748</v>
      </c>
      <c r="M587" s="22"/>
      <c r="N587" s="33"/>
      <c r="O587" s="22"/>
      <c r="P587" s="12" t="s">
        <v>7568</v>
      </c>
      <c r="Q587" s="12" t="s">
        <v>7132</v>
      </c>
      <c r="R587" s="12" t="s">
        <v>7569</v>
      </c>
      <c r="S587" s="12" t="s">
        <v>7569</v>
      </c>
      <c r="T587" s="12" t="s">
        <v>7569</v>
      </c>
      <c r="U587" s="14" t="s">
        <v>56</v>
      </c>
      <c r="V587" s="14" t="s">
        <v>56</v>
      </c>
      <c r="W587" s="14" t="s">
        <v>56</v>
      </c>
      <c r="X587" s="16" t="s">
        <v>56</v>
      </c>
      <c r="Y587" s="13"/>
      <c r="Z587" s="13"/>
      <c r="AA587" s="13"/>
      <c r="AB587" s="13"/>
    </row>
    <row r="588" spans="1:28">
      <c r="A588" s="58" t="s">
        <v>1429</v>
      </c>
      <c r="B588" s="12" t="s">
        <v>1430</v>
      </c>
      <c r="C588" s="12" t="s">
        <v>37</v>
      </c>
      <c r="D588" s="12" t="s">
        <v>173</v>
      </c>
      <c r="E588" s="12" t="s">
        <v>174</v>
      </c>
      <c r="F588" s="12" t="s">
        <v>1255</v>
      </c>
      <c r="G588" s="9" t="s">
        <v>5142</v>
      </c>
      <c r="H588" s="8" t="s">
        <v>6678</v>
      </c>
      <c r="I588" s="9"/>
      <c r="J588" s="9"/>
      <c r="K588" s="10" t="s">
        <v>2017</v>
      </c>
      <c r="L588" s="11">
        <v>45748</v>
      </c>
      <c r="M588" s="22"/>
      <c r="N588" s="33"/>
      <c r="O588" s="22"/>
      <c r="P588" s="12" t="s">
        <v>7568</v>
      </c>
      <c r="Q588" s="12" t="s">
        <v>7132</v>
      </c>
      <c r="R588" s="12" t="s">
        <v>7569</v>
      </c>
      <c r="S588" s="12" t="s">
        <v>7569</v>
      </c>
      <c r="T588" s="12" t="s">
        <v>7569</v>
      </c>
      <c r="U588" s="14" t="s">
        <v>56</v>
      </c>
      <c r="V588" s="14" t="s">
        <v>56</v>
      </c>
      <c r="W588" s="14" t="s">
        <v>56</v>
      </c>
      <c r="X588" s="16" t="s">
        <v>56</v>
      </c>
      <c r="Y588" s="13"/>
      <c r="Z588" s="13"/>
      <c r="AA588" s="13"/>
      <c r="AB588" s="13"/>
    </row>
    <row r="589" spans="1:28">
      <c r="A589" s="58" t="s">
        <v>1431</v>
      </c>
      <c r="B589" s="12" t="s">
        <v>1432</v>
      </c>
      <c r="C589" s="12" t="s">
        <v>37</v>
      </c>
      <c r="D589" s="12" t="s">
        <v>173</v>
      </c>
      <c r="E589" s="12" t="s">
        <v>174</v>
      </c>
      <c r="F589" s="12" t="s">
        <v>1255</v>
      </c>
      <c r="G589" s="9" t="s">
        <v>5143</v>
      </c>
      <c r="H589" s="8" t="s">
        <v>6678</v>
      </c>
      <c r="I589" s="9"/>
      <c r="J589" s="9"/>
      <c r="K589" s="10" t="s">
        <v>2017</v>
      </c>
      <c r="L589" s="11">
        <v>45748</v>
      </c>
      <c r="M589" s="22"/>
      <c r="N589" s="33"/>
      <c r="O589" s="22"/>
      <c r="P589" s="12" t="s">
        <v>7568</v>
      </c>
      <c r="Q589" s="12" t="s">
        <v>7132</v>
      </c>
      <c r="R589" s="12" t="s">
        <v>7569</v>
      </c>
      <c r="S589" s="12" t="s">
        <v>7569</v>
      </c>
      <c r="T589" s="12" t="s">
        <v>7569</v>
      </c>
      <c r="U589" s="14" t="s">
        <v>56</v>
      </c>
      <c r="V589" s="14" t="s">
        <v>56</v>
      </c>
      <c r="W589" s="14" t="s">
        <v>56</v>
      </c>
      <c r="X589" s="16" t="s">
        <v>56</v>
      </c>
      <c r="Y589" s="13"/>
      <c r="Z589" s="13"/>
      <c r="AA589" s="13"/>
      <c r="AB589" s="13"/>
    </row>
    <row r="590" spans="1:28">
      <c r="A590" s="58" t="s">
        <v>1433</v>
      </c>
      <c r="B590" s="12" t="s">
        <v>1434</v>
      </c>
      <c r="C590" s="12" t="s">
        <v>37</v>
      </c>
      <c r="D590" s="12" t="s">
        <v>173</v>
      </c>
      <c r="E590" s="12" t="s">
        <v>174</v>
      </c>
      <c r="F590" s="12" t="s">
        <v>1255</v>
      </c>
      <c r="G590" s="9" t="s">
        <v>5144</v>
      </c>
      <c r="H590" s="8" t="s">
        <v>6678</v>
      </c>
      <c r="I590" s="9"/>
      <c r="J590" s="9"/>
      <c r="K590" s="10" t="s">
        <v>2017</v>
      </c>
      <c r="L590" s="11">
        <v>45748</v>
      </c>
      <c r="M590" s="22"/>
      <c r="N590" s="33"/>
      <c r="O590" s="22"/>
      <c r="P590" s="12" t="s">
        <v>7568</v>
      </c>
      <c r="Q590" s="12" t="s">
        <v>7132</v>
      </c>
      <c r="R590" s="12" t="s">
        <v>7569</v>
      </c>
      <c r="S590" s="12" t="s">
        <v>7569</v>
      </c>
      <c r="T590" s="12" t="s">
        <v>7569</v>
      </c>
      <c r="U590" s="14" t="s">
        <v>56</v>
      </c>
      <c r="V590" s="14" t="s">
        <v>56</v>
      </c>
      <c r="W590" s="14" t="s">
        <v>56</v>
      </c>
      <c r="X590" s="16" t="s">
        <v>56</v>
      </c>
      <c r="Y590" s="13"/>
      <c r="Z590" s="13"/>
      <c r="AA590" s="13"/>
      <c r="AB590" s="13"/>
    </row>
    <row r="591" spans="1:28">
      <c r="A591" s="58" t="s">
        <v>1436</v>
      </c>
      <c r="B591" s="12" t="s">
        <v>1437</v>
      </c>
      <c r="C591" s="12" t="s">
        <v>37</v>
      </c>
      <c r="D591" s="12" t="s">
        <v>173</v>
      </c>
      <c r="E591" s="12" t="s">
        <v>174</v>
      </c>
      <c r="F591" s="12" t="s">
        <v>1255</v>
      </c>
      <c r="G591" s="9" t="s">
        <v>5145</v>
      </c>
      <c r="H591" s="8" t="s">
        <v>6678</v>
      </c>
      <c r="I591" s="9"/>
      <c r="J591" s="9"/>
      <c r="K591" s="10" t="s">
        <v>2017</v>
      </c>
      <c r="L591" s="11">
        <v>45748</v>
      </c>
      <c r="M591" s="22"/>
      <c r="N591" s="33"/>
      <c r="O591" s="22"/>
      <c r="P591" s="12" t="s">
        <v>7568</v>
      </c>
      <c r="Q591" s="12" t="s">
        <v>7132</v>
      </c>
      <c r="R591" s="12" t="s">
        <v>7569</v>
      </c>
      <c r="S591" s="12" t="s">
        <v>7569</v>
      </c>
      <c r="T591" s="12" t="s">
        <v>7569</v>
      </c>
      <c r="U591" s="14" t="s">
        <v>56</v>
      </c>
      <c r="V591" s="14" t="s">
        <v>56</v>
      </c>
      <c r="W591" s="14" t="s">
        <v>56</v>
      </c>
      <c r="X591" s="16" t="s">
        <v>56</v>
      </c>
      <c r="Y591" s="13"/>
      <c r="Z591" s="13"/>
      <c r="AA591" s="13"/>
      <c r="AB591" s="13"/>
    </row>
    <row r="592" spans="1:28">
      <c r="A592" s="58" t="s">
        <v>1439</v>
      </c>
      <c r="B592" s="12" t="s">
        <v>1440</v>
      </c>
      <c r="C592" s="12" t="s">
        <v>37</v>
      </c>
      <c r="D592" s="12" t="s">
        <v>173</v>
      </c>
      <c r="E592" s="12" t="s">
        <v>174</v>
      </c>
      <c r="F592" s="12" t="s">
        <v>1255</v>
      </c>
      <c r="G592" s="9" t="s">
        <v>5146</v>
      </c>
      <c r="H592" s="8" t="s">
        <v>6678</v>
      </c>
      <c r="I592" s="9"/>
      <c r="J592" s="9"/>
      <c r="K592" s="10" t="s">
        <v>2017</v>
      </c>
      <c r="L592" s="11">
        <v>45748</v>
      </c>
      <c r="M592" s="22"/>
      <c r="N592" s="33"/>
      <c r="O592" s="22"/>
      <c r="P592" s="12" t="s">
        <v>7568</v>
      </c>
      <c r="Q592" s="12" t="s">
        <v>7132</v>
      </c>
      <c r="R592" s="12" t="s">
        <v>7569</v>
      </c>
      <c r="S592" s="12" t="s">
        <v>7569</v>
      </c>
      <c r="T592" s="12" t="s">
        <v>7569</v>
      </c>
      <c r="U592" s="14" t="s">
        <v>56</v>
      </c>
      <c r="V592" s="14" t="s">
        <v>56</v>
      </c>
      <c r="W592" s="14" t="s">
        <v>56</v>
      </c>
      <c r="X592" s="16" t="s">
        <v>56</v>
      </c>
      <c r="Y592" s="13"/>
      <c r="Z592" s="13"/>
      <c r="AA592" s="13"/>
      <c r="AB592" s="13"/>
    </row>
    <row r="593" spans="1:28">
      <c r="A593" s="58" t="s">
        <v>1441</v>
      </c>
      <c r="B593" s="12" t="s">
        <v>1442</v>
      </c>
      <c r="C593" s="12" t="s">
        <v>37</v>
      </c>
      <c r="D593" s="12" t="s">
        <v>173</v>
      </c>
      <c r="E593" s="12" t="s">
        <v>174</v>
      </c>
      <c r="F593" s="12" t="s">
        <v>1255</v>
      </c>
      <c r="G593" s="9" t="s">
        <v>5147</v>
      </c>
      <c r="H593" s="8" t="s">
        <v>6678</v>
      </c>
      <c r="I593" s="9"/>
      <c r="J593" s="9"/>
      <c r="K593" s="10" t="s">
        <v>2017</v>
      </c>
      <c r="L593" s="11">
        <v>45748</v>
      </c>
      <c r="M593" s="22"/>
      <c r="N593" s="33"/>
      <c r="O593" s="22"/>
      <c r="P593" s="12" t="s">
        <v>7568</v>
      </c>
      <c r="Q593" s="12" t="s">
        <v>7132</v>
      </c>
      <c r="R593" s="12" t="s">
        <v>7569</v>
      </c>
      <c r="S593" s="12" t="s">
        <v>7569</v>
      </c>
      <c r="T593" s="12" t="s">
        <v>7569</v>
      </c>
      <c r="U593" s="14" t="s">
        <v>56</v>
      </c>
      <c r="V593" s="14" t="s">
        <v>56</v>
      </c>
      <c r="W593" s="14" t="s">
        <v>56</v>
      </c>
      <c r="X593" s="16" t="s">
        <v>56</v>
      </c>
      <c r="Y593" s="13"/>
      <c r="Z593" s="13"/>
      <c r="AA593" s="13"/>
      <c r="AB593" s="13"/>
    </row>
    <row r="594" spans="1:28">
      <c r="A594" s="58" t="s">
        <v>1443</v>
      </c>
      <c r="B594" s="12" t="s">
        <v>1444</v>
      </c>
      <c r="C594" s="12" t="s">
        <v>37</v>
      </c>
      <c r="D594" s="12" t="s">
        <v>173</v>
      </c>
      <c r="E594" s="12" t="s">
        <v>174</v>
      </c>
      <c r="F594" s="12" t="s">
        <v>1255</v>
      </c>
      <c r="G594" s="9" t="s">
        <v>5148</v>
      </c>
      <c r="H594" s="8" t="s">
        <v>6678</v>
      </c>
      <c r="I594" s="9"/>
      <c r="J594" s="9"/>
      <c r="K594" s="10" t="s">
        <v>2017</v>
      </c>
      <c r="L594" s="11">
        <v>45748</v>
      </c>
      <c r="M594" s="22"/>
      <c r="N594" s="33"/>
      <c r="O594" s="22"/>
      <c r="P594" s="12" t="s">
        <v>7568</v>
      </c>
      <c r="Q594" s="12" t="s">
        <v>7132</v>
      </c>
      <c r="R594" s="12" t="s">
        <v>7569</v>
      </c>
      <c r="S594" s="12" t="s">
        <v>7569</v>
      </c>
      <c r="T594" s="12" t="s">
        <v>7569</v>
      </c>
      <c r="U594" s="14" t="s">
        <v>56</v>
      </c>
      <c r="V594" s="14" t="s">
        <v>56</v>
      </c>
      <c r="W594" s="14" t="s">
        <v>56</v>
      </c>
      <c r="X594" s="16" t="s">
        <v>56</v>
      </c>
      <c r="Y594" s="13"/>
      <c r="Z594" s="13"/>
      <c r="AA594" s="13"/>
      <c r="AB594" s="13"/>
    </row>
    <row r="595" spans="1:28">
      <c r="A595" s="58" t="s">
        <v>1445</v>
      </c>
      <c r="B595" s="12" t="s">
        <v>1446</v>
      </c>
      <c r="C595" s="12" t="s">
        <v>37</v>
      </c>
      <c r="D595" s="12" t="s">
        <v>173</v>
      </c>
      <c r="E595" s="12" t="s">
        <v>174</v>
      </c>
      <c r="F595" s="12" t="s">
        <v>1255</v>
      </c>
      <c r="G595" s="9" t="s">
        <v>5149</v>
      </c>
      <c r="H595" s="8" t="s">
        <v>6678</v>
      </c>
      <c r="I595" s="9"/>
      <c r="J595" s="9"/>
      <c r="K595" s="10" t="s">
        <v>2017</v>
      </c>
      <c r="L595" s="11">
        <v>45748</v>
      </c>
      <c r="M595" s="22"/>
      <c r="N595" s="33"/>
      <c r="O595" s="22"/>
      <c r="P595" s="12" t="s">
        <v>7568</v>
      </c>
      <c r="Q595" s="12" t="s">
        <v>7132</v>
      </c>
      <c r="R595" s="12" t="s">
        <v>7569</v>
      </c>
      <c r="S595" s="12" t="s">
        <v>7569</v>
      </c>
      <c r="T595" s="12" t="s">
        <v>7569</v>
      </c>
      <c r="U595" s="14" t="s">
        <v>56</v>
      </c>
      <c r="V595" s="14" t="s">
        <v>56</v>
      </c>
      <c r="W595" s="14" t="s">
        <v>56</v>
      </c>
      <c r="X595" s="16" t="s">
        <v>56</v>
      </c>
      <c r="Y595" s="13"/>
      <c r="Z595" s="13"/>
      <c r="AA595" s="13"/>
      <c r="AB595" s="13"/>
    </row>
    <row r="596" spans="1:28">
      <c r="A596" s="58" t="s">
        <v>1447</v>
      </c>
      <c r="B596" s="12" t="s">
        <v>1448</v>
      </c>
      <c r="C596" s="12" t="s">
        <v>37</v>
      </c>
      <c r="D596" s="12" t="s">
        <v>173</v>
      </c>
      <c r="E596" s="12" t="s">
        <v>174</v>
      </c>
      <c r="F596" s="12" t="s">
        <v>1255</v>
      </c>
      <c r="G596" s="9" t="s">
        <v>5150</v>
      </c>
      <c r="H596" s="8" t="s">
        <v>6678</v>
      </c>
      <c r="I596" s="9"/>
      <c r="J596" s="9"/>
      <c r="K596" s="10" t="s">
        <v>2017</v>
      </c>
      <c r="L596" s="11">
        <v>45748</v>
      </c>
      <c r="M596" s="22"/>
      <c r="N596" s="33"/>
      <c r="O596" s="22"/>
      <c r="P596" s="12" t="s">
        <v>7568</v>
      </c>
      <c r="Q596" s="12" t="s">
        <v>7132</v>
      </c>
      <c r="R596" s="12" t="s">
        <v>7569</v>
      </c>
      <c r="S596" s="12" t="s">
        <v>7569</v>
      </c>
      <c r="T596" s="12" t="s">
        <v>7569</v>
      </c>
      <c r="U596" s="14" t="s">
        <v>56</v>
      </c>
      <c r="V596" s="14" t="s">
        <v>56</v>
      </c>
      <c r="W596" s="14" t="s">
        <v>56</v>
      </c>
      <c r="X596" s="16" t="s">
        <v>56</v>
      </c>
      <c r="Y596" s="13"/>
      <c r="Z596" s="13"/>
      <c r="AA596" s="13"/>
      <c r="AB596" s="13"/>
    </row>
    <row r="597" spans="1:28">
      <c r="A597" s="58" t="s">
        <v>1449</v>
      </c>
      <c r="B597" s="12" t="s">
        <v>1450</v>
      </c>
      <c r="C597" s="12" t="s">
        <v>37</v>
      </c>
      <c r="D597" s="12" t="s">
        <v>173</v>
      </c>
      <c r="E597" s="12" t="s">
        <v>174</v>
      </c>
      <c r="F597" s="12" t="s">
        <v>1255</v>
      </c>
      <c r="G597" s="9" t="s">
        <v>5151</v>
      </c>
      <c r="H597" s="8" t="s">
        <v>6678</v>
      </c>
      <c r="I597" s="9"/>
      <c r="J597" s="9"/>
      <c r="K597" s="10" t="s">
        <v>2017</v>
      </c>
      <c r="L597" s="11">
        <v>45748</v>
      </c>
      <c r="M597" s="22"/>
      <c r="N597" s="33"/>
      <c r="O597" s="22"/>
      <c r="P597" s="12" t="s">
        <v>7568</v>
      </c>
      <c r="Q597" s="12" t="s">
        <v>7132</v>
      </c>
      <c r="R597" s="12" t="s">
        <v>7569</v>
      </c>
      <c r="S597" s="12" t="s">
        <v>7569</v>
      </c>
      <c r="T597" s="12" t="s">
        <v>7569</v>
      </c>
      <c r="U597" s="14" t="s">
        <v>56</v>
      </c>
      <c r="V597" s="14" t="s">
        <v>56</v>
      </c>
      <c r="W597" s="14" t="s">
        <v>56</v>
      </c>
      <c r="X597" s="16" t="s">
        <v>56</v>
      </c>
      <c r="Y597" s="13"/>
      <c r="Z597" s="13"/>
      <c r="AA597" s="13"/>
      <c r="AB597" s="13"/>
    </row>
    <row r="598" spans="1:28">
      <c r="A598" s="58" t="s">
        <v>1451</v>
      </c>
      <c r="B598" s="12" t="s">
        <v>1452</v>
      </c>
      <c r="C598" s="12" t="s">
        <v>37</v>
      </c>
      <c r="D598" s="12" t="s">
        <v>173</v>
      </c>
      <c r="E598" s="12" t="s">
        <v>174</v>
      </c>
      <c r="F598" s="12" t="s">
        <v>1255</v>
      </c>
      <c r="G598" s="9" t="s">
        <v>5152</v>
      </c>
      <c r="H598" s="8" t="s">
        <v>6678</v>
      </c>
      <c r="I598" s="9"/>
      <c r="J598" s="9"/>
      <c r="K598" s="10" t="s">
        <v>2017</v>
      </c>
      <c r="L598" s="11">
        <v>45748</v>
      </c>
      <c r="M598" s="22"/>
      <c r="N598" s="33"/>
      <c r="O598" s="22"/>
      <c r="P598" s="12" t="s">
        <v>7568</v>
      </c>
      <c r="Q598" s="12" t="s">
        <v>7132</v>
      </c>
      <c r="R598" s="12" t="s">
        <v>7569</v>
      </c>
      <c r="S598" s="12" t="s">
        <v>7569</v>
      </c>
      <c r="T598" s="12" t="s">
        <v>7569</v>
      </c>
      <c r="U598" s="14" t="s">
        <v>56</v>
      </c>
      <c r="V598" s="14" t="s">
        <v>56</v>
      </c>
      <c r="W598" s="14" t="s">
        <v>56</v>
      </c>
      <c r="X598" s="16" t="s">
        <v>56</v>
      </c>
      <c r="Y598" s="13"/>
      <c r="Z598" s="13"/>
      <c r="AA598" s="13"/>
      <c r="AB598" s="13"/>
    </row>
    <row r="599" spans="1:28">
      <c r="A599" s="58" t="s">
        <v>1453</v>
      </c>
      <c r="B599" s="12" t="s">
        <v>1454</v>
      </c>
      <c r="C599" s="12" t="s">
        <v>37</v>
      </c>
      <c r="D599" s="12" t="s">
        <v>173</v>
      </c>
      <c r="E599" s="12" t="s">
        <v>174</v>
      </c>
      <c r="F599" s="12" t="s">
        <v>1255</v>
      </c>
      <c r="G599" s="9" t="s">
        <v>5153</v>
      </c>
      <c r="H599" s="8" t="s">
        <v>6678</v>
      </c>
      <c r="I599" s="9"/>
      <c r="J599" s="9"/>
      <c r="K599" s="10" t="s">
        <v>2017</v>
      </c>
      <c r="L599" s="11">
        <v>45748</v>
      </c>
      <c r="M599" s="22"/>
      <c r="N599" s="33"/>
      <c r="O599" s="22"/>
      <c r="P599" s="12" t="s">
        <v>7568</v>
      </c>
      <c r="Q599" s="12" t="s">
        <v>7132</v>
      </c>
      <c r="R599" s="12" t="s">
        <v>7569</v>
      </c>
      <c r="S599" s="12" t="s">
        <v>7569</v>
      </c>
      <c r="T599" s="12" t="s">
        <v>7569</v>
      </c>
      <c r="U599" s="14" t="s">
        <v>56</v>
      </c>
      <c r="V599" s="14" t="s">
        <v>56</v>
      </c>
      <c r="W599" s="14" t="s">
        <v>56</v>
      </c>
      <c r="X599" s="16" t="s">
        <v>56</v>
      </c>
      <c r="Y599" s="13"/>
      <c r="Z599" s="13"/>
      <c r="AA599" s="13"/>
      <c r="AB599" s="13"/>
    </row>
    <row r="600" spans="1:28">
      <c r="A600" s="58" t="s">
        <v>1455</v>
      </c>
      <c r="B600" s="12" t="s">
        <v>1456</v>
      </c>
      <c r="C600" s="12" t="s">
        <v>37</v>
      </c>
      <c r="D600" s="12" t="s">
        <v>173</v>
      </c>
      <c r="E600" s="12" t="s">
        <v>174</v>
      </c>
      <c r="F600" s="12" t="s">
        <v>1255</v>
      </c>
      <c r="G600" s="9" t="s">
        <v>5154</v>
      </c>
      <c r="H600" s="8" t="s">
        <v>6678</v>
      </c>
      <c r="I600" s="9"/>
      <c r="J600" s="9"/>
      <c r="K600" s="10" t="s">
        <v>2017</v>
      </c>
      <c r="L600" s="11">
        <v>45748</v>
      </c>
      <c r="M600" s="22"/>
      <c r="N600" s="33"/>
      <c r="O600" s="22"/>
      <c r="P600" s="12" t="s">
        <v>7568</v>
      </c>
      <c r="Q600" s="12" t="s">
        <v>7132</v>
      </c>
      <c r="R600" s="12" t="s">
        <v>7569</v>
      </c>
      <c r="S600" s="12" t="s">
        <v>7569</v>
      </c>
      <c r="T600" s="12" t="s">
        <v>7569</v>
      </c>
      <c r="U600" s="14" t="s">
        <v>56</v>
      </c>
      <c r="V600" s="14" t="s">
        <v>56</v>
      </c>
      <c r="W600" s="14" t="s">
        <v>56</v>
      </c>
      <c r="X600" s="16" t="s">
        <v>56</v>
      </c>
      <c r="Y600" s="13"/>
      <c r="Z600" s="13"/>
      <c r="AA600" s="13"/>
      <c r="AB600" s="13"/>
    </row>
    <row r="601" spans="1:28">
      <c r="A601" s="58" t="s">
        <v>1457</v>
      </c>
      <c r="B601" s="12" t="s">
        <v>1458</v>
      </c>
      <c r="C601" s="12" t="s">
        <v>37</v>
      </c>
      <c r="D601" s="12" t="s">
        <v>173</v>
      </c>
      <c r="E601" s="12" t="s">
        <v>174</v>
      </c>
      <c r="F601" s="12" t="s">
        <v>1255</v>
      </c>
      <c r="G601" s="9" t="s">
        <v>5155</v>
      </c>
      <c r="H601" s="8" t="s">
        <v>6678</v>
      </c>
      <c r="I601" s="9"/>
      <c r="J601" s="9"/>
      <c r="K601" s="10" t="s">
        <v>2017</v>
      </c>
      <c r="L601" s="11">
        <v>45748</v>
      </c>
      <c r="M601" s="22"/>
      <c r="N601" s="33"/>
      <c r="O601" s="22"/>
      <c r="P601" s="12" t="s">
        <v>7568</v>
      </c>
      <c r="Q601" s="12" t="s">
        <v>7132</v>
      </c>
      <c r="R601" s="12" t="s">
        <v>7569</v>
      </c>
      <c r="S601" s="12" t="s">
        <v>7569</v>
      </c>
      <c r="T601" s="12" t="s">
        <v>7569</v>
      </c>
      <c r="U601" s="14" t="s">
        <v>56</v>
      </c>
      <c r="V601" s="14" t="s">
        <v>56</v>
      </c>
      <c r="W601" s="14" t="s">
        <v>56</v>
      </c>
      <c r="X601" s="16" t="s">
        <v>56</v>
      </c>
      <c r="Y601" s="13"/>
      <c r="Z601" s="13"/>
      <c r="AA601" s="13"/>
      <c r="AB601" s="13"/>
    </row>
    <row r="602" spans="1:28">
      <c r="A602" s="58" t="s">
        <v>1459</v>
      </c>
      <c r="B602" s="12" t="s">
        <v>1460</v>
      </c>
      <c r="C602" s="12" t="s">
        <v>37</v>
      </c>
      <c r="D602" s="12" t="s">
        <v>173</v>
      </c>
      <c r="E602" s="12" t="s">
        <v>174</v>
      </c>
      <c r="F602" s="12" t="s">
        <v>1255</v>
      </c>
      <c r="G602" s="9" t="s">
        <v>5156</v>
      </c>
      <c r="H602" s="8" t="s">
        <v>6678</v>
      </c>
      <c r="I602" s="9"/>
      <c r="J602" s="9"/>
      <c r="K602" s="10" t="s">
        <v>2017</v>
      </c>
      <c r="L602" s="11">
        <v>45748</v>
      </c>
      <c r="M602" s="22"/>
      <c r="N602" s="33"/>
      <c r="O602" s="22"/>
      <c r="P602" s="12" t="s">
        <v>7568</v>
      </c>
      <c r="Q602" s="12" t="s">
        <v>7132</v>
      </c>
      <c r="R602" s="12" t="s">
        <v>7569</v>
      </c>
      <c r="S602" s="12" t="s">
        <v>7569</v>
      </c>
      <c r="T602" s="12" t="s">
        <v>7569</v>
      </c>
      <c r="U602" s="14" t="s">
        <v>56</v>
      </c>
      <c r="V602" s="14" t="s">
        <v>56</v>
      </c>
      <c r="W602" s="14" t="s">
        <v>56</v>
      </c>
      <c r="X602" s="16" t="s">
        <v>56</v>
      </c>
      <c r="Y602" s="13"/>
      <c r="Z602" s="13"/>
      <c r="AA602" s="13"/>
      <c r="AB602" s="13"/>
    </row>
    <row r="603" spans="1:28">
      <c r="A603" t="s">
        <v>1471</v>
      </c>
      <c r="B603" s="12" t="s">
        <v>7755</v>
      </c>
      <c r="C603" s="12" t="s">
        <v>37</v>
      </c>
      <c r="D603" s="12" t="s">
        <v>173</v>
      </c>
      <c r="E603" s="12" t="s">
        <v>1463</v>
      </c>
      <c r="F603" s="12" t="s">
        <v>607</v>
      </c>
      <c r="G603" s="9" t="s">
        <v>5159</v>
      </c>
      <c r="H603" s="8" t="s">
        <v>5159</v>
      </c>
      <c r="I603" s="9" t="s">
        <v>1468</v>
      </c>
      <c r="J603" s="9"/>
      <c r="K603" s="10"/>
      <c r="L603" s="11"/>
      <c r="M603" s="22"/>
      <c r="N603" s="33"/>
      <c r="O603" s="22"/>
      <c r="P603" s="12" t="s">
        <v>7756</v>
      </c>
      <c r="Q603" s="12" t="s">
        <v>7556</v>
      </c>
      <c r="R603" s="12" t="s">
        <v>7757</v>
      </c>
      <c r="S603" s="12" t="s">
        <v>7052</v>
      </c>
      <c r="T603" s="12" t="s">
        <v>7529</v>
      </c>
      <c r="U603" s="12" t="s">
        <v>7758</v>
      </c>
      <c r="V603" s="6">
        <v>0.52</v>
      </c>
      <c r="W603" s="57">
        <v>1430</v>
      </c>
      <c r="X603" s="15">
        <v>0.74</v>
      </c>
      <c r="Y603" s="13"/>
      <c r="Z603" s="13"/>
      <c r="AA603" s="13"/>
      <c r="AB603" s="13"/>
    </row>
    <row r="604" spans="1:28">
      <c r="A604" t="s">
        <v>1475</v>
      </c>
      <c r="B604" s="12" t="s">
        <v>7759</v>
      </c>
      <c r="C604" s="12" t="s">
        <v>37</v>
      </c>
      <c r="D604" s="12" t="s">
        <v>173</v>
      </c>
      <c r="E604" s="12" t="s">
        <v>1463</v>
      </c>
      <c r="F604" s="12" t="s">
        <v>607</v>
      </c>
      <c r="G604" s="9" t="s">
        <v>5160</v>
      </c>
      <c r="H604" s="8" t="s">
        <v>5160</v>
      </c>
      <c r="I604" s="9" t="s">
        <v>1472</v>
      </c>
      <c r="J604" s="9"/>
      <c r="K604" s="10"/>
      <c r="L604" s="11"/>
      <c r="M604" s="22"/>
      <c r="N604" s="33"/>
      <c r="O604" s="22"/>
      <c r="P604" s="12" t="s">
        <v>7760</v>
      </c>
      <c r="Q604" s="12" t="s">
        <v>7761</v>
      </c>
      <c r="R604" s="12" t="s">
        <v>7762</v>
      </c>
      <c r="S604" s="12" t="s">
        <v>7052</v>
      </c>
      <c r="T604" s="12" t="s">
        <v>7052</v>
      </c>
      <c r="U604" s="12" t="s">
        <v>7758</v>
      </c>
      <c r="V604" s="6">
        <v>0.57999999999999996</v>
      </c>
      <c r="W604" s="57">
        <v>1430</v>
      </c>
      <c r="X604" s="15">
        <v>0.83</v>
      </c>
      <c r="Y604" s="13"/>
      <c r="Z604" s="13"/>
      <c r="AA604" s="13"/>
      <c r="AB604" s="13"/>
    </row>
    <row r="605" spans="1:28">
      <c r="A605" t="s">
        <v>1479</v>
      </c>
      <c r="B605" s="12" t="s">
        <v>7763</v>
      </c>
      <c r="C605" s="12" t="s">
        <v>37</v>
      </c>
      <c r="D605" s="12" t="s">
        <v>173</v>
      </c>
      <c r="E605" s="12" t="s">
        <v>1463</v>
      </c>
      <c r="F605" s="12" t="s">
        <v>565</v>
      </c>
      <c r="G605" s="9" t="s">
        <v>5161</v>
      </c>
      <c r="H605" s="8" t="s">
        <v>5161</v>
      </c>
      <c r="I605" s="9" t="s">
        <v>1476</v>
      </c>
      <c r="J605" s="9"/>
      <c r="K605" s="10"/>
      <c r="L605" s="11"/>
      <c r="M605" s="22"/>
      <c r="N605" s="33"/>
      <c r="O605" s="22"/>
      <c r="P605" s="12" t="s">
        <v>7764</v>
      </c>
      <c r="Q605" s="12" t="s">
        <v>7765</v>
      </c>
      <c r="R605" s="12" t="s">
        <v>7766</v>
      </c>
      <c r="S605" s="12" t="s">
        <v>7691</v>
      </c>
      <c r="T605" s="12" t="s">
        <v>7691</v>
      </c>
      <c r="U605" s="12" t="s">
        <v>7767</v>
      </c>
      <c r="V605" s="6">
        <v>0.8</v>
      </c>
      <c r="W605" s="57">
        <v>631</v>
      </c>
      <c r="X605" s="15">
        <v>0.5</v>
      </c>
      <c r="Y605" s="13"/>
      <c r="Z605" s="13"/>
      <c r="AA605" s="13"/>
      <c r="AB605" s="13"/>
    </row>
    <row r="606" spans="1:28">
      <c r="A606" t="s">
        <v>1486</v>
      </c>
      <c r="B606" s="12" t="s">
        <v>7768</v>
      </c>
      <c r="C606" s="12" t="s">
        <v>37</v>
      </c>
      <c r="D606" s="12" t="s">
        <v>173</v>
      </c>
      <c r="E606" s="12" t="s">
        <v>1463</v>
      </c>
      <c r="F606" s="12" t="s">
        <v>565</v>
      </c>
      <c r="G606" s="9" t="s">
        <v>7769</v>
      </c>
      <c r="H606" s="8" t="s">
        <v>7769</v>
      </c>
      <c r="I606" s="9" t="s">
        <v>1483</v>
      </c>
      <c r="J606" s="9"/>
      <c r="K606" s="10"/>
      <c r="L606" s="11"/>
      <c r="M606" s="22"/>
      <c r="N606" s="33"/>
      <c r="O606" s="22"/>
      <c r="P606" s="12" t="s">
        <v>7770</v>
      </c>
      <c r="Q606" s="12" t="s">
        <v>7771</v>
      </c>
      <c r="R606" s="12" t="s">
        <v>7772</v>
      </c>
      <c r="S606" s="12" t="s">
        <v>7722</v>
      </c>
      <c r="T606" s="12" t="s">
        <v>7722</v>
      </c>
      <c r="U606" s="12" t="s">
        <v>7767</v>
      </c>
      <c r="V606" s="6">
        <v>0.86</v>
      </c>
      <c r="W606" s="57">
        <v>631</v>
      </c>
      <c r="X606" s="15">
        <v>0.54</v>
      </c>
      <c r="Y606" s="13"/>
      <c r="Z606" s="13"/>
      <c r="AA606" s="13"/>
      <c r="AB606" s="13"/>
    </row>
    <row r="607" spans="1:28">
      <c r="A607" t="s">
        <v>1490</v>
      </c>
      <c r="B607" s="12" t="s">
        <v>7773</v>
      </c>
      <c r="C607" s="12" t="s">
        <v>37</v>
      </c>
      <c r="D607" s="12" t="s">
        <v>173</v>
      </c>
      <c r="E607" s="12" t="s">
        <v>1463</v>
      </c>
      <c r="F607" s="12" t="s">
        <v>565</v>
      </c>
      <c r="G607" s="9" t="s">
        <v>7774</v>
      </c>
      <c r="H607" s="8" t="s">
        <v>7775</v>
      </c>
      <c r="I607" s="9" t="s">
        <v>1487</v>
      </c>
      <c r="J607" s="9"/>
      <c r="K607" s="10"/>
      <c r="L607" s="11"/>
      <c r="M607" s="22"/>
      <c r="N607" s="33"/>
      <c r="O607" s="22"/>
      <c r="P607" s="12" t="s">
        <v>7770</v>
      </c>
      <c r="Q607" s="12" t="s">
        <v>7776</v>
      </c>
      <c r="R607" s="12" t="s">
        <v>7772</v>
      </c>
      <c r="S607" s="12" t="s">
        <v>7722</v>
      </c>
      <c r="T607" s="12" t="s">
        <v>7722</v>
      </c>
      <c r="U607" s="12" t="s">
        <v>7767</v>
      </c>
      <c r="V607" s="6">
        <v>0.86</v>
      </c>
      <c r="W607" s="57">
        <v>631</v>
      </c>
      <c r="X607" s="15">
        <v>0.54</v>
      </c>
      <c r="Y607" s="13"/>
      <c r="Z607" s="13"/>
      <c r="AA607" s="13"/>
      <c r="AB607" s="13"/>
    </row>
    <row r="608" spans="1:28">
      <c r="A608" t="s">
        <v>7777</v>
      </c>
      <c r="B608" s="12" t="s">
        <v>7778</v>
      </c>
      <c r="C608" s="12" t="s">
        <v>37</v>
      </c>
      <c r="D608" s="12" t="s">
        <v>173</v>
      </c>
      <c r="E608" s="12" t="s">
        <v>1463</v>
      </c>
      <c r="F608" s="12" t="s">
        <v>175</v>
      </c>
      <c r="G608" s="56" t="s">
        <v>5157</v>
      </c>
      <c r="H608" s="8" t="s">
        <v>6679</v>
      </c>
      <c r="I608" s="9"/>
      <c r="J608" s="9"/>
      <c r="K608" s="10"/>
      <c r="L608" s="11"/>
      <c r="M608" s="22"/>
      <c r="N608" s="33"/>
      <c r="O608" s="22"/>
      <c r="P608" s="12" t="s">
        <v>7779</v>
      </c>
      <c r="Q608" s="12" t="s">
        <v>7617</v>
      </c>
      <c r="R608" s="12" t="s">
        <v>7339</v>
      </c>
      <c r="S608" s="12" t="s">
        <v>7595</v>
      </c>
      <c r="T608" s="12" t="s">
        <v>7780</v>
      </c>
      <c r="U608" s="14" t="s">
        <v>56</v>
      </c>
      <c r="V608" s="14" t="s">
        <v>56</v>
      </c>
      <c r="W608" s="14" t="s">
        <v>56</v>
      </c>
      <c r="X608" s="16" t="s">
        <v>56</v>
      </c>
      <c r="Y608" s="13"/>
      <c r="Z608" s="13"/>
      <c r="AA608" s="13"/>
      <c r="AB608" s="13"/>
    </row>
    <row r="609" spans="1:28">
      <c r="A609" t="s">
        <v>1468</v>
      </c>
      <c r="B609" s="12" t="s">
        <v>1469</v>
      </c>
      <c r="C609" s="12" t="s">
        <v>37</v>
      </c>
      <c r="D609" s="12" t="s">
        <v>173</v>
      </c>
      <c r="E609" s="12" t="s">
        <v>1463</v>
      </c>
      <c r="F609" s="12" t="s">
        <v>607</v>
      </c>
      <c r="G609" s="9" t="s">
        <v>5159</v>
      </c>
      <c r="H609" s="8" t="s">
        <v>5159</v>
      </c>
      <c r="I609" s="9"/>
      <c r="J609" s="9" t="s">
        <v>1471</v>
      </c>
      <c r="K609" s="10" t="s">
        <v>2017</v>
      </c>
      <c r="L609" s="11">
        <v>45809</v>
      </c>
      <c r="M609" s="22"/>
      <c r="N609" s="33"/>
      <c r="O609" s="22"/>
      <c r="P609" s="12" t="s">
        <v>7781</v>
      </c>
      <c r="Q609" s="12" t="s">
        <v>7556</v>
      </c>
      <c r="R609" s="12" t="s">
        <v>7616</v>
      </c>
      <c r="S609" s="12" t="s">
        <v>7052</v>
      </c>
      <c r="T609" s="12" t="s">
        <v>7660</v>
      </c>
      <c r="U609" s="12" t="s">
        <v>42</v>
      </c>
      <c r="V609" s="6">
        <v>0.15</v>
      </c>
      <c r="W609" s="57">
        <v>0.02</v>
      </c>
      <c r="X609" s="6">
        <v>3.0000000000000001E-6</v>
      </c>
      <c r="Y609" s="13"/>
      <c r="Z609" s="13"/>
      <c r="AA609" s="13"/>
      <c r="AB609" s="13"/>
    </row>
    <row r="610" spans="1:28">
      <c r="A610" t="s">
        <v>1472</v>
      </c>
      <c r="B610" s="12" t="s">
        <v>1473</v>
      </c>
      <c r="C610" s="12" t="s">
        <v>37</v>
      </c>
      <c r="D610" s="12" t="s">
        <v>173</v>
      </c>
      <c r="E610" s="12" t="s">
        <v>1463</v>
      </c>
      <c r="F610" s="12" t="s">
        <v>607</v>
      </c>
      <c r="G610" s="9" t="s">
        <v>5160</v>
      </c>
      <c r="H610" s="8" t="s">
        <v>5160</v>
      </c>
      <c r="I610" s="9"/>
      <c r="J610" s="9" t="s">
        <v>1475</v>
      </c>
      <c r="K610" s="10" t="s">
        <v>2017</v>
      </c>
      <c r="L610" s="11">
        <v>45809</v>
      </c>
      <c r="M610" s="22"/>
      <c r="N610" s="33"/>
      <c r="O610" s="22"/>
      <c r="P610" s="12" t="s">
        <v>7782</v>
      </c>
      <c r="Q610" s="12" t="s">
        <v>7761</v>
      </c>
      <c r="R610" s="12" t="s">
        <v>7203</v>
      </c>
      <c r="S610" s="12" t="s">
        <v>7052</v>
      </c>
      <c r="T610" s="12" t="s">
        <v>7660</v>
      </c>
      <c r="U610" s="12" t="s">
        <v>42</v>
      </c>
      <c r="V610" s="6">
        <v>0.15</v>
      </c>
      <c r="W610" s="57">
        <v>0.02</v>
      </c>
      <c r="X610" s="6">
        <v>3.0000000000000001E-6</v>
      </c>
      <c r="Y610" s="13"/>
      <c r="Z610" s="13"/>
      <c r="AA610" s="13"/>
      <c r="AB610" s="13"/>
    </row>
    <row r="611" spans="1:28">
      <c r="A611" t="s">
        <v>1476</v>
      </c>
      <c r="B611" s="12" t="s">
        <v>1477</v>
      </c>
      <c r="C611" s="12" t="s">
        <v>37</v>
      </c>
      <c r="D611" s="12" t="s">
        <v>173</v>
      </c>
      <c r="E611" s="12" t="s">
        <v>1463</v>
      </c>
      <c r="F611" s="12" t="s">
        <v>565</v>
      </c>
      <c r="G611" s="9" t="s">
        <v>5161</v>
      </c>
      <c r="H611" s="8" t="s">
        <v>5161</v>
      </c>
      <c r="I611" s="9"/>
      <c r="J611" s="9" t="s">
        <v>1479</v>
      </c>
      <c r="K611" s="10" t="s">
        <v>2017</v>
      </c>
      <c r="L611" s="11">
        <v>45748</v>
      </c>
      <c r="M611" s="22"/>
      <c r="N611" s="33"/>
      <c r="O611" s="22"/>
      <c r="P611" s="12" t="s">
        <v>7783</v>
      </c>
      <c r="Q611" s="12" t="s">
        <v>7784</v>
      </c>
      <c r="R611" s="12" t="s">
        <v>7069</v>
      </c>
      <c r="S611" s="12" t="s">
        <v>7785</v>
      </c>
      <c r="T611" s="12" t="s">
        <v>7464</v>
      </c>
      <c r="U611" s="12" t="s">
        <v>42</v>
      </c>
      <c r="V611" s="6">
        <v>0.15</v>
      </c>
      <c r="W611" s="57">
        <v>0.02</v>
      </c>
      <c r="X611" s="6">
        <v>3.0000000000000001E-6</v>
      </c>
      <c r="Y611" s="13"/>
      <c r="Z611" s="13"/>
      <c r="AA611" s="13"/>
      <c r="AB611" s="13"/>
    </row>
    <row r="612" spans="1:28">
      <c r="A612" t="s">
        <v>1480</v>
      </c>
      <c r="B612" s="12" t="s">
        <v>1481</v>
      </c>
      <c r="C612" s="12" t="s">
        <v>37</v>
      </c>
      <c r="D612" s="12" t="s">
        <v>173</v>
      </c>
      <c r="E612" s="12" t="s">
        <v>1463</v>
      </c>
      <c r="F612" s="12" t="s">
        <v>565</v>
      </c>
      <c r="G612" s="9" t="s">
        <v>5162</v>
      </c>
      <c r="H612" s="8" t="s">
        <v>6681</v>
      </c>
      <c r="I612" s="9"/>
      <c r="J612" s="9"/>
      <c r="K612" s="10" t="s">
        <v>2017</v>
      </c>
      <c r="L612" s="11">
        <v>45748</v>
      </c>
      <c r="M612" s="22"/>
      <c r="N612" s="33"/>
      <c r="O612" s="22"/>
      <c r="P612" s="12" t="s">
        <v>7783</v>
      </c>
      <c r="Q612" s="12" t="s">
        <v>7786</v>
      </c>
      <c r="R612" s="12" t="s">
        <v>7069</v>
      </c>
      <c r="S612" s="12" t="s">
        <v>7785</v>
      </c>
      <c r="T612" s="12" t="s">
        <v>7464</v>
      </c>
      <c r="U612" s="12" t="s">
        <v>42</v>
      </c>
      <c r="V612" s="6">
        <v>0.15</v>
      </c>
      <c r="W612" s="57">
        <v>0.02</v>
      </c>
      <c r="X612" s="6">
        <v>3.0000000000000001E-6</v>
      </c>
      <c r="Y612" s="13"/>
      <c r="Z612" s="13"/>
      <c r="AA612" s="13"/>
      <c r="AB612" s="13"/>
    </row>
    <row r="613" spans="1:28">
      <c r="A613" t="s">
        <v>1483</v>
      </c>
      <c r="B613" s="12" t="s">
        <v>1484</v>
      </c>
      <c r="C613" s="12" t="s">
        <v>37</v>
      </c>
      <c r="D613" s="12" t="s">
        <v>173</v>
      </c>
      <c r="E613" s="12" t="s">
        <v>1463</v>
      </c>
      <c r="F613" s="12" t="s">
        <v>565</v>
      </c>
      <c r="G613" s="9" t="s">
        <v>5163</v>
      </c>
      <c r="H613" s="8" t="s">
        <v>5163</v>
      </c>
      <c r="I613" s="9"/>
      <c r="J613" s="9" t="s">
        <v>1486</v>
      </c>
      <c r="K613" s="10" t="s">
        <v>2017</v>
      </c>
      <c r="L613" s="11">
        <v>45748</v>
      </c>
      <c r="M613" s="22"/>
      <c r="N613" s="33"/>
      <c r="O613" s="22"/>
      <c r="P613" s="12" t="s">
        <v>7783</v>
      </c>
      <c r="Q613" s="12" t="s">
        <v>7787</v>
      </c>
      <c r="R613" s="12" t="s">
        <v>7069</v>
      </c>
      <c r="S613" s="12" t="s">
        <v>7785</v>
      </c>
      <c r="T613" s="12" t="s">
        <v>7464</v>
      </c>
      <c r="U613" s="12" t="s">
        <v>42</v>
      </c>
      <c r="V613" s="6">
        <v>0.15</v>
      </c>
      <c r="W613" s="57">
        <v>0.02</v>
      </c>
      <c r="X613" s="6">
        <v>3.0000000000000001E-6</v>
      </c>
      <c r="Y613" s="13"/>
      <c r="Z613" s="13"/>
      <c r="AA613" s="13"/>
      <c r="AB613" s="13"/>
    </row>
    <row r="614" spans="1:28">
      <c r="A614" t="s">
        <v>1487</v>
      </c>
      <c r="B614" s="12" t="s">
        <v>1488</v>
      </c>
      <c r="C614" s="12" t="s">
        <v>37</v>
      </c>
      <c r="D614" s="12" t="s">
        <v>173</v>
      </c>
      <c r="E614" s="12" t="s">
        <v>1463</v>
      </c>
      <c r="F614" s="12" t="s">
        <v>565</v>
      </c>
      <c r="G614" s="9" t="s">
        <v>5164</v>
      </c>
      <c r="H614" s="8" t="s">
        <v>6682</v>
      </c>
      <c r="I614" s="9"/>
      <c r="J614" s="9" t="s">
        <v>1490</v>
      </c>
      <c r="K614" s="10" t="s">
        <v>2017</v>
      </c>
      <c r="L614" s="11">
        <v>45748</v>
      </c>
      <c r="M614" s="22"/>
      <c r="N614" s="33"/>
      <c r="O614" s="22"/>
      <c r="P614" s="12" t="s">
        <v>7783</v>
      </c>
      <c r="Q614" s="12" t="s">
        <v>7788</v>
      </c>
      <c r="R614" s="12" t="s">
        <v>7069</v>
      </c>
      <c r="S614" s="12" t="s">
        <v>7785</v>
      </c>
      <c r="T614" s="12" t="s">
        <v>7464</v>
      </c>
      <c r="U614" s="12" t="s">
        <v>42</v>
      </c>
      <c r="V614" s="6">
        <v>0.15</v>
      </c>
      <c r="W614" s="57">
        <v>0.02</v>
      </c>
      <c r="X614" s="6">
        <v>3.0000000000000001E-6</v>
      </c>
      <c r="Y614" s="13"/>
      <c r="Z614" s="13"/>
      <c r="AA614" s="13"/>
      <c r="AB614" s="13"/>
    </row>
    <row r="615" spans="1:28">
      <c r="A615" t="s">
        <v>7789</v>
      </c>
      <c r="B615" s="12" t="s">
        <v>7790</v>
      </c>
      <c r="C615" s="12" t="s">
        <v>1493</v>
      </c>
      <c r="D615" s="12" t="s">
        <v>6502</v>
      </c>
      <c r="E615" s="12" t="s">
        <v>7791</v>
      </c>
      <c r="F615" s="12" t="s">
        <v>7792</v>
      </c>
      <c r="G615" s="9" t="s">
        <v>7793</v>
      </c>
      <c r="H615" s="8" t="s">
        <v>7794</v>
      </c>
      <c r="I615" s="9"/>
      <c r="J615" s="9"/>
      <c r="K615" s="10"/>
      <c r="L615" s="11"/>
      <c r="M615" s="22"/>
      <c r="N615" s="33"/>
      <c r="O615" s="22"/>
      <c r="P615" s="12" t="s">
        <v>7795</v>
      </c>
      <c r="Q615" s="12" t="s">
        <v>7559</v>
      </c>
      <c r="R615" s="12" t="s">
        <v>7464</v>
      </c>
      <c r="S615" s="12" t="s">
        <v>7517</v>
      </c>
      <c r="T615" s="12" t="s">
        <v>7175</v>
      </c>
      <c r="U615" s="12" t="s">
        <v>96</v>
      </c>
      <c r="V615" s="6">
        <v>1.05</v>
      </c>
      <c r="W615" s="6">
        <v>675</v>
      </c>
      <c r="X615" s="15">
        <v>0.70874999999999999</v>
      </c>
      <c r="Y615" s="13"/>
      <c r="Z615" s="13"/>
      <c r="AA615" s="13"/>
      <c r="AB615" s="13"/>
    </row>
    <row r="616" spans="1:28">
      <c r="A616" t="s">
        <v>7796</v>
      </c>
      <c r="B616" s="12" t="s">
        <v>7797</v>
      </c>
      <c r="C616" s="12" t="s">
        <v>1493</v>
      </c>
      <c r="D616" s="12" t="s">
        <v>6502</v>
      </c>
      <c r="E616" s="12" t="s">
        <v>7791</v>
      </c>
      <c r="F616" s="12" t="s">
        <v>7792</v>
      </c>
      <c r="G616" s="9" t="s">
        <v>7798</v>
      </c>
      <c r="H616" s="8" t="s">
        <v>7794</v>
      </c>
      <c r="I616" s="9"/>
      <c r="J616" s="9"/>
      <c r="K616" s="10"/>
      <c r="L616" s="11"/>
      <c r="M616" s="22"/>
      <c r="N616" s="33"/>
      <c r="O616" s="22"/>
      <c r="P616" s="12" t="s">
        <v>7795</v>
      </c>
      <c r="Q616" s="12" t="s">
        <v>7559</v>
      </c>
      <c r="R616" s="12" t="s">
        <v>7464</v>
      </c>
      <c r="S616" s="12" t="s">
        <v>7517</v>
      </c>
      <c r="T616" s="12" t="s">
        <v>7175</v>
      </c>
      <c r="U616" s="12" t="s">
        <v>96</v>
      </c>
      <c r="V616" s="6">
        <v>1.1000000000000001</v>
      </c>
      <c r="W616" s="6">
        <v>675</v>
      </c>
      <c r="X616" s="15">
        <v>0.74250000000000005</v>
      </c>
      <c r="Y616" s="13"/>
      <c r="Z616" s="13"/>
      <c r="AA616" s="13"/>
      <c r="AB616" s="13"/>
    </row>
    <row r="617" spans="1:28">
      <c r="A617" t="s">
        <v>7799</v>
      </c>
      <c r="B617" s="12" t="s">
        <v>7800</v>
      </c>
      <c r="C617" s="12" t="s">
        <v>1493</v>
      </c>
      <c r="D617" s="12" t="s">
        <v>6507</v>
      </c>
      <c r="E617" s="12" t="s">
        <v>7791</v>
      </c>
      <c r="F617" s="12" t="s">
        <v>7792</v>
      </c>
      <c r="G617" s="9" t="s">
        <v>7801</v>
      </c>
      <c r="H617" s="8" t="s">
        <v>7802</v>
      </c>
      <c r="I617" s="9"/>
      <c r="J617" s="9"/>
      <c r="K617" s="10"/>
      <c r="L617" s="11"/>
      <c r="M617" s="22"/>
      <c r="N617" s="33"/>
      <c r="O617" s="22"/>
      <c r="P617" s="12" t="s">
        <v>7803</v>
      </c>
      <c r="Q617" s="12" t="s">
        <v>7444</v>
      </c>
      <c r="R617" s="12" t="s">
        <v>7175</v>
      </c>
      <c r="S617" s="12" t="s">
        <v>7804</v>
      </c>
      <c r="T617" s="12" t="s">
        <v>7601</v>
      </c>
      <c r="U617" s="14" t="s">
        <v>56</v>
      </c>
      <c r="V617" s="14" t="s">
        <v>56</v>
      </c>
      <c r="W617" s="14" t="s">
        <v>56</v>
      </c>
      <c r="X617" s="16" t="s">
        <v>56</v>
      </c>
      <c r="Y617" s="13"/>
      <c r="Z617" s="13"/>
      <c r="AA617" s="13"/>
      <c r="AB617" s="13"/>
    </row>
    <row r="618" spans="1:28">
      <c r="A618" t="s">
        <v>7805</v>
      </c>
      <c r="B618" s="12" t="s">
        <v>7806</v>
      </c>
      <c r="C618" s="12" t="s">
        <v>1493</v>
      </c>
      <c r="D618" s="12" t="s">
        <v>6507</v>
      </c>
      <c r="E618" s="12" t="s">
        <v>7791</v>
      </c>
      <c r="F618" s="12" t="s">
        <v>7792</v>
      </c>
      <c r="G618" s="9" t="s">
        <v>7807</v>
      </c>
      <c r="H618" s="8" t="s">
        <v>7802</v>
      </c>
      <c r="I618" s="9"/>
      <c r="J618" s="9"/>
      <c r="K618" s="10"/>
      <c r="L618" s="11"/>
      <c r="M618" s="22"/>
      <c r="N618" s="33"/>
      <c r="O618" s="22"/>
      <c r="P618" s="12" t="s">
        <v>7803</v>
      </c>
      <c r="Q618" s="12" t="s">
        <v>7444</v>
      </c>
      <c r="R618" s="12" t="s">
        <v>7175</v>
      </c>
      <c r="S618" s="12" t="s">
        <v>7804</v>
      </c>
      <c r="T618" s="12" t="s">
        <v>7601</v>
      </c>
      <c r="U618" s="14" t="s">
        <v>56</v>
      </c>
      <c r="V618" s="14" t="s">
        <v>56</v>
      </c>
      <c r="W618" s="14" t="s">
        <v>56</v>
      </c>
      <c r="X618" s="16" t="s">
        <v>56</v>
      </c>
      <c r="Y618" s="13"/>
      <c r="Z618" s="13"/>
      <c r="AA618" s="13"/>
      <c r="AB618" s="13"/>
    </row>
    <row r="619" spans="1:28">
      <c r="A619" t="s">
        <v>1655</v>
      </c>
      <c r="B619" s="12" t="s">
        <v>7808</v>
      </c>
      <c r="C619" s="12" t="s">
        <v>1493</v>
      </c>
      <c r="D619" s="12" t="s">
        <v>6502</v>
      </c>
      <c r="E619" s="12" t="s">
        <v>1615</v>
      </c>
      <c r="F619" s="12" t="s">
        <v>1616</v>
      </c>
      <c r="G619" s="9" t="s">
        <v>5206</v>
      </c>
      <c r="H619" s="8" t="s">
        <v>1654</v>
      </c>
      <c r="I619" s="9"/>
      <c r="J619" s="9"/>
      <c r="K619" s="10"/>
      <c r="L619" s="11"/>
      <c r="M619" s="22"/>
      <c r="N619" s="33"/>
      <c r="O619" s="22"/>
      <c r="P619" s="12" t="s">
        <v>7809</v>
      </c>
      <c r="Q619" s="12" t="s">
        <v>7810</v>
      </c>
      <c r="R619" s="12" t="s">
        <v>7052</v>
      </c>
      <c r="S619" s="12" t="s">
        <v>7512</v>
      </c>
      <c r="T619" s="12" t="s">
        <v>7811</v>
      </c>
      <c r="U619" s="12" t="s">
        <v>96</v>
      </c>
      <c r="V619" s="6">
        <v>0.7</v>
      </c>
      <c r="W619" s="6">
        <v>675</v>
      </c>
      <c r="X619" s="15">
        <v>0.47249999999999992</v>
      </c>
      <c r="Y619" s="13"/>
      <c r="Z619" s="13"/>
      <c r="AA619" s="13"/>
      <c r="AB619" s="13"/>
    </row>
    <row r="620" spans="1:28">
      <c r="A620" t="s">
        <v>1659</v>
      </c>
      <c r="B620" s="12" t="s">
        <v>7812</v>
      </c>
      <c r="C620" s="12" t="s">
        <v>1493</v>
      </c>
      <c r="D620" s="12" t="s">
        <v>6502</v>
      </c>
      <c r="E620" s="12" t="s">
        <v>1615</v>
      </c>
      <c r="F620" s="12" t="s">
        <v>1616</v>
      </c>
      <c r="G620" s="9" t="s">
        <v>5207</v>
      </c>
      <c r="H620" s="8" t="s">
        <v>1654</v>
      </c>
      <c r="I620" s="9"/>
      <c r="J620" s="9"/>
      <c r="K620" s="10"/>
      <c r="L620" s="11"/>
      <c r="M620" s="22"/>
      <c r="N620" s="33"/>
      <c r="O620" s="22"/>
      <c r="P620" s="12" t="s">
        <v>7809</v>
      </c>
      <c r="Q620" s="12" t="s">
        <v>7810</v>
      </c>
      <c r="R620" s="12" t="s">
        <v>7052</v>
      </c>
      <c r="S620" s="12" t="s">
        <v>7512</v>
      </c>
      <c r="T620" s="12" t="s">
        <v>7811</v>
      </c>
      <c r="U620" s="12" t="s">
        <v>96</v>
      </c>
      <c r="V620" s="6">
        <v>0.7</v>
      </c>
      <c r="W620" s="6">
        <v>675</v>
      </c>
      <c r="X620" s="15">
        <v>0.47249999999999992</v>
      </c>
      <c r="Y620" s="13"/>
      <c r="Z620" s="13"/>
      <c r="AA620" s="13"/>
      <c r="AB620" s="13"/>
    </row>
    <row r="621" spans="1:28">
      <c r="A621" t="s">
        <v>1663</v>
      </c>
      <c r="B621" s="12" t="s">
        <v>7813</v>
      </c>
      <c r="C621" s="12" t="s">
        <v>1493</v>
      </c>
      <c r="D621" s="12" t="s">
        <v>6502</v>
      </c>
      <c r="E621" s="12" t="s">
        <v>1615</v>
      </c>
      <c r="F621" s="12" t="s">
        <v>1616</v>
      </c>
      <c r="G621" s="9" t="s">
        <v>5208</v>
      </c>
      <c r="H621" s="8" t="s">
        <v>1654</v>
      </c>
      <c r="I621" s="9"/>
      <c r="J621" s="9"/>
      <c r="K621" s="10"/>
      <c r="L621" s="11"/>
      <c r="M621" s="22"/>
      <c r="N621" s="33"/>
      <c r="O621" s="22"/>
      <c r="P621" s="12" t="s">
        <v>7809</v>
      </c>
      <c r="Q621" s="12" t="s">
        <v>7814</v>
      </c>
      <c r="R621" s="12" t="s">
        <v>7052</v>
      </c>
      <c r="S621" s="12" t="s">
        <v>7512</v>
      </c>
      <c r="T621" s="12" t="s">
        <v>7811</v>
      </c>
      <c r="U621" s="12" t="s">
        <v>96</v>
      </c>
      <c r="V621" s="6">
        <v>0.81</v>
      </c>
      <c r="W621" s="6">
        <v>675</v>
      </c>
      <c r="X621" s="15">
        <v>0.54674999999999996</v>
      </c>
      <c r="Y621" s="13"/>
      <c r="Z621" s="13"/>
      <c r="AA621" s="13"/>
      <c r="AB621" s="13"/>
    </row>
    <row r="622" spans="1:28">
      <c r="A622" t="s">
        <v>1667</v>
      </c>
      <c r="B622" s="12" t="s">
        <v>7815</v>
      </c>
      <c r="C622" s="12" t="s">
        <v>1493</v>
      </c>
      <c r="D622" s="12" t="s">
        <v>6502</v>
      </c>
      <c r="E622" s="12" t="s">
        <v>1615</v>
      </c>
      <c r="F622" s="12" t="s">
        <v>1616</v>
      </c>
      <c r="G622" s="9" t="s">
        <v>5209</v>
      </c>
      <c r="H622" s="8" t="s">
        <v>1654</v>
      </c>
      <c r="I622" s="9"/>
      <c r="J622" s="9"/>
      <c r="K622" s="10"/>
      <c r="L622" s="11"/>
      <c r="M622" s="22"/>
      <c r="N622" s="33"/>
      <c r="O622" s="22"/>
      <c r="P622" s="12" t="s">
        <v>7809</v>
      </c>
      <c r="Q622" s="12" t="s">
        <v>7814</v>
      </c>
      <c r="R622" s="12" t="s">
        <v>7052</v>
      </c>
      <c r="S622" s="12" t="s">
        <v>7512</v>
      </c>
      <c r="T622" s="12" t="s">
        <v>7811</v>
      </c>
      <c r="U622" s="12" t="s">
        <v>96</v>
      </c>
      <c r="V622" s="6">
        <v>0.83</v>
      </c>
      <c r="W622" s="6">
        <v>675</v>
      </c>
      <c r="X622" s="15">
        <v>0.56025000000000003</v>
      </c>
      <c r="Y622" s="13"/>
      <c r="Z622" s="13"/>
      <c r="AA622" s="13"/>
      <c r="AB622" s="13"/>
    </row>
    <row r="623" spans="1:28">
      <c r="A623" t="s">
        <v>1671</v>
      </c>
      <c r="B623" s="12" t="s">
        <v>7816</v>
      </c>
      <c r="C623" s="12" t="s">
        <v>1493</v>
      </c>
      <c r="D623" s="12" t="s">
        <v>6502</v>
      </c>
      <c r="E623" s="12" t="s">
        <v>1615</v>
      </c>
      <c r="F623" s="12" t="s">
        <v>1616</v>
      </c>
      <c r="G623" s="9" t="s">
        <v>5210</v>
      </c>
      <c r="H623" s="8" t="s">
        <v>1654</v>
      </c>
      <c r="I623" s="9"/>
      <c r="J623" s="9"/>
      <c r="K623" s="10"/>
      <c r="L623" s="11"/>
      <c r="M623" s="22"/>
      <c r="N623" s="33"/>
      <c r="O623" s="22"/>
      <c r="P623" s="12" t="s">
        <v>7817</v>
      </c>
      <c r="Q623" s="12" t="s">
        <v>7562</v>
      </c>
      <c r="R623" s="12" t="s">
        <v>7743</v>
      </c>
      <c r="S623" s="12" t="s">
        <v>7179</v>
      </c>
      <c r="T623" s="12" t="s">
        <v>7077</v>
      </c>
      <c r="U623" s="12" t="s">
        <v>96</v>
      </c>
      <c r="V623" s="6">
        <v>1.1299999999999999</v>
      </c>
      <c r="W623" s="6">
        <v>675</v>
      </c>
      <c r="X623" s="15">
        <v>0.76274999999999993</v>
      </c>
      <c r="Y623" s="13"/>
      <c r="Z623" s="13"/>
      <c r="AA623" s="13"/>
      <c r="AB623" s="13"/>
    </row>
    <row r="624" spans="1:28">
      <c r="A624" t="s">
        <v>1675</v>
      </c>
      <c r="B624" s="12" t="s">
        <v>7818</v>
      </c>
      <c r="C624" s="12" t="s">
        <v>1493</v>
      </c>
      <c r="D624" s="12" t="s">
        <v>6502</v>
      </c>
      <c r="E624" s="12" t="s">
        <v>1615</v>
      </c>
      <c r="F624" s="12" t="s">
        <v>1616</v>
      </c>
      <c r="G624" s="9" t="s">
        <v>5211</v>
      </c>
      <c r="H624" s="8" t="s">
        <v>1654</v>
      </c>
      <c r="I624" s="9"/>
      <c r="J624" s="9"/>
      <c r="K624" s="10"/>
      <c r="L624" s="11"/>
      <c r="M624" s="22"/>
      <c r="N624" s="33"/>
      <c r="O624" s="22"/>
      <c r="P624" s="12" t="s">
        <v>7817</v>
      </c>
      <c r="Q624" s="12" t="s">
        <v>7819</v>
      </c>
      <c r="R624" s="12" t="s">
        <v>7743</v>
      </c>
      <c r="S624" s="12" t="s">
        <v>7179</v>
      </c>
      <c r="T624" s="12" t="s">
        <v>7077</v>
      </c>
      <c r="U624" s="12" t="s">
        <v>96</v>
      </c>
      <c r="V624" s="6">
        <v>1.35</v>
      </c>
      <c r="W624" s="6">
        <v>675</v>
      </c>
      <c r="X624" s="15">
        <v>0.91125000000000012</v>
      </c>
      <c r="Y624" s="13"/>
      <c r="Z624" s="13"/>
      <c r="AA624" s="13"/>
      <c r="AB624" s="13"/>
    </row>
    <row r="625" spans="1:28">
      <c r="A625" t="s">
        <v>1625</v>
      </c>
      <c r="B625" s="12" t="s">
        <v>7820</v>
      </c>
      <c r="C625" s="12" t="s">
        <v>1493</v>
      </c>
      <c r="D625" s="12" t="s">
        <v>6507</v>
      </c>
      <c r="E625" s="12" t="s">
        <v>1615</v>
      </c>
      <c r="F625" s="12" t="s">
        <v>1616</v>
      </c>
      <c r="G625" s="9" t="s">
        <v>6712</v>
      </c>
      <c r="H625" s="8" t="s">
        <v>6722</v>
      </c>
      <c r="I625" s="9"/>
      <c r="J625" s="9"/>
      <c r="K625" s="10"/>
      <c r="L625" s="11"/>
      <c r="M625" s="22"/>
      <c r="N625" s="33"/>
      <c r="O625" s="22"/>
      <c r="P625" s="12" t="s">
        <v>7821</v>
      </c>
      <c r="Q625" s="12" t="s">
        <v>7822</v>
      </c>
      <c r="R625" s="12" t="s">
        <v>7565</v>
      </c>
      <c r="S625" s="12" t="s">
        <v>7566</v>
      </c>
      <c r="T625" s="12" t="s">
        <v>7601</v>
      </c>
      <c r="U625" s="14" t="s">
        <v>56</v>
      </c>
      <c r="V625" s="14" t="s">
        <v>56</v>
      </c>
      <c r="W625" s="14" t="s">
        <v>56</v>
      </c>
      <c r="X625" s="16" t="s">
        <v>56</v>
      </c>
      <c r="Y625" s="13"/>
      <c r="Z625" s="13"/>
      <c r="AA625" s="13"/>
      <c r="AB625" s="13"/>
    </row>
    <row r="626" spans="1:28">
      <c r="A626" t="s">
        <v>1630</v>
      </c>
      <c r="B626" s="12" t="s">
        <v>7823</v>
      </c>
      <c r="C626" s="12" t="s">
        <v>1493</v>
      </c>
      <c r="D626" s="12" t="s">
        <v>6507</v>
      </c>
      <c r="E626" s="12" t="s">
        <v>1615</v>
      </c>
      <c r="F626" s="12" t="s">
        <v>1616</v>
      </c>
      <c r="G626" s="9" t="s">
        <v>6713</v>
      </c>
      <c r="H626" s="8" t="s">
        <v>6722</v>
      </c>
      <c r="I626" s="9"/>
      <c r="J626" s="9"/>
      <c r="K626" s="10"/>
      <c r="L626" s="11"/>
      <c r="M626" s="22"/>
      <c r="N626" s="33"/>
      <c r="O626" s="22"/>
      <c r="P626" s="12" t="s">
        <v>7821</v>
      </c>
      <c r="Q626" s="12" t="s">
        <v>7822</v>
      </c>
      <c r="R626" s="12" t="s">
        <v>7565</v>
      </c>
      <c r="S626" s="12" t="s">
        <v>7566</v>
      </c>
      <c r="T626" s="12" t="s">
        <v>7601</v>
      </c>
      <c r="U626" s="14" t="s">
        <v>56</v>
      </c>
      <c r="V626" s="14" t="s">
        <v>56</v>
      </c>
      <c r="W626" s="14" t="s">
        <v>56</v>
      </c>
      <c r="X626" s="16" t="s">
        <v>56</v>
      </c>
      <c r="Y626" s="13"/>
      <c r="Z626" s="13"/>
      <c r="AA626" s="13"/>
      <c r="AB626" s="13"/>
    </row>
    <row r="627" spans="1:28">
      <c r="A627" t="s">
        <v>1635</v>
      </c>
      <c r="B627" s="12" t="s">
        <v>7824</v>
      </c>
      <c r="C627" s="12" t="s">
        <v>1493</v>
      </c>
      <c r="D627" s="12" t="s">
        <v>6507</v>
      </c>
      <c r="E627" s="12" t="s">
        <v>1615</v>
      </c>
      <c r="F627" s="12" t="s">
        <v>1616</v>
      </c>
      <c r="G627" s="9" t="s">
        <v>6714</v>
      </c>
      <c r="H627" s="8" t="s">
        <v>6722</v>
      </c>
      <c r="I627" s="9"/>
      <c r="J627" s="9"/>
      <c r="K627" s="10"/>
      <c r="L627" s="11"/>
      <c r="M627" s="22"/>
      <c r="N627" s="33"/>
      <c r="O627" s="22"/>
      <c r="P627" s="12" t="s">
        <v>7821</v>
      </c>
      <c r="Q627" s="12" t="s">
        <v>7825</v>
      </c>
      <c r="R627" s="12" t="s">
        <v>7565</v>
      </c>
      <c r="S627" s="12" t="s">
        <v>7566</v>
      </c>
      <c r="T627" s="12" t="s">
        <v>7601</v>
      </c>
      <c r="U627" s="14" t="s">
        <v>56</v>
      </c>
      <c r="V627" s="14" t="s">
        <v>56</v>
      </c>
      <c r="W627" s="14" t="s">
        <v>56</v>
      </c>
      <c r="X627" s="16" t="s">
        <v>56</v>
      </c>
      <c r="Y627" s="13"/>
      <c r="Z627" s="13"/>
      <c r="AA627" s="13"/>
      <c r="AB627" s="13"/>
    </row>
    <row r="628" spans="1:28">
      <c r="A628" t="s">
        <v>1640</v>
      </c>
      <c r="B628" s="12" t="s">
        <v>7826</v>
      </c>
      <c r="C628" s="12" t="s">
        <v>1493</v>
      </c>
      <c r="D628" s="12" t="s">
        <v>6507</v>
      </c>
      <c r="E628" s="12" t="s">
        <v>1615</v>
      </c>
      <c r="F628" s="12" t="s">
        <v>1616</v>
      </c>
      <c r="G628" s="9" t="s">
        <v>6715</v>
      </c>
      <c r="H628" s="8" t="s">
        <v>6722</v>
      </c>
      <c r="I628" s="9"/>
      <c r="J628" s="9"/>
      <c r="K628" s="10"/>
      <c r="L628" s="11"/>
      <c r="M628" s="22"/>
      <c r="N628" s="33"/>
      <c r="O628" s="22"/>
      <c r="P628" s="12" t="s">
        <v>7821</v>
      </c>
      <c r="Q628" s="12" t="s">
        <v>7825</v>
      </c>
      <c r="R628" s="12" t="s">
        <v>7565</v>
      </c>
      <c r="S628" s="12" t="s">
        <v>7566</v>
      </c>
      <c r="T628" s="12" t="s">
        <v>7601</v>
      </c>
      <c r="U628" s="14" t="s">
        <v>56</v>
      </c>
      <c r="V628" s="14" t="s">
        <v>56</v>
      </c>
      <c r="W628" s="14" t="s">
        <v>56</v>
      </c>
      <c r="X628" s="16" t="s">
        <v>56</v>
      </c>
      <c r="Y628" s="13"/>
      <c r="Z628" s="13"/>
      <c r="AA628" s="13"/>
      <c r="AB628" s="13"/>
    </row>
    <row r="629" spans="1:28">
      <c r="A629" t="s">
        <v>1645</v>
      </c>
      <c r="B629" s="12" t="s">
        <v>7827</v>
      </c>
      <c r="C629" s="12" t="s">
        <v>1493</v>
      </c>
      <c r="D629" s="12" t="s">
        <v>6507</v>
      </c>
      <c r="E629" s="12" t="s">
        <v>1615</v>
      </c>
      <c r="F629" s="12" t="s">
        <v>1616</v>
      </c>
      <c r="G629" s="9" t="s">
        <v>6716</v>
      </c>
      <c r="H629" s="8" t="s">
        <v>6722</v>
      </c>
      <c r="I629" s="9"/>
      <c r="J629" s="9"/>
      <c r="K629" s="10"/>
      <c r="L629" s="11"/>
      <c r="M629" s="22"/>
      <c r="N629" s="33"/>
      <c r="O629" s="22"/>
      <c r="P629" s="12" t="s">
        <v>7828</v>
      </c>
      <c r="Q629" s="12" t="s">
        <v>7829</v>
      </c>
      <c r="R629" s="12" t="s">
        <v>7498</v>
      </c>
      <c r="S629" s="12" t="s">
        <v>7320</v>
      </c>
      <c r="T629" s="12" t="s">
        <v>7596</v>
      </c>
      <c r="U629" s="14" t="s">
        <v>56</v>
      </c>
      <c r="V629" s="14" t="s">
        <v>56</v>
      </c>
      <c r="W629" s="14" t="s">
        <v>56</v>
      </c>
      <c r="X629" s="16" t="s">
        <v>56</v>
      </c>
      <c r="Y629" s="13"/>
      <c r="Z629" s="13"/>
      <c r="AA629" s="13"/>
      <c r="AB629" s="13"/>
    </row>
    <row r="630" spans="1:28">
      <c r="A630" t="s">
        <v>1650</v>
      </c>
      <c r="B630" s="12" t="s">
        <v>7830</v>
      </c>
      <c r="C630" s="12" t="s">
        <v>1493</v>
      </c>
      <c r="D630" s="12" t="s">
        <v>6507</v>
      </c>
      <c r="E630" s="12" t="s">
        <v>1615</v>
      </c>
      <c r="F630" s="12" t="s">
        <v>1616</v>
      </c>
      <c r="G630" s="9" t="s">
        <v>6717</v>
      </c>
      <c r="H630" s="8" t="s">
        <v>6722</v>
      </c>
      <c r="I630" s="9"/>
      <c r="J630" s="9"/>
      <c r="K630" s="10"/>
      <c r="L630" s="11"/>
      <c r="M630" s="22"/>
      <c r="N630" s="33"/>
      <c r="O630" s="22"/>
      <c r="P630" s="12" t="s">
        <v>7828</v>
      </c>
      <c r="Q630" s="12" t="s">
        <v>7479</v>
      </c>
      <c r="R630" s="12" t="s">
        <v>7498</v>
      </c>
      <c r="S630" s="12" t="s">
        <v>7320</v>
      </c>
      <c r="T630" s="12" t="s">
        <v>7596</v>
      </c>
      <c r="U630" s="14" t="s">
        <v>56</v>
      </c>
      <c r="V630" s="14" t="s">
        <v>56</v>
      </c>
      <c r="W630" s="14" t="s">
        <v>56</v>
      </c>
      <c r="X630" s="16" t="s">
        <v>56</v>
      </c>
      <c r="Y630" s="13"/>
      <c r="Z630" s="13"/>
      <c r="AA630" s="13"/>
      <c r="AB630" s="13"/>
    </row>
    <row r="631" spans="1:28">
      <c r="A631" t="s">
        <v>1619</v>
      </c>
      <c r="B631" s="12" t="s">
        <v>7831</v>
      </c>
      <c r="C631" s="12" t="s">
        <v>1493</v>
      </c>
      <c r="D631" s="12" t="s">
        <v>6507</v>
      </c>
      <c r="E631" s="12" t="s">
        <v>1615</v>
      </c>
      <c r="F631" s="12" t="s">
        <v>1616</v>
      </c>
      <c r="G631" s="9" t="s">
        <v>6711</v>
      </c>
      <c r="H631" s="8" t="s">
        <v>6722</v>
      </c>
      <c r="I631" s="9"/>
      <c r="J631" s="9"/>
      <c r="K631" s="10"/>
      <c r="L631" s="11"/>
      <c r="M631" s="22"/>
      <c r="N631" s="33"/>
      <c r="O631" s="22"/>
      <c r="P631" s="12" t="s">
        <v>7821</v>
      </c>
      <c r="Q631" s="12" t="s">
        <v>7822</v>
      </c>
      <c r="R631" s="12" t="s">
        <v>7565</v>
      </c>
      <c r="S631" s="12" t="s">
        <v>7566</v>
      </c>
      <c r="T631" s="12" t="s">
        <v>7601</v>
      </c>
      <c r="U631" s="14" t="s">
        <v>56</v>
      </c>
      <c r="V631" s="14" t="s">
        <v>56</v>
      </c>
      <c r="W631" s="14" t="s">
        <v>56</v>
      </c>
      <c r="X631" s="16" t="s">
        <v>56</v>
      </c>
      <c r="Y631" s="13"/>
      <c r="Z631" s="13"/>
      <c r="AA631" s="13"/>
      <c r="AB631" s="13"/>
    </row>
    <row r="632" spans="1:28">
      <c r="A632" t="s">
        <v>6723</v>
      </c>
      <c r="B632" s="12" t="s">
        <v>7832</v>
      </c>
      <c r="C632" s="12" t="s">
        <v>1493</v>
      </c>
      <c r="D632" s="12" t="s">
        <v>6507</v>
      </c>
      <c r="E632" s="12" t="s">
        <v>1615</v>
      </c>
      <c r="F632" s="12" t="s">
        <v>6720</v>
      </c>
      <c r="G632" s="9" t="s">
        <v>6721</v>
      </c>
      <c r="H632" s="8" t="s">
        <v>6722</v>
      </c>
      <c r="I632" s="9"/>
      <c r="J632" s="9"/>
      <c r="K632" s="10"/>
      <c r="L632" s="11"/>
      <c r="M632" s="22"/>
      <c r="N632" s="33"/>
      <c r="O632" s="22"/>
      <c r="P632" s="12" t="s">
        <v>7821</v>
      </c>
      <c r="Q632" s="12" t="s">
        <v>7822</v>
      </c>
      <c r="R632" s="12" t="s">
        <v>7565</v>
      </c>
      <c r="S632" s="12" t="s">
        <v>7566</v>
      </c>
      <c r="T632" s="12" t="s">
        <v>7601</v>
      </c>
      <c r="U632" s="14" t="s">
        <v>56</v>
      </c>
      <c r="V632" s="14" t="s">
        <v>56</v>
      </c>
      <c r="W632" s="14" t="s">
        <v>56</v>
      </c>
      <c r="X632" s="16" t="s">
        <v>56</v>
      </c>
      <c r="Y632" s="13"/>
      <c r="Z632" s="13"/>
      <c r="AA632" s="13"/>
      <c r="AB632" s="13"/>
    </row>
    <row r="633" spans="1:28">
      <c r="A633" t="s">
        <v>6727</v>
      </c>
      <c r="B633" s="12" t="s">
        <v>7833</v>
      </c>
      <c r="C633" s="12" t="s">
        <v>1493</v>
      </c>
      <c r="D633" s="12" t="s">
        <v>6507</v>
      </c>
      <c r="E633" s="12" t="s">
        <v>1615</v>
      </c>
      <c r="F633" s="12" t="s">
        <v>6720</v>
      </c>
      <c r="G633" s="9" t="s">
        <v>6726</v>
      </c>
      <c r="H633" s="8" t="s">
        <v>6722</v>
      </c>
      <c r="I633" s="9"/>
      <c r="J633" s="9"/>
      <c r="K633" s="10"/>
      <c r="L633" s="11"/>
      <c r="M633" s="22"/>
      <c r="N633" s="33"/>
      <c r="O633" s="22"/>
      <c r="P633" s="12" t="s">
        <v>7821</v>
      </c>
      <c r="Q633" s="12" t="s">
        <v>7822</v>
      </c>
      <c r="R633" s="12" t="s">
        <v>7565</v>
      </c>
      <c r="S633" s="12" t="s">
        <v>7566</v>
      </c>
      <c r="T633" s="12" t="s">
        <v>7601</v>
      </c>
      <c r="U633" s="14" t="s">
        <v>56</v>
      </c>
      <c r="V633" s="14" t="s">
        <v>56</v>
      </c>
      <c r="W633" s="14" t="s">
        <v>56</v>
      </c>
      <c r="X633" s="16" t="s">
        <v>56</v>
      </c>
      <c r="Y633" s="13"/>
      <c r="Z633" s="13"/>
      <c r="AA633" s="13"/>
      <c r="AB633" s="13"/>
    </row>
    <row r="634" spans="1:28">
      <c r="A634" t="s">
        <v>6731</v>
      </c>
      <c r="B634" s="12" t="s">
        <v>7834</v>
      </c>
      <c r="C634" s="12" t="s">
        <v>1493</v>
      </c>
      <c r="D634" s="12" t="s">
        <v>6507</v>
      </c>
      <c r="E634" s="12" t="s">
        <v>1615</v>
      </c>
      <c r="F634" s="12" t="s">
        <v>6720</v>
      </c>
      <c r="G634" s="9" t="s">
        <v>6730</v>
      </c>
      <c r="H634" s="8" t="s">
        <v>6722</v>
      </c>
      <c r="I634" s="9"/>
      <c r="J634" s="9"/>
      <c r="K634" s="10"/>
      <c r="L634" s="11"/>
      <c r="M634" s="22"/>
      <c r="N634" s="33"/>
      <c r="O634" s="22"/>
      <c r="P634" s="12" t="s">
        <v>7821</v>
      </c>
      <c r="Q634" s="12" t="s">
        <v>7825</v>
      </c>
      <c r="R634" s="12" t="s">
        <v>7565</v>
      </c>
      <c r="S634" s="12" t="s">
        <v>7566</v>
      </c>
      <c r="T634" s="12" t="s">
        <v>7601</v>
      </c>
      <c r="U634" s="14" t="s">
        <v>56</v>
      </c>
      <c r="V634" s="14" t="s">
        <v>56</v>
      </c>
      <c r="W634" s="14" t="s">
        <v>56</v>
      </c>
      <c r="X634" s="16" t="s">
        <v>56</v>
      </c>
      <c r="Y634" s="13"/>
      <c r="Z634" s="13"/>
      <c r="AA634" s="13"/>
      <c r="AB634" s="13"/>
    </row>
    <row r="635" spans="1:28">
      <c r="A635" t="s">
        <v>6735</v>
      </c>
      <c r="B635" s="12" t="s">
        <v>7835</v>
      </c>
      <c r="C635" s="12" t="s">
        <v>1493</v>
      </c>
      <c r="D635" s="12" t="s">
        <v>6507</v>
      </c>
      <c r="E635" s="12" t="s">
        <v>1615</v>
      </c>
      <c r="F635" s="12" t="s">
        <v>6720</v>
      </c>
      <c r="G635" s="9" t="s">
        <v>6734</v>
      </c>
      <c r="H635" s="8" t="s">
        <v>6722</v>
      </c>
      <c r="I635" s="9"/>
      <c r="J635" s="9"/>
      <c r="K635" s="10"/>
      <c r="L635" s="11"/>
      <c r="M635" s="22"/>
      <c r="N635" s="33"/>
      <c r="O635" s="22"/>
      <c r="P635" s="12" t="s">
        <v>7828</v>
      </c>
      <c r="Q635" s="12" t="s">
        <v>7829</v>
      </c>
      <c r="R635" s="12" t="s">
        <v>7498</v>
      </c>
      <c r="S635" s="12" t="s">
        <v>7320</v>
      </c>
      <c r="T635" s="12" t="s">
        <v>7596</v>
      </c>
      <c r="U635" s="14" t="s">
        <v>56</v>
      </c>
      <c r="V635" s="14" t="s">
        <v>56</v>
      </c>
      <c r="W635" s="14" t="s">
        <v>56</v>
      </c>
      <c r="X635" s="16" t="s">
        <v>56</v>
      </c>
      <c r="Y635" s="13"/>
      <c r="Z635" s="13"/>
      <c r="AA635" s="13"/>
      <c r="AB635" s="13"/>
    </row>
    <row r="636" spans="1:28">
      <c r="A636" t="s">
        <v>1681</v>
      </c>
      <c r="B636" s="12" t="s">
        <v>7836</v>
      </c>
      <c r="C636" s="12" t="s">
        <v>1493</v>
      </c>
      <c r="D636" s="12" t="s">
        <v>6507</v>
      </c>
      <c r="E636" s="12" t="s">
        <v>1615</v>
      </c>
      <c r="F636" s="12" t="s">
        <v>1678</v>
      </c>
      <c r="G636" s="9" t="s">
        <v>6736</v>
      </c>
      <c r="H636" s="8" t="s">
        <v>6722</v>
      </c>
      <c r="I636" s="9"/>
      <c r="J636" s="9"/>
      <c r="K636" s="10"/>
      <c r="L636" s="11"/>
      <c r="M636" s="22"/>
      <c r="N636" s="33"/>
      <c r="O636" s="22"/>
      <c r="P636" s="12" t="s">
        <v>7821</v>
      </c>
      <c r="Q636" s="12" t="s">
        <v>7822</v>
      </c>
      <c r="R636" s="12" t="s">
        <v>7565</v>
      </c>
      <c r="S636" s="12" t="s">
        <v>7566</v>
      </c>
      <c r="T636" s="12" t="s">
        <v>7601</v>
      </c>
      <c r="U636" s="14" t="s">
        <v>56</v>
      </c>
      <c r="V636" s="14" t="s">
        <v>56</v>
      </c>
      <c r="W636" s="14" t="s">
        <v>56</v>
      </c>
      <c r="X636" s="16" t="s">
        <v>56</v>
      </c>
      <c r="Y636" s="13"/>
      <c r="Z636" s="13"/>
      <c r="AA636" s="13"/>
      <c r="AB636" s="13"/>
    </row>
    <row r="637" spans="1:28">
      <c r="A637" t="s">
        <v>1685</v>
      </c>
      <c r="B637" s="12" t="s">
        <v>7837</v>
      </c>
      <c r="C637" s="12" t="s">
        <v>1493</v>
      </c>
      <c r="D637" s="12" t="s">
        <v>6507</v>
      </c>
      <c r="E637" s="12" t="s">
        <v>1615</v>
      </c>
      <c r="F637" s="12" t="s">
        <v>1678</v>
      </c>
      <c r="G637" s="9" t="s">
        <v>6737</v>
      </c>
      <c r="H637" s="8" t="s">
        <v>6722</v>
      </c>
      <c r="I637" s="9"/>
      <c r="J637" s="9"/>
      <c r="K637" s="10"/>
      <c r="L637" s="11"/>
      <c r="M637" s="22"/>
      <c r="N637" s="33"/>
      <c r="O637" s="22"/>
      <c r="P637" s="12" t="s">
        <v>7821</v>
      </c>
      <c r="Q637" s="12" t="s">
        <v>7822</v>
      </c>
      <c r="R637" s="12" t="s">
        <v>7565</v>
      </c>
      <c r="S637" s="12" t="s">
        <v>7566</v>
      </c>
      <c r="T637" s="12" t="s">
        <v>7601</v>
      </c>
      <c r="U637" s="14" t="s">
        <v>56</v>
      </c>
      <c r="V637" s="14" t="s">
        <v>56</v>
      </c>
      <c r="W637" s="14" t="s">
        <v>56</v>
      </c>
      <c r="X637" s="16" t="s">
        <v>56</v>
      </c>
      <c r="Y637" s="13"/>
      <c r="Z637" s="13"/>
      <c r="AA637" s="13"/>
      <c r="AB637" s="13"/>
    </row>
    <row r="638" spans="1:28">
      <c r="A638" t="s">
        <v>1689</v>
      </c>
      <c r="B638" s="12" t="s">
        <v>7838</v>
      </c>
      <c r="C638" s="12" t="s">
        <v>1493</v>
      </c>
      <c r="D638" s="12" t="s">
        <v>6507</v>
      </c>
      <c r="E638" s="12" t="s">
        <v>1615</v>
      </c>
      <c r="F638" s="12" t="s">
        <v>1678</v>
      </c>
      <c r="G638" s="9" t="s">
        <v>6738</v>
      </c>
      <c r="H638" s="8" t="s">
        <v>6722</v>
      </c>
      <c r="I638" s="9"/>
      <c r="J638" s="9"/>
      <c r="K638" s="10"/>
      <c r="L638" s="11"/>
      <c r="M638" s="22"/>
      <c r="N638" s="33"/>
      <c r="O638" s="22"/>
      <c r="P638" s="12" t="s">
        <v>7821</v>
      </c>
      <c r="Q638" s="12" t="s">
        <v>7825</v>
      </c>
      <c r="R638" s="12" t="s">
        <v>7565</v>
      </c>
      <c r="S638" s="12" t="s">
        <v>7566</v>
      </c>
      <c r="T638" s="12" t="s">
        <v>7601</v>
      </c>
      <c r="U638" s="14" t="s">
        <v>56</v>
      </c>
      <c r="V638" s="14" t="s">
        <v>56</v>
      </c>
      <c r="W638" s="14" t="s">
        <v>56</v>
      </c>
      <c r="X638" s="16" t="s">
        <v>56</v>
      </c>
      <c r="Y638" s="13"/>
      <c r="Z638" s="13"/>
      <c r="AA638" s="13"/>
      <c r="AB638" s="13"/>
    </row>
    <row r="639" spans="1:28">
      <c r="A639" t="s">
        <v>1693</v>
      </c>
      <c r="B639" s="12" t="s">
        <v>7839</v>
      </c>
      <c r="C639" s="12" t="s">
        <v>1493</v>
      </c>
      <c r="D639" s="12" t="s">
        <v>6507</v>
      </c>
      <c r="E639" s="12" t="s">
        <v>1615</v>
      </c>
      <c r="F639" s="12" t="s">
        <v>1678</v>
      </c>
      <c r="G639" s="9" t="s">
        <v>6739</v>
      </c>
      <c r="H639" s="8" t="s">
        <v>6722</v>
      </c>
      <c r="I639" s="9"/>
      <c r="J639" s="9"/>
      <c r="K639" s="10"/>
      <c r="L639" s="11"/>
      <c r="M639" s="22"/>
      <c r="N639" s="33"/>
      <c r="O639" s="22"/>
      <c r="P639" s="12" t="s">
        <v>7821</v>
      </c>
      <c r="Q639" s="12" t="s">
        <v>7825</v>
      </c>
      <c r="R639" s="12" t="s">
        <v>7565</v>
      </c>
      <c r="S639" s="12" t="s">
        <v>7566</v>
      </c>
      <c r="T639" s="12" t="s">
        <v>7601</v>
      </c>
      <c r="U639" s="14" t="s">
        <v>56</v>
      </c>
      <c r="V639" s="14" t="s">
        <v>56</v>
      </c>
      <c r="W639" s="14" t="s">
        <v>56</v>
      </c>
      <c r="X639" s="16" t="s">
        <v>56</v>
      </c>
      <c r="Y639" s="13"/>
      <c r="Z639" s="13"/>
      <c r="AA639" s="13"/>
      <c r="AB639" s="13"/>
    </row>
    <row r="640" spans="1:28">
      <c r="A640" t="s">
        <v>1732</v>
      </c>
      <c r="B640" s="12" t="s">
        <v>7840</v>
      </c>
      <c r="C640" s="12" t="s">
        <v>1493</v>
      </c>
      <c r="D640" s="12" t="s">
        <v>6502</v>
      </c>
      <c r="E640" s="12" t="s">
        <v>1696</v>
      </c>
      <c r="F640" s="12" t="s">
        <v>1495</v>
      </c>
      <c r="G640" s="9" t="s">
        <v>5230</v>
      </c>
      <c r="H640" s="8" t="s">
        <v>1731</v>
      </c>
      <c r="I640" s="9"/>
      <c r="J640" s="9"/>
      <c r="K640" s="10"/>
      <c r="L640" s="11"/>
      <c r="M640" s="22"/>
      <c r="N640" s="33"/>
      <c r="O640" s="22"/>
      <c r="P640" s="12" t="s">
        <v>7809</v>
      </c>
      <c r="Q640" s="12" t="s">
        <v>7652</v>
      </c>
      <c r="R640" s="12" t="s">
        <v>7052</v>
      </c>
      <c r="S640" s="12" t="s">
        <v>7512</v>
      </c>
      <c r="T640" s="12" t="s">
        <v>7811</v>
      </c>
      <c r="U640" s="12" t="s">
        <v>96</v>
      </c>
      <c r="V640" s="6">
        <v>0.52</v>
      </c>
      <c r="W640" s="6">
        <v>675</v>
      </c>
      <c r="X640" s="15">
        <v>0.35099999999999998</v>
      </c>
      <c r="Y640" s="13"/>
      <c r="Z640" s="13"/>
      <c r="AA640" s="13"/>
      <c r="AB640" s="13"/>
    </row>
    <row r="641" spans="1:28">
      <c r="A641" t="s">
        <v>1736</v>
      </c>
      <c r="B641" s="12" t="s">
        <v>7841</v>
      </c>
      <c r="C641" s="12" t="s">
        <v>1493</v>
      </c>
      <c r="D641" s="12" t="s">
        <v>6502</v>
      </c>
      <c r="E641" s="12" t="s">
        <v>1696</v>
      </c>
      <c r="F641" s="12" t="s">
        <v>1495</v>
      </c>
      <c r="G641" s="9" t="s">
        <v>5231</v>
      </c>
      <c r="H641" s="8" t="s">
        <v>1731</v>
      </c>
      <c r="I641" s="9"/>
      <c r="J641" s="9"/>
      <c r="K641" s="10"/>
      <c r="L641" s="11"/>
      <c r="M641" s="22"/>
      <c r="N641" s="33"/>
      <c r="O641" s="22"/>
      <c r="P641" s="12" t="s">
        <v>7809</v>
      </c>
      <c r="Q641" s="12" t="s">
        <v>7652</v>
      </c>
      <c r="R641" s="12" t="s">
        <v>7052</v>
      </c>
      <c r="S641" s="12" t="s">
        <v>7512</v>
      </c>
      <c r="T641" s="12" t="s">
        <v>7811</v>
      </c>
      <c r="U641" s="12" t="s">
        <v>96</v>
      </c>
      <c r="V641" s="6">
        <v>0.61</v>
      </c>
      <c r="W641" s="6">
        <v>675</v>
      </c>
      <c r="X641" s="15">
        <v>0.41175</v>
      </c>
      <c r="Y641" s="13"/>
      <c r="Z641" s="13"/>
      <c r="AA641" s="13"/>
      <c r="AB641" s="13"/>
    </row>
    <row r="642" spans="1:28">
      <c r="A642" t="s">
        <v>1740</v>
      </c>
      <c r="B642" s="12" t="s">
        <v>7842</v>
      </c>
      <c r="C642" s="12" t="s">
        <v>1493</v>
      </c>
      <c r="D642" s="12" t="s">
        <v>6502</v>
      </c>
      <c r="E642" s="12" t="s">
        <v>1696</v>
      </c>
      <c r="F642" s="12" t="s">
        <v>1495</v>
      </c>
      <c r="G642" s="9" t="s">
        <v>5232</v>
      </c>
      <c r="H642" s="8" t="s">
        <v>1731</v>
      </c>
      <c r="I642" s="9"/>
      <c r="J642" s="9"/>
      <c r="K642" s="10"/>
      <c r="L642" s="11"/>
      <c r="M642" s="22"/>
      <c r="N642" s="33"/>
      <c r="O642" s="22"/>
      <c r="P642" s="12" t="s">
        <v>7809</v>
      </c>
      <c r="Q642" s="12" t="s">
        <v>7552</v>
      </c>
      <c r="R642" s="12" t="s">
        <v>7052</v>
      </c>
      <c r="S642" s="12" t="s">
        <v>7512</v>
      </c>
      <c r="T642" s="12" t="s">
        <v>7811</v>
      </c>
      <c r="U642" s="12" t="s">
        <v>96</v>
      </c>
      <c r="V642" s="6">
        <v>0.67</v>
      </c>
      <c r="W642" s="6">
        <v>675</v>
      </c>
      <c r="X642" s="15">
        <v>0.45224999999999999</v>
      </c>
      <c r="Y642" s="13"/>
      <c r="Z642" s="13"/>
      <c r="AA642" s="13"/>
      <c r="AB642" s="13"/>
    </row>
    <row r="643" spans="1:28">
      <c r="A643" t="s">
        <v>1744</v>
      </c>
      <c r="B643" s="12" t="s">
        <v>7843</v>
      </c>
      <c r="C643" s="12" t="s">
        <v>1493</v>
      </c>
      <c r="D643" s="12" t="s">
        <v>6502</v>
      </c>
      <c r="E643" s="12" t="s">
        <v>1696</v>
      </c>
      <c r="F643" s="12" t="s">
        <v>1495</v>
      </c>
      <c r="G643" s="9" t="s">
        <v>5233</v>
      </c>
      <c r="H643" s="8" t="s">
        <v>1731</v>
      </c>
      <c r="I643" s="9"/>
      <c r="J643" s="9"/>
      <c r="K643" s="10"/>
      <c r="L643" s="11"/>
      <c r="M643" s="22"/>
      <c r="N643" s="33"/>
      <c r="O643" s="22"/>
      <c r="P643" s="12" t="s">
        <v>7809</v>
      </c>
      <c r="Q643" s="12" t="s">
        <v>7814</v>
      </c>
      <c r="R643" s="12" t="s">
        <v>7052</v>
      </c>
      <c r="S643" s="12" t="s">
        <v>7512</v>
      </c>
      <c r="T643" s="12" t="s">
        <v>7811</v>
      </c>
      <c r="U643" s="12" t="s">
        <v>96</v>
      </c>
      <c r="V643" s="6">
        <v>0.79</v>
      </c>
      <c r="W643" s="6">
        <v>675</v>
      </c>
      <c r="X643" s="15">
        <v>0.53325</v>
      </c>
      <c r="Y643" s="13"/>
      <c r="Z643" s="13"/>
      <c r="AA643" s="13"/>
      <c r="AB643" s="13"/>
    </row>
    <row r="644" spans="1:28">
      <c r="A644" t="s">
        <v>1748</v>
      </c>
      <c r="B644" s="12" t="s">
        <v>7844</v>
      </c>
      <c r="C644" s="12" t="s">
        <v>1493</v>
      </c>
      <c r="D644" s="12" t="s">
        <v>6502</v>
      </c>
      <c r="E644" s="12" t="s">
        <v>1696</v>
      </c>
      <c r="F644" s="12" t="s">
        <v>1495</v>
      </c>
      <c r="G644" s="9" t="s">
        <v>5234</v>
      </c>
      <c r="H644" s="8" t="s">
        <v>1731</v>
      </c>
      <c r="I644" s="9"/>
      <c r="J644" s="9"/>
      <c r="K644" s="10"/>
      <c r="L644" s="11"/>
      <c r="M644" s="22"/>
      <c r="N644" s="33"/>
      <c r="O644" s="22"/>
      <c r="P644" s="12" t="s">
        <v>7173</v>
      </c>
      <c r="Q644" s="12" t="s">
        <v>7636</v>
      </c>
      <c r="R644" s="12" t="s">
        <v>7174</v>
      </c>
      <c r="S644" s="12" t="s">
        <v>7085</v>
      </c>
      <c r="T644" s="12" t="s">
        <v>7175</v>
      </c>
      <c r="U644" s="12" t="s">
        <v>96</v>
      </c>
      <c r="V644" s="6">
        <v>1.07</v>
      </c>
      <c r="W644" s="6">
        <v>675</v>
      </c>
      <c r="X644" s="15">
        <v>0.72224999999999995</v>
      </c>
      <c r="Y644" s="13"/>
      <c r="Z644" s="13"/>
      <c r="AA644" s="13"/>
      <c r="AB644" s="13"/>
    </row>
    <row r="645" spans="1:28">
      <c r="A645" t="s">
        <v>1752</v>
      </c>
      <c r="B645" s="12" t="s">
        <v>7845</v>
      </c>
      <c r="C645" s="12" t="s">
        <v>1493</v>
      </c>
      <c r="D645" s="12" t="s">
        <v>6502</v>
      </c>
      <c r="E645" s="12" t="s">
        <v>1696</v>
      </c>
      <c r="F645" s="12" t="s">
        <v>1495</v>
      </c>
      <c r="G645" s="9" t="s">
        <v>5235</v>
      </c>
      <c r="H645" s="8" t="s">
        <v>1731</v>
      </c>
      <c r="I645" s="9"/>
      <c r="J645" s="9"/>
      <c r="K645" s="10"/>
      <c r="L645" s="11"/>
      <c r="M645" s="22"/>
      <c r="N645" s="33"/>
      <c r="O645" s="22"/>
      <c r="P645" s="12" t="s">
        <v>7173</v>
      </c>
      <c r="Q645" s="12" t="s">
        <v>7636</v>
      </c>
      <c r="R645" s="12" t="s">
        <v>7174</v>
      </c>
      <c r="S645" s="12" t="s">
        <v>7085</v>
      </c>
      <c r="T645" s="12" t="s">
        <v>7175</v>
      </c>
      <c r="U645" s="12" t="s">
        <v>96</v>
      </c>
      <c r="V645" s="6">
        <v>1.22</v>
      </c>
      <c r="W645" s="6">
        <v>675</v>
      </c>
      <c r="X645" s="15">
        <v>0.82350000000000001</v>
      </c>
      <c r="Y645" s="13"/>
      <c r="Z645" s="13"/>
      <c r="AA645" s="13"/>
      <c r="AB645" s="13"/>
    </row>
    <row r="646" spans="1:28">
      <c r="A646" t="s">
        <v>1756</v>
      </c>
      <c r="B646" s="12" t="s">
        <v>7846</v>
      </c>
      <c r="C646" s="12" t="s">
        <v>1493</v>
      </c>
      <c r="D646" s="12" t="s">
        <v>6502</v>
      </c>
      <c r="E646" s="12" t="s">
        <v>1696</v>
      </c>
      <c r="F646" s="12" t="s">
        <v>1495</v>
      </c>
      <c r="G646" s="9" t="s">
        <v>5236</v>
      </c>
      <c r="H646" s="8" t="s">
        <v>1731</v>
      </c>
      <c r="I646" s="9"/>
      <c r="J646" s="9"/>
      <c r="K646" s="10"/>
      <c r="L646" s="11"/>
      <c r="M646" s="22"/>
      <c r="N646" s="33"/>
      <c r="O646" s="22"/>
      <c r="P646" s="12" t="s">
        <v>7817</v>
      </c>
      <c r="Q646" s="12" t="s">
        <v>7819</v>
      </c>
      <c r="R646" s="12" t="s">
        <v>7743</v>
      </c>
      <c r="S646" s="12" t="s">
        <v>7179</v>
      </c>
      <c r="T646" s="12" t="s">
        <v>7077</v>
      </c>
      <c r="U646" s="12" t="s">
        <v>96</v>
      </c>
      <c r="V646" s="6">
        <v>1.35</v>
      </c>
      <c r="W646" s="6">
        <v>675</v>
      </c>
      <c r="X646" s="15">
        <v>0.91125000000000012</v>
      </c>
      <c r="Y646" s="13"/>
      <c r="Z646" s="13"/>
      <c r="AA646" s="13"/>
      <c r="AB646" s="13"/>
    </row>
    <row r="647" spans="1:28">
      <c r="A647" t="s">
        <v>1699</v>
      </c>
      <c r="B647" s="12" t="s">
        <v>7847</v>
      </c>
      <c r="C647" s="12" t="s">
        <v>1493</v>
      </c>
      <c r="D647" s="12" t="s">
        <v>6507</v>
      </c>
      <c r="E647" s="12" t="s">
        <v>1696</v>
      </c>
      <c r="F647" s="12" t="s">
        <v>1495</v>
      </c>
      <c r="G647" s="9" t="s">
        <v>6764</v>
      </c>
      <c r="H647" s="8" t="s">
        <v>6765</v>
      </c>
      <c r="I647" s="9"/>
      <c r="J647" s="9"/>
      <c r="K647" s="10"/>
      <c r="L647" s="11"/>
      <c r="M647" s="22"/>
      <c r="N647" s="33"/>
      <c r="O647" s="22"/>
      <c r="P647" s="12" t="s">
        <v>7848</v>
      </c>
      <c r="Q647" s="12" t="s">
        <v>6871</v>
      </c>
      <c r="R647" s="12" t="s">
        <v>7142</v>
      </c>
      <c r="S647" s="12" t="s">
        <v>7627</v>
      </c>
      <c r="T647" s="12" t="s">
        <v>7849</v>
      </c>
      <c r="U647" s="14" t="s">
        <v>56</v>
      </c>
      <c r="V647" s="14" t="s">
        <v>56</v>
      </c>
      <c r="W647" s="14" t="s">
        <v>56</v>
      </c>
      <c r="X647" s="16" t="s">
        <v>56</v>
      </c>
      <c r="Y647" s="13"/>
      <c r="Z647" s="13"/>
      <c r="AA647" s="13"/>
      <c r="AB647" s="13"/>
    </row>
    <row r="648" spans="1:28">
      <c r="A648" t="s">
        <v>1703</v>
      </c>
      <c r="B648" s="12" t="s">
        <v>7850</v>
      </c>
      <c r="C648" s="12" t="s">
        <v>1493</v>
      </c>
      <c r="D648" s="12" t="s">
        <v>6507</v>
      </c>
      <c r="E648" s="12" t="s">
        <v>1696</v>
      </c>
      <c r="F648" s="12" t="s">
        <v>1495</v>
      </c>
      <c r="G648" s="9" t="s">
        <v>6766</v>
      </c>
      <c r="H648" s="8" t="s">
        <v>6765</v>
      </c>
      <c r="I648" s="9"/>
      <c r="J648" s="9"/>
      <c r="K648" s="10"/>
      <c r="L648" s="11"/>
      <c r="M648" s="22"/>
      <c r="N648" s="33"/>
      <c r="O648" s="22"/>
      <c r="P648" s="12" t="s">
        <v>7848</v>
      </c>
      <c r="Q648" s="12" t="s">
        <v>6871</v>
      </c>
      <c r="R648" s="12" t="s">
        <v>7142</v>
      </c>
      <c r="S648" s="12" t="s">
        <v>7627</v>
      </c>
      <c r="T648" s="12" t="s">
        <v>7849</v>
      </c>
      <c r="U648" s="14" t="s">
        <v>56</v>
      </c>
      <c r="V648" s="14" t="s">
        <v>56</v>
      </c>
      <c r="W648" s="14" t="s">
        <v>56</v>
      </c>
      <c r="X648" s="16" t="s">
        <v>56</v>
      </c>
      <c r="Y648" s="13"/>
      <c r="Z648" s="13"/>
      <c r="AA648" s="13"/>
      <c r="AB648" s="13"/>
    </row>
    <row r="649" spans="1:28">
      <c r="A649" t="s">
        <v>1707</v>
      </c>
      <c r="B649" s="12" t="s">
        <v>7851</v>
      </c>
      <c r="C649" s="12" t="s">
        <v>1493</v>
      </c>
      <c r="D649" s="12" t="s">
        <v>6507</v>
      </c>
      <c r="E649" s="12" t="s">
        <v>1696</v>
      </c>
      <c r="F649" s="12" t="s">
        <v>1495</v>
      </c>
      <c r="G649" s="9" t="s">
        <v>6767</v>
      </c>
      <c r="H649" s="8" t="s">
        <v>6765</v>
      </c>
      <c r="I649" s="9"/>
      <c r="J649" s="9"/>
      <c r="K649" s="10"/>
      <c r="L649" s="11"/>
      <c r="M649" s="22"/>
      <c r="N649" s="33"/>
      <c r="O649" s="22"/>
      <c r="P649" s="12" t="s">
        <v>7848</v>
      </c>
      <c r="Q649" s="12" t="s">
        <v>6871</v>
      </c>
      <c r="R649" s="12" t="s">
        <v>7142</v>
      </c>
      <c r="S649" s="12" t="s">
        <v>7627</v>
      </c>
      <c r="T649" s="12" t="s">
        <v>7849</v>
      </c>
      <c r="U649" s="14" t="s">
        <v>56</v>
      </c>
      <c r="V649" s="14" t="s">
        <v>56</v>
      </c>
      <c r="W649" s="14" t="s">
        <v>56</v>
      </c>
      <c r="X649" s="16" t="s">
        <v>56</v>
      </c>
      <c r="Y649" s="13"/>
      <c r="Z649" s="13"/>
      <c r="AA649" s="13"/>
      <c r="AB649" s="13"/>
    </row>
    <row r="650" spans="1:28">
      <c r="A650" t="s">
        <v>1711</v>
      </c>
      <c r="B650" s="12" t="s">
        <v>7852</v>
      </c>
      <c r="C650" s="12" t="s">
        <v>1493</v>
      </c>
      <c r="D650" s="12" t="s">
        <v>6507</v>
      </c>
      <c r="E650" s="12" t="s">
        <v>1696</v>
      </c>
      <c r="F650" s="12" t="s">
        <v>1495</v>
      </c>
      <c r="G650" s="9" t="s">
        <v>6768</v>
      </c>
      <c r="H650" s="8" t="s">
        <v>6765</v>
      </c>
      <c r="I650" s="9"/>
      <c r="J650" s="9"/>
      <c r="K650" s="10"/>
      <c r="L650" s="11"/>
      <c r="M650" s="22"/>
      <c r="N650" s="33"/>
      <c r="O650" s="22"/>
      <c r="P650" s="12" t="s">
        <v>7848</v>
      </c>
      <c r="Q650" s="12" t="s">
        <v>6871</v>
      </c>
      <c r="R650" s="12" t="s">
        <v>7142</v>
      </c>
      <c r="S650" s="12" t="s">
        <v>7627</v>
      </c>
      <c r="T650" s="12" t="s">
        <v>7849</v>
      </c>
      <c r="U650" s="14" t="s">
        <v>56</v>
      </c>
      <c r="V650" s="14" t="s">
        <v>56</v>
      </c>
      <c r="W650" s="14" t="s">
        <v>56</v>
      </c>
      <c r="X650" s="16" t="s">
        <v>56</v>
      </c>
      <c r="Y650" s="13"/>
      <c r="Z650" s="13"/>
      <c r="AA650" s="13"/>
      <c r="AB650" s="13"/>
    </row>
    <row r="651" spans="1:28">
      <c r="A651" t="s">
        <v>1715</v>
      </c>
      <c r="B651" s="12" t="s">
        <v>7853</v>
      </c>
      <c r="C651" s="12" t="s">
        <v>1493</v>
      </c>
      <c r="D651" s="12" t="s">
        <v>6507</v>
      </c>
      <c r="E651" s="12" t="s">
        <v>1696</v>
      </c>
      <c r="F651" s="12" t="s">
        <v>1495</v>
      </c>
      <c r="G651" s="9" t="s">
        <v>6769</v>
      </c>
      <c r="H651" s="8" t="s">
        <v>6765</v>
      </c>
      <c r="I651" s="9"/>
      <c r="J651" s="9"/>
      <c r="K651" s="10"/>
      <c r="L651" s="11"/>
      <c r="M651" s="22"/>
      <c r="N651" s="33"/>
      <c r="O651" s="22"/>
      <c r="P651" s="12" t="s">
        <v>7848</v>
      </c>
      <c r="Q651" s="12" t="s">
        <v>6871</v>
      </c>
      <c r="R651" s="12" t="s">
        <v>7142</v>
      </c>
      <c r="S651" s="12" t="s">
        <v>7627</v>
      </c>
      <c r="T651" s="12" t="s">
        <v>7849</v>
      </c>
      <c r="U651" s="14" t="s">
        <v>56</v>
      </c>
      <c r="V651" s="14" t="s">
        <v>56</v>
      </c>
      <c r="W651" s="14" t="s">
        <v>56</v>
      </c>
      <c r="X651" s="16" t="s">
        <v>56</v>
      </c>
      <c r="Y651" s="13"/>
      <c r="Z651" s="13"/>
      <c r="AA651" s="13"/>
      <c r="AB651" s="13"/>
    </row>
    <row r="652" spans="1:28">
      <c r="A652" t="s">
        <v>1719</v>
      </c>
      <c r="B652" s="12" t="s">
        <v>7854</v>
      </c>
      <c r="C652" s="12" t="s">
        <v>1493</v>
      </c>
      <c r="D652" s="12" t="s">
        <v>6507</v>
      </c>
      <c r="E652" s="12" t="s">
        <v>1696</v>
      </c>
      <c r="F652" s="12" t="s">
        <v>1495</v>
      </c>
      <c r="G652" s="9" t="s">
        <v>6770</v>
      </c>
      <c r="H652" s="8" t="s">
        <v>6765</v>
      </c>
      <c r="I652" s="9"/>
      <c r="J652" s="9"/>
      <c r="K652" s="10"/>
      <c r="L652" s="11"/>
      <c r="M652" s="22"/>
      <c r="N652" s="33"/>
      <c r="O652" s="22"/>
      <c r="P652" s="12" t="s">
        <v>7848</v>
      </c>
      <c r="Q652" s="12" t="s">
        <v>6871</v>
      </c>
      <c r="R652" s="12" t="s">
        <v>7142</v>
      </c>
      <c r="S652" s="12" t="s">
        <v>7627</v>
      </c>
      <c r="T652" s="12" t="s">
        <v>7849</v>
      </c>
      <c r="U652" s="14" t="s">
        <v>56</v>
      </c>
      <c r="V652" s="14" t="s">
        <v>56</v>
      </c>
      <c r="W652" s="14" t="s">
        <v>56</v>
      </c>
      <c r="X652" s="16" t="s">
        <v>56</v>
      </c>
      <c r="Y652" s="13"/>
      <c r="Z652" s="13"/>
      <c r="AA652" s="13"/>
      <c r="AB652" s="13"/>
    </row>
    <row r="653" spans="1:28">
      <c r="A653" t="s">
        <v>1723</v>
      </c>
      <c r="B653" s="12" t="s">
        <v>7855</v>
      </c>
      <c r="C653" s="12" t="s">
        <v>1493</v>
      </c>
      <c r="D653" s="12" t="s">
        <v>6507</v>
      </c>
      <c r="E653" s="12" t="s">
        <v>1696</v>
      </c>
      <c r="F653" s="12" t="s">
        <v>1495</v>
      </c>
      <c r="G653" s="9" t="s">
        <v>6771</v>
      </c>
      <c r="H653" s="8" t="s">
        <v>6765</v>
      </c>
      <c r="I653" s="9"/>
      <c r="J653" s="9"/>
      <c r="K653" s="10"/>
      <c r="L653" s="11"/>
      <c r="M653" s="22"/>
      <c r="N653" s="33"/>
      <c r="O653" s="22"/>
      <c r="P653" s="12" t="s">
        <v>7828</v>
      </c>
      <c r="Q653" s="12" t="s">
        <v>7829</v>
      </c>
      <c r="R653" s="12" t="s">
        <v>7498</v>
      </c>
      <c r="S653" s="12" t="s">
        <v>7320</v>
      </c>
      <c r="T653" s="12" t="s">
        <v>7596</v>
      </c>
      <c r="U653" s="14" t="s">
        <v>56</v>
      </c>
      <c r="V653" s="14" t="s">
        <v>56</v>
      </c>
      <c r="W653" s="14" t="s">
        <v>56</v>
      </c>
      <c r="X653" s="16" t="s">
        <v>56</v>
      </c>
      <c r="Y653" s="13"/>
      <c r="Z653" s="13"/>
      <c r="AA653" s="13"/>
      <c r="AB653" s="13"/>
    </row>
    <row r="654" spans="1:28">
      <c r="A654" t="s">
        <v>1727</v>
      </c>
      <c r="B654" s="12" t="s">
        <v>7856</v>
      </c>
      <c r="C654" s="12" t="s">
        <v>1493</v>
      </c>
      <c r="D654" s="12" t="s">
        <v>6507</v>
      </c>
      <c r="E654" s="12" t="s">
        <v>1696</v>
      </c>
      <c r="F654" s="12" t="s">
        <v>1495</v>
      </c>
      <c r="G654" s="9" t="s">
        <v>6772</v>
      </c>
      <c r="H654" s="8" t="s">
        <v>6765</v>
      </c>
      <c r="I654" s="9"/>
      <c r="J654" s="9"/>
      <c r="K654" s="10"/>
      <c r="L654" s="11"/>
      <c r="M654" s="22"/>
      <c r="N654" s="33"/>
      <c r="O654" s="22"/>
      <c r="P654" s="12" t="s">
        <v>7828</v>
      </c>
      <c r="Q654" s="12" t="s">
        <v>7829</v>
      </c>
      <c r="R654" s="12" t="s">
        <v>7498</v>
      </c>
      <c r="S654" s="12" t="s">
        <v>7320</v>
      </c>
      <c r="T654" s="12" t="s">
        <v>7596</v>
      </c>
      <c r="U654" s="14" t="s">
        <v>56</v>
      </c>
      <c r="V654" s="14" t="s">
        <v>56</v>
      </c>
      <c r="W654" s="14" t="s">
        <v>56</v>
      </c>
      <c r="X654" s="16" t="s">
        <v>56</v>
      </c>
      <c r="Y654" s="13"/>
      <c r="Z654" s="13"/>
      <c r="AA654" s="13"/>
      <c r="AB654" s="13"/>
    </row>
    <row r="655" spans="1:28">
      <c r="A655" t="s">
        <v>1780</v>
      </c>
      <c r="B655" s="12" t="s">
        <v>7857</v>
      </c>
      <c r="C655" s="12" t="s">
        <v>1493</v>
      </c>
      <c r="D655" s="12" t="s">
        <v>6502</v>
      </c>
      <c r="E655" s="12" t="s">
        <v>1759</v>
      </c>
      <c r="F655" s="12" t="s">
        <v>1760</v>
      </c>
      <c r="G655" s="9" t="s">
        <v>5241</v>
      </c>
      <c r="H655" s="8" t="s">
        <v>1779</v>
      </c>
      <c r="I655" s="9"/>
      <c r="J655" s="9"/>
      <c r="K655" s="10"/>
      <c r="L655" s="11"/>
      <c r="M655" s="22"/>
      <c r="N655" s="33"/>
      <c r="O655" s="22"/>
      <c r="P655" s="12" t="s">
        <v>7809</v>
      </c>
      <c r="Q655" s="12" t="s">
        <v>7458</v>
      </c>
      <c r="R655" s="12" t="s">
        <v>7052</v>
      </c>
      <c r="S655" s="12" t="s">
        <v>7512</v>
      </c>
      <c r="T655" s="12" t="s">
        <v>7811</v>
      </c>
      <c r="U655" s="12" t="s">
        <v>96</v>
      </c>
      <c r="V655" s="6">
        <v>0.52</v>
      </c>
      <c r="W655" s="6">
        <v>675</v>
      </c>
      <c r="X655" s="15">
        <v>0.35099999999999998</v>
      </c>
      <c r="Y655" s="13"/>
      <c r="Z655" s="13"/>
      <c r="AA655" s="13"/>
      <c r="AB655" s="13"/>
    </row>
    <row r="656" spans="1:28">
      <c r="A656" t="s">
        <v>1784</v>
      </c>
      <c r="B656" s="12" t="s">
        <v>7858</v>
      </c>
      <c r="C656" s="12" t="s">
        <v>1493</v>
      </c>
      <c r="D656" s="12" t="s">
        <v>6502</v>
      </c>
      <c r="E656" s="12" t="s">
        <v>1759</v>
      </c>
      <c r="F656" s="12" t="s">
        <v>1760</v>
      </c>
      <c r="G656" s="9" t="s">
        <v>5242</v>
      </c>
      <c r="H656" s="8" t="s">
        <v>1779</v>
      </c>
      <c r="I656" s="9"/>
      <c r="J656" s="9"/>
      <c r="K656" s="10"/>
      <c r="L656" s="11"/>
      <c r="M656" s="22"/>
      <c r="N656" s="33"/>
      <c r="O656" s="22"/>
      <c r="P656" s="12" t="s">
        <v>7809</v>
      </c>
      <c r="Q656" s="12" t="s">
        <v>7458</v>
      </c>
      <c r="R656" s="12" t="s">
        <v>7052</v>
      </c>
      <c r="S656" s="12" t="s">
        <v>7512</v>
      </c>
      <c r="T656" s="12" t="s">
        <v>7811</v>
      </c>
      <c r="U656" s="12" t="s">
        <v>96</v>
      </c>
      <c r="V656" s="6">
        <v>0.61</v>
      </c>
      <c r="W656" s="6">
        <v>675</v>
      </c>
      <c r="X656" s="15">
        <v>0.41175</v>
      </c>
      <c r="Y656" s="13"/>
      <c r="Z656" s="13"/>
      <c r="AA656" s="13"/>
      <c r="AB656" s="13"/>
    </row>
    <row r="657" spans="1:28">
      <c r="A657" t="s">
        <v>1788</v>
      </c>
      <c r="B657" s="12" t="s">
        <v>7859</v>
      </c>
      <c r="C657" s="12" t="s">
        <v>1493</v>
      </c>
      <c r="D657" s="12" t="s">
        <v>6502</v>
      </c>
      <c r="E657" s="12" t="s">
        <v>1759</v>
      </c>
      <c r="F657" s="12" t="s">
        <v>1760</v>
      </c>
      <c r="G657" s="9" t="s">
        <v>5243</v>
      </c>
      <c r="H657" s="8" t="s">
        <v>1779</v>
      </c>
      <c r="I657" s="9"/>
      <c r="J657" s="9"/>
      <c r="K657" s="10"/>
      <c r="L657" s="11"/>
      <c r="M657" s="22"/>
      <c r="N657" s="33"/>
      <c r="O657" s="22"/>
      <c r="P657" s="12" t="s">
        <v>7173</v>
      </c>
      <c r="Q657" s="12" t="s">
        <v>7636</v>
      </c>
      <c r="R657" s="12" t="s">
        <v>7174</v>
      </c>
      <c r="S657" s="12" t="s">
        <v>7085</v>
      </c>
      <c r="T657" s="12" t="s">
        <v>7175</v>
      </c>
      <c r="U657" s="12" t="s">
        <v>96</v>
      </c>
      <c r="V657" s="6">
        <v>1.07</v>
      </c>
      <c r="W657" s="6">
        <v>675</v>
      </c>
      <c r="X657" s="15">
        <v>0.72224999999999995</v>
      </c>
      <c r="Y657" s="13"/>
      <c r="Z657" s="13"/>
      <c r="AA657" s="13"/>
      <c r="AB657" s="13"/>
    </row>
    <row r="658" spans="1:28">
      <c r="A658" t="s">
        <v>1792</v>
      </c>
      <c r="B658" s="12" t="s">
        <v>7860</v>
      </c>
      <c r="C658" s="12" t="s">
        <v>1493</v>
      </c>
      <c r="D658" s="12" t="s">
        <v>6502</v>
      </c>
      <c r="E658" s="12" t="s">
        <v>1759</v>
      </c>
      <c r="F658" s="12" t="s">
        <v>1760</v>
      </c>
      <c r="G658" s="9" t="s">
        <v>5244</v>
      </c>
      <c r="H658" s="8" t="s">
        <v>1779</v>
      </c>
      <c r="I658" s="9"/>
      <c r="J658" s="9"/>
      <c r="K658" s="10"/>
      <c r="L658" s="11"/>
      <c r="M658" s="22"/>
      <c r="N658" s="33"/>
      <c r="O658" s="22"/>
      <c r="P658" s="12" t="s">
        <v>7817</v>
      </c>
      <c r="Q658" s="12" t="s">
        <v>7562</v>
      </c>
      <c r="R658" s="12" t="s">
        <v>7743</v>
      </c>
      <c r="S658" s="12" t="s">
        <v>7179</v>
      </c>
      <c r="T658" s="12" t="s">
        <v>7077</v>
      </c>
      <c r="U658" s="12" t="s">
        <v>96</v>
      </c>
      <c r="V658" s="6">
        <v>1.1100000000000001</v>
      </c>
      <c r="W658" s="6">
        <v>675</v>
      </c>
      <c r="X658" s="15">
        <v>0.74925000000000008</v>
      </c>
      <c r="Y658" s="13"/>
      <c r="Z658" s="13"/>
      <c r="AA658" s="13"/>
      <c r="AB658" s="13"/>
    </row>
    <row r="659" spans="1:28">
      <c r="A659" t="s">
        <v>1763</v>
      </c>
      <c r="B659" s="12" t="s">
        <v>7861</v>
      </c>
      <c r="C659" s="12" t="s">
        <v>1493</v>
      </c>
      <c r="D659" s="12" t="s">
        <v>6507</v>
      </c>
      <c r="E659" s="12" t="s">
        <v>1759</v>
      </c>
      <c r="F659" s="12" t="s">
        <v>1760</v>
      </c>
      <c r="G659" s="9" t="s">
        <v>6773</v>
      </c>
      <c r="H659" s="8" t="s">
        <v>6774</v>
      </c>
      <c r="I659" s="9"/>
      <c r="J659" s="9"/>
      <c r="K659" s="10"/>
      <c r="L659" s="11"/>
      <c r="M659" s="22"/>
      <c r="N659" s="33"/>
      <c r="O659" s="22"/>
      <c r="P659" s="12" t="s">
        <v>7862</v>
      </c>
      <c r="Q659" s="12" t="s">
        <v>6871</v>
      </c>
      <c r="R659" s="12" t="s">
        <v>7142</v>
      </c>
      <c r="S659" s="12" t="s">
        <v>7804</v>
      </c>
      <c r="T659" s="12" t="s">
        <v>7601</v>
      </c>
      <c r="U659" s="14" t="s">
        <v>56</v>
      </c>
      <c r="V659" s="14" t="s">
        <v>56</v>
      </c>
      <c r="W659" s="14" t="s">
        <v>56</v>
      </c>
      <c r="X659" s="16" t="s">
        <v>56</v>
      </c>
      <c r="Y659" s="13"/>
      <c r="Z659" s="13"/>
      <c r="AA659" s="13"/>
      <c r="AB659" s="13"/>
    </row>
    <row r="660" spans="1:28">
      <c r="A660" t="s">
        <v>1767</v>
      </c>
      <c r="B660" s="12" t="s">
        <v>7863</v>
      </c>
      <c r="C660" s="12" t="s">
        <v>1493</v>
      </c>
      <c r="D660" s="12" t="s">
        <v>6507</v>
      </c>
      <c r="E660" s="12" t="s">
        <v>1759</v>
      </c>
      <c r="F660" s="12" t="s">
        <v>1760</v>
      </c>
      <c r="G660" s="9" t="s">
        <v>6775</v>
      </c>
      <c r="H660" s="8" t="s">
        <v>6774</v>
      </c>
      <c r="I660" s="9"/>
      <c r="J660" s="9"/>
      <c r="K660" s="10"/>
      <c r="L660" s="11"/>
      <c r="M660" s="22"/>
      <c r="N660" s="33"/>
      <c r="O660" s="22"/>
      <c r="P660" s="12" t="s">
        <v>7862</v>
      </c>
      <c r="Q660" s="12" t="s">
        <v>6871</v>
      </c>
      <c r="R660" s="12" t="s">
        <v>7142</v>
      </c>
      <c r="S660" s="12" t="s">
        <v>7804</v>
      </c>
      <c r="T660" s="12" t="s">
        <v>7601</v>
      </c>
      <c r="U660" s="14" t="s">
        <v>56</v>
      </c>
      <c r="V660" s="14" t="s">
        <v>56</v>
      </c>
      <c r="W660" s="14" t="s">
        <v>56</v>
      </c>
      <c r="X660" s="16" t="s">
        <v>56</v>
      </c>
      <c r="Y660" s="13"/>
      <c r="Z660" s="13"/>
      <c r="AA660" s="13"/>
      <c r="AB660" s="13"/>
    </row>
    <row r="661" spans="1:28">
      <c r="A661" t="s">
        <v>1771</v>
      </c>
      <c r="B661" s="12" t="s">
        <v>7864</v>
      </c>
      <c r="C661" s="12" t="s">
        <v>1493</v>
      </c>
      <c r="D661" s="12" t="s">
        <v>6507</v>
      </c>
      <c r="E661" s="12" t="s">
        <v>1759</v>
      </c>
      <c r="F661" s="12" t="s">
        <v>1760</v>
      </c>
      <c r="G661" s="9" t="s">
        <v>6776</v>
      </c>
      <c r="H661" s="8" t="s">
        <v>6774</v>
      </c>
      <c r="I661" s="9"/>
      <c r="J661" s="9"/>
      <c r="K661" s="10"/>
      <c r="L661" s="11"/>
      <c r="M661" s="22"/>
      <c r="N661" s="33"/>
      <c r="O661" s="22"/>
      <c r="P661" s="12" t="s">
        <v>7848</v>
      </c>
      <c r="Q661" s="12" t="s">
        <v>6871</v>
      </c>
      <c r="R661" s="12" t="s">
        <v>7142</v>
      </c>
      <c r="S661" s="12" t="s">
        <v>7627</v>
      </c>
      <c r="T661" s="12" t="s">
        <v>7849</v>
      </c>
      <c r="U661" s="14" t="s">
        <v>56</v>
      </c>
      <c r="V661" s="14" t="s">
        <v>56</v>
      </c>
      <c r="W661" s="14" t="s">
        <v>56</v>
      </c>
      <c r="X661" s="16" t="s">
        <v>56</v>
      </c>
      <c r="Y661" s="13"/>
      <c r="Z661" s="13"/>
      <c r="AA661" s="13"/>
      <c r="AB661" s="13"/>
    </row>
    <row r="662" spans="1:28">
      <c r="A662" t="s">
        <v>1775</v>
      </c>
      <c r="B662" s="12" t="s">
        <v>7865</v>
      </c>
      <c r="C662" s="12" t="s">
        <v>1493</v>
      </c>
      <c r="D662" s="12" t="s">
        <v>6507</v>
      </c>
      <c r="E662" s="12" t="s">
        <v>1759</v>
      </c>
      <c r="F662" s="12" t="s">
        <v>1760</v>
      </c>
      <c r="G662" s="9" t="s">
        <v>6777</v>
      </c>
      <c r="H662" s="8" t="s">
        <v>6774</v>
      </c>
      <c r="I662" s="9"/>
      <c r="J662" s="9"/>
      <c r="K662" s="10"/>
      <c r="L662" s="11"/>
      <c r="M662" s="22"/>
      <c r="N662" s="33"/>
      <c r="O662" s="22"/>
      <c r="P662" s="12" t="s">
        <v>7848</v>
      </c>
      <c r="Q662" s="12" t="s">
        <v>7132</v>
      </c>
      <c r="R662" s="12" t="s">
        <v>7142</v>
      </c>
      <c r="S662" s="12" t="s">
        <v>7627</v>
      </c>
      <c r="T662" s="12" t="s">
        <v>7849</v>
      </c>
      <c r="U662" s="14" t="s">
        <v>56</v>
      </c>
      <c r="V662" s="14" t="s">
        <v>56</v>
      </c>
      <c r="W662" s="14" t="s">
        <v>56</v>
      </c>
      <c r="X662" s="16" t="s">
        <v>56</v>
      </c>
      <c r="Y662" s="13"/>
      <c r="Z662" s="13"/>
      <c r="AA662" s="13"/>
      <c r="AB662" s="13"/>
    </row>
    <row r="663" spans="1:28">
      <c r="A663" t="s">
        <v>1811</v>
      </c>
      <c r="B663" s="12" t="s">
        <v>7866</v>
      </c>
      <c r="C663" s="12" t="s">
        <v>1493</v>
      </c>
      <c r="D663" s="12" t="s">
        <v>6502</v>
      </c>
      <c r="E663" s="12" t="s">
        <v>1759</v>
      </c>
      <c r="F663" s="12" t="s">
        <v>1795</v>
      </c>
      <c r="G663" s="9" t="s">
        <v>5248</v>
      </c>
      <c r="H663" s="8" t="s">
        <v>1810</v>
      </c>
      <c r="I663" s="9"/>
      <c r="J663" s="9"/>
      <c r="K663" s="10"/>
      <c r="L663" s="11"/>
      <c r="M663" s="22"/>
      <c r="N663" s="33"/>
      <c r="O663" s="22"/>
      <c r="P663" s="12" t="s">
        <v>7867</v>
      </c>
      <c r="Q663" s="12" t="s">
        <v>7868</v>
      </c>
      <c r="R663" s="12" t="s">
        <v>7114</v>
      </c>
      <c r="S663" s="12" t="s">
        <v>7512</v>
      </c>
      <c r="T663" s="12" t="s">
        <v>7869</v>
      </c>
      <c r="U663" s="12" t="s">
        <v>96</v>
      </c>
      <c r="V663" s="6">
        <v>0.52</v>
      </c>
      <c r="W663" s="6">
        <v>675</v>
      </c>
      <c r="X663" s="15">
        <v>0.35099999999999998</v>
      </c>
      <c r="Y663" s="13"/>
      <c r="Z663" s="13"/>
      <c r="AA663" s="13"/>
      <c r="AB663" s="13"/>
    </row>
    <row r="664" spans="1:28">
      <c r="A664" t="s">
        <v>1815</v>
      </c>
      <c r="B664" s="12" t="s">
        <v>7870</v>
      </c>
      <c r="C664" s="12" t="s">
        <v>1493</v>
      </c>
      <c r="D664" s="12" t="s">
        <v>6502</v>
      </c>
      <c r="E664" s="12" t="s">
        <v>1759</v>
      </c>
      <c r="F664" s="12" t="s">
        <v>1795</v>
      </c>
      <c r="G664" s="9" t="s">
        <v>5249</v>
      </c>
      <c r="H664" s="8" t="s">
        <v>1810</v>
      </c>
      <c r="I664" s="9"/>
      <c r="J664" s="9"/>
      <c r="K664" s="10"/>
      <c r="L664" s="11"/>
      <c r="M664" s="22"/>
      <c r="N664" s="33"/>
      <c r="O664" s="22"/>
      <c r="P664" s="12" t="s">
        <v>7809</v>
      </c>
      <c r="Q664" s="12" t="s">
        <v>7458</v>
      </c>
      <c r="R664" s="12" t="s">
        <v>7052</v>
      </c>
      <c r="S664" s="12" t="s">
        <v>7512</v>
      </c>
      <c r="T664" s="12" t="s">
        <v>7811</v>
      </c>
      <c r="U664" s="12" t="s">
        <v>96</v>
      </c>
      <c r="V664" s="6">
        <v>0.61</v>
      </c>
      <c r="W664" s="6">
        <v>675</v>
      </c>
      <c r="X664" s="15">
        <v>0.41175</v>
      </c>
      <c r="Y664" s="13"/>
      <c r="Z664" s="13"/>
      <c r="AA664" s="13"/>
      <c r="AB664" s="13"/>
    </row>
    <row r="665" spans="1:28">
      <c r="A665" t="s">
        <v>1819</v>
      </c>
      <c r="B665" s="12" t="s">
        <v>7871</v>
      </c>
      <c r="C665" s="12" t="s">
        <v>1493</v>
      </c>
      <c r="D665" s="12" t="s">
        <v>6502</v>
      </c>
      <c r="E665" s="12" t="s">
        <v>1759</v>
      </c>
      <c r="F665" s="12" t="s">
        <v>1795</v>
      </c>
      <c r="G665" s="9" t="s">
        <v>5250</v>
      </c>
      <c r="H665" s="8" t="s">
        <v>1810</v>
      </c>
      <c r="I665" s="9"/>
      <c r="J665" s="9"/>
      <c r="K665" s="10"/>
      <c r="L665" s="11"/>
      <c r="M665" s="22"/>
      <c r="N665" s="33"/>
      <c r="O665" s="22"/>
      <c r="P665" s="12" t="s">
        <v>7173</v>
      </c>
      <c r="Q665" s="12" t="s">
        <v>7636</v>
      </c>
      <c r="R665" s="12" t="s">
        <v>7174</v>
      </c>
      <c r="S665" s="12" t="s">
        <v>7085</v>
      </c>
      <c r="T665" s="12" t="s">
        <v>7175</v>
      </c>
      <c r="U665" s="12" t="s">
        <v>96</v>
      </c>
      <c r="V665" s="6">
        <v>1.07</v>
      </c>
      <c r="W665" s="6">
        <v>675</v>
      </c>
      <c r="X665" s="15">
        <v>0.72224999999999995</v>
      </c>
      <c r="Y665" s="13"/>
      <c r="Z665" s="13"/>
      <c r="AA665" s="13"/>
      <c r="AB665" s="13"/>
    </row>
    <row r="666" spans="1:28">
      <c r="A666" t="s">
        <v>1798</v>
      </c>
      <c r="B666" s="12" t="s">
        <v>7872</v>
      </c>
      <c r="C666" s="12" t="s">
        <v>1493</v>
      </c>
      <c r="D666" s="12" t="s">
        <v>6507</v>
      </c>
      <c r="E666" s="12" t="s">
        <v>1759</v>
      </c>
      <c r="F666" s="12" t="s">
        <v>1795</v>
      </c>
      <c r="G666" s="9" t="s">
        <v>6778</v>
      </c>
      <c r="H666" s="8" t="s">
        <v>6779</v>
      </c>
      <c r="I666" s="9"/>
      <c r="J666" s="9"/>
      <c r="K666" s="10"/>
      <c r="L666" s="11"/>
      <c r="M666" s="22"/>
      <c r="N666" s="33"/>
      <c r="O666" s="22"/>
      <c r="P666" s="12" t="s">
        <v>7848</v>
      </c>
      <c r="Q666" s="12" t="s">
        <v>6871</v>
      </c>
      <c r="R666" s="12" t="s">
        <v>7142</v>
      </c>
      <c r="S666" s="12" t="s">
        <v>7627</v>
      </c>
      <c r="T666" s="12" t="s">
        <v>7849</v>
      </c>
      <c r="U666" s="14" t="s">
        <v>56</v>
      </c>
      <c r="V666" s="14" t="s">
        <v>56</v>
      </c>
      <c r="W666" s="14" t="s">
        <v>56</v>
      </c>
      <c r="X666" s="16" t="s">
        <v>56</v>
      </c>
      <c r="Y666" s="13"/>
      <c r="Z666" s="13"/>
      <c r="AA666" s="13"/>
      <c r="AB666" s="13"/>
    </row>
    <row r="667" spans="1:28">
      <c r="A667" t="s">
        <v>1802</v>
      </c>
      <c r="B667" s="12" t="s">
        <v>7873</v>
      </c>
      <c r="C667" s="12" t="s">
        <v>1493</v>
      </c>
      <c r="D667" s="12" t="s">
        <v>6507</v>
      </c>
      <c r="E667" s="12" t="s">
        <v>1759</v>
      </c>
      <c r="F667" s="12" t="s">
        <v>1795</v>
      </c>
      <c r="G667" s="9" t="s">
        <v>6780</v>
      </c>
      <c r="H667" s="8" t="s">
        <v>6779</v>
      </c>
      <c r="I667" s="9"/>
      <c r="J667" s="9"/>
      <c r="K667" s="10"/>
      <c r="L667" s="11"/>
      <c r="M667" s="22"/>
      <c r="N667" s="33"/>
      <c r="O667" s="22"/>
      <c r="P667" s="12" t="s">
        <v>7848</v>
      </c>
      <c r="Q667" s="12" t="s">
        <v>6871</v>
      </c>
      <c r="R667" s="12" t="s">
        <v>7142</v>
      </c>
      <c r="S667" s="12" t="s">
        <v>7627</v>
      </c>
      <c r="T667" s="12" t="s">
        <v>7849</v>
      </c>
      <c r="U667" s="14" t="s">
        <v>56</v>
      </c>
      <c r="V667" s="14" t="s">
        <v>56</v>
      </c>
      <c r="W667" s="14" t="s">
        <v>56</v>
      </c>
      <c r="X667" s="16" t="s">
        <v>56</v>
      </c>
      <c r="Y667" s="13"/>
      <c r="Z667" s="13"/>
      <c r="AA667" s="13"/>
      <c r="AB667" s="13"/>
    </row>
    <row r="668" spans="1:28">
      <c r="A668" t="s">
        <v>1806</v>
      </c>
      <c r="B668" s="12" t="s">
        <v>7874</v>
      </c>
      <c r="C668" s="12" t="s">
        <v>1493</v>
      </c>
      <c r="D668" s="12" t="s">
        <v>6507</v>
      </c>
      <c r="E668" s="12" t="s">
        <v>1759</v>
      </c>
      <c r="F668" s="12" t="s">
        <v>1795</v>
      </c>
      <c r="G668" s="9" t="s">
        <v>6781</v>
      </c>
      <c r="H668" s="8" t="s">
        <v>6779</v>
      </c>
      <c r="I668" s="9"/>
      <c r="J668" s="9"/>
      <c r="K668" s="10"/>
      <c r="L668" s="11"/>
      <c r="M668" s="22"/>
      <c r="N668" s="33"/>
      <c r="O668" s="22"/>
      <c r="P668" s="12" t="s">
        <v>7848</v>
      </c>
      <c r="Q668" s="12" t="s">
        <v>6871</v>
      </c>
      <c r="R668" s="12" t="s">
        <v>7142</v>
      </c>
      <c r="S668" s="12" t="s">
        <v>7627</v>
      </c>
      <c r="T668" s="12" t="s">
        <v>7849</v>
      </c>
      <c r="U668" s="14" t="s">
        <v>56</v>
      </c>
      <c r="V668" s="14" t="s">
        <v>56</v>
      </c>
      <c r="W668" s="14" t="s">
        <v>56</v>
      </c>
      <c r="X668" s="16" t="s">
        <v>56</v>
      </c>
      <c r="Y668" s="13"/>
      <c r="Z668" s="13"/>
      <c r="AA668" s="13"/>
      <c r="AB668" s="13"/>
    </row>
    <row r="669" spans="1:28">
      <c r="A669" t="s">
        <v>1864</v>
      </c>
      <c r="B669" s="12" t="s">
        <v>7875</v>
      </c>
      <c r="C669" s="12" t="s">
        <v>1493</v>
      </c>
      <c r="D669" s="12" t="s">
        <v>6502</v>
      </c>
      <c r="E669" s="12" t="s">
        <v>1822</v>
      </c>
      <c r="F669" s="12" t="s">
        <v>224</v>
      </c>
      <c r="G669" s="9" t="s">
        <v>5260</v>
      </c>
      <c r="H669" s="8" t="s">
        <v>1863</v>
      </c>
      <c r="I669" s="9"/>
      <c r="J669" s="9"/>
      <c r="K669" s="10"/>
      <c r="L669" s="11"/>
      <c r="M669" s="22"/>
      <c r="N669" s="33"/>
      <c r="O669" s="22"/>
      <c r="P669" s="12" t="s">
        <v>7809</v>
      </c>
      <c r="Q669" s="12" t="s">
        <v>7749</v>
      </c>
      <c r="R669" s="12" t="s">
        <v>7052</v>
      </c>
      <c r="S669" s="12" t="s">
        <v>7512</v>
      </c>
      <c r="T669" s="12" t="s">
        <v>7811</v>
      </c>
      <c r="U669" s="12" t="s">
        <v>96</v>
      </c>
      <c r="V669" s="6">
        <v>0.88</v>
      </c>
      <c r="W669" s="6">
        <v>675</v>
      </c>
      <c r="X669" s="15">
        <v>0.59399999999999997</v>
      </c>
      <c r="Y669" s="13"/>
      <c r="Z669" s="13"/>
      <c r="AA669" s="13"/>
      <c r="AB669" s="13"/>
    </row>
    <row r="670" spans="1:28">
      <c r="A670" t="s">
        <v>1868</v>
      </c>
      <c r="B670" s="12" t="s">
        <v>7876</v>
      </c>
      <c r="C670" s="12" t="s">
        <v>1493</v>
      </c>
      <c r="D670" s="12" t="s">
        <v>6502</v>
      </c>
      <c r="E670" s="12" t="s">
        <v>1822</v>
      </c>
      <c r="F670" s="12" t="s">
        <v>224</v>
      </c>
      <c r="G670" s="9" t="s">
        <v>5261</v>
      </c>
      <c r="H670" s="8" t="s">
        <v>1863</v>
      </c>
      <c r="I670" s="9"/>
      <c r="J670" s="9"/>
      <c r="K670" s="10"/>
      <c r="L670" s="11"/>
      <c r="M670" s="22"/>
      <c r="N670" s="33"/>
      <c r="O670" s="22"/>
      <c r="P670" s="12" t="s">
        <v>7173</v>
      </c>
      <c r="Q670" s="12" t="s">
        <v>7636</v>
      </c>
      <c r="R670" s="12" t="s">
        <v>7174</v>
      </c>
      <c r="S670" s="12" t="s">
        <v>7085</v>
      </c>
      <c r="T670" s="12" t="s">
        <v>7175</v>
      </c>
      <c r="U670" s="12" t="s">
        <v>96</v>
      </c>
      <c r="V670" s="6">
        <v>0.93</v>
      </c>
      <c r="W670" s="6">
        <v>675</v>
      </c>
      <c r="X670" s="15">
        <v>0.62775000000000003</v>
      </c>
      <c r="Y670" s="13"/>
      <c r="Z670" s="13"/>
      <c r="AA670" s="13"/>
      <c r="AB670" s="13"/>
    </row>
    <row r="671" spans="1:28">
      <c r="A671" t="s">
        <v>1872</v>
      </c>
      <c r="B671" s="12" t="s">
        <v>7877</v>
      </c>
      <c r="C671" s="12" t="s">
        <v>1493</v>
      </c>
      <c r="D671" s="12" t="s">
        <v>6502</v>
      </c>
      <c r="E671" s="12" t="s">
        <v>1822</v>
      </c>
      <c r="F671" s="12" t="s">
        <v>224</v>
      </c>
      <c r="G671" s="9" t="s">
        <v>5262</v>
      </c>
      <c r="H671" s="8" t="s">
        <v>1863</v>
      </c>
      <c r="I671" s="9"/>
      <c r="J671" s="9"/>
      <c r="K671" s="10"/>
      <c r="L671" s="11"/>
      <c r="M671" s="22"/>
      <c r="N671" s="33"/>
      <c r="O671" s="22"/>
      <c r="P671" s="12" t="s">
        <v>7817</v>
      </c>
      <c r="Q671" s="12" t="s">
        <v>7201</v>
      </c>
      <c r="R671" s="12" t="s">
        <v>7743</v>
      </c>
      <c r="S671" s="12" t="s">
        <v>7179</v>
      </c>
      <c r="T671" s="12" t="s">
        <v>7077</v>
      </c>
      <c r="U671" s="12" t="s">
        <v>96</v>
      </c>
      <c r="V671" s="6">
        <v>1.1299999999999999</v>
      </c>
      <c r="W671" s="6">
        <v>675</v>
      </c>
      <c r="X671" s="15">
        <v>0.76274999999999993</v>
      </c>
      <c r="Y671" s="13"/>
      <c r="Z671" s="13"/>
      <c r="AA671" s="13"/>
      <c r="AB671" s="13"/>
    </row>
    <row r="672" spans="1:28">
      <c r="A672" t="s">
        <v>1876</v>
      </c>
      <c r="B672" s="12" t="s">
        <v>7878</v>
      </c>
      <c r="C672" s="12" t="s">
        <v>1493</v>
      </c>
      <c r="D672" s="12" t="s">
        <v>6502</v>
      </c>
      <c r="E672" s="12" t="s">
        <v>1822</v>
      </c>
      <c r="F672" s="12" t="s">
        <v>224</v>
      </c>
      <c r="G672" s="9" t="s">
        <v>5263</v>
      </c>
      <c r="H672" s="8" t="s">
        <v>1863</v>
      </c>
      <c r="I672" s="9"/>
      <c r="J672" s="9"/>
      <c r="K672" s="10"/>
      <c r="L672" s="11"/>
      <c r="M672" s="22"/>
      <c r="N672" s="33"/>
      <c r="O672" s="22"/>
      <c r="P672" s="12" t="s">
        <v>7817</v>
      </c>
      <c r="Q672" s="12" t="s">
        <v>7201</v>
      </c>
      <c r="R672" s="12" t="s">
        <v>7743</v>
      </c>
      <c r="S672" s="12" t="s">
        <v>7179</v>
      </c>
      <c r="T672" s="12" t="s">
        <v>7077</v>
      </c>
      <c r="U672" s="12" t="s">
        <v>96</v>
      </c>
      <c r="V672" s="6">
        <v>1.1299999999999999</v>
      </c>
      <c r="W672" s="6">
        <v>675</v>
      </c>
      <c r="X672" s="15">
        <v>0.76274999999999993</v>
      </c>
      <c r="Y672" s="13"/>
      <c r="Z672" s="13"/>
      <c r="AA672" s="13"/>
      <c r="AB672" s="13"/>
    </row>
    <row r="673" spans="1:28">
      <c r="A673" t="s">
        <v>1847</v>
      </c>
      <c r="B673" s="12" t="s">
        <v>7879</v>
      </c>
      <c r="C673" s="12" t="s">
        <v>1493</v>
      </c>
      <c r="D673" s="12" t="s">
        <v>6507</v>
      </c>
      <c r="E673" s="12" t="s">
        <v>1822</v>
      </c>
      <c r="F673" s="12" t="s">
        <v>565</v>
      </c>
      <c r="G673" s="9" t="s">
        <v>5256</v>
      </c>
      <c r="H673" s="8" t="s">
        <v>1846</v>
      </c>
      <c r="I673" s="9"/>
      <c r="J673" s="9"/>
      <c r="K673" s="10"/>
      <c r="L673" s="11"/>
      <c r="M673" s="22"/>
      <c r="N673" s="33"/>
      <c r="O673" s="22"/>
      <c r="P673" s="12" t="s">
        <v>7880</v>
      </c>
      <c r="Q673" s="12" t="s">
        <v>7479</v>
      </c>
      <c r="R673" s="12" t="s">
        <v>7565</v>
      </c>
      <c r="S673" s="12" t="s">
        <v>7448</v>
      </c>
      <c r="T673" s="12" t="s">
        <v>7174</v>
      </c>
      <c r="U673" s="14" t="s">
        <v>56</v>
      </c>
      <c r="V673" s="14" t="s">
        <v>56</v>
      </c>
      <c r="W673" s="14" t="s">
        <v>56</v>
      </c>
      <c r="X673" s="16" t="s">
        <v>56</v>
      </c>
      <c r="Y673" s="13"/>
      <c r="Z673" s="13"/>
      <c r="AA673" s="13"/>
      <c r="AB673" s="13"/>
    </row>
    <row r="674" spans="1:28">
      <c r="A674" t="s">
        <v>1851</v>
      </c>
      <c r="B674" s="12" t="s">
        <v>7881</v>
      </c>
      <c r="C674" s="12" t="s">
        <v>1493</v>
      </c>
      <c r="D674" s="12" t="s">
        <v>6507</v>
      </c>
      <c r="E674" s="12" t="s">
        <v>1822</v>
      </c>
      <c r="F674" s="12" t="s">
        <v>565</v>
      </c>
      <c r="G674" s="9" t="s">
        <v>5257</v>
      </c>
      <c r="H674" s="8" t="s">
        <v>1846</v>
      </c>
      <c r="I674" s="9"/>
      <c r="J674" s="9"/>
      <c r="K674" s="10"/>
      <c r="L674" s="11"/>
      <c r="M674" s="22"/>
      <c r="N674" s="33"/>
      <c r="O674" s="22"/>
      <c r="P674" s="12" t="s">
        <v>7880</v>
      </c>
      <c r="Q674" s="12" t="s">
        <v>7479</v>
      </c>
      <c r="R674" s="12" t="s">
        <v>7565</v>
      </c>
      <c r="S674" s="12" t="s">
        <v>7448</v>
      </c>
      <c r="T674" s="12" t="s">
        <v>7174</v>
      </c>
      <c r="U674" s="14" t="s">
        <v>56</v>
      </c>
      <c r="V674" s="14" t="s">
        <v>56</v>
      </c>
      <c r="W674" s="14" t="s">
        <v>56</v>
      </c>
      <c r="X674" s="16" t="s">
        <v>56</v>
      </c>
      <c r="Y674" s="13"/>
      <c r="Z674" s="13"/>
      <c r="AA674" s="13"/>
      <c r="AB674" s="13"/>
    </row>
    <row r="675" spans="1:28">
      <c r="A675" t="s">
        <v>1855</v>
      </c>
      <c r="B675" s="12" t="s">
        <v>7882</v>
      </c>
      <c r="C675" s="12" t="s">
        <v>1493</v>
      </c>
      <c r="D675" s="12" t="s">
        <v>6507</v>
      </c>
      <c r="E675" s="12" t="s">
        <v>1822</v>
      </c>
      <c r="F675" s="12" t="s">
        <v>565</v>
      </c>
      <c r="G675" s="9" t="s">
        <v>5258</v>
      </c>
      <c r="H675" s="8" t="s">
        <v>1846</v>
      </c>
      <c r="I675" s="9"/>
      <c r="J675" s="9"/>
      <c r="K675" s="10"/>
      <c r="L675" s="11"/>
      <c r="M675" s="22"/>
      <c r="N675" s="33"/>
      <c r="O675" s="22"/>
      <c r="P675" s="12" t="s">
        <v>7880</v>
      </c>
      <c r="Q675" s="12" t="s">
        <v>7479</v>
      </c>
      <c r="R675" s="12" t="s">
        <v>7565</v>
      </c>
      <c r="S675" s="12" t="s">
        <v>7448</v>
      </c>
      <c r="T675" s="12" t="s">
        <v>7174</v>
      </c>
      <c r="U675" s="14" t="s">
        <v>56</v>
      </c>
      <c r="V675" s="14" t="s">
        <v>56</v>
      </c>
      <c r="W675" s="14" t="s">
        <v>56</v>
      </c>
      <c r="X675" s="16" t="s">
        <v>56</v>
      </c>
      <c r="Y675" s="13"/>
      <c r="Z675" s="13"/>
      <c r="AA675" s="13"/>
      <c r="AB675" s="13"/>
    </row>
    <row r="676" spans="1:28">
      <c r="A676" t="s">
        <v>1859</v>
      </c>
      <c r="B676" s="12" t="s">
        <v>7883</v>
      </c>
      <c r="C676" s="12" t="s">
        <v>1493</v>
      </c>
      <c r="D676" s="12" t="s">
        <v>6507</v>
      </c>
      <c r="E676" s="12" t="s">
        <v>1822</v>
      </c>
      <c r="F676" s="12" t="s">
        <v>565</v>
      </c>
      <c r="G676" s="9" t="s">
        <v>5259</v>
      </c>
      <c r="H676" s="8" t="s">
        <v>1846</v>
      </c>
      <c r="I676" s="9"/>
      <c r="J676" s="9"/>
      <c r="K676" s="10"/>
      <c r="L676" s="11"/>
      <c r="M676" s="22"/>
      <c r="N676" s="33"/>
      <c r="O676" s="22"/>
      <c r="P676" s="12" t="s">
        <v>7880</v>
      </c>
      <c r="Q676" s="12" t="s">
        <v>7479</v>
      </c>
      <c r="R676" s="12" t="s">
        <v>7565</v>
      </c>
      <c r="S676" s="12" t="s">
        <v>7448</v>
      </c>
      <c r="T676" s="12" t="s">
        <v>7174</v>
      </c>
      <c r="U676" s="14" t="s">
        <v>56</v>
      </c>
      <c r="V676" s="14" t="s">
        <v>56</v>
      </c>
      <c r="W676" s="14" t="s">
        <v>56</v>
      </c>
      <c r="X676" s="16" t="s">
        <v>56</v>
      </c>
      <c r="Y676" s="13"/>
      <c r="Z676" s="13"/>
      <c r="AA676" s="13"/>
      <c r="AB676" s="13"/>
    </row>
    <row r="677" spans="1:28">
      <c r="A677" t="s">
        <v>1826</v>
      </c>
      <c r="B677" s="12" t="s">
        <v>7884</v>
      </c>
      <c r="C677" s="12" t="s">
        <v>1493</v>
      </c>
      <c r="D677" s="12" t="s">
        <v>6507</v>
      </c>
      <c r="E677" s="12" t="s">
        <v>1822</v>
      </c>
      <c r="F677" s="12" t="s">
        <v>1823</v>
      </c>
      <c r="G677" s="9" t="s">
        <v>5251</v>
      </c>
      <c r="H677" s="8" t="s">
        <v>1825</v>
      </c>
      <c r="I677" s="9"/>
      <c r="J677" s="9"/>
      <c r="K677" s="10"/>
      <c r="L677" s="11"/>
      <c r="M677" s="22"/>
      <c r="N677" s="33"/>
      <c r="O677" s="22"/>
      <c r="P677" s="12" t="s">
        <v>7885</v>
      </c>
      <c r="Q677" s="12" t="s">
        <v>7455</v>
      </c>
      <c r="R677" s="12" t="s">
        <v>7446</v>
      </c>
      <c r="S677" s="12" t="s">
        <v>7451</v>
      </c>
      <c r="T677" s="12" t="s">
        <v>7691</v>
      </c>
      <c r="U677" s="14" t="s">
        <v>56</v>
      </c>
      <c r="V677" s="14" t="s">
        <v>56</v>
      </c>
      <c r="W677" s="14" t="s">
        <v>56</v>
      </c>
      <c r="X677" s="16" t="s">
        <v>56</v>
      </c>
      <c r="Y677" s="13"/>
      <c r="Z677" s="13"/>
      <c r="AA677" s="13"/>
      <c r="AB677" s="13"/>
    </row>
    <row r="678" spans="1:28">
      <c r="A678" t="s">
        <v>1830</v>
      </c>
      <c r="B678" s="12" t="s">
        <v>7886</v>
      </c>
      <c r="C678" s="12" t="s">
        <v>1493</v>
      </c>
      <c r="D678" s="12" t="s">
        <v>6507</v>
      </c>
      <c r="E678" s="12" t="s">
        <v>1822</v>
      </c>
      <c r="F678" s="12" t="s">
        <v>1823</v>
      </c>
      <c r="G678" s="9" t="s">
        <v>5252</v>
      </c>
      <c r="H678" s="8" t="s">
        <v>1825</v>
      </c>
      <c r="I678" s="9"/>
      <c r="J678" s="9"/>
      <c r="K678" s="10"/>
      <c r="L678" s="11"/>
      <c r="M678" s="22"/>
      <c r="N678" s="33"/>
      <c r="O678" s="22"/>
      <c r="P678" s="12" t="s">
        <v>7885</v>
      </c>
      <c r="Q678" s="12" t="s">
        <v>7455</v>
      </c>
      <c r="R678" s="12" t="s">
        <v>7446</v>
      </c>
      <c r="S678" s="12" t="s">
        <v>7451</v>
      </c>
      <c r="T678" s="12" t="s">
        <v>7691</v>
      </c>
      <c r="U678" s="14" t="s">
        <v>56</v>
      </c>
      <c r="V678" s="14" t="s">
        <v>56</v>
      </c>
      <c r="W678" s="14" t="s">
        <v>56</v>
      </c>
      <c r="X678" s="16" t="s">
        <v>56</v>
      </c>
      <c r="Y678" s="13"/>
      <c r="Z678" s="13"/>
      <c r="AA678" s="13"/>
      <c r="AB678" s="13"/>
    </row>
    <row r="679" spans="1:28">
      <c r="A679" t="s">
        <v>1834</v>
      </c>
      <c r="B679" s="12" t="s">
        <v>7887</v>
      </c>
      <c r="C679" s="12" t="s">
        <v>1493</v>
      </c>
      <c r="D679" s="12" t="s">
        <v>6507</v>
      </c>
      <c r="E679" s="12" t="s">
        <v>1822</v>
      </c>
      <c r="F679" s="12" t="s">
        <v>1823</v>
      </c>
      <c r="G679" s="9" t="s">
        <v>5253</v>
      </c>
      <c r="H679" s="8" t="s">
        <v>1825</v>
      </c>
      <c r="I679" s="9"/>
      <c r="J679" s="9"/>
      <c r="K679" s="10"/>
      <c r="L679" s="11"/>
      <c r="M679" s="22"/>
      <c r="N679" s="33"/>
      <c r="O679" s="22"/>
      <c r="P679" s="12" t="s">
        <v>7885</v>
      </c>
      <c r="Q679" s="12" t="s">
        <v>7455</v>
      </c>
      <c r="R679" s="12" t="s">
        <v>7446</v>
      </c>
      <c r="S679" s="12" t="s">
        <v>7451</v>
      </c>
      <c r="T679" s="12" t="s">
        <v>7691</v>
      </c>
      <c r="U679" s="14" t="s">
        <v>56</v>
      </c>
      <c r="V679" s="14" t="s">
        <v>56</v>
      </c>
      <c r="W679" s="14" t="s">
        <v>56</v>
      </c>
      <c r="X679" s="16" t="s">
        <v>56</v>
      </c>
      <c r="Y679" s="13"/>
      <c r="Z679" s="13"/>
      <c r="AA679" s="13"/>
      <c r="AB679" s="13"/>
    </row>
    <row r="680" spans="1:28">
      <c r="A680" t="s">
        <v>1838</v>
      </c>
      <c r="B680" s="12" t="s">
        <v>7888</v>
      </c>
      <c r="C680" s="12" t="s">
        <v>1493</v>
      </c>
      <c r="D680" s="12" t="s">
        <v>6507</v>
      </c>
      <c r="E680" s="12" t="s">
        <v>1822</v>
      </c>
      <c r="F680" s="12" t="s">
        <v>1823</v>
      </c>
      <c r="G680" s="9" t="s">
        <v>5254</v>
      </c>
      <c r="H680" s="8" t="s">
        <v>1825</v>
      </c>
      <c r="I680" s="9"/>
      <c r="J680" s="9"/>
      <c r="K680" s="10"/>
      <c r="L680" s="11"/>
      <c r="M680" s="22"/>
      <c r="N680" s="33"/>
      <c r="O680" s="22"/>
      <c r="P680" s="12" t="s">
        <v>7885</v>
      </c>
      <c r="Q680" s="12" t="s">
        <v>7455</v>
      </c>
      <c r="R680" s="12" t="s">
        <v>7446</v>
      </c>
      <c r="S680" s="12" t="s">
        <v>7451</v>
      </c>
      <c r="T680" s="12" t="s">
        <v>7691</v>
      </c>
      <c r="U680" s="14" t="s">
        <v>56</v>
      </c>
      <c r="V680" s="14" t="s">
        <v>56</v>
      </c>
      <c r="W680" s="14" t="s">
        <v>56</v>
      </c>
      <c r="X680" s="16" t="s">
        <v>56</v>
      </c>
      <c r="Y680" s="13"/>
      <c r="Z680" s="13"/>
      <c r="AA680" s="13"/>
      <c r="AB680" s="13"/>
    </row>
    <row r="681" spans="1:28">
      <c r="A681" t="s">
        <v>1842</v>
      </c>
      <c r="B681" s="12" t="s">
        <v>7889</v>
      </c>
      <c r="C681" s="12" t="s">
        <v>1493</v>
      </c>
      <c r="D681" s="12" t="s">
        <v>6507</v>
      </c>
      <c r="E681" s="12" t="s">
        <v>1822</v>
      </c>
      <c r="F681" s="12" t="s">
        <v>1823</v>
      </c>
      <c r="G681" s="9" t="s">
        <v>5255</v>
      </c>
      <c r="H681" s="8" t="s">
        <v>1825</v>
      </c>
      <c r="I681" s="9"/>
      <c r="J681" s="9"/>
      <c r="K681" s="10"/>
      <c r="L681" s="11"/>
      <c r="M681" s="22"/>
      <c r="N681" s="33"/>
      <c r="O681" s="22"/>
      <c r="P681" s="12" t="s">
        <v>7885</v>
      </c>
      <c r="Q681" s="12" t="s">
        <v>7455</v>
      </c>
      <c r="R681" s="12" t="s">
        <v>7446</v>
      </c>
      <c r="S681" s="12" t="s">
        <v>7451</v>
      </c>
      <c r="T681" s="12" t="s">
        <v>7691</v>
      </c>
      <c r="U681" s="14" t="s">
        <v>56</v>
      </c>
      <c r="V681" s="14" t="s">
        <v>56</v>
      </c>
      <c r="W681" s="14" t="s">
        <v>56</v>
      </c>
      <c r="X681" s="16" t="s">
        <v>56</v>
      </c>
      <c r="Y681" s="13"/>
      <c r="Z681" s="13"/>
      <c r="AA681" s="13"/>
      <c r="AB681" s="13"/>
    </row>
    <row r="682" spans="1:28">
      <c r="A682" t="s">
        <v>1491</v>
      </c>
      <c r="B682" s="12" t="s">
        <v>1492</v>
      </c>
      <c r="C682" s="12" t="s">
        <v>1493</v>
      </c>
      <c r="D682" s="12" t="s">
        <v>6502</v>
      </c>
      <c r="E682" s="12" t="s">
        <v>1494</v>
      </c>
      <c r="F682" s="12" t="s">
        <v>1495</v>
      </c>
      <c r="G682" s="9" t="s">
        <v>6683</v>
      </c>
      <c r="H682" s="8" t="s">
        <v>1496</v>
      </c>
      <c r="I682" s="9"/>
      <c r="J682" s="9"/>
      <c r="K682" s="10"/>
      <c r="L682" s="11"/>
      <c r="M682" s="22"/>
      <c r="N682" s="33"/>
      <c r="O682" s="22"/>
      <c r="P682" s="12" t="s">
        <v>7809</v>
      </c>
      <c r="Q682" s="12" t="s">
        <v>7890</v>
      </c>
      <c r="R682" s="12" t="s">
        <v>7052</v>
      </c>
      <c r="S682" s="12" t="s">
        <v>7512</v>
      </c>
      <c r="T682" s="12" t="s">
        <v>7811</v>
      </c>
      <c r="U682" s="12" t="s">
        <v>96</v>
      </c>
      <c r="V682" s="6">
        <v>0.9</v>
      </c>
      <c r="W682" s="6">
        <v>675</v>
      </c>
      <c r="X682" s="15">
        <v>0.60750000000000004</v>
      </c>
      <c r="Y682" s="13"/>
      <c r="Z682" s="13"/>
      <c r="AA682" s="13"/>
      <c r="AB682" s="13"/>
    </row>
    <row r="683" spans="1:28">
      <c r="A683" t="s">
        <v>1497</v>
      </c>
      <c r="B683" s="12" t="s">
        <v>1498</v>
      </c>
      <c r="C683" s="12" t="s">
        <v>1493</v>
      </c>
      <c r="D683" s="12" t="s">
        <v>6502</v>
      </c>
      <c r="E683" s="12" t="s">
        <v>1494</v>
      </c>
      <c r="F683" s="12" t="s">
        <v>1495</v>
      </c>
      <c r="G683" s="9" t="s">
        <v>6684</v>
      </c>
      <c r="H683" s="8" t="s">
        <v>1496</v>
      </c>
      <c r="I683" s="9"/>
      <c r="J683" s="9"/>
      <c r="K683" s="10"/>
      <c r="L683" s="11"/>
      <c r="M683" s="22"/>
      <c r="N683" s="33"/>
      <c r="O683" s="22"/>
      <c r="P683" s="12" t="s">
        <v>7809</v>
      </c>
      <c r="Q683" s="12" t="s">
        <v>7890</v>
      </c>
      <c r="R683" s="12" t="s">
        <v>7052</v>
      </c>
      <c r="S683" s="12" t="s">
        <v>7512</v>
      </c>
      <c r="T683" s="12" t="s">
        <v>7811</v>
      </c>
      <c r="U683" s="12" t="s">
        <v>96</v>
      </c>
      <c r="V683" s="6">
        <v>0.9</v>
      </c>
      <c r="W683" s="6">
        <v>675</v>
      </c>
      <c r="X683" s="15">
        <v>0.60750000000000004</v>
      </c>
      <c r="Y683" s="13"/>
      <c r="Z683" s="13"/>
      <c r="AA683" s="13"/>
      <c r="AB683" s="13"/>
    </row>
    <row r="684" spans="1:28">
      <c r="A684" t="s">
        <v>1499</v>
      </c>
      <c r="B684" s="12" t="s">
        <v>1500</v>
      </c>
      <c r="C684" s="12" t="s">
        <v>1493</v>
      </c>
      <c r="D684" s="12" t="s">
        <v>6502</v>
      </c>
      <c r="E684" s="12" t="s">
        <v>1494</v>
      </c>
      <c r="F684" s="12" t="s">
        <v>1495</v>
      </c>
      <c r="G684" s="9" t="s">
        <v>6685</v>
      </c>
      <c r="H684" s="8" t="s">
        <v>1496</v>
      </c>
      <c r="I684" s="9"/>
      <c r="J684" s="9"/>
      <c r="K684" s="10"/>
      <c r="L684" s="11"/>
      <c r="M684" s="22"/>
      <c r="N684" s="33"/>
      <c r="O684" s="22"/>
      <c r="P684" s="12" t="s">
        <v>7891</v>
      </c>
      <c r="Q684" s="12" t="s">
        <v>7892</v>
      </c>
      <c r="R684" s="12" t="s">
        <v>7512</v>
      </c>
      <c r="S684" s="12" t="s">
        <v>7179</v>
      </c>
      <c r="T684" s="12" t="s">
        <v>7159</v>
      </c>
      <c r="U684" s="12" t="s">
        <v>96</v>
      </c>
      <c r="V684" s="6">
        <v>2.1</v>
      </c>
      <c r="W684" s="6">
        <v>675</v>
      </c>
      <c r="X684" s="15">
        <v>1.4175</v>
      </c>
      <c r="Y684" s="13"/>
      <c r="Z684" s="13"/>
      <c r="AA684" s="13"/>
      <c r="AB684" s="13"/>
    </row>
    <row r="685" spans="1:28">
      <c r="A685" t="s">
        <v>1881</v>
      </c>
      <c r="B685" s="12" t="s">
        <v>7893</v>
      </c>
      <c r="C685" s="12" t="s">
        <v>1493</v>
      </c>
      <c r="D685" s="12" t="s">
        <v>6502</v>
      </c>
      <c r="E685" s="12" t="s">
        <v>1494</v>
      </c>
      <c r="F685" s="12" t="s">
        <v>1616</v>
      </c>
      <c r="G685" s="9" t="s">
        <v>6782</v>
      </c>
      <c r="H685" s="8" t="s">
        <v>1880</v>
      </c>
      <c r="I685" s="9"/>
      <c r="J685" s="9"/>
      <c r="K685" s="10"/>
      <c r="L685" s="11"/>
      <c r="M685" s="22"/>
      <c r="N685" s="33"/>
      <c r="O685" s="22"/>
      <c r="P685" s="12" t="s">
        <v>7173</v>
      </c>
      <c r="Q685" s="12" t="s">
        <v>7531</v>
      </c>
      <c r="R685" s="12" t="s">
        <v>7174</v>
      </c>
      <c r="S685" s="12" t="s">
        <v>7085</v>
      </c>
      <c r="T685" s="12" t="s">
        <v>7175</v>
      </c>
      <c r="U685" s="12" t="s">
        <v>96</v>
      </c>
      <c r="V685" s="6">
        <v>1.1200000000000001</v>
      </c>
      <c r="W685" s="6">
        <v>675</v>
      </c>
      <c r="X685" s="15">
        <v>0.75600000000000012</v>
      </c>
      <c r="Y685" s="13"/>
      <c r="Z685" s="13"/>
      <c r="AA685" s="13"/>
      <c r="AB685" s="13"/>
    </row>
    <row r="686" spans="1:28">
      <c r="A686" t="s">
        <v>1885</v>
      </c>
      <c r="B686" s="12" t="s">
        <v>7894</v>
      </c>
      <c r="C686" s="12" t="s">
        <v>1493</v>
      </c>
      <c r="D686" s="12" t="s">
        <v>6502</v>
      </c>
      <c r="E686" s="12" t="s">
        <v>1494</v>
      </c>
      <c r="F686" s="12" t="s">
        <v>1616</v>
      </c>
      <c r="G686" s="9" t="s">
        <v>6783</v>
      </c>
      <c r="H686" s="8" t="s">
        <v>1880</v>
      </c>
      <c r="I686" s="9"/>
      <c r="J686" s="9"/>
      <c r="K686" s="10"/>
      <c r="L686" s="11"/>
      <c r="M686" s="22"/>
      <c r="N686" s="33"/>
      <c r="O686" s="22"/>
      <c r="P686" s="12" t="s">
        <v>7173</v>
      </c>
      <c r="Q686" s="12" t="s">
        <v>7531</v>
      </c>
      <c r="R686" s="12" t="s">
        <v>7174</v>
      </c>
      <c r="S686" s="12" t="s">
        <v>7085</v>
      </c>
      <c r="T686" s="12" t="s">
        <v>7175</v>
      </c>
      <c r="U686" s="12" t="s">
        <v>96</v>
      </c>
      <c r="V686" s="6">
        <v>1.1200000000000001</v>
      </c>
      <c r="W686" s="6">
        <v>675</v>
      </c>
      <c r="X686" s="15">
        <v>0.75600000000000012</v>
      </c>
      <c r="Y686" s="13"/>
      <c r="Z686" s="13"/>
      <c r="AA686" s="13"/>
      <c r="AB686" s="13"/>
    </row>
    <row r="687" spans="1:28">
      <c r="A687" t="s">
        <v>1889</v>
      </c>
      <c r="B687" s="12" t="s">
        <v>7895</v>
      </c>
      <c r="C687" s="12" t="s">
        <v>1493</v>
      </c>
      <c r="D687" s="12" t="s">
        <v>6502</v>
      </c>
      <c r="E687" s="12" t="s">
        <v>1494</v>
      </c>
      <c r="F687" s="12" t="s">
        <v>1616</v>
      </c>
      <c r="G687" s="9" t="s">
        <v>6784</v>
      </c>
      <c r="H687" s="8" t="s">
        <v>1880</v>
      </c>
      <c r="I687" s="9"/>
      <c r="J687" s="9"/>
      <c r="K687" s="10"/>
      <c r="L687" s="11"/>
      <c r="M687" s="22"/>
      <c r="N687" s="33"/>
      <c r="O687" s="22"/>
      <c r="P687" s="12" t="s">
        <v>7173</v>
      </c>
      <c r="Q687" s="12" t="s">
        <v>7531</v>
      </c>
      <c r="R687" s="12" t="s">
        <v>7174</v>
      </c>
      <c r="S687" s="12" t="s">
        <v>7085</v>
      </c>
      <c r="T687" s="12" t="s">
        <v>7175</v>
      </c>
      <c r="U687" s="12" t="s">
        <v>96</v>
      </c>
      <c r="V687" s="6">
        <v>1.1200000000000001</v>
      </c>
      <c r="W687" s="6">
        <v>675</v>
      </c>
      <c r="X687" s="15">
        <v>0.75600000000000012</v>
      </c>
      <c r="Y687" s="13"/>
      <c r="Z687" s="13"/>
      <c r="AA687" s="13"/>
      <c r="AB687" s="13"/>
    </row>
    <row r="688" spans="1:28">
      <c r="A688" t="s">
        <v>1893</v>
      </c>
      <c r="B688" s="12" t="s">
        <v>7896</v>
      </c>
      <c r="C688" s="12" t="s">
        <v>1493</v>
      </c>
      <c r="D688" s="12" t="s">
        <v>6502</v>
      </c>
      <c r="E688" s="12" t="s">
        <v>1494</v>
      </c>
      <c r="F688" s="12" t="s">
        <v>1616</v>
      </c>
      <c r="G688" s="9" t="s">
        <v>6785</v>
      </c>
      <c r="H688" s="8" t="s">
        <v>1880</v>
      </c>
      <c r="I688" s="9"/>
      <c r="J688" s="9"/>
      <c r="K688" s="10"/>
      <c r="L688" s="11"/>
      <c r="M688" s="22"/>
      <c r="N688" s="33"/>
      <c r="O688" s="22"/>
      <c r="P688" s="12" t="s">
        <v>7891</v>
      </c>
      <c r="Q688" s="12" t="s">
        <v>7892</v>
      </c>
      <c r="R688" s="12" t="s">
        <v>7512</v>
      </c>
      <c r="S688" s="12" t="s">
        <v>7179</v>
      </c>
      <c r="T688" s="12" t="s">
        <v>7159</v>
      </c>
      <c r="U688" s="12" t="s">
        <v>96</v>
      </c>
      <c r="V688" s="6">
        <v>2.1</v>
      </c>
      <c r="W688" s="6">
        <v>675</v>
      </c>
      <c r="X688" s="15">
        <v>1.4175</v>
      </c>
      <c r="Y688" s="13"/>
      <c r="Z688" s="13"/>
      <c r="AA688" s="13"/>
      <c r="AB688" s="13"/>
    </row>
    <row r="689" spans="1:28">
      <c r="A689" t="s">
        <v>1897</v>
      </c>
      <c r="B689" s="12" t="s">
        <v>7897</v>
      </c>
      <c r="C689" s="12" t="s">
        <v>1493</v>
      </c>
      <c r="D689" s="12" t="s">
        <v>6502</v>
      </c>
      <c r="E689" s="12" t="s">
        <v>1494</v>
      </c>
      <c r="F689" s="12" t="s">
        <v>1616</v>
      </c>
      <c r="G689" s="9" t="s">
        <v>6786</v>
      </c>
      <c r="H689" s="8" t="s">
        <v>1880</v>
      </c>
      <c r="I689" s="9"/>
      <c r="J689" s="9"/>
      <c r="K689" s="10"/>
      <c r="L689" s="11"/>
      <c r="M689" s="22"/>
      <c r="N689" s="33"/>
      <c r="O689" s="22"/>
      <c r="P689" s="12" t="s">
        <v>7891</v>
      </c>
      <c r="Q689" s="12" t="s">
        <v>7892</v>
      </c>
      <c r="R689" s="12" t="s">
        <v>7512</v>
      </c>
      <c r="S689" s="12" t="s">
        <v>7179</v>
      </c>
      <c r="T689" s="12" t="s">
        <v>7159</v>
      </c>
      <c r="U689" s="12" t="s">
        <v>96</v>
      </c>
      <c r="V689" s="6">
        <v>2.1</v>
      </c>
      <c r="W689" s="6">
        <v>675</v>
      </c>
      <c r="X689" s="15">
        <v>1.4175</v>
      </c>
      <c r="Y689" s="13"/>
      <c r="Z689" s="13"/>
      <c r="AA689" s="13"/>
      <c r="AB689" s="13"/>
    </row>
    <row r="690" spans="1:28">
      <c r="A690" t="s">
        <v>1901</v>
      </c>
      <c r="B690" s="12" t="s">
        <v>7898</v>
      </c>
      <c r="C690" s="12" t="s">
        <v>1493</v>
      </c>
      <c r="D690" s="12" t="s">
        <v>6502</v>
      </c>
      <c r="E690" s="12" t="s">
        <v>1494</v>
      </c>
      <c r="F690" s="12" t="s">
        <v>1616</v>
      </c>
      <c r="G690" s="9" t="s">
        <v>6787</v>
      </c>
      <c r="H690" s="8" t="s">
        <v>1880</v>
      </c>
      <c r="I690" s="9"/>
      <c r="J690" s="9"/>
      <c r="K690" s="10"/>
      <c r="L690" s="11"/>
      <c r="M690" s="22"/>
      <c r="N690" s="33"/>
      <c r="O690" s="22"/>
      <c r="P690" s="12" t="s">
        <v>7891</v>
      </c>
      <c r="Q690" s="12" t="s">
        <v>7899</v>
      </c>
      <c r="R690" s="12" t="s">
        <v>7512</v>
      </c>
      <c r="S690" s="12" t="s">
        <v>7179</v>
      </c>
      <c r="T690" s="12" t="s">
        <v>7159</v>
      </c>
      <c r="U690" s="12" t="s">
        <v>96</v>
      </c>
      <c r="V690" s="6">
        <v>2.1</v>
      </c>
      <c r="W690" s="6">
        <v>675</v>
      </c>
      <c r="X690" s="15">
        <v>1.4175</v>
      </c>
      <c r="Y690" s="13"/>
      <c r="Z690" s="13"/>
      <c r="AA690" s="13"/>
      <c r="AB690" s="13"/>
    </row>
    <row r="691" spans="1:28">
      <c r="A691" t="s">
        <v>1905</v>
      </c>
      <c r="B691" s="12" t="s">
        <v>7900</v>
      </c>
      <c r="C691" s="12" t="s">
        <v>1493</v>
      </c>
      <c r="D691" s="12" t="s">
        <v>6502</v>
      </c>
      <c r="E691" s="12" t="s">
        <v>1494</v>
      </c>
      <c r="F691" s="12" t="s">
        <v>1616</v>
      </c>
      <c r="G691" s="9" t="s">
        <v>6788</v>
      </c>
      <c r="H691" s="8" t="s">
        <v>1880</v>
      </c>
      <c r="I691" s="9"/>
      <c r="J691" s="9"/>
      <c r="K691" s="10"/>
      <c r="L691" s="11"/>
      <c r="M691" s="22"/>
      <c r="N691" s="33"/>
      <c r="O691" s="22"/>
      <c r="P691" s="12" t="s">
        <v>7901</v>
      </c>
      <c r="Q691" s="12" t="s">
        <v>7659</v>
      </c>
      <c r="R691" s="12" t="s">
        <v>7902</v>
      </c>
      <c r="S691" s="12" t="s">
        <v>7203</v>
      </c>
      <c r="T691" s="12" t="s">
        <v>7780</v>
      </c>
      <c r="U691" s="12" t="s">
        <v>96</v>
      </c>
      <c r="V691" s="6">
        <v>2.72</v>
      </c>
      <c r="W691" s="6">
        <v>675</v>
      </c>
      <c r="X691" s="15">
        <v>1.8360000000000003</v>
      </c>
      <c r="Y691" s="13"/>
      <c r="Z691" s="13"/>
      <c r="AA691" s="13"/>
      <c r="AB691" s="13"/>
    </row>
    <row r="692" spans="1:28">
      <c r="A692" t="s">
        <v>1909</v>
      </c>
      <c r="B692" s="12" t="s">
        <v>7903</v>
      </c>
      <c r="C692" s="12" t="s">
        <v>1493</v>
      </c>
      <c r="D692" s="12" t="s">
        <v>6502</v>
      </c>
      <c r="E692" s="12" t="s">
        <v>1494</v>
      </c>
      <c r="F692" s="12" t="s">
        <v>1616</v>
      </c>
      <c r="G692" s="9" t="s">
        <v>6789</v>
      </c>
      <c r="H692" s="8" t="s">
        <v>1880</v>
      </c>
      <c r="I692" s="9"/>
      <c r="J692" s="9"/>
      <c r="K692" s="10"/>
      <c r="L692" s="11"/>
      <c r="M692" s="22"/>
      <c r="N692" s="33"/>
      <c r="O692" s="22"/>
      <c r="P692" s="12" t="s">
        <v>7901</v>
      </c>
      <c r="Q692" s="12" t="s">
        <v>7167</v>
      </c>
      <c r="R692" s="12" t="s">
        <v>7902</v>
      </c>
      <c r="S692" s="12" t="s">
        <v>7203</v>
      </c>
      <c r="T692" s="12" t="s">
        <v>7780</v>
      </c>
      <c r="U692" s="12" t="s">
        <v>96</v>
      </c>
      <c r="V692" s="6">
        <v>2.72</v>
      </c>
      <c r="W692" s="6">
        <v>675</v>
      </c>
      <c r="X692" s="15">
        <v>1.8360000000000003</v>
      </c>
      <c r="Y692" s="13"/>
      <c r="Z692" s="13"/>
      <c r="AA692" s="13"/>
      <c r="AB692" s="13"/>
    </row>
    <row r="693" spans="1:28">
      <c r="A693" t="s">
        <v>6686</v>
      </c>
      <c r="B693" s="12" t="s">
        <v>6687</v>
      </c>
      <c r="C693" s="12" t="s">
        <v>1493</v>
      </c>
      <c r="D693" s="12" t="s">
        <v>6502</v>
      </c>
      <c r="E693" s="12" t="s">
        <v>6549</v>
      </c>
      <c r="F693" s="12" t="s">
        <v>1616</v>
      </c>
      <c r="G693" s="9" t="s">
        <v>6688</v>
      </c>
      <c r="H693" s="8" t="s">
        <v>6689</v>
      </c>
      <c r="I693" s="9"/>
      <c r="J693" s="9"/>
      <c r="K693" s="10" t="s">
        <v>2017</v>
      </c>
      <c r="L693" s="11">
        <v>45566</v>
      </c>
      <c r="M693" s="22"/>
      <c r="N693" s="33"/>
      <c r="O693" s="22"/>
      <c r="P693" s="12" t="s">
        <v>7891</v>
      </c>
      <c r="Q693" s="12" t="s">
        <v>7904</v>
      </c>
      <c r="R693" s="12" t="s">
        <v>7512</v>
      </c>
      <c r="S693" s="12" t="s">
        <v>7179</v>
      </c>
      <c r="T693" s="12" t="s">
        <v>7159</v>
      </c>
      <c r="U693" s="12" t="s">
        <v>96</v>
      </c>
      <c r="V693" s="6">
        <v>1.92</v>
      </c>
      <c r="W693" s="6">
        <v>675</v>
      </c>
      <c r="X693" s="15">
        <v>1.296</v>
      </c>
    </row>
    <row r="694" spans="1:28">
      <c r="A694" t="s">
        <v>6690</v>
      </c>
      <c r="B694" s="12" t="s">
        <v>6691</v>
      </c>
      <c r="C694" s="12" t="s">
        <v>1493</v>
      </c>
      <c r="D694" s="12" t="s">
        <v>6502</v>
      </c>
      <c r="E694" s="12" t="s">
        <v>6549</v>
      </c>
      <c r="F694" s="12" t="s">
        <v>1616</v>
      </c>
      <c r="G694" s="9" t="s">
        <v>6692</v>
      </c>
      <c r="H694" s="8" t="s">
        <v>6689</v>
      </c>
      <c r="I694" s="9"/>
      <c r="J694" s="9"/>
      <c r="K694" s="10" t="s">
        <v>2017</v>
      </c>
      <c r="L694" s="11">
        <v>45566</v>
      </c>
      <c r="M694" s="22"/>
      <c r="N694" s="33"/>
      <c r="O694" s="22"/>
      <c r="P694" s="12" t="s">
        <v>7891</v>
      </c>
      <c r="Q694" s="12" t="s">
        <v>7892</v>
      </c>
      <c r="R694" s="12" t="s">
        <v>7512</v>
      </c>
      <c r="S694" s="12" t="s">
        <v>7179</v>
      </c>
      <c r="T694" s="12" t="s">
        <v>7159</v>
      </c>
      <c r="U694" s="12" t="s">
        <v>96</v>
      </c>
      <c r="V694" s="6">
        <v>2.42</v>
      </c>
      <c r="W694" s="6">
        <v>675</v>
      </c>
      <c r="X694" s="15">
        <v>1.6335</v>
      </c>
    </row>
    <row r="695" spans="1:28">
      <c r="A695" t="s">
        <v>7905</v>
      </c>
      <c r="B695" s="12" t="s">
        <v>7906</v>
      </c>
      <c r="C695" s="12" t="s">
        <v>1493</v>
      </c>
      <c r="D695" s="12" t="s">
        <v>173</v>
      </c>
      <c r="E695" s="12" t="s">
        <v>174</v>
      </c>
      <c r="F695" s="12" t="s">
        <v>443</v>
      </c>
      <c r="G695" s="9" t="s">
        <v>7907</v>
      </c>
      <c r="H695" s="8" t="s">
        <v>7908</v>
      </c>
      <c r="I695" s="9"/>
      <c r="J695" s="9"/>
      <c r="K695" s="10"/>
      <c r="L695" s="11"/>
      <c r="M695" s="22"/>
      <c r="N695" s="33"/>
      <c r="O695" s="22"/>
      <c r="P695" s="12" t="s">
        <v>7909</v>
      </c>
      <c r="Q695" s="12" t="s">
        <v>7910</v>
      </c>
      <c r="R695" s="12" t="s">
        <v>7305</v>
      </c>
      <c r="S695" s="12" t="s">
        <v>7707</v>
      </c>
      <c r="T695" s="12" t="s">
        <v>7614</v>
      </c>
      <c r="U695" s="14" t="s">
        <v>56</v>
      </c>
      <c r="V695" s="14" t="s">
        <v>56</v>
      </c>
      <c r="W695" s="14" t="s">
        <v>56</v>
      </c>
      <c r="X695" s="16" t="s">
        <v>56</v>
      </c>
    </row>
    <row r="696" spans="1:28">
      <c r="A696" t="s">
        <v>1501</v>
      </c>
      <c r="B696" s="12" t="s">
        <v>1502</v>
      </c>
      <c r="C696" s="12" t="s">
        <v>1493</v>
      </c>
      <c r="D696" s="12" t="s">
        <v>173</v>
      </c>
      <c r="E696" s="12" t="s">
        <v>174</v>
      </c>
      <c r="F696" s="12" t="s">
        <v>1503</v>
      </c>
      <c r="G696" s="9" t="s">
        <v>5168</v>
      </c>
      <c r="H696" s="8" t="s">
        <v>1505</v>
      </c>
      <c r="I696" s="9"/>
      <c r="J696" s="9"/>
      <c r="K696" s="10"/>
      <c r="L696" s="11"/>
      <c r="M696" s="22"/>
      <c r="N696" s="33"/>
      <c r="O696" s="22"/>
      <c r="P696" s="12" t="s">
        <v>7911</v>
      </c>
      <c r="Q696" s="12" t="s">
        <v>7912</v>
      </c>
      <c r="R696" s="12" t="s">
        <v>7338</v>
      </c>
      <c r="S696" s="12" t="s">
        <v>7147</v>
      </c>
      <c r="T696" s="12" t="s">
        <v>7148</v>
      </c>
      <c r="U696" s="14" t="s">
        <v>56</v>
      </c>
      <c r="V696" s="14" t="s">
        <v>56</v>
      </c>
      <c r="W696" s="14" t="s">
        <v>56</v>
      </c>
      <c r="X696" s="16" t="s">
        <v>56</v>
      </c>
    </row>
    <row r="697" spans="1:28">
      <c r="A697" t="s">
        <v>1506</v>
      </c>
      <c r="B697" s="12" t="s">
        <v>1507</v>
      </c>
      <c r="C697" s="12" t="s">
        <v>1493</v>
      </c>
      <c r="D697" s="12" t="s">
        <v>173</v>
      </c>
      <c r="E697" s="12" t="s">
        <v>1508</v>
      </c>
      <c r="F697" s="12" t="s">
        <v>1509</v>
      </c>
      <c r="G697" s="9" t="s">
        <v>5169</v>
      </c>
      <c r="H697" s="8" t="s">
        <v>1511</v>
      </c>
      <c r="I697" s="9"/>
      <c r="J697" s="9"/>
      <c r="K697" s="10"/>
      <c r="L697" s="11"/>
      <c r="M697" s="22"/>
      <c r="N697" s="33"/>
      <c r="O697" s="22"/>
      <c r="P697" s="12" t="s">
        <v>1512</v>
      </c>
      <c r="Q697" s="12" t="s">
        <v>1513</v>
      </c>
      <c r="R697" s="12" t="s">
        <v>7295</v>
      </c>
      <c r="S697" s="12" t="s">
        <v>7147</v>
      </c>
      <c r="T697" s="12" t="s">
        <v>7707</v>
      </c>
      <c r="U697" s="14" t="s">
        <v>56</v>
      </c>
      <c r="V697" s="14" t="s">
        <v>56</v>
      </c>
      <c r="W697" s="14" t="s">
        <v>56</v>
      </c>
      <c r="X697" s="16" t="s">
        <v>56</v>
      </c>
    </row>
    <row r="698" spans="1:28">
      <c r="A698" t="s">
        <v>1514</v>
      </c>
      <c r="B698" s="12" t="s">
        <v>1515</v>
      </c>
      <c r="C698" s="12" t="s">
        <v>1493</v>
      </c>
      <c r="D698" s="12" t="s">
        <v>173</v>
      </c>
      <c r="E698" s="12" t="s">
        <v>174</v>
      </c>
      <c r="F698" s="12" t="s">
        <v>185</v>
      </c>
      <c r="G698" s="9" t="s">
        <v>5170</v>
      </c>
      <c r="H698" s="8" t="s">
        <v>1517</v>
      </c>
      <c r="I698" s="9"/>
      <c r="J698" s="9"/>
      <c r="K698" s="10"/>
      <c r="L698" s="11"/>
      <c r="M698" s="22"/>
      <c r="N698" s="33"/>
      <c r="O698" s="22"/>
      <c r="P698" s="12" t="s">
        <v>1518</v>
      </c>
      <c r="Q698" s="12" t="s">
        <v>1519</v>
      </c>
      <c r="R698" s="12" t="s">
        <v>7338</v>
      </c>
      <c r="S698" s="12" t="s">
        <v>7569</v>
      </c>
      <c r="T698" s="12" t="s">
        <v>7355</v>
      </c>
      <c r="U698" s="14" t="s">
        <v>56</v>
      </c>
      <c r="V698" s="14" t="s">
        <v>56</v>
      </c>
      <c r="W698" s="14" t="s">
        <v>56</v>
      </c>
      <c r="X698" s="16" t="s">
        <v>56</v>
      </c>
    </row>
    <row r="699" spans="1:28">
      <c r="A699" t="s">
        <v>1520</v>
      </c>
      <c r="B699" s="12" t="s">
        <v>1521</v>
      </c>
      <c r="C699" s="12" t="s">
        <v>1493</v>
      </c>
      <c r="D699" s="12" t="s">
        <v>173</v>
      </c>
      <c r="E699" s="12" t="s">
        <v>174</v>
      </c>
      <c r="F699" s="12" t="s">
        <v>185</v>
      </c>
      <c r="G699" s="9" t="s">
        <v>7913</v>
      </c>
      <c r="H699" s="8" t="s">
        <v>1523</v>
      </c>
      <c r="I699" s="9"/>
      <c r="J699" s="9"/>
      <c r="K699" s="10"/>
      <c r="L699" s="11"/>
      <c r="M699" s="22"/>
      <c r="N699" s="33"/>
      <c r="O699" s="22"/>
      <c r="P699" s="12" t="s">
        <v>7914</v>
      </c>
      <c r="Q699" s="12" t="s">
        <v>7393</v>
      </c>
      <c r="R699" s="12" t="s">
        <v>7338</v>
      </c>
      <c r="S699" s="12" t="s">
        <v>7366</v>
      </c>
      <c r="T699" s="12" t="s">
        <v>7437</v>
      </c>
      <c r="U699" s="14" t="s">
        <v>56</v>
      </c>
      <c r="V699" s="14" t="s">
        <v>56</v>
      </c>
      <c r="W699" s="14" t="s">
        <v>56</v>
      </c>
      <c r="X699" s="16" t="s">
        <v>56</v>
      </c>
    </row>
    <row r="700" spans="1:28">
      <c r="A700" t="s">
        <v>1524</v>
      </c>
      <c r="B700" s="12" t="s">
        <v>1525</v>
      </c>
      <c r="C700" s="12" t="s">
        <v>1493</v>
      </c>
      <c r="D700" s="12" t="s">
        <v>173</v>
      </c>
      <c r="E700" s="12" t="s">
        <v>174</v>
      </c>
      <c r="F700" s="12" t="s">
        <v>185</v>
      </c>
      <c r="G700" s="9" t="s">
        <v>7915</v>
      </c>
      <c r="H700" s="8" t="s">
        <v>1523</v>
      </c>
      <c r="I700" s="9"/>
      <c r="J700" s="9"/>
      <c r="K700" s="10"/>
      <c r="L700" s="11"/>
      <c r="M700" s="22"/>
      <c r="N700" s="33"/>
      <c r="O700" s="22"/>
      <c r="P700" s="12" t="s">
        <v>7358</v>
      </c>
      <c r="Q700" s="12" t="s">
        <v>7359</v>
      </c>
      <c r="R700" s="12" t="s">
        <v>7360</v>
      </c>
      <c r="S700" s="12" t="s">
        <v>7290</v>
      </c>
      <c r="T700" s="12" t="s">
        <v>7286</v>
      </c>
      <c r="U700" s="14" t="s">
        <v>56</v>
      </c>
      <c r="V700" s="14" t="s">
        <v>56</v>
      </c>
      <c r="W700" s="14" t="s">
        <v>56</v>
      </c>
      <c r="X700" s="16" t="s">
        <v>56</v>
      </c>
    </row>
    <row r="701" spans="1:28">
      <c r="A701" t="s">
        <v>1526</v>
      </c>
      <c r="B701" s="12" t="s">
        <v>1527</v>
      </c>
      <c r="C701" s="12" t="s">
        <v>1493</v>
      </c>
      <c r="D701" s="12" t="s">
        <v>173</v>
      </c>
      <c r="E701" s="12" t="s">
        <v>174</v>
      </c>
      <c r="F701" s="12" t="s">
        <v>185</v>
      </c>
      <c r="G701" s="9" t="s">
        <v>7916</v>
      </c>
      <c r="H701" s="8" t="s">
        <v>1529</v>
      </c>
      <c r="I701" s="9"/>
      <c r="J701" s="9"/>
      <c r="K701" s="10"/>
      <c r="L701" s="11"/>
      <c r="M701" s="22"/>
      <c r="N701" s="33"/>
      <c r="O701" s="22"/>
      <c r="P701" s="12" t="s">
        <v>7917</v>
      </c>
      <c r="Q701" s="12" t="s">
        <v>1553</v>
      </c>
      <c r="R701" s="12" t="s">
        <v>7365</v>
      </c>
      <c r="S701" s="12" t="s">
        <v>7370</v>
      </c>
      <c r="T701" s="12" t="s">
        <v>7918</v>
      </c>
      <c r="U701" s="14" t="s">
        <v>56</v>
      </c>
      <c r="V701" s="14" t="s">
        <v>56</v>
      </c>
      <c r="W701" s="14" t="s">
        <v>56</v>
      </c>
      <c r="X701" s="16" t="s">
        <v>56</v>
      </c>
    </row>
    <row r="702" spans="1:28">
      <c r="A702" t="s">
        <v>1530</v>
      </c>
      <c r="B702" s="12" t="s">
        <v>1531</v>
      </c>
      <c r="C702" s="12" t="s">
        <v>1493</v>
      </c>
      <c r="D702" s="12" t="s">
        <v>173</v>
      </c>
      <c r="E702" s="12" t="s">
        <v>174</v>
      </c>
      <c r="F702" s="12" t="s">
        <v>185</v>
      </c>
      <c r="G702" s="9" t="s">
        <v>7919</v>
      </c>
      <c r="H702" s="8" t="s">
        <v>1529</v>
      </c>
      <c r="I702" s="9"/>
      <c r="J702" s="9"/>
      <c r="K702" s="10"/>
      <c r="L702" s="11"/>
      <c r="M702" s="22"/>
      <c r="N702" s="33"/>
      <c r="O702" s="22"/>
      <c r="P702" s="12" t="s">
        <v>7358</v>
      </c>
      <c r="Q702" s="12" t="s">
        <v>7359</v>
      </c>
      <c r="R702" s="12" t="s">
        <v>7360</v>
      </c>
      <c r="S702" s="12" t="s">
        <v>7290</v>
      </c>
      <c r="T702" s="12" t="s">
        <v>7286</v>
      </c>
      <c r="U702" s="14" t="s">
        <v>56</v>
      </c>
      <c r="V702" s="14" t="s">
        <v>56</v>
      </c>
      <c r="W702" s="14" t="s">
        <v>56</v>
      </c>
      <c r="X702" s="16" t="s">
        <v>56</v>
      </c>
    </row>
    <row r="703" spans="1:28">
      <c r="A703" t="s">
        <v>1533</v>
      </c>
      <c r="B703" s="12" t="s">
        <v>1534</v>
      </c>
      <c r="C703" s="12" t="s">
        <v>1493</v>
      </c>
      <c r="D703" s="12" t="s">
        <v>173</v>
      </c>
      <c r="E703" s="12" t="s">
        <v>174</v>
      </c>
      <c r="F703" s="12" t="s">
        <v>185</v>
      </c>
      <c r="G703" s="9" t="s">
        <v>7920</v>
      </c>
      <c r="H703" s="8" t="s">
        <v>1536</v>
      </c>
      <c r="I703" s="9"/>
      <c r="J703" s="9"/>
      <c r="K703" s="10"/>
      <c r="L703" s="11"/>
      <c r="M703" s="22"/>
      <c r="N703" s="33"/>
      <c r="O703" s="22"/>
      <c r="P703" s="12" t="s">
        <v>7917</v>
      </c>
      <c r="Q703" s="12" t="s">
        <v>7284</v>
      </c>
      <c r="R703" s="12" t="s">
        <v>7365</v>
      </c>
      <c r="S703" s="12" t="s">
        <v>7370</v>
      </c>
      <c r="T703" s="12" t="s">
        <v>7918</v>
      </c>
      <c r="U703" s="14" t="s">
        <v>56</v>
      </c>
      <c r="V703" s="14" t="s">
        <v>56</v>
      </c>
      <c r="W703" s="14" t="s">
        <v>56</v>
      </c>
      <c r="X703" s="16" t="s">
        <v>56</v>
      </c>
    </row>
    <row r="704" spans="1:28">
      <c r="A704" t="s">
        <v>1537</v>
      </c>
      <c r="B704" s="12" t="s">
        <v>1538</v>
      </c>
      <c r="C704" s="12" t="s">
        <v>1493</v>
      </c>
      <c r="D704" s="12" t="s">
        <v>173</v>
      </c>
      <c r="E704" s="12" t="s">
        <v>174</v>
      </c>
      <c r="F704" s="12" t="s">
        <v>185</v>
      </c>
      <c r="G704" s="9" t="s">
        <v>7921</v>
      </c>
      <c r="H704" s="8" t="s">
        <v>1536</v>
      </c>
      <c r="I704" s="9"/>
      <c r="J704" s="9"/>
      <c r="K704" s="10"/>
      <c r="L704" s="11"/>
      <c r="M704" s="22"/>
      <c r="N704" s="33"/>
      <c r="O704" s="22"/>
      <c r="P704" s="12" t="s">
        <v>7358</v>
      </c>
      <c r="Q704" s="12" t="s">
        <v>7359</v>
      </c>
      <c r="R704" s="12" t="s">
        <v>7360</v>
      </c>
      <c r="S704" s="12" t="s">
        <v>7290</v>
      </c>
      <c r="T704" s="12" t="s">
        <v>7286</v>
      </c>
      <c r="U704" s="14" t="s">
        <v>56</v>
      </c>
      <c r="V704" s="14" t="s">
        <v>56</v>
      </c>
      <c r="W704" s="14" t="s">
        <v>56</v>
      </c>
      <c r="X704" s="16" t="s">
        <v>56</v>
      </c>
    </row>
    <row r="705" spans="1:24">
      <c r="A705" t="s">
        <v>1540</v>
      </c>
      <c r="B705" s="12" t="s">
        <v>1541</v>
      </c>
      <c r="C705" s="12" t="s">
        <v>1493</v>
      </c>
      <c r="D705" s="12" t="s">
        <v>173</v>
      </c>
      <c r="E705" s="12" t="s">
        <v>174</v>
      </c>
      <c r="F705" s="12" t="s">
        <v>185</v>
      </c>
      <c r="G705" s="9" t="s">
        <v>5177</v>
      </c>
      <c r="H705" s="8" t="s">
        <v>1543</v>
      </c>
      <c r="I705" s="9"/>
      <c r="J705" s="9"/>
      <c r="K705" s="10"/>
      <c r="L705" s="11"/>
      <c r="M705" s="22"/>
      <c r="N705" s="33"/>
      <c r="O705" s="22"/>
      <c r="P705" s="12" t="s">
        <v>7922</v>
      </c>
      <c r="Q705" s="12" t="s">
        <v>7402</v>
      </c>
      <c r="R705" s="12" t="s">
        <v>7355</v>
      </c>
      <c r="S705" s="12" t="s">
        <v>7923</v>
      </c>
      <c r="T705" s="12" t="s">
        <v>7290</v>
      </c>
      <c r="U705" s="14" t="s">
        <v>56</v>
      </c>
      <c r="V705" s="14" t="s">
        <v>56</v>
      </c>
      <c r="W705" s="14" t="s">
        <v>56</v>
      </c>
      <c r="X705" s="16" t="s">
        <v>56</v>
      </c>
    </row>
    <row r="706" spans="1:24">
      <c r="A706" t="s">
        <v>1544</v>
      </c>
      <c r="B706" s="12" t="s">
        <v>1545</v>
      </c>
      <c r="C706" s="12" t="s">
        <v>1493</v>
      </c>
      <c r="D706" s="12" t="s">
        <v>173</v>
      </c>
      <c r="E706" s="12" t="s">
        <v>1508</v>
      </c>
      <c r="F706" s="12" t="s">
        <v>1509</v>
      </c>
      <c r="G706" s="9" t="s">
        <v>6693</v>
      </c>
      <c r="H706" s="8" t="s">
        <v>1547</v>
      </c>
      <c r="I706" s="9"/>
      <c r="J706" s="9"/>
      <c r="K706" s="10"/>
      <c r="L706" s="11"/>
      <c r="M706" s="22"/>
      <c r="N706" s="33"/>
      <c r="O706" s="22"/>
      <c r="P706" s="12" t="s">
        <v>1548</v>
      </c>
      <c r="Q706" s="12" t="s">
        <v>1549</v>
      </c>
      <c r="R706" s="12" t="s">
        <v>7428</v>
      </c>
      <c r="S706" s="12" t="s">
        <v>7360</v>
      </c>
      <c r="T706" s="12" t="s">
        <v>7701</v>
      </c>
      <c r="U706" s="14" t="s">
        <v>56</v>
      </c>
      <c r="V706" s="14" t="s">
        <v>56</v>
      </c>
      <c r="W706" s="14" t="s">
        <v>56</v>
      </c>
      <c r="X706" s="16" t="s">
        <v>56</v>
      </c>
    </row>
    <row r="707" spans="1:24">
      <c r="A707" t="s">
        <v>1550</v>
      </c>
      <c r="B707" s="12" t="s">
        <v>1551</v>
      </c>
      <c r="C707" s="12" t="s">
        <v>1493</v>
      </c>
      <c r="D707" s="12" t="s">
        <v>173</v>
      </c>
      <c r="E707" s="12" t="s">
        <v>1508</v>
      </c>
      <c r="F707" s="12" t="s">
        <v>1509</v>
      </c>
      <c r="G707" s="9" t="s">
        <v>5179</v>
      </c>
      <c r="H707" s="8" t="s">
        <v>1547</v>
      </c>
      <c r="I707" s="9"/>
      <c r="J707" s="9"/>
      <c r="K707" s="10"/>
      <c r="L707" s="11"/>
      <c r="M707" s="22"/>
      <c r="N707" s="33"/>
      <c r="O707" s="22"/>
      <c r="P707" s="12" t="s">
        <v>1548</v>
      </c>
      <c r="Q707" s="12" t="s">
        <v>1553</v>
      </c>
      <c r="R707" s="12" t="s">
        <v>7338</v>
      </c>
      <c r="S707" s="12" t="s">
        <v>7569</v>
      </c>
      <c r="T707" s="12" t="s">
        <v>7355</v>
      </c>
      <c r="U707" s="14" t="s">
        <v>56</v>
      </c>
      <c r="V707" s="14" t="s">
        <v>56</v>
      </c>
      <c r="W707" s="14" t="s">
        <v>56</v>
      </c>
      <c r="X707" s="16" t="s">
        <v>56</v>
      </c>
    </row>
    <row r="708" spans="1:24">
      <c r="A708" t="s">
        <v>1554</v>
      </c>
      <c r="B708" s="12" t="s">
        <v>1555</v>
      </c>
      <c r="C708" s="12" t="s">
        <v>1493</v>
      </c>
      <c r="D708" s="12" t="s">
        <v>173</v>
      </c>
      <c r="E708" s="12" t="s">
        <v>1508</v>
      </c>
      <c r="F708" s="12" t="s">
        <v>1509</v>
      </c>
      <c r="G708" s="9" t="s">
        <v>6694</v>
      </c>
      <c r="H708" s="8" t="s">
        <v>1547</v>
      </c>
      <c r="I708" s="9"/>
      <c r="J708" s="9"/>
      <c r="K708" s="10"/>
      <c r="L708" s="11"/>
      <c r="M708" s="22"/>
      <c r="N708" s="33"/>
      <c r="O708" s="22"/>
      <c r="P708" s="12" t="s">
        <v>1548</v>
      </c>
      <c r="Q708" s="12" t="s">
        <v>1557</v>
      </c>
      <c r="R708" s="12" t="s">
        <v>7355</v>
      </c>
      <c r="S708" s="12" t="s">
        <v>7360</v>
      </c>
      <c r="T708" s="12" t="s">
        <v>7599</v>
      </c>
      <c r="U708" s="14" t="s">
        <v>56</v>
      </c>
      <c r="V708" s="14" t="s">
        <v>56</v>
      </c>
      <c r="W708" s="14" t="s">
        <v>56</v>
      </c>
      <c r="X708" s="16" t="s">
        <v>56</v>
      </c>
    </row>
    <row r="709" spans="1:24">
      <c r="A709" t="s">
        <v>1558</v>
      </c>
      <c r="B709" s="12" t="s">
        <v>1559</v>
      </c>
      <c r="C709" s="12" t="s">
        <v>1493</v>
      </c>
      <c r="D709" s="12" t="s">
        <v>6502</v>
      </c>
      <c r="E709" s="12" t="s">
        <v>1560</v>
      </c>
      <c r="F709" s="12" t="s">
        <v>1561</v>
      </c>
      <c r="G709" s="9" t="s">
        <v>5181</v>
      </c>
      <c r="H709" s="8" t="s">
        <v>1563</v>
      </c>
      <c r="I709" s="9"/>
      <c r="J709" s="9"/>
      <c r="K709" s="10" t="s">
        <v>2017</v>
      </c>
      <c r="L709" s="11">
        <v>45658</v>
      </c>
      <c r="M709" s="22"/>
      <c r="N709" s="33"/>
      <c r="O709" s="22"/>
      <c r="P709" s="12" t="s">
        <v>1565</v>
      </c>
      <c r="Q709" s="12" t="s">
        <v>1566</v>
      </c>
      <c r="R709" s="12" t="s">
        <v>7624</v>
      </c>
      <c r="S709" s="12" t="s">
        <v>7924</v>
      </c>
      <c r="T709" s="12" t="s">
        <v>7142</v>
      </c>
      <c r="U709" s="12" t="s">
        <v>42</v>
      </c>
      <c r="V709" s="6">
        <v>0.14000000000000001</v>
      </c>
      <c r="W709" s="6">
        <v>0.02</v>
      </c>
      <c r="X709" s="79">
        <v>2.8000000000000003E-6</v>
      </c>
    </row>
    <row r="710" spans="1:24">
      <c r="A710" t="s">
        <v>1567</v>
      </c>
      <c r="B710" s="12" t="s">
        <v>1568</v>
      </c>
      <c r="C710" s="12" t="s">
        <v>1493</v>
      </c>
      <c r="D710" s="12" t="s">
        <v>6502</v>
      </c>
      <c r="E710" s="12" t="s">
        <v>1560</v>
      </c>
      <c r="F710" s="12" t="s">
        <v>1561</v>
      </c>
      <c r="G710" s="9" t="s">
        <v>5182</v>
      </c>
      <c r="H710" s="8" t="s">
        <v>1563</v>
      </c>
      <c r="I710" s="9"/>
      <c r="J710" s="9"/>
      <c r="K710" s="10" t="s">
        <v>2017</v>
      </c>
      <c r="L710" s="11">
        <v>45658</v>
      </c>
      <c r="M710" s="22"/>
      <c r="N710" s="33"/>
      <c r="O710" s="22"/>
      <c r="P710" s="12" t="s">
        <v>1571</v>
      </c>
      <c r="Q710" s="12" t="s">
        <v>1572</v>
      </c>
      <c r="R710" s="12" t="s">
        <v>7624</v>
      </c>
      <c r="S710" s="12" t="s">
        <v>7179</v>
      </c>
      <c r="T710" s="12" t="s">
        <v>7142</v>
      </c>
      <c r="U710" s="12" t="s">
        <v>96</v>
      </c>
      <c r="V710" s="6">
        <v>0.5</v>
      </c>
      <c r="W710" s="6">
        <v>675</v>
      </c>
      <c r="X710" s="15">
        <v>0.33750000000000002</v>
      </c>
    </row>
    <row r="711" spans="1:24">
      <c r="A711" t="s">
        <v>1573</v>
      </c>
      <c r="B711" s="12" t="s">
        <v>1574</v>
      </c>
      <c r="C711" s="12" t="s">
        <v>1493</v>
      </c>
      <c r="D711" s="12" t="s">
        <v>6502</v>
      </c>
      <c r="E711" s="12" t="s">
        <v>1560</v>
      </c>
      <c r="F711" s="12" t="s">
        <v>1561</v>
      </c>
      <c r="G711" s="9" t="s">
        <v>5183</v>
      </c>
      <c r="H711" s="8" t="s">
        <v>1563</v>
      </c>
      <c r="I711" s="9"/>
      <c r="J711" s="9"/>
      <c r="K711" s="10" t="s">
        <v>2017</v>
      </c>
      <c r="L711" s="11">
        <v>45658</v>
      </c>
      <c r="M711" s="22"/>
      <c r="N711" s="33"/>
      <c r="O711" s="22"/>
      <c r="P711" s="12" t="s">
        <v>1577</v>
      </c>
      <c r="Q711" s="12" t="s">
        <v>1572</v>
      </c>
      <c r="R711" s="12" t="s">
        <v>7624</v>
      </c>
      <c r="S711" s="12" t="s">
        <v>7925</v>
      </c>
      <c r="T711" s="12" t="s">
        <v>7142</v>
      </c>
      <c r="U711" s="12" t="s">
        <v>96</v>
      </c>
      <c r="V711" s="6">
        <v>0.5</v>
      </c>
      <c r="W711" s="6">
        <v>675</v>
      </c>
      <c r="X711" s="15">
        <v>0.33750000000000002</v>
      </c>
    </row>
    <row r="712" spans="1:24">
      <c r="A712" t="s">
        <v>1578</v>
      </c>
      <c r="B712" s="12" t="s">
        <v>1579</v>
      </c>
      <c r="C712" s="12" t="s">
        <v>1493</v>
      </c>
      <c r="D712" s="12" t="s">
        <v>6502</v>
      </c>
      <c r="E712" s="12" t="s">
        <v>1560</v>
      </c>
      <c r="F712" s="12" t="s">
        <v>1561</v>
      </c>
      <c r="G712" s="9" t="s">
        <v>5184</v>
      </c>
      <c r="H712" s="8" t="s">
        <v>1563</v>
      </c>
      <c r="I712" s="9"/>
      <c r="J712" s="9"/>
      <c r="K712" s="10" t="s">
        <v>2017</v>
      </c>
      <c r="L712" s="11">
        <v>45658</v>
      </c>
      <c r="M712" s="22"/>
      <c r="N712" s="33"/>
      <c r="O712" s="22"/>
      <c r="P712" s="12" t="s">
        <v>1582</v>
      </c>
      <c r="Q712" s="12" t="s">
        <v>1572</v>
      </c>
      <c r="R712" s="12" t="s">
        <v>7624</v>
      </c>
      <c r="S712" s="12" t="s">
        <v>7320</v>
      </c>
      <c r="T712" s="12" t="s">
        <v>7142</v>
      </c>
      <c r="U712" s="12" t="s">
        <v>96</v>
      </c>
      <c r="V712" s="6">
        <v>0.5</v>
      </c>
      <c r="W712" s="6">
        <v>675</v>
      </c>
      <c r="X712" s="15">
        <v>0.33750000000000002</v>
      </c>
    </row>
    <row r="713" spans="1:24">
      <c r="A713" t="s">
        <v>1588</v>
      </c>
      <c r="B713" s="12" t="s">
        <v>1589</v>
      </c>
      <c r="C713" s="12" t="s">
        <v>1493</v>
      </c>
      <c r="D713" s="12" t="s">
        <v>173</v>
      </c>
      <c r="E713" s="12" t="s">
        <v>1508</v>
      </c>
      <c r="F713" s="12" t="s">
        <v>1509</v>
      </c>
      <c r="G713" s="9" t="s">
        <v>5189</v>
      </c>
      <c r="H713" s="8" t="s">
        <v>1591</v>
      </c>
      <c r="I713" s="9"/>
      <c r="J713" s="9"/>
      <c r="K713" s="10" t="s">
        <v>2017</v>
      </c>
      <c r="L713" s="11">
        <v>45658</v>
      </c>
      <c r="M713" s="22"/>
      <c r="N713" s="33"/>
      <c r="O713" s="22"/>
      <c r="P713" s="12" t="s">
        <v>7926</v>
      </c>
      <c r="Q713" s="12" t="s">
        <v>7604</v>
      </c>
      <c r="R713" s="12" t="s">
        <v>7579</v>
      </c>
      <c r="S713" s="12" t="s">
        <v>7927</v>
      </c>
      <c r="T713" s="12" t="s">
        <v>7928</v>
      </c>
      <c r="U713" s="14" t="s">
        <v>56</v>
      </c>
      <c r="V713" s="14" t="s">
        <v>56</v>
      </c>
      <c r="W713" s="14" t="s">
        <v>56</v>
      </c>
      <c r="X713" s="16" t="s">
        <v>56</v>
      </c>
    </row>
    <row r="714" spans="1:24">
      <c r="A714" t="s">
        <v>1592</v>
      </c>
      <c r="B714" s="12" t="s">
        <v>1593</v>
      </c>
      <c r="C714" s="12" t="s">
        <v>1493</v>
      </c>
      <c r="D714" s="12" t="s">
        <v>173</v>
      </c>
      <c r="E714" s="12" t="s">
        <v>1508</v>
      </c>
      <c r="F714" s="12" t="s">
        <v>1509</v>
      </c>
      <c r="G714" s="9" t="s">
        <v>5190</v>
      </c>
      <c r="H714" s="8" t="s">
        <v>1591</v>
      </c>
      <c r="I714" s="9"/>
      <c r="J714" s="9"/>
      <c r="K714" s="10" t="s">
        <v>2017</v>
      </c>
      <c r="L714" s="11">
        <v>45658</v>
      </c>
      <c r="M714" s="22"/>
      <c r="N714" s="33"/>
      <c r="O714" s="22"/>
      <c r="P714" s="12" t="s">
        <v>7929</v>
      </c>
      <c r="Q714" s="12" t="s">
        <v>7604</v>
      </c>
      <c r="R714" s="12" t="s">
        <v>7930</v>
      </c>
      <c r="S714" s="12" t="s">
        <v>7931</v>
      </c>
      <c r="T714" s="12" t="s">
        <v>7928</v>
      </c>
      <c r="U714" s="14" t="s">
        <v>56</v>
      </c>
      <c r="V714" s="14" t="s">
        <v>56</v>
      </c>
      <c r="W714" s="14" t="s">
        <v>56</v>
      </c>
      <c r="X714" s="16" t="s">
        <v>56</v>
      </c>
    </row>
    <row r="715" spans="1:24">
      <c r="A715" t="s">
        <v>1595</v>
      </c>
      <c r="B715" s="12" t="s">
        <v>1596</v>
      </c>
      <c r="C715" s="12" t="s">
        <v>1493</v>
      </c>
      <c r="D715" s="12" t="s">
        <v>173</v>
      </c>
      <c r="E715" s="12" t="s">
        <v>1508</v>
      </c>
      <c r="F715" s="12" t="s">
        <v>1509</v>
      </c>
      <c r="G715" s="9" t="s">
        <v>5191</v>
      </c>
      <c r="H715" s="8" t="s">
        <v>1591</v>
      </c>
      <c r="I715" s="9"/>
      <c r="J715" s="9"/>
      <c r="K715" s="10" t="s">
        <v>2017</v>
      </c>
      <c r="L715" s="11">
        <v>45658</v>
      </c>
      <c r="M715" s="22"/>
      <c r="N715" s="33"/>
      <c r="O715" s="22"/>
      <c r="P715" s="12" t="s">
        <v>7932</v>
      </c>
      <c r="Q715" s="12" t="s">
        <v>7604</v>
      </c>
      <c r="R715" s="12" t="s">
        <v>7579</v>
      </c>
      <c r="S715" s="12" t="s">
        <v>7576</v>
      </c>
      <c r="T715" s="12" t="s">
        <v>7933</v>
      </c>
      <c r="U715" s="14" t="s">
        <v>56</v>
      </c>
      <c r="V715" s="14" t="s">
        <v>56</v>
      </c>
      <c r="W715" s="14" t="s">
        <v>56</v>
      </c>
      <c r="X715" s="16" t="s">
        <v>56</v>
      </c>
    </row>
    <row r="716" spans="1:24">
      <c r="A716" t="s">
        <v>1598</v>
      </c>
      <c r="B716" s="12" t="s">
        <v>1599</v>
      </c>
      <c r="C716" s="12" t="s">
        <v>1493</v>
      </c>
      <c r="D716" s="12" t="s">
        <v>173</v>
      </c>
      <c r="E716" s="12" t="s">
        <v>1508</v>
      </c>
      <c r="F716" s="12" t="s">
        <v>1509</v>
      </c>
      <c r="G716" s="9" t="s">
        <v>7934</v>
      </c>
      <c r="H716" s="8" t="s">
        <v>1591</v>
      </c>
      <c r="I716" s="9"/>
      <c r="J716" s="9"/>
      <c r="K716" s="10" t="s">
        <v>2017</v>
      </c>
      <c r="L716" s="11">
        <v>45658</v>
      </c>
      <c r="M716" s="22"/>
      <c r="N716" s="33"/>
      <c r="O716" s="22"/>
      <c r="P716" s="12" t="s">
        <v>7935</v>
      </c>
      <c r="Q716" s="12" t="s">
        <v>7936</v>
      </c>
      <c r="R716" s="12" t="s">
        <v>7693</v>
      </c>
      <c r="S716" s="12" t="s">
        <v>7937</v>
      </c>
      <c r="T716" s="12" t="s">
        <v>7142</v>
      </c>
      <c r="U716" s="14" t="s">
        <v>56</v>
      </c>
      <c r="V716" s="14" t="s">
        <v>56</v>
      </c>
      <c r="W716" s="14" t="s">
        <v>56</v>
      </c>
      <c r="X716" s="16" t="s">
        <v>56</v>
      </c>
    </row>
    <row r="717" spans="1:24">
      <c r="A717" t="s">
        <v>1601</v>
      </c>
      <c r="B717" s="12" t="s">
        <v>1602</v>
      </c>
      <c r="C717" s="12" t="s">
        <v>1493</v>
      </c>
      <c r="D717" s="12" t="s">
        <v>173</v>
      </c>
      <c r="E717" s="12" t="s">
        <v>1508</v>
      </c>
      <c r="F717" s="12" t="s">
        <v>1509</v>
      </c>
      <c r="G717" s="9" t="s">
        <v>7938</v>
      </c>
      <c r="H717" s="8" t="s">
        <v>1591</v>
      </c>
      <c r="I717" s="9"/>
      <c r="J717" s="9"/>
      <c r="K717" s="10" t="s">
        <v>2017</v>
      </c>
      <c r="L717" s="11">
        <v>45658</v>
      </c>
      <c r="M717" s="22"/>
      <c r="N717" s="33"/>
      <c r="O717" s="22"/>
      <c r="P717" s="12" t="s">
        <v>7939</v>
      </c>
      <c r="Q717" s="12" t="s">
        <v>7940</v>
      </c>
      <c r="R717" s="12" t="s">
        <v>7123</v>
      </c>
      <c r="S717" s="12" t="s">
        <v>7937</v>
      </c>
      <c r="T717" s="12" t="s">
        <v>7142</v>
      </c>
      <c r="U717" s="14" t="s">
        <v>56</v>
      </c>
      <c r="V717" s="14" t="s">
        <v>56</v>
      </c>
      <c r="W717" s="14" t="s">
        <v>56</v>
      </c>
      <c r="X717" s="16" t="s">
        <v>56</v>
      </c>
    </row>
    <row r="718" spans="1:24">
      <c r="A718" t="s">
        <v>1604</v>
      </c>
      <c r="B718" s="12" t="s">
        <v>1605</v>
      </c>
      <c r="C718" s="12" t="s">
        <v>1493</v>
      </c>
      <c r="D718" s="12" t="s">
        <v>173</v>
      </c>
      <c r="E718" s="12" t="s">
        <v>1508</v>
      </c>
      <c r="F718" s="12" t="s">
        <v>1509</v>
      </c>
      <c r="G718" s="9" t="s">
        <v>5194</v>
      </c>
      <c r="H718" s="8" t="s">
        <v>1591</v>
      </c>
      <c r="I718" s="9"/>
      <c r="J718" s="9"/>
      <c r="K718" s="10" t="s">
        <v>2017</v>
      </c>
      <c r="L718" s="11">
        <v>45658</v>
      </c>
      <c r="M718" s="22"/>
      <c r="N718" s="33"/>
      <c r="O718" s="22"/>
      <c r="P718" s="12" t="s">
        <v>7941</v>
      </c>
      <c r="Q718" s="12" t="s">
        <v>7598</v>
      </c>
      <c r="R718" s="12" t="s">
        <v>7338</v>
      </c>
      <c r="S718" s="12" t="s">
        <v>7224</v>
      </c>
      <c r="T718" s="12" t="s">
        <v>7446</v>
      </c>
      <c r="U718" s="14" t="s">
        <v>56</v>
      </c>
      <c r="V718" s="14" t="s">
        <v>56</v>
      </c>
      <c r="W718" s="14" t="s">
        <v>56</v>
      </c>
      <c r="X718" s="16" t="s">
        <v>56</v>
      </c>
    </row>
    <row r="719" spans="1:24">
      <c r="A719" t="s">
        <v>1607</v>
      </c>
      <c r="B719" s="12" t="s">
        <v>1608</v>
      </c>
      <c r="C719" s="12" t="s">
        <v>1493</v>
      </c>
      <c r="D719" s="12" t="s">
        <v>173</v>
      </c>
      <c r="E719" s="12" t="s">
        <v>1508</v>
      </c>
      <c r="F719" s="12" t="s">
        <v>1509</v>
      </c>
      <c r="G719" s="9" t="s">
        <v>5195</v>
      </c>
      <c r="H719" s="8" t="s">
        <v>1591</v>
      </c>
      <c r="I719" s="9"/>
      <c r="J719" s="9"/>
      <c r="K719" s="10" t="s">
        <v>2017</v>
      </c>
      <c r="L719" s="11">
        <v>45658</v>
      </c>
      <c r="M719" s="22"/>
      <c r="N719" s="33"/>
      <c r="O719" s="22"/>
      <c r="P719" s="12" t="s">
        <v>7942</v>
      </c>
      <c r="Q719" s="12" t="s">
        <v>7594</v>
      </c>
      <c r="R719" s="12" t="s">
        <v>7295</v>
      </c>
      <c r="S719" s="12" t="s">
        <v>7224</v>
      </c>
      <c r="T719" s="12" t="s">
        <v>7461</v>
      </c>
      <c r="U719" s="14" t="s">
        <v>56</v>
      </c>
      <c r="V719" s="14" t="s">
        <v>56</v>
      </c>
      <c r="W719" s="14" t="s">
        <v>56</v>
      </c>
      <c r="X719" s="16" t="s">
        <v>56</v>
      </c>
    </row>
    <row r="720" spans="1:24">
      <c r="A720" t="s">
        <v>1610</v>
      </c>
      <c r="B720" s="12" t="s">
        <v>1611</v>
      </c>
      <c r="C720" s="12" t="s">
        <v>1493</v>
      </c>
      <c r="D720" s="12" t="s">
        <v>173</v>
      </c>
      <c r="E720" s="12" t="s">
        <v>1508</v>
      </c>
      <c r="F720" s="12" t="s">
        <v>1509</v>
      </c>
      <c r="G720" s="9" t="s">
        <v>5196</v>
      </c>
      <c r="H720" s="8" t="s">
        <v>1591</v>
      </c>
      <c r="I720" s="9"/>
      <c r="J720" s="9"/>
      <c r="K720" s="10" t="s">
        <v>2017</v>
      </c>
      <c r="L720" s="11">
        <v>45658</v>
      </c>
      <c r="M720" s="22"/>
      <c r="N720" s="33"/>
      <c r="O720" s="22"/>
      <c r="P720" s="12" t="s">
        <v>7943</v>
      </c>
      <c r="Q720" s="12" t="s">
        <v>7141</v>
      </c>
      <c r="R720" s="12" t="s">
        <v>7944</v>
      </c>
      <c r="S720" s="12" t="s">
        <v>7297</v>
      </c>
      <c r="T720" s="12" t="s">
        <v>7339</v>
      </c>
      <c r="U720" s="14" t="s">
        <v>56</v>
      </c>
      <c r="V720" s="14" t="s">
        <v>56</v>
      </c>
      <c r="W720" s="14" t="s">
        <v>56</v>
      </c>
      <c r="X720" s="16" t="s">
        <v>56</v>
      </c>
    </row>
    <row r="721" spans="1:24">
      <c r="A721" t="s">
        <v>1910</v>
      </c>
      <c r="B721" s="12">
        <v>5025232915507</v>
      </c>
      <c r="C721" s="12" t="s">
        <v>1911</v>
      </c>
      <c r="D721" s="82" t="s">
        <v>224</v>
      </c>
      <c r="E721" t="s">
        <v>1912</v>
      </c>
      <c r="F721" s="82" t="s">
        <v>1913</v>
      </c>
      <c r="G721" s="83" t="s">
        <v>5272</v>
      </c>
      <c r="H721" s="84" t="s">
        <v>1915</v>
      </c>
      <c r="I721" s="9"/>
      <c r="J721" s="9"/>
      <c r="K721" s="10"/>
      <c r="L721" s="11"/>
      <c r="M721" s="22"/>
      <c r="N721" s="22"/>
      <c r="O721" s="22"/>
      <c r="P721" s="85">
        <v>357420</v>
      </c>
      <c r="Q721" s="86">
        <v>46</v>
      </c>
      <c r="R721" s="86">
        <v>74</v>
      </c>
      <c r="S721" s="86">
        <v>105</v>
      </c>
      <c r="T721" s="86">
        <v>46</v>
      </c>
      <c r="U721" s="12" t="s">
        <v>96</v>
      </c>
      <c r="V721" s="6" t="s">
        <v>1916</v>
      </c>
      <c r="W721" s="6">
        <v>675</v>
      </c>
      <c r="X721" s="15" t="s">
        <v>1917</v>
      </c>
    </row>
    <row r="722" spans="1:24">
      <c r="A722" t="s">
        <v>1918</v>
      </c>
      <c r="B722" s="12">
        <v>5025232915514</v>
      </c>
      <c r="C722" s="12" t="s">
        <v>1911</v>
      </c>
      <c r="D722" s="82" t="s">
        <v>224</v>
      </c>
      <c r="E722" t="s">
        <v>1912</v>
      </c>
      <c r="F722" s="82" t="s">
        <v>1913</v>
      </c>
      <c r="G722" s="83" t="s">
        <v>5273</v>
      </c>
      <c r="H722" s="84" t="s">
        <v>1915</v>
      </c>
      <c r="I722" s="9"/>
      <c r="J722" s="9"/>
      <c r="K722" s="10"/>
      <c r="L722" s="11"/>
      <c r="M722" s="22"/>
      <c r="N722" s="22"/>
      <c r="O722" s="22"/>
      <c r="P722" s="85">
        <v>367080</v>
      </c>
      <c r="Q722" s="86">
        <v>46</v>
      </c>
      <c r="R722" s="86">
        <v>76</v>
      </c>
      <c r="S722" s="86">
        <v>105</v>
      </c>
      <c r="T722" s="86">
        <v>46</v>
      </c>
      <c r="U722" s="12" t="s">
        <v>96</v>
      </c>
      <c r="V722" s="6" t="s">
        <v>1916</v>
      </c>
      <c r="W722" s="6">
        <v>675</v>
      </c>
      <c r="X722" s="15" t="s">
        <v>1917</v>
      </c>
    </row>
    <row r="723" spans="1:24">
      <c r="A723" t="s">
        <v>1920</v>
      </c>
      <c r="B723" s="12">
        <v>5025232915521</v>
      </c>
      <c r="C723" s="12" t="s">
        <v>1911</v>
      </c>
      <c r="D723" s="82" t="s">
        <v>224</v>
      </c>
      <c r="E723" t="s">
        <v>1912</v>
      </c>
      <c r="F723" s="82" t="s">
        <v>1913</v>
      </c>
      <c r="G723" s="83" t="s">
        <v>5274</v>
      </c>
      <c r="H723" s="84" t="s">
        <v>1915</v>
      </c>
      <c r="I723" s="9"/>
      <c r="J723" s="9"/>
      <c r="K723" s="10"/>
      <c r="L723" s="11"/>
      <c r="M723" s="22"/>
      <c r="N723" s="22"/>
      <c r="O723" s="22"/>
      <c r="P723" s="85">
        <v>367080</v>
      </c>
      <c r="Q723" s="86">
        <v>47</v>
      </c>
      <c r="R723" s="86">
        <v>76</v>
      </c>
      <c r="S723" s="86">
        <v>105</v>
      </c>
      <c r="T723" s="86">
        <v>46</v>
      </c>
      <c r="U723" s="12" t="s">
        <v>96</v>
      </c>
      <c r="V723" s="6" t="s">
        <v>1922</v>
      </c>
      <c r="W723" s="6">
        <v>675</v>
      </c>
      <c r="X723" s="15" t="s">
        <v>1923</v>
      </c>
    </row>
    <row r="724" spans="1:24">
      <c r="A724" t="s">
        <v>1924</v>
      </c>
      <c r="B724" s="12">
        <v>5025232945429</v>
      </c>
      <c r="C724" s="12" t="s">
        <v>1911</v>
      </c>
      <c r="D724" s="82" t="s">
        <v>224</v>
      </c>
      <c r="E724" t="s">
        <v>1912</v>
      </c>
      <c r="F724" s="82" t="s">
        <v>1913</v>
      </c>
      <c r="G724" s="83" t="s">
        <v>5275</v>
      </c>
      <c r="H724" s="84" t="s">
        <v>1915</v>
      </c>
      <c r="I724" s="9"/>
      <c r="J724" s="9"/>
      <c r="K724" s="10"/>
      <c r="L724" s="11"/>
      <c r="M724" s="22"/>
      <c r="N724" s="22"/>
      <c r="O724" s="22"/>
      <c r="P724" s="85">
        <v>656875</v>
      </c>
      <c r="Q724" s="86">
        <v>74</v>
      </c>
      <c r="R724" s="86">
        <v>113.39999999999999</v>
      </c>
      <c r="S724" s="86">
        <v>109.5</v>
      </c>
      <c r="T724" s="86">
        <v>52.900000000000006</v>
      </c>
      <c r="U724" s="12" t="s">
        <v>96</v>
      </c>
      <c r="V724" s="6" t="s">
        <v>1926</v>
      </c>
      <c r="W724" s="6">
        <v>675</v>
      </c>
      <c r="X724" s="15" t="s">
        <v>1927</v>
      </c>
    </row>
    <row r="725" spans="1:24">
      <c r="A725" t="s">
        <v>1928</v>
      </c>
      <c r="B725" s="12">
        <v>5025232945368</v>
      </c>
      <c r="C725" s="12" t="s">
        <v>1911</v>
      </c>
      <c r="D725" s="82" t="s">
        <v>224</v>
      </c>
      <c r="E725" t="s">
        <v>1912</v>
      </c>
      <c r="F725" s="82" t="s">
        <v>1913</v>
      </c>
      <c r="G725" s="83" t="s">
        <v>5276</v>
      </c>
      <c r="H725" s="84" t="s">
        <v>1915</v>
      </c>
      <c r="I725" s="9"/>
      <c r="J725" s="9"/>
      <c r="K725" s="10"/>
      <c r="L725" s="11"/>
      <c r="M725" s="22"/>
      <c r="N725" s="22"/>
      <c r="O725" s="22"/>
      <c r="P725" s="85">
        <v>656875</v>
      </c>
      <c r="Q725" s="86">
        <v>92</v>
      </c>
      <c r="R725" s="86">
        <v>113.39999999999999</v>
      </c>
      <c r="S725" s="86">
        <v>109.5</v>
      </c>
      <c r="T725" s="86">
        <v>52.900000000000006</v>
      </c>
      <c r="U725" s="12" t="s">
        <v>96</v>
      </c>
      <c r="V725" s="6" t="s">
        <v>1930</v>
      </c>
      <c r="W725" s="6">
        <v>675</v>
      </c>
      <c r="X725" s="15" t="s">
        <v>1931</v>
      </c>
    </row>
    <row r="726" spans="1:24">
      <c r="A726" t="s">
        <v>1932</v>
      </c>
      <c r="B726" s="12">
        <v>5025232945382</v>
      </c>
      <c r="C726" s="12" t="s">
        <v>1911</v>
      </c>
      <c r="D726" s="82" t="s">
        <v>224</v>
      </c>
      <c r="E726" t="s">
        <v>1912</v>
      </c>
      <c r="F726" s="82" t="s">
        <v>1913</v>
      </c>
      <c r="G726" s="83" t="s">
        <v>5277</v>
      </c>
      <c r="H726" s="84" t="s">
        <v>1915</v>
      </c>
      <c r="I726" s="9"/>
      <c r="J726" s="9"/>
      <c r="K726" s="10"/>
      <c r="L726" s="11"/>
      <c r="M726" s="22"/>
      <c r="N726" s="22"/>
      <c r="O726" s="22"/>
      <c r="P726" s="85">
        <v>656875</v>
      </c>
      <c r="Q726" s="86">
        <v>94</v>
      </c>
      <c r="R726" s="86">
        <v>113.39999999999999</v>
      </c>
      <c r="S726" s="86">
        <v>109.5</v>
      </c>
      <c r="T726" s="86">
        <v>52.900000000000006</v>
      </c>
      <c r="U726" s="12" t="s">
        <v>96</v>
      </c>
      <c r="V726" s="6" t="s">
        <v>1934</v>
      </c>
      <c r="W726" s="6">
        <v>675</v>
      </c>
      <c r="X726" s="15" t="s">
        <v>1935</v>
      </c>
    </row>
    <row r="727" spans="1:24">
      <c r="A727" t="s">
        <v>1936</v>
      </c>
      <c r="B727" s="12">
        <v>5025232945405</v>
      </c>
      <c r="C727" s="12" t="s">
        <v>1911</v>
      </c>
      <c r="D727" s="82" t="s">
        <v>224</v>
      </c>
      <c r="E727" t="s">
        <v>1912</v>
      </c>
      <c r="F727" s="82" t="s">
        <v>1913</v>
      </c>
      <c r="G727" s="83" t="s">
        <v>5278</v>
      </c>
      <c r="H727" s="84" t="s">
        <v>1915</v>
      </c>
      <c r="I727" s="9"/>
      <c r="J727" s="9"/>
      <c r="K727" s="10"/>
      <c r="L727" s="11"/>
      <c r="M727" s="22"/>
      <c r="N727" s="22"/>
      <c r="O727" s="22"/>
      <c r="P727" s="85">
        <v>656875</v>
      </c>
      <c r="Q727" s="86">
        <v>94</v>
      </c>
      <c r="R727" s="86">
        <v>113.39999999999999</v>
      </c>
      <c r="S727" s="86">
        <v>109.5</v>
      </c>
      <c r="T727" s="86">
        <v>52.900000000000006</v>
      </c>
      <c r="U727" s="12" t="s">
        <v>96</v>
      </c>
      <c r="V727" s="6" t="s">
        <v>1934</v>
      </c>
      <c r="W727" s="6">
        <v>675</v>
      </c>
      <c r="X727" s="15" t="s">
        <v>1935</v>
      </c>
    </row>
    <row r="728" spans="1:24">
      <c r="A728" t="s">
        <v>1938</v>
      </c>
      <c r="B728" s="12">
        <v>5025232945436</v>
      </c>
      <c r="C728" s="12" t="s">
        <v>1911</v>
      </c>
      <c r="D728" s="82" t="s">
        <v>224</v>
      </c>
      <c r="E728" t="s">
        <v>1912</v>
      </c>
      <c r="F728" s="82" t="s">
        <v>1913</v>
      </c>
      <c r="G728" s="83" t="s">
        <v>5279</v>
      </c>
      <c r="H728" s="84" t="s">
        <v>1940</v>
      </c>
      <c r="I728" s="9"/>
      <c r="J728" s="9"/>
      <c r="K728" s="10"/>
      <c r="L728" s="11"/>
      <c r="M728" s="22"/>
      <c r="N728" s="22"/>
      <c r="O728" s="22"/>
      <c r="P728" s="85">
        <v>656875</v>
      </c>
      <c r="Q728" s="86">
        <v>74</v>
      </c>
      <c r="R728" s="86">
        <v>113.39999999999999</v>
      </c>
      <c r="S728" s="86">
        <v>109.5</v>
      </c>
      <c r="T728" s="86">
        <v>52.900000000000006</v>
      </c>
      <c r="U728" s="12" t="s">
        <v>96</v>
      </c>
      <c r="V728" s="6" t="s">
        <v>1926</v>
      </c>
      <c r="W728" s="6">
        <v>675</v>
      </c>
      <c r="X728" s="15" t="s">
        <v>1927</v>
      </c>
    </row>
    <row r="729" spans="1:24">
      <c r="A729" t="s">
        <v>1941</v>
      </c>
      <c r="B729" s="12">
        <v>5025232945375</v>
      </c>
      <c r="C729" s="12" t="s">
        <v>1911</v>
      </c>
      <c r="D729" s="82" t="s">
        <v>224</v>
      </c>
      <c r="E729" t="s">
        <v>1912</v>
      </c>
      <c r="F729" s="82" t="s">
        <v>1942</v>
      </c>
      <c r="G729" s="83" t="s">
        <v>5280</v>
      </c>
      <c r="H729" s="84" t="s">
        <v>1940</v>
      </c>
      <c r="I729" s="9"/>
      <c r="J729" s="9"/>
      <c r="K729" s="10"/>
      <c r="L729" s="11"/>
      <c r="M729" s="22"/>
      <c r="N729" s="22"/>
      <c r="O729" s="22"/>
      <c r="P729" s="85">
        <v>656875</v>
      </c>
      <c r="Q729" s="86">
        <v>90</v>
      </c>
      <c r="R729" s="86">
        <v>113.39999999999999</v>
      </c>
      <c r="S729" s="86">
        <v>109.5</v>
      </c>
      <c r="T729" s="86">
        <v>52.900000000000006</v>
      </c>
      <c r="U729" s="12" t="s">
        <v>96</v>
      </c>
      <c r="V729" s="6" t="s">
        <v>1930</v>
      </c>
      <c r="W729" s="6">
        <v>675</v>
      </c>
      <c r="X729" s="15" t="s">
        <v>1931</v>
      </c>
    </row>
    <row r="730" spans="1:24">
      <c r="A730" t="s">
        <v>1944</v>
      </c>
      <c r="B730" s="12">
        <v>5025232945399</v>
      </c>
      <c r="C730" s="12" t="s">
        <v>1911</v>
      </c>
      <c r="D730" s="82" t="s">
        <v>224</v>
      </c>
      <c r="E730" t="s">
        <v>1912</v>
      </c>
      <c r="F730" s="82" t="s">
        <v>1942</v>
      </c>
      <c r="G730" s="83" t="s">
        <v>5281</v>
      </c>
      <c r="H730" s="84" t="s">
        <v>1940</v>
      </c>
      <c r="I730" s="9"/>
      <c r="J730" s="9"/>
      <c r="K730" s="10"/>
      <c r="L730" s="11"/>
      <c r="M730" s="22"/>
      <c r="N730" s="22"/>
      <c r="O730" s="22"/>
      <c r="P730" s="85">
        <v>656875</v>
      </c>
      <c r="Q730" s="86">
        <v>92</v>
      </c>
      <c r="R730" s="86">
        <v>113.39999999999999</v>
      </c>
      <c r="S730" s="86">
        <v>109.5</v>
      </c>
      <c r="T730" s="86">
        <v>52.900000000000006</v>
      </c>
      <c r="U730" s="12" t="s">
        <v>96</v>
      </c>
      <c r="V730" s="6" t="s">
        <v>1934</v>
      </c>
      <c r="W730" s="6">
        <v>675</v>
      </c>
      <c r="X730" s="15" t="s">
        <v>1935</v>
      </c>
    </row>
    <row r="731" spans="1:24">
      <c r="A731" t="s">
        <v>1946</v>
      </c>
      <c r="B731" s="12">
        <v>5025232945412</v>
      </c>
      <c r="C731" s="12" t="s">
        <v>1911</v>
      </c>
      <c r="D731" s="82" t="s">
        <v>224</v>
      </c>
      <c r="E731" t="s">
        <v>1912</v>
      </c>
      <c r="F731" s="82" t="s">
        <v>1942</v>
      </c>
      <c r="G731" s="83" t="s">
        <v>5282</v>
      </c>
      <c r="H731" s="84" t="s">
        <v>1940</v>
      </c>
      <c r="I731" s="9"/>
      <c r="J731" s="9"/>
      <c r="K731" s="10"/>
      <c r="L731" s="11"/>
      <c r="M731" s="22"/>
      <c r="N731" s="22"/>
      <c r="O731" s="22"/>
      <c r="P731" s="85">
        <v>656875</v>
      </c>
      <c r="Q731" s="86">
        <v>92</v>
      </c>
      <c r="R731" s="86">
        <v>113.39999999999999</v>
      </c>
      <c r="S731" s="86">
        <v>109.5</v>
      </c>
      <c r="T731" s="86">
        <v>52.900000000000006</v>
      </c>
      <c r="U731" s="12" t="s">
        <v>96</v>
      </c>
      <c r="V731" s="6" t="s">
        <v>1934</v>
      </c>
      <c r="W731" s="6">
        <v>675</v>
      </c>
      <c r="X731" s="15" t="s">
        <v>1935</v>
      </c>
    </row>
    <row r="732" spans="1:24">
      <c r="A732" t="s">
        <v>1948</v>
      </c>
      <c r="B732" s="12">
        <v>5025232915538</v>
      </c>
      <c r="C732" s="12" t="s">
        <v>1911</v>
      </c>
      <c r="D732" s="82" t="s">
        <v>224</v>
      </c>
      <c r="E732" t="s">
        <v>1949</v>
      </c>
      <c r="F732" s="82" t="s">
        <v>1913</v>
      </c>
      <c r="G732" s="83" t="s">
        <v>5283</v>
      </c>
      <c r="H732" s="84" t="s">
        <v>1951</v>
      </c>
      <c r="I732" s="9"/>
      <c r="J732" s="9"/>
      <c r="K732" s="10"/>
      <c r="L732" s="11"/>
      <c r="M732" s="22"/>
      <c r="N732" s="22"/>
      <c r="O732" s="22"/>
      <c r="P732" s="85">
        <v>274176</v>
      </c>
      <c r="Q732" s="86">
        <v>35</v>
      </c>
      <c r="R732" s="86">
        <v>68</v>
      </c>
      <c r="S732" s="86">
        <v>96</v>
      </c>
      <c r="T732" s="86">
        <v>42</v>
      </c>
      <c r="U732" s="12" t="s">
        <v>96</v>
      </c>
      <c r="V732" s="6" t="s">
        <v>1952</v>
      </c>
      <c r="W732" s="6">
        <v>675</v>
      </c>
      <c r="X732" s="15" t="s">
        <v>1953</v>
      </c>
    </row>
    <row r="733" spans="1:24">
      <c r="A733" t="s">
        <v>1954</v>
      </c>
      <c r="B733" s="12">
        <v>5025232899333</v>
      </c>
      <c r="C733" s="12" t="s">
        <v>1911</v>
      </c>
      <c r="D733" s="82" t="s">
        <v>224</v>
      </c>
      <c r="E733" t="s">
        <v>1949</v>
      </c>
      <c r="F733" s="82" t="s">
        <v>1913</v>
      </c>
      <c r="G733" s="83" t="s">
        <v>5284</v>
      </c>
      <c r="H733" s="84" t="s">
        <v>1951</v>
      </c>
      <c r="I733" s="9"/>
      <c r="J733" s="9"/>
      <c r="K733" s="10"/>
      <c r="L733" s="11"/>
      <c r="M733" s="22"/>
      <c r="N733" s="22"/>
      <c r="O733" s="22"/>
      <c r="P733" s="85">
        <v>274176</v>
      </c>
      <c r="Q733" s="86">
        <v>36</v>
      </c>
      <c r="R733" s="86">
        <v>68</v>
      </c>
      <c r="S733" s="86">
        <v>96</v>
      </c>
      <c r="T733" s="86">
        <v>42</v>
      </c>
      <c r="U733" s="12" t="s">
        <v>96</v>
      </c>
      <c r="V733" s="6" t="s">
        <v>1952</v>
      </c>
      <c r="W733" s="6">
        <v>675</v>
      </c>
      <c r="X733" s="15" t="s">
        <v>1953</v>
      </c>
    </row>
    <row r="734" spans="1:24">
      <c r="A734" t="s">
        <v>1955</v>
      </c>
      <c r="B734" s="12">
        <v>5025232899340</v>
      </c>
      <c r="C734" s="12" t="s">
        <v>1911</v>
      </c>
      <c r="D734" s="82" t="s">
        <v>224</v>
      </c>
      <c r="E734" t="s">
        <v>1949</v>
      </c>
      <c r="F734" s="82" t="s">
        <v>1913</v>
      </c>
      <c r="G734" s="83" t="s">
        <v>5285</v>
      </c>
      <c r="H734" s="84" t="s">
        <v>1951</v>
      </c>
      <c r="I734" s="9"/>
      <c r="J734" s="9"/>
      <c r="K734" s="10"/>
      <c r="L734" s="11"/>
      <c r="M734" s="22"/>
      <c r="N734" s="22"/>
      <c r="O734" s="22"/>
      <c r="P734" s="85">
        <v>274176</v>
      </c>
      <c r="Q734" s="86">
        <v>46</v>
      </c>
      <c r="R734" s="86">
        <v>68</v>
      </c>
      <c r="S734" s="86">
        <v>96</v>
      </c>
      <c r="T734" s="86">
        <v>42</v>
      </c>
      <c r="U734" s="12" t="s">
        <v>96</v>
      </c>
      <c r="V734" s="6" t="s">
        <v>1956</v>
      </c>
      <c r="W734" s="6">
        <v>675</v>
      </c>
      <c r="X734" s="6" t="s">
        <v>1957</v>
      </c>
    </row>
    <row r="735" spans="1:24">
      <c r="A735" t="s">
        <v>1958</v>
      </c>
      <c r="B735" s="12">
        <v>5025232920884</v>
      </c>
      <c r="C735" s="12" t="s">
        <v>1911</v>
      </c>
      <c r="D735" s="82" t="s">
        <v>224</v>
      </c>
      <c r="E735" t="s">
        <v>1949</v>
      </c>
      <c r="F735" s="82" t="s">
        <v>1913</v>
      </c>
      <c r="G735" s="83" t="s">
        <v>5286</v>
      </c>
      <c r="H735" s="84" t="s">
        <v>1951</v>
      </c>
      <c r="I735" s="9"/>
      <c r="J735" s="9"/>
      <c r="K735" s="10"/>
      <c r="L735" s="11"/>
      <c r="M735" s="22"/>
      <c r="N735" s="22"/>
      <c r="O735" s="22"/>
      <c r="P735" s="85">
        <v>354375</v>
      </c>
      <c r="Q735" s="86">
        <v>46</v>
      </c>
      <c r="R735" s="86">
        <v>75</v>
      </c>
      <c r="S735" s="86">
        <v>105</v>
      </c>
      <c r="T735" s="86">
        <v>45</v>
      </c>
      <c r="U735" s="12" t="s">
        <v>96</v>
      </c>
      <c r="V735" s="6" t="s">
        <v>1922</v>
      </c>
      <c r="W735" s="6">
        <v>675</v>
      </c>
      <c r="X735" s="15" t="s">
        <v>1923</v>
      </c>
    </row>
    <row r="736" spans="1:24">
      <c r="A736" t="s">
        <v>1959</v>
      </c>
      <c r="B736" s="12">
        <v>5025232920891</v>
      </c>
      <c r="C736" s="12" t="s">
        <v>1911</v>
      </c>
      <c r="D736" s="82" t="s">
        <v>224</v>
      </c>
      <c r="E736" t="s">
        <v>1949</v>
      </c>
      <c r="F736" s="82" t="s">
        <v>1913</v>
      </c>
      <c r="G736" s="83" t="s">
        <v>5287</v>
      </c>
      <c r="H736" s="84" t="s">
        <v>1951</v>
      </c>
      <c r="I736" s="9"/>
      <c r="J736" s="9"/>
      <c r="K736" s="10"/>
      <c r="L736" s="11"/>
      <c r="M736" s="22"/>
      <c r="N736" s="22"/>
      <c r="O736" s="22"/>
      <c r="P736" s="85">
        <v>354375</v>
      </c>
      <c r="Q736" s="86">
        <v>54</v>
      </c>
      <c r="R736" s="86">
        <v>75</v>
      </c>
      <c r="S736" s="86">
        <v>105</v>
      </c>
      <c r="T736" s="86">
        <v>45</v>
      </c>
      <c r="U736" s="12" t="s">
        <v>96</v>
      </c>
      <c r="V736" s="6" t="s">
        <v>1927</v>
      </c>
      <c r="W736" s="6">
        <v>675</v>
      </c>
      <c r="X736" s="15" t="s">
        <v>1960</v>
      </c>
    </row>
    <row r="737" spans="1:24">
      <c r="A737" t="s">
        <v>1961</v>
      </c>
      <c r="B737" s="12">
        <v>5025232941032</v>
      </c>
      <c r="C737" s="12" t="s">
        <v>1911</v>
      </c>
      <c r="D737" s="82" t="s">
        <v>224</v>
      </c>
      <c r="E737" t="s">
        <v>1949</v>
      </c>
      <c r="F737" s="82" t="s">
        <v>1913</v>
      </c>
      <c r="G737" s="83" t="s">
        <v>5288</v>
      </c>
      <c r="H737" s="84" t="s">
        <v>1951</v>
      </c>
      <c r="I737" s="9"/>
      <c r="J737" s="9"/>
      <c r="K737" s="10"/>
      <c r="L737" s="11"/>
      <c r="M737" s="22"/>
      <c r="N737" s="22"/>
      <c r="O737" s="22"/>
      <c r="P737" s="85">
        <v>658790</v>
      </c>
      <c r="Q737" s="86">
        <v>98</v>
      </c>
      <c r="R737" s="86">
        <v>112.99999999999999</v>
      </c>
      <c r="S737" s="86">
        <v>110.00000000000001</v>
      </c>
      <c r="T737" s="86">
        <v>53</v>
      </c>
      <c r="U737" s="12" t="s">
        <v>96</v>
      </c>
      <c r="V737" s="6" t="s">
        <v>1962</v>
      </c>
      <c r="W737" s="6">
        <v>675</v>
      </c>
      <c r="X737" s="15" t="s">
        <v>1963</v>
      </c>
    </row>
    <row r="738" spans="1:24">
      <c r="A738" t="s">
        <v>1964</v>
      </c>
      <c r="B738" s="12">
        <v>5025232941056</v>
      </c>
      <c r="C738" s="12" t="s">
        <v>1911</v>
      </c>
      <c r="D738" s="82" t="s">
        <v>224</v>
      </c>
      <c r="E738" t="s">
        <v>1949</v>
      </c>
      <c r="F738" s="82" t="s">
        <v>1913</v>
      </c>
      <c r="G738" s="83" t="s">
        <v>5289</v>
      </c>
      <c r="H738" s="84" t="s">
        <v>1951</v>
      </c>
      <c r="I738" s="9"/>
      <c r="J738" s="9"/>
      <c r="K738" s="10"/>
      <c r="L738" s="11"/>
      <c r="M738" s="22"/>
      <c r="N738" s="22"/>
      <c r="O738" s="22"/>
      <c r="P738" s="85">
        <v>658790</v>
      </c>
      <c r="Q738" s="86">
        <v>102</v>
      </c>
      <c r="R738" s="86">
        <v>112.99999999999999</v>
      </c>
      <c r="S738" s="86">
        <v>110.00000000000001</v>
      </c>
      <c r="T738" s="86">
        <v>53</v>
      </c>
      <c r="U738" s="12" t="s">
        <v>96</v>
      </c>
      <c r="V738" s="6" t="s">
        <v>1965</v>
      </c>
      <c r="W738" s="6">
        <v>675</v>
      </c>
      <c r="X738" s="15" t="s">
        <v>1966</v>
      </c>
    </row>
    <row r="739" spans="1:24">
      <c r="A739" t="s">
        <v>1967</v>
      </c>
      <c r="B739" s="12">
        <v>5025232941070</v>
      </c>
      <c r="C739" s="12" t="s">
        <v>1911</v>
      </c>
      <c r="D739" s="82" t="s">
        <v>224</v>
      </c>
      <c r="E739" t="s">
        <v>1949</v>
      </c>
      <c r="F739" s="82" t="s">
        <v>1913</v>
      </c>
      <c r="G739" s="83" t="s">
        <v>5290</v>
      </c>
      <c r="H739" s="84" t="s">
        <v>1951</v>
      </c>
      <c r="I739" s="9"/>
      <c r="J739" s="9"/>
      <c r="K739" s="10"/>
      <c r="L739" s="11"/>
      <c r="M739" s="22"/>
      <c r="N739" s="22"/>
      <c r="O739" s="22"/>
      <c r="P739" s="85">
        <v>658790</v>
      </c>
      <c r="Q739" s="86">
        <v>102</v>
      </c>
      <c r="R739" s="86">
        <v>112.99999999999999</v>
      </c>
      <c r="S739" s="86">
        <v>110.00000000000001</v>
      </c>
      <c r="T739" s="86">
        <v>53</v>
      </c>
      <c r="U739" s="12" t="s">
        <v>96</v>
      </c>
      <c r="V739" s="6" t="s">
        <v>1965</v>
      </c>
      <c r="W739" s="6">
        <v>675</v>
      </c>
      <c r="X739" s="15" t="s">
        <v>1966</v>
      </c>
    </row>
    <row r="740" spans="1:24">
      <c r="A740" t="s">
        <v>1968</v>
      </c>
      <c r="B740" s="12">
        <v>5025232941049</v>
      </c>
      <c r="C740" s="12" t="s">
        <v>1911</v>
      </c>
      <c r="D740" s="82" t="s">
        <v>224</v>
      </c>
      <c r="E740" t="s">
        <v>1949</v>
      </c>
      <c r="F740" s="82" t="s">
        <v>1942</v>
      </c>
      <c r="G740" s="83" t="s">
        <v>5291</v>
      </c>
      <c r="H740" s="84" t="s">
        <v>1969</v>
      </c>
      <c r="I740" s="9"/>
      <c r="J740" s="9"/>
      <c r="K740" s="10"/>
      <c r="L740" s="11"/>
      <c r="M740" s="22"/>
      <c r="N740" s="22"/>
      <c r="O740" s="22"/>
      <c r="P740" s="85">
        <v>658790</v>
      </c>
      <c r="Q740" s="86">
        <v>98</v>
      </c>
      <c r="R740" s="86">
        <v>112.99999999999999</v>
      </c>
      <c r="S740" s="86">
        <v>110.00000000000001</v>
      </c>
      <c r="T740" s="86">
        <v>53</v>
      </c>
      <c r="U740" s="12" t="s">
        <v>96</v>
      </c>
      <c r="V740" s="6" t="s">
        <v>1962</v>
      </c>
      <c r="W740" s="6">
        <v>675</v>
      </c>
      <c r="X740" s="15" t="s">
        <v>1963</v>
      </c>
    </row>
    <row r="741" spans="1:24">
      <c r="A741" t="s">
        <v>1970</v>
      </c>
      <c r="B741" s="12">
        <v>5025232941063</v>
      </c>
      <c r="C741" s="12" t="s">
        <v>1911</v>
      </c>
      <c r="D741" s="82" t="s">
        <v>224</v>
      </c>
      <c r="E741" t="s">
        <v>1949</v>
      </c>
      <c r="F741" s="82" t="s">
        <v>1942</v>
      </c>
      <c r="G741" s="83" t="s">
        <v>5292</v>
      </c>
      <c r="H741" s="84" t="s">
        <v>1969</v>
      </c>
      <c r="I741" s="9"/>
      <c r="J741" s="9"/>
      <c r="K741" s="10"/>
      <c r="L741" s="11"/>
      <c r="M741" s="22"/>
      <c r="N741" s="22"/>
      <c r="O741" s="22"/>
      <c r="P741" s="85">
        <v>658790</v>
      </c>
      <c r="Q741" s="86">
        <v>95</v>
      </c>
      <c r="R741" s="86">
        <v>112.99999999999999</v>
      </c>
      <c r="S741" s="86">
        <v>110.00000000000001</v>
      </c>
      <c r="T741" s="86">
        <v>53</v>
      </c>
      <c r="U741" s="12" t="s">
        <v>96</v>
      </c>
      <c r="V741" s="6" t="s">
        <v>1965</v>
      </c>
      <c r="W741" s="6">
        <v>675</v>
      </c>
      <c r="X741" s="15" t="s">
        <v>1966</v>
      </c>
    </row>
    <row r="742" spans="1:24">
      <c r="A742" t="s">
        <v>1971</v>
      </c>
      <c r="B742" s="12">
        <v>5025232941087</v>
      </c>
      <c r="C742" s="12" t="s">
        <v>1911</v>
      </c>
      <c r="D742" s="82" t="s">
        <v>224</v>
      </c>
      <c r="E742" t="s">
        <v>1949</v>
      </c>
      <c r="F742" s="82" t="s">
        <v>1942</v>
      </c>
      <c r="G742" s="83" t="s">
        <v>5293</v>
      </c>
      <c r="H742" s="84" t="s">
        <v>1969</v>
      </c>
      <c r="I742" s="9"/>
      <c r="J742" s="9"/>
      <c r="K742" s="10"/>
      <c r="L742" s="11"/>
      <c r="M742" s="22"/>
      <c r="N742" s="22"/>
      <c r="O742" s="22"/>
      <c r="P742" s="85">
        <v>658790</v>
      </c>
      <c r="Q742" s="86">
        <v>102</v>
      </c>
      <c r="R742" s="86">
        <v>112.99999999999999</v>
      </c>
      <c r="S742" s="86">
        <v>110.00000000000001</v>
      </c>
      <c r="T742" s="86">
        <v>53</v>
      </c>
      <c r="U742" s="12" t="s">
        <v>96</v>
      </c>
      <c r="V742" s="6" t="s">
        <v>1965</v>
      </c>
      <c r="W742" s="6">
        <v>675</v>
      </c>
      <c r="X742" s="15" t="s">
        <v>1966</v>
      </c>
    </row>
    <row r="743" spans="1:24">
      <c r="A743" t="s">
        <v>1972</v>
      </c>
      <c r="B743" s="12">
        <v>5025232898831</v>
      </c>
      <c r="C743" s="12" t="s">
        <v>1911</v>
      </c>
      <c r="D743" s="82" t="s">
        <v>6883</v>
      </c>
      <c r="E743" t="s">
        <v>1973</v>
      </c>
      <c r="F743" t="s">
        <v>1974</v>
      </c>
      <c r="G743" s="83" t="s">
        <v>5294</v>
      </c>
      <c r="H743" s="83" t="s">
        <v>1976</v>
      </c>
      <c r="I743" s="9"/>
      <c r="J743" s="9"/>
      <c r="K743" s="9"/>
      <c r="L743" s="9"/>
      <c r="M743" s="22"/>
      <c r="N743" s="22"/>
      <c r="O743" s="22"/>
      <c r="P743" s="85">
        <v>243000</v>
      </c>
      <c r="Q743" s="86">
        <v>26</v>
      </c>
      <c r="R743" s="86">
        <v>30</v>
      </c>
      <c r="S743" s="86">
        <v>90</v>
      </c>
      <c r="T743" s="86">
        <v>90</v>
      </c>
      <c r="U743" s="14" t="s">
        <v>56</v>
      </c>
      <c r="V743" s="14" t="s">
        <v>56</v>
      </c>
      <c r="W743" s="14" t="s">
        <v>56</v>
      </c>
      <c r="X743" s="14" t="s">
        <v>56</v>
      </c>
    </row>
    <row r="744" spans="1:24">
      <c r="A744" t="s">
        <v>1977</v>
      </c>
      <c r="B744" s="12">
        <v>5025232898824</v>
      </c>
      <c r="C744" s="12" t="s">
        <v>1911</v>
      </c>
      <c r="D744" s="82" t="s">
        <v>6883</v>
      </c>
      <c r="E744" t="s">
        <v>1973</v>
      </c>
      <c r="F744" t="s">
        <v>1974</v>
      </c>
      <c r="G744" s="83" t="s">
        <v>5295</v>
      </c>
      <c r="H744" s="83" t="s">
        <v>1976</v>
      </c>
      <c r="I744" s="9"/>
      <c r="J744" s="9"/>
      <c r="K744" s="9"/>
      <c r="L744" s="9"/>
      <c r="M744" s="22"/>
      <c r="N744" s="22"/>
      <c r="O744" s="22"/>
      <c r="P744" s="85">
        <v>234900</v>
      </c>
      <c r="Q744" s="86">
        <v>29</v>
      </c>
      <c r="R744" s="86">
        <v>28.999999999999996</v>
      </c>
      <c r="S744" s="86">
        <v>90</v>
      </c>
      <c r="T744" s="86">
        <v>90</v>
      </c>
      <c r="U744" s="14" t="s">
        <v>56</v>
      </c>
      <c r="V744" s="14" t="s">
        <v>56</v>
      </c>
      <c r="W744" s="14" t="s">
        <v>56</v>
      </c>
      <c r="X744" s="14" t="s">
        <v>56</v>
      </c>
    </row>
    <row r="745" spans="1:24">
      <c r="A745" t="s">
        <v>1979</v>
      </c>
      <c r="B745" s="12">
        <v>5025232898817</v>
      </c>
      <c r="C745" s="12" t="s">
        <v>1911</v>
      </c>
      <c r="D745" s="82" t="s">
        <v>6883</v>
      </c>
      <c r="E745" t="s">
        <v>1973</v>
      </c>
      <c r="F745" t="s">
        <v>1974</v>
      </c>
      <c r="G745" s="83" t="s">
        <v>5296</v>
      </c>
      <c r="H745" s="83" t="s">
        <v>1976</v>
      </c>
      <c r="I745" s="9"/>
      <c r="J745" s="9"/>
      <c r="K745" s="9"/>
      <c r="L745" s="9"/>
      <c r="M745" s="22"/>
      <c r="N745" s="22"/>
      <c r="O745" s="22"/>
      <c r="P745" s="85">
        <v>280350</v>
      </c>
      <c r="Q745" s="86">
        <v>34</v>
      </c>
      <c r="R745" s="86">
        <v>35</v>
      </c>
      <c r="S745" s="86">
        <v>90</v>
      </c>
      <c r="T745" s="86">
        <v>89</v>
      </c>
      <c r="U745" s="14" t="s">
        <v>56</v>
      </c>
      <c r="V745" s="14" t="s">
        <v>56</v>
      </c>
      <c r="W745" s="14" t="s">
        <v>56</v>
      </c>
      <c r="X745" s="14" t="s">
        <v>56</v>
      </c>
    </row>
    <row r="746" spans="1:24">
      <c r="A746" t="s">
        <v>1981</v>
      </c>
      <c r="B746" s="12" t="s">
        <v>1982</v>
      </c>
      <c r="C746" s="12" t="s">
        <v>1983</v>
      </c>
      <c r="D746" s="82" t="s">
        <v>1984</v>
      </c>
      <c r="E746" t="s">
        <v>1985</v>
      </c>
      <c r="F746" t="s">
        <v>1986</v>
      </c>
      <c r="G746" s="83" t="s">
        <v>5297</v>
      </c>
      <c r="H746" s="83" t="s">
        <v>1988</v>
      </c>
      <c r="I746" s="9"/>
      <c r="J746" s="9" t="s">
        <v>1989</v>
      </c>
      <c r="K746" s="10" t="s">
        <v>2017</v>
      </c>
      <c r="L746" s="87">
        <v>45839</v>
      </c>
      <c r="M746" s="22"/>
      <c r="N746" s="22"/>
      <c r="O746" s="22"/>
      <c r="P746" s="85">
        <v>100000</v>
      </c>
      <c r="Q746" s="86">
        <v>7</v>
      </c>
      <c r="R746" s="86">
        <v>10</v>
      </c>
      <c r="S746" s="86">
        <v>100</v>
      </c>
      <c r="T746" s="86">
        <v>100</v>
      </c>
      <c r="U746" s="14" t="s">
        <v>56</v>
      </c>
      <c r="V746" s="14" t="s">
        <v>56</v>
      </c>
      <c r="W746" s="14" t="s">
        <v>56</v>
      </c>
      <c r="X746" s="14" t="s">
        <v>56</v>
      </c>
    </row>
    <row r="747" spans="1:24">
      <c r="A747" t="s">
        <v>1990</v>
      </c>
      <c r="B747" s="12" t="s">
        <v>1991</v>
      </c>
      <c r="C747" s="12" t="s">
        <v>1983</v>
      </c>
      <c r="D747" s="82" t="s">
        <v>1984</v>
      </c>
      <c r="E747" t="s">
        <v>1985</v>
      </c>
      <c r="F747" t="s">
        <v>1986</v>
      </c>
      <c r="G747" s="83" t="s">
        <v>5298</v>
      </c>
      <c r="H747" s="83" t="s">
        <v>1992</v>
      </c>
      <c r="I747" s="9"/>
      <c r="J747" s="9" t="s">
        <v>1993</v>
      </c>
      <c r="K747" s="10" t="s">
        <v>2017</v>
      </c>
      <c r="L747" s="87">
        <v>45839</v>
      </c>
      <c r="M747" s="22"/>
      <c r="N747" s="22"/>
      <c r="O747" s="22"/>
      <c r="P747" s="85">
        <v>100000</v>
      </c>
      <c r="Q747" s="86">
        <v>7</v>
      </c>
      <c r="R747" s="86">
        <v>10</v>
      </c>
      <c r="S747" s="86">
        <v>100</v>
      </c>
      <c r="T747" s="86">
        <v>100</v>
      </c>
      <c r="U747" s="14" t="s">
        <v>56</v>
      </c>
      <c r="V747" s="14" t="s">
        <v>56</v>
      </c>
      <c r="W747" s="14" t="s">
        <v>56</v>
      </c>
      <c r="X747" s="14" t="s">
        <v>56</v>
      </c>
    </row>
    <row r="748" spans="1:24">
      <c r="A748" t="s">
        <v>1994</v>
      </c>
      <c r="B748" s="12" t="s">
        <v>1995</v>
      </c>
      <c r="C748" s="12" t="s">
        <v>1983</v>
      </c>
      <c r="D748" s="82" t="s">
        <v>1984</v>
      </c>
      <c r="E748" t="s">
        <v>1985</v>
      </c>
      <c r="F748" t="s">
        <v>1986</v>
      </c>
      <c r="G748" s="83" t="s">
        <v>5299</v>
      </c>
      <c r="H748" s="83" t="s">
        <v>1997</v>
      </c>
      <c r="I748" s="9"/>
      <c r="J748" s="9"/>
      <c r="K748" s="10" t="s">
        <v>2017</v>
      </c>
      <c r="L748" s="87">
        <v>45809</v>
      </c>
      <c r="M748" s="22"/>
      <c r="N748" s="22"/>
      <c r="O748" s="22"/>
      <c r="P748" s="85">
        <v>100000</v>
      </c>
      <c r="Q748" s="86">
        <v>7</v>
      </c>
      <c r="R748" s="86">
        <v>10</v>
      </c>
      <c r="S748" s="86">
        <v>100</v>
      </c>
      <c r="T748" s="86">
        <v>100</v>
      </c>
      <c r="U748" s="14" t="s">
        <v>56</v>
      </c>
      <c r="V748" s="14" t="s">
        <v>56</v>
      </c>
      <c r="W748" s="14" t="s">
        <v>56</v>
      </c>
      <c r="X748" s="14" t="s">
        <v>56</v>
      </c>
    </row>
    <row r="749" spans="1:24">
      <c r="A749" t="s">
        <v>1998</v>
      </c>
      <c r="B749" s="12">
        <v>5025232856664</v>
      </c>
      <c r="C749" s="12" t="s">
        <v>1983</v>
      </c>
      <c r="D749" s="82" t="s">
        <v>1984</v>
      </c>
      <c r="E749" t="s">
        <v>1999</v>
      </c>
      <c r="F749" t="s">
        <v>1509</v>
      </c>
      <c r="G749" s="88" t="s">
        <v>5300</v>
      </c>
      <c r="H749" s="83" t="s">
        <v>2001</v>
      </c>
      <c r="I749" s="9"/>
      <c r="J749" s="9"/>
      <c r="K749" s="9"/>
      <c r="L749" s="9"/>
      <c r="M749" s="22"/>
      <c r="N749" s="22"/>
      <c r="O749" s="22"/>
      <c r="P749" s="85">
        <v>113535</v>
      </c>
      <c r="Q749" s="86">
        <v>5</v>
      </c>
      <c r="R749" s="86">
        <v>15</v>
      </c>
      <c r="S749" s="86">
        <v>87</v>
      </c>
      <c r="T749" s="86">
        <v>87</v>
      </c>
      <c r="U749" s="14" t="s">
        <v>56</v>
      </c>
      <c r="V749" s="14" t="s">
        <v>56</v>
      </c>
      <c r="W749" s="14" t="s">
        <v>56</v>
      </c>
      <c r="X749" s="14" t="s">
        <v>56</v>
      </c>
    </row>
    <row r="750" spans="1:24">
      <c r="A750" t="s">
        <v>2002</v>
      </c>
      <c r="B750" s="12">
        <v>5025232625758</v>
      </c>
      <c r="C750" s="12" t="s">
        <v>1983</v>
      </c>
      <c r="D750" s="82" t="s">
        <v>1984</v>
      </c>
      <c r="E750" t="s">
        <v>1999</v>
      </c>
      <c r="F750" t="s">
        <v>1509</v>
      </c>
      <c r="G750" s="83" t="s">
        <v>5301</v>
      </c>
      <c r="H750" s="83" t="s">
        <v>2004</v>
      </c>
      <c r="I750" s="9"/>
      <c r="J750" s="9"/>
      <c r="K750" s="9"/>
      <c r="L750" s="9"/>
      <c r="M750" s="22"/>
      <c r="N750" s="22"/>
      <c r="O750" s="22"/>
      <c r="P750" s="85">
        <v>4900</v>
      </c>
      <c r="Q750" s="86">
        <v>0.75</v>
      </c>
      <c r="R750" s="86">
        <v>14.000000000000002</v>
      </c>
      <c r="S750" s="86">
        <v>20</v>
      </c>
      <c r="T750" s="86">
        <v>17.5</v>
      </c>
      <c r="U750" s="14" t="s">
        <v>56</v>
      </c>
      <c r="V750" s="14" t="s">
        <v>56</v>
      </c>
      <c r="W750" s="14" t="s">
        <v>56</v>
      </c>
      <c r="X750" s="14" t="s">
        <v>56</v>
      </c>
    </row>
    <row r="751" spans="1:24">
      <c r="A751" t="s">
        <v>2005</v>
      </c>
      <c r="B751" s="12">
        <v>5025232913848</v>
      </c>
      <c r="C751" s="12" t="s">
        <v>1911</v>
      </c>
      <c r="D751" s="82" t="s">
        <v>6883</v>
      </c>
      <c r="E751" t="s">
        <v>1973</v>
      </c>
      <c r="F751" t="s">
        <v>2006</v>
      </c>
      <c r="G751" s="83" t="s">
        <v>5302</v>
      </c>
      <c r="H751" s="83" t="s">
        <v>2008</v>
      </c>
      <c r="I751" s="9"/>
      <c r="J751" s="9"/>
      <c r="K751" s="9"/>
      <c r="L751" s="9"/>
      <c r="M751" s="22"/>
      <c r="N751" s="22"/>
      <c r="O751" s="22"/>
      <c r="P751" s="85">
        <v>173250</v>
      </c>
      <c r="Q751" s="86">
        <v>20</v>
      </c>
      <c r="R751" s="86">
        <v>33</v>
      </c>
      <c r="S751" s="86">
        <v>75</v>
      </c>
      <c r="T751" s="86">
        <v>70</v>
      </c>
      <c r="U751" s="14" t="s">
        <v>56</v>
      </c>
      <c r="V751" s="14" t="s">
        <v>56</v>
      </c>
      <c r="W751" s="14" t="s">
        <v>56</v>
      </c>
      <c r="X751" s="14" t="s">
        <v>56</v>
      </c>
    </row>
    <row r="752" spans="1:24">
      <c r="A752" t="s">
        <v>2009</v>
      </c>
      <c r="B752" s="12">
        <v>5025232913855</v>
      </c>
      <c r="C752" s="12" t="s">
        <v>1911</v>
      </c>
      <c r="D752" s="82" t="s">
        <v>6883</v>
      </c>
      <c r="E752" t="s">
        <v>1973</v>
      </c>
      <c r="F752" t="s">
        <v>2006</v>
      </c>
      <c r="G752" s="83" t="s">
        <v>5303</v>
      </c>
      <c r="H752" s="83" t="s">
        <v>2008</v>
      </c>
      <c r="I752" s="9"/>
      <c r="J752" s="9"/>
      <c r="K752" s="9"/>
      <c r="L752" s="9"/>
      <c r="M752" s="22"/>
      <c r="N752" s="22"/>
      <c r="O752" s="22"/>
      <c r="P752" s="85">
        <v>173250</v>
      </c>
      <c r="Q752" s="86">
        <v>20</v>
      </c>
      <c r="R752" s="86">
        <v>33</v>
      </c>
      <c r="S752" s="86">
        <v>75</v>
      </c>
      <c r="T752" s="86">
        <v>70</v>
      </c>
      <c r="U752" s="14" t="s">
        <v>56</v>
      </c>
      <c r="V752" s="14" t="s">
        <v>56</v>
      </c>
      <c r="W752" s="14" t="s">
        <v>56</v>
      </c>
      <c r="X752" s="14" t="s">
        <v>56</v>
      </c>
    </row>
    <row r="753" spans="1:24">
      <c r="A753" t="s">
        <v>2010</v>
      </c>
      <c r="B753" s="12">
        <v>5025232913862</v>
      </c>
      <c r="C753" s="12" t="s">
        <v>1911</v>
      </c>
      <c r="D753" s="82" t="s">
        <v>6883</v>
      </c>
      <c r="E753" t="s">
        <v>1973</v>
      </c>
      <c r="F753" t="s">
        <v>2006</v>
      </c>
      <c r="G753" s="83" t="s">
        <v>5304</v>
      </c>
      <c r="H753" s="83" t="s">
        <v>2008</v>
      </c>
      <c r="I753" s="9"/>
      <c r="J753" s="9"/>
      <c r="K753" s="9"/>
      <c r="L753" s="9"/>
      <c r="M753" s="22"/>
      <c r="N753" s="22"/>
      <c r="O753" s="22"/>
      <c r="P753" s="85">
        <v>173250</v>
      </c>
      <c r="Q753" s="86">
        <v>20</v>
      </c>
      <c r="R753" s="86">
        <v>33</v>
      </c>
      <c r="S753" s="86">
        <v>75</v>
      </c>
      <c r="T753" s="86">
        <v>70</v>
      </c>
      <c r="U753" s="14" t="s">
        <v>56</v>
      </c>
      <c r="V753" s="14" t="s">
        <v>56</v>
      </c>
      <c r="W753" s="14" t="s">
        <v>56</v>
      </c>
      <c r="X753" s="14" t="s">
        <v>56</v>
      </c>
    </row>
    <row r="754" spans="1:24">
      <c r="A754" t="s">
        <v>2011</v>
      </c>
      <c r="B754" s="12">
        <v>5025232913879</v>
      </c>
      <c r="C754" s="12" t="s">
        <v>1911</v>
      </c>
      <c r="D754" s="82" t="s">
        <v>6883</v>
      </c>
      <c r="E754" t="s">
        <v>1973</v>
      </c>
      <c r="F754" t="s">
        <v>2006</v>
      </c>
      <c r="G754" s="83" t="s">
        <v>5305</v>
      </c>
      <c r="H754" s="83" t="s">
        <v>2008</v>
      </c>
      <c r="I754" s="9"/>
      <c r="J754" s="9"/>
      <c r="K754" s="9"/>
      <c r="L754" s="9"/>
      <c r="M754" s="22"/>
      <c r="N754" s="22"/>
      <c r="O754" s="22"/>
      <c r="P754" s="85">
        <v>173250</v>
      </c>
      <c r="Q754" s="86">
        <v>20</v>
      </c>
      <c r="R754" s="86">
        <v>33</v>
      </c>
      <c r="S754" s="86">
        <v>75</v>
      </c>
      <c r="T754" s="86">
        <v>70</v>
      </c>
      <c r="U754" s="14" t="s">
        <v>56</v>
      </c>
      <c r="V754" s="14" t="s">
        <v>56</v>
      </c>
      <c r="W754" s="14" t="s">
        <v>56</v>
      </c>
      <c r="X754" s="14" t="s">
        <v>56</v>
      </c>
    </row>
    <row r="755" spans="1:24">
      <c r="A755" t="s">
        <v>2016</v>
      </c>
      <c r="B755" s="12">
        <v>5025232913886</v>
      </c>
      <c r="C755" s="12" t="s">
        <v>1983</v>
      </c>
      <c r="D755" s="82" t="s">
        <v>1984</v>
      </c>
      <c r="E755" t="s">
        <v>1985</v>
      </c>
      <c r="F755" t="s">
        <v>2013</v>
      </c>
      <c r="G755" s="83" t="s">
        <v>6884</v>
      </c>
      <c r="H755" s="83" t="s">
        <v>6885</v>
      </c>
      <c r="I755" s="9"/>
      <c r="J755" s="9"/>
      <c r="K755" s="9"/>
      <c r="L755" s="9"/>
      <c r="M755" s="22"/>
      <c r="N755" s="22"/>
      <c r="O755" s="22"/>
      <c r="P755" s="85">
        <v>46920</v>
      </c>
      <c r="Q755" s="86">
        <v>5</v>
      </c>
      <c r="R755" s="86">
        <v>10</v>
      </c>
      <c r="S755" s="86">
        <v>69</v>
      </c>
      <c r="T755" s="86">
        <v>68</v>
      </c>
    </row>
    <row r="756" spans="1:24">
      <c r="A756" t="s">
        <v>2021</v>
      </c>
      <c r="B756" s="12">
        <v>5025232898848</v>
      </c>
      <c r="C756" s="12" t="s">
        <v>1911</v>
      </c>
      <c r="D756" s="82" t="s">
        <v>6883</v>
      </c>
      <c r="E756" t="s">
        <v>2022</v>
      </c>
      <c r="F756" t="s">
        <v>2023</v>
      </c>
      <c r="G756" s="83" t="s">
        <v>5308</v>
      </c>
      <c r="H756" s="83" t="s">
        <v>2025</v>
      </c>
      <c r="I756" s="9"/>
      <c r="J756" s="9"/>
      <c r="K756" s="9"/>
      <c r="L756" s="9"/>
      <c r="M756" s="22"/>
      <c r="N756" s="22"/>
      <c r="O756" s="22"/>
      <c r="P756" s="85">
        <v>294678</v>
      </c>
      <c r="Q756" s="86">
        <v>30</v>
      </c>
      <c r="R756" s="86">
        <v>34</v>
      </c>
      <c r="S756" s="86">
        <v>107</v>
      </c>
      <c r="T756" s="86">
        <v>81</v>
      </c>
      <c r="U756" s="14" t="s">
        <v>56</v>
      </c>
      <c r="V756" s="14" t="s">
        <v>56</v>
      </c>
      <c r="W756" s="14" t="s">
        <v>56</v>
      </c>
      <c r="X756" s="14" t="s">
        <v>56</v>
      </c>
    </row>
    <row r="757" spans="1:24">
      <c r="A757" t="s">
        <v>2026</v>
      </c>
      <c r="B757" s="12">
        <v>5025232898855</v>
      </c>
      <c r="C757" s="12" t="s">
        <v>1911</v>
      </c>
      <c r="D757" s="82" t="s">
        <v>6883</v>
      </c>
      <c r="E757" t="s">
        <v>2022</v>
      </c>
      <c r="F757" t="s">
        <v>2023</v>
      </c>
      <c r="G757" s="83" t="s">
        <v>5309</v>
      </c>
      <c r="H757" s="83" t="s">
        <v>2025</v>
      </c>
      <c r="I757" s="9"/>
      <c r="J757" s="9"/>
      <c r="K757" s="9"/>
      <c r="L757" s="9"/>
      <c r="M757" s="22"/>
      <c r="N757" s="22"/>
      <c r="O757" s="22"/>
      <c r="P757" s="85">
        <v>349758</v>
      </c>
      <c r="Q757" s="86">
        <v>36</v>
      </c>
      <c r="R757" s="86">
        <v>81</v>
      </c>
      <c r="S757" s="86">
        <v>127</v>
      </c>
      <c r="T757" s="86">
        <v>34</v>
      </c>
      <c r="U757" s="14" t="s">
        <v>56</v>
      </c>
      <c r="V757" s="14" t="s">
        <v>56</v>
      </c>
      <c r="W757" s="14" t="s">
        <v>56</v>
      </c>
      <c r="X757" s="14" t="s">
        <v>56</v>
      </c>
    </row>
    <row r="758" spans="1:24">
      <c r="A758" t="s">
        <v>2028</v>
      </c>
      <c r="B758" s="12">
        <v>5025232898862</v>
      </c>
      <c r="C758" s="12" t="s">
        <v>1911</v>
      </c>
      <c r="D758" s="82" t="s">
        <v>6883</v>
      </c>
      <c r="E758" t="s">
        <v>2022</v>
      </c>
      <c r="F758" t="s">
        <v>2023</v>
      </c>
      <c r="G758" s="83" t="s">
        <v>5310</v>
      </c>
      <c r="H758" s="83" t="s">
        <v>2025</v>
      </c>
      <c r="I758" s="9"/>
      <c r="J758" s="9"/>
      <c r="K758" s="9"/>
      <c r="L758" s="9"/>
      <c r="M758" s="22"/>
      <c r="N758" s="22"/>
      <c r="O758" s="22"/>
      <c r="P758" s="85">
        <v>459918</v>
      </c>
      <c r="Q758" s="86">
        <v>45</v>
      </c>
      <c r="R758" s="86">
        <v>34</v>
      </c>
      <c r="S758" s="86">
        <v>167</v>
      </c>
      <c r="T758" s="86">
        <v>81</v>
      </c>
      <c r="U758" s="14" t="s">
        <v>56</v>
      </c>
      <c r="V758" s="14" t="s">
        <v>56</v>
      </c>
      <c r="W758" s="14" t="s">
        <v>56</v>
      </c>
      <c r="X758" s="14" t="s">
        <v>56</v>
      </c>
    </row>
    <row r="759" spans="1:24">
      <c r="A759" t="s">
        <v>2030</v>
      </c>
      <c r="B759" s="12">
        <v>5025232915804</v>
      </c>
      <c r="C759" s="12" t="s">
        <v>1911</v>
      </c>
      <c r="D759" s="82" t="s">
        <v>6883</v>
      </c>
      <c r="E759" t="s">
        <v>2031</v>
      </c>
      <c r="F759" t="s">
        <v>2032</v>
      </c>
      <c r="G759" s="83" t="s">
        <v>5311</v>
      </c>
      <c r="H759" s="83" t="s">
        <v>2034</v>
      </c>
      <c r="I759" s="9"/>
      <c r="J759" s="9"/>
      <c r="K759" s="9"/>
      <c r="L759" s="9"/>
      <c r="M759" s="22"/>
      <c r="N759" s="22"/>
      <c r="O759" s="22"/>
      <c r="P759" s="85">
        <v>292740</v>
      </c>
      <c r="Q759" s="86">
        <v>42</v>
      </c>
      <c r="R759" s="86">
        <v>35</v>
      </c>
      <c r="S759" s="86">
        <v>102</v>
      </c>
      <c r="T759" s="86">
        <v>82</v>
      </c>
      <c r="U759" s="14" t="s">
        <v>56</v>
      </c>
      <c r="V759" s="14" t="s">
        <v>56</v>
      </c>
      <c r="W759" s="14" t="s">
        <v>56</v>
      </c>
      <c r="X759" s="14" t="s">
        <v>56</v>
      </c>
    </row>
    <row r="760" spans="1:24">
      <c r="A760" t="s">
        <v>2035</v>
      </c>
      <c r="B760" s="12">
        <v>5025232915811</v>
      </c>
      <c r="C760" s="12" t="s">
        <v>1911</v>
      </c>
      <c r="D760" s="82" t="s">
        <v>6883</v>
      </c>
      <c r="E760" t="s">
        <v>2031</v>
      </c>
      <c r="F760" t="s">
        <v>2032</v>
      </c>
      <c r="G760" s="83" t="s">
        <v>5312</v>
      </c>
      <c r="H760" s="83" t="s">
        <v>2034</v>
      </c>
      <c r="I760" s="9"/>
      <c r="J760" s="9"/>
      <c r="K760" s="9"/>
      <c r="L760" s="9"/>
      <c r="M760" s="22"/>
      <c r="N760" s="22"/>
      <c r="O760" s="22"/>
      <c r="P760" s="85">
        <v>395568</v>
      </c>
      <c r="Q760" s="86">
        <v>42</v>
      </c>
      <c r="R760" s="86">
        <v>36</v>
      </c>
      <c r="S760" s="86">
        <v>134</v>
      </c>
      <c r="T760" s="86">
        <v>82</v>
      </c>
      <c r="U760" s="14" t="s">
        <v>56</v>
      </c>
      <c r="V760" s="14" t="s">
        <v>56</v>
      </c>
      <c r="W760" s="14" t="s">
        <v>56</v>
      </c>
      <c r="X760" s="14" t="s">
        <v>56</v>
      </c>
    </row>
    <row r="761" spans="1:24">
      <c r="A761" t="s">
        <v>2037</v>
      </c>
      <c r="B761" s="12">
        <v>5025232915828</v>
      </c>
      <c r="C761" s="12" t="s">
        <v>1911</v>
      </c>
      <c r="D761" s="82" t="s">
        <v>6883</v>
      </c>
      <c r="E761" t="s">
        <v>2031</v>
      </c>
      <c r="F761" t="s">
        <v>2032</v>
      </c>
      <c r="G761" s="83" t="s">
        <v>5313</v>
      </c>
      <c r="H761" s="83" t="s">
        <v>2034</v>
      </c>
      <c r="I761" s="9"/>
      <c r="J761" s="9"/>
      <c r="K761" s="9"/>
      <c r="L761" s="9"/>
      <c r="M761" s="22"/>
      <c r="N761" s="22"/>
      <c r="O761" s="22"/>
      <c r="P761" s="85">
        <v>484128</v>
      </c>
      <c r="Q761" s="86">
        <v>49</v>
      </c>
      <c r="R761" s="86">
        <v>36</v>
      </c>
      <c r="S761" s="86">
        <v>164</v>
      </c>
      <c r="T761" s="86">
        <v>82</v>
      </c>
      <c r="U761" s="14" t="s">
        <v>56</v>
      </c>
      <c r="V761" s="14" t="s">
        <v>56</v>
      </c>
      <c r="W761" s="14" t="s">
        <v>56</v>
      </c>
      <c r="X761" s="14" t="s">
        <v>56</v>
      </c>
    </row>
    <row r="762" spans="1:24">
      <c r="A762" t="s">
        <v>2039</v>
      </c>
      <c r="B762" s="12" t="s">
        <v>2040</v>
      </c>
      <c r="C762" s="12" t="s">
        <v>1911</v>
      </c>
      <c r="D762" s="82" t="s">
        <v>6883</v>
      </c>
      <c r="E762" t="s">
        <v>2041</v>
      </c>
      <c r="F762" t="s">
        <v>2042</v>
      </c>
      <c r="G762" s="83" t="s">
        <v>5314</v>
      </c>
      <c r="H762" s="83" t="s">
        <v>2044</v>
      </c>
      <c r="I762" s="9"/>
      <c r="J762" s="9" t="s">
        <v>2045</v>
      </c>
      <c r="K762" s="10" t="s">
        <v>2017</v>
      </c>
      <c r="L762" s="87">
        <v>45778</v>
      </c>
      <c r="M762" s="22"/>
      <c r="N762" s="22"/>
      <c r="O762" s="22"/>
      <c r="P762" s="85">
        <v>126849</v>
      </c>
      <c r="Q762" s="86">
        <v>17</v>
      </c>
      <c r="R762" s="86">
        <v>28</v>
      </c>
      <c r="S762" s="86">
        <v>119</v>
      </c>
      <c r="T762" s="86">
        <v>38</v>
      </c>
      <c r="U762" s="14" t="s">
        <v>56</v>
      </c>
      <c r="V762" s="14" t="s">
        <v>56</v>
      </c>
      <c r="W762" s="14" t="s">
        <v>56</v>
      </c>
      <c r="X762" s="14" t="s">
        <v>56</v>
      </c>
    </row>
    <row r="763" spans="1:24">
      <c r="A763" t="s">
        <v>2046</v>
      </c>
      <c r="B763" s="12" t="s">
        <v>2047</v>
      </c>
      <c r="C763" s="12" t="s">
        <v>1911</v>
      </c>
      <c r="D763" s="82" t="s">
        <v>6883</v>
      </c>
      <c r="E763" t="s">
        <v>2041</v>
      </c>
      <c r="F763" t="s">
        <v>2042</v>
      </c>
      <c r="G763" s="83" t="s">
        <v>5315</v>
      </c>
      <c r="H763" s="83" t="s">
        <v>2044</v>
      </c>
      <c r="I763" s="9"/>
      <c r="J763" s="9" t="s">
        <v>2049</v>
      </c>
      <c r="K763" s="10" t="s">
        <v>2017</v>
      </c>
      <c r="L763" s="87">
        <v>45778</v>
      </c>
      <c r="M763" s="22"/>
      <c r="N763" s="22"/>
      <c r="O763" s="22"/>
      <c r="P763" s="85">
        <v>126849</v>
      </c>
      <c r="Q763" s="86">
        <v>17</v>
      </c>
      <c r="R763" s="86">
        <v>28</v>
      </c>
      <c r="S763" s="86">
        <v>119</v>
      </c>
      <c r="T763" s="86">
        <v>38</v>
      </c>
      <c r="U763" s="14" t="s">
        <v>56</v>
      </c>
      <c r="V763" s="14" t="s">
        <v>56</v>
      </c>
      <c r="W763" s="14" t="s">
        <v>56</v>
      </c>
      <c r="X763" s="14" t="s">
        <v>56</v>
      </c>
    </row>
    <row r="764" spans="1:24">
      <c r="A764" t="s">
        <v>2069</v>
      </c>
      <c r="B764" s="12" t="s">
        <v>2070</v>
      </c>
      <c r="C764" s="12" t="s">
        <v>1911</v>
      </c>
      <c r="D764" s="82" t="s">
        <v>6883</v>
      </c>
      <c r="E764" t="s">
        <v>2071</v>
      </c>
      <c r="F764" t="s">
        <v>2072</v>
      </c>
      <c r="G764" s="83" t="s">
        <v>5321</v>
      </c>
      <c r="H764" s="83" t="s">
        <v>2074</v>
      </c>
      <c r="I764" s="9"/>
      <c r="J764" s="9" t="s">
        <v>2075</v>
      </c>
      <c r="K764" s="10" t="s">
        <v>2017</v>
      </c>
      <c r="L764" s="87">
        <v>45717</v>
      </c>
      <c r="M764" s="22"/>
      <c r="N764" s="22"/>
      <c r="O764" s="22"/>
      <c r="P764" s="107">
        <v>86779</v>
      </c>
      <c r="Q764" s="86">
        <v>33</v>
      </c>
      <c r="R764" s="86">
        <v>23</v>
      </c>
      <c r="S764" s="86">
        <v>77</v>
      </c>
      <c r="T764" s="86">
        <v>49</v>
      </c>
      <c r="U764" s="14" t="s">
        <v>56</v>
      </c>
      <c r="V764" s="14" t="s">
        <v>56</v>
      </c>
      <c r="W764" s="14" t="s">
        <v>56</v>
      </c>
      <c r="X764" s="14" t="s">
        <v>56</v>
      </c>
    </row>
    <row r="765" spans="1:24">
      <c r="A765" t="s">
        <v>2076</v>
      </c>
      <c r="B765" s="12" t="s">
        <v>2077</v>
      </c>
      <c r="C765" s="12" t="s">
        <v>1911</v>
      </c>
      <c r="D765" s="82" t="s">
        <v>6883</v>
      </c>
      <c r="E765" t="s">
        <v>2071</v>
      </c>
      <c r="F765" t="s">
        <v>2072</v>
      </c>
      <c r="G765" s="83" t="s">
        <v>5322</v>
      </c>
      <c r="H765" s="83" t="s">
        <v>2074</v>
      </c>
      <c r="I765" s="9"/>
      <c r="J765" s="9" t="s">
        <v>2078</v>
      </c>
      <c r="K765" s="10" t="s">
        <v>2017</v>
      </c>
      <c r="L765" s="87">
        <v>45717</v>
      </c>
      <c r="M765" s="22"/>
      <c r="N765" s="22"/>
      <c r="O765" s="22"/>
      <c r="P765" s="107">
        <v>86779</v>
      </c>
      <c r="Q765" s="86">
        <v>33</v>
      </c>
      <c r="R765" s="86">
        <v>23</v>
      </c>
      <c r="S765" s="86">
        <v>77</v>
      </c>
      <c r="T765" s="86">
        <v>49</v>
      </c>
      <c r="U765" s="14" t="s">
        <v>56</v>
      </c>
      <c r="V765" s="14" t="s">
        <v>56</v>
      </c>
      <c r="W765" s="14" t="s">
        <v>56</v>
      </c>
      <c r="X765" s="14" t="s">
        <v>56</v>
      </c>
    </row>
    <row r="766" spans="1:24" ht="15" customHeight="1">
      <c r="A766" t="s">
        <v>2079</v>
      </c>
      <c r="B766" s="12">
        <v>5025232954469</v>
      </c>
      <c r="C766" s="12" t="s">
        <v>1911</v>
      </c>
      <c r="D766" s="82" t="s">
        <v>224</v>
      </c>
      <c r="E766" t="s">
        <v>2080</v>
      </c>
      <c r="F766" t="s">
        <v>2081</v>
      </c>
      <c r="G766" s="83" t="s">
        <v>6886</v>
      </c>
      <c r="H766" s="84" t="s">
        <v>2083</v>
      </c>
      <c r="I766" s="9"/>
      <c r="J766" s="9"/>
      <c r="K766" s="10"/>
      <c r="L766" s="10"/>
      <c r="M766" s="22"/>
      <c r="N766" s="22"/>
      <c r="O766" s="22"/>
      <c r="P766" s="85">
        <v>873806</v>
      </c>
      <c r="Q766" s="86">
        <v>121</v>
      </c>
      <c r="R766" s="86">
        <v>62</v>
      </c>
      <c r="S766" s="86">
        <v>125</v>
      </c>
      <c r="T766" s="86">
        <v>112.99999999999999</v>
      </c>
      <c r="U766" s="12" t="s">
        <v>96</v>
      </c>
      <c r="V766" s="6" t="s">
        <v>2084</v>
      </c>
      <c r="W766" s="6">
        <v>675</v>
      </c>
      <c r="X766" s="89" t="s">
        <v>2085</v>
      </c>
    </row>
    <row r="767" spans="1:24">
      <c r="A767" t="s">
        <v>2086</v>
      </c>
      <c r="B767" s="12">
        <v>5025232954476</v>
      </c>
      <c r="C767" s="12" t="s">
        <v>1911</v>
      </c>
      <c r="D767" s="82" t="s">
        <v>224</v>
      </c>
      <c r="E767" t="s">
        <v>2080</v>
      </c>
      <c r="F767" t="s">
        <v>2081</v>
      </c>
      <c r="G767" s="83" t="s">
        <v>6887</v>
      </c>
      <c r="H767" s="84" t="s">
        <v>2083</v>
      </c>
      <c r="I767" s="9"/>
      <c r="J767" s="9"/>
      <c r="K767" s="10"/>
      <c r="L767" s="10"/>
      <c r="M767" s="22"/>
      <c r="N767" s="22"/>
      <c r="O767" s="22"/>
      <c r="P767" s="85">
        <v>873806</v>
      </c>
      <c r="Q767" s="86">
        <v>121</v>
      </c>
      <c r="R767" s="86">
        <v>62</v>
      </c>
      <c r="S767" s="86">
        <v>125</v>
      </c>
      <c r="T767" s="86">
        <v>112.99999999999999</v>
      </c>
      <c r="U767" s="12" t="s">
        <v>96</v>
      </c>
      <c r="V767" s="6" t="s">
        <v>2084</v>
      </c>
      <c r="W767" s="6">
        <v>675</v>
      </c>
      <c r="X767" s="89" t="s">
        <v>2085</v>
      </c>
    </row>
    <row r="768" spans="1:24">
      <c r="A768" t="s">
        <v>2088</v>
      </c>
      <c r="B768" s="12">
        <v>5025232954445</v>
      </c>
      <c r="C768" s="12" t="s">
        <v>1911</v>
      </c>
      <c r="D768" s="82" t="s">
        <v>6883</v>
      </c>
      <c r="E768" t="s">
        <v>2080</v>
      </c>
      <c r="F768" t="s">
        <v>2089</v>
      </c>
      <c r="G768" s="83" t="s">
        <v>5325</v>
      </c>
      <c r="H768" s="84" t="s">
        <v>2091</v>
      </c>
      <c r="I768" s="9"/>
      <c r="J768" s="9"/>
      <c r="K768" s="10"/>
      <c r="L768" s="87"/>
      <c r="M768" s="22"/>
      <c r="N768" s="22"/>
      <c r="O768" s="22"/>
      <c r="P768" s="85">
        <v>1137345</v>
      </c>
      <c r="Q768" s="86">
        <v>106</v>
      </c>
      <c r="R768" s="86">
        <v>61</v>
      </c>
      <c r="S768" s="86">
        <v>165</v>
      </c>
      <c r="T768" s="86">
        <v>112.99999999999999</v>
      </c>
      <c r="U768" s="14" t="s">
        <v>56</v>
      </c>
      <c r="V768" s="14" t="s">
        <v>56</v>
      </c>
      <c r="W768" s="14" t="s">
        <v>56</v>
      </c>
      <c r="X768" s="14" t="s">
        <v>56</v>
      </c>
    </row>
    <row r="769" spans="1:24">
      <c r="A769" t="s">
        <v>2092</v>
      </c>
      <c r="B769" s="12">
        <v>5025232954452</v>
      </c>
      <c r="C769" s="12" t="s">
        <v>1911</v>
      </c>
      <c r="D769" s="82" t="s">
        <v>6883</v>
      </c>
      <c r="E769" t="s">
        <v>2080</v>
      </c>
      <c r="F769" t="s">
        <v>2089</v>
      </c>
      <c r="G769" s="83" t="s">
        <v>5326</v>
      </c>
      <c r="H769" s="90" t="s">
        <v>2091</v>
      </c>
      <c r="I769" s="9"/>
      <c r="J769" s="9"/>
      <c r="K769" s="10"/>
      <c r="L769" s="87"/>
      <c r="M769" s="22"/>
      <c r="N769" s="22"/>
      <c r="O769" s="22"/>
      <c r="P769" s="85">
        <v>1137345</v>
      </c>
      <c r="Q769" s="86">
        <v>108</v>
      </c>
      <c r="R769" s="86">
        <v>61</v>
      </c>
      <c r="S769" s="86">
        <v>165</v>
      </c>
      <c r="T769" s="86">
        <v>112.99999999999999</v>
      </c>
      <c r="U769" s="14" t="s">
        <v>56</v>
      </c>
      <c r="V769" s="14" t="s">
        <v>56</v>
      </c>
      <c r="W769" s="14" t="s">
        <v>56</v>
      </c>
      <c r="X769" s="14" t="s">
        <v>56</v>
      </c>
    </row>
    <row r="770" spans="1:24">
      <c r="A770" t="s">
        <v>2094</v>
      </c>
      <c r="B770" s="12">
        <v>5025232895175</v>
      </c>
      <c r="C770" s="12" t="s">
        <v>1911</v>
      </c>
      <c r="D770" s="82" t="s">
        <v>6883</v>
      </c>
      <c r="E770" t="s">
        <v>2080</v>
      </c>
      <c r="F770" t="s">
        <v>2089</v>
      </c>
      <c r="G770" s="83" t="s">
        <v>5327</v>
      </c>
      <c r="H770" s="84" t="s">
        <v>2091</v>
      </c>
      <c r="I770" s="9"/>
      <c r="J770" s="9"/>
      <c r="K770" s="10"/>
      <c r="L770" s="11"/>
      <c r="M770" s="22"/>
      <c r="N770" s="22"/>
      <c r="O770" s="22"/>
      <c r="P770" s="85">
        <v>1137345</v>
      </c>
      <c r="Q770" s="86">
        <v>108</v>
      </c>
      <c r="R770" s="86">
        <v>61</v>
      </c>
      <c r="S770" s="86">
        <v>165</v>
      </c>
      <c r="T770" s="86">
        <v>112.99999999999999</v>
      </c>
      <c r="U770" s="14" t="s">
        <v>56</v>
      </c>
      <c r="V770" s="14" t="s">
        <v>56</v>
      </c>
      <c r="W770" s="14" t="s">
        <v>56</v>
      </c>
      <c r="X770" s="14" t="s">
        <v>56</v>
      </c>
    </row>
    <row r="771" spans="1:24">
      <c r="A771" t="s">
        <v>2096</v>
      </c>
      <c r="B771" s="12">
        <v>5025232895182</v>
      </c>
      <c r="C771" s="12" t="s">
        <v>1911</v>
      </c>
      <c r="D771" s="82" t="s">
        <v>6883</v>
      </c>
      <c r="E771" t="s">
        <v>2080</v>
      </c>
      <c r="F771" t="s">
        <v>2089</v>
      </c>
      <c r="G771" s="83" t="s">
        <v>5328</v>
      </c>
      <c r="H771" s="90" t="s">
        <v>2091</v>
      </c>
      <c r="I771" s="9"/>
      <c r="J771" s="9"/>
      <c r="K771" s="10"/>
      <c r="L771" s="11"/>
      <c r="M771" s="22"/>
      <c r="N771" s="22"/>
      <c r="O771" s="22"/>
      <c r="P771" s="85">
        <v>1137345</v>
      </c>
      <c r="Q771" s="86">
        <v>108</v>
      </c>
      <c r="R771" s="86">
        <v>61</v>
      </c>
      <c r="S771" s="86">
        <v>165</v>
      </c>
      <c r="T771" s="86">
        <v>112.99999999999999</v>
      </c>
      <c r="U771" s="14" t="s">
        <v>56</v>
      </c>
      <c r="V771" s="14" t="s">
        <v>56</v>
      </c>
      <c r="W771" s="14" t="s">
        <v>56</v>
      </c>
      <c r="X771" s="14" t="s">
        <v>56</v>
      </c>
    </row>
    <row r="772" spans="1:24">
      <c r="A772" t="s">
        <v>2103</v>
      </c>
      <c r="B772" s="12" t="s">
        <v>6888</v>
      </c>
      <c r="C772" s="12" t="s">
        <v>1911</v>
      </c>
      <c r="D772" s="82" t="s">
        <v>6883</v>
      </c>
      <c r="E772" t="s">
        <v>2099</v>
      </c>
      <c r="F772" t="s">
        <v>2100</v>
      </c>
      <c r="G772" s="91" t="s">
        <v>6889</v>
      </c>
      <c r="H772" s="91" t="s">
        <v>2102</v>
      </c>
      <c r="I772" s="9"/>
      <c r="J772" s="9"/>
      <c r="K772" s="10" t="s">
        <v>2017</v>
      </c>
      <c r="L772" s="87">
        <v>45627</v>
      </c>
      <c r="M772" s="22"/>
      <c r="N772" s="22"/>
      <c r="O772" s="22"/>
      <c r="P772" s="85">
        <v>1260720</v>
      </c>
      <c r="Q772" s="86">
        <v>92</v>
      </c>
      <c r="R772" s="86">
        <v>102</v>
      </c>
      <c r="S772" s="86">
        <v>120</v>
      </c>
      <c r="T772" s="86">
        <v>103</v>
      </c>
      <c r="U772" s="14" t="s">
        <v>56</v>
      </c>
      <c r="V772" s="14" t="s">
        <v>56</v>
      </c>
      <c r="W772" s="14" t="s">
        <v>56</v>
      </c>
      <c r="X772" s="14" t="s">
        <v>56</v>
      </c>
    </row>
    <row r="773" spans="1:24">
      <c r="A773" t="s">
        <v>2109</v>
      </c>
      <c r="B773" s="12" t="s">
        <v>6890</v>
      </c>
      <c r="C773" s="12" t="s">
        <v>1911</v>
      </c>
      <c r="D773" s="82" t="s">
        <v>6883</v>
      </c>
      <c r="E773" t="s">
        <v>2099</v>
      </c>
      <c r="F773" t="s">
        <v>2106</v>
      </c>
      <c r="G773" s="91" t="s">
        <v>6891</v>
      </c>
      <c r="H773" s="91" t="s">
        <v>2108</v>
      </c>
      <c r="I773" s="9"/>
      <c r="J773" s="9"/>
      <c r="K773" s="10" t="s">
        <v>2017</v>
      </c>
      <c r="L773" s="87">
        <v>45627</v>
      </c>
      <c r="M773" s="22"/>
      <c r="N773" s="22"/>
      <c r="O773" s="22"/>
      <c r="P773" s="85">
        <v>723347.86</v>
      </c>
      <c r="Q773" s="86" t="s">
        <v>2110</v>
      </c>
      <c r="R773" s="86">
        <v>80.2</v>
      </c>
      <c r="S773" s="86">
        <v>101</v>
      </c>
      <c r="T773" s="86">
        <v>89.3</v>
      </c>
      <c r="U773" s="14" t="s">
        <v>56</v>
      </c>
      <c r="V773" s="14" t="s">
        <v>56</v>
      </c>
      <c r="W773" s="14" t="s">
        <v>56</v>
      </c>
      <c r="X773" s="14" t="s">
        <v>56</v>
      </c>
    </row>
    <row r="774" spans="1:24">
      <c r="A774" t="s">
        <v>2115</v>
      </c>
      <c r="B774" s="12" t="s">
        <v>6892</v>
      </c>
      <c r="C774" s="12" t="s">
        <v>1911</v>
      </c>
      <c r="D774" s="82" t="s">
        <v>6883</v>
      </c>
      <c r="E774" t="s">
        <v>2099</v>
      </c>
      <c r="F774" t="s">
        <v>667</v>
      </c>
      <c r="G774" s="91" t="s">
        <v>6893</v>
      </c>
      <c r="H774" s="91" t="s">
        <v>2114</v>
      </c>
      <c r="I774" s="9"/>
      <c r="J774" s="9"/>
      <c r="K774" s="10" t="s">
        <v>2017</v>
      </c>
      <c r="L774" s="87">
        <v>45627</v>
      </c>
      <c r="M774" s="22"/>
      <c r="N774" s="22"/>
      <c r="O774" s="22"/>
      <c r="P774" s="85">
        <v>723347.86</v>
      </c>
      <c r="Q774" s="86" t="s">
        <v>2110</v>
      </c>
      <c r="R774" s="86">
        <v>80.2</v>
      </c>
      <c r="S774" s="86">
        <v>101</v>
      </c>
      <c r="T774" s="86">
        <v>89.3</v>
      </c>
      <c r="U774" s="14" t="s">
        <v>56</v>
      </c>
      <c r="V774" s="14" t="s">
        <v>56</v>
      </c>
      <c r="W774" s="14" t="s">
        <v>56</v>
      </c>
      <c r="X774" s="14" t="s">
        <v>56</v>
      </c>
    </row>
    <row r="775" spans="1:24">
      <c r="A775" t="s">
        <v>2119</v>
      </c>
      <c r="B775" s="12" t="s">
        <v>6894</v>
      </c>
      <c r="C775" s="12" t="s">
        <v>1911</v>
      </c>
      <c r="D775" s="82" t="s">
        <v>6883</v>
      </c>
      <c r="E775" t="s">
        <v>2099</v>
      </c>
      <c r="F775" t="s">
        <v>2100</v>
      </c>
      <c r="G775" s="91" t="s">
        <v>6895</v>
      </c>
      <c r="H775" s="91" t="s">
        <v>2102</v>
      </c>
      <c r="I775" s="9"/>
      <c r="J775" s="9"/>
      <c r="K775" s="10" t="s">
        <v>2017</v>
      </c>
      <c r="L775" s="87">
        <v>45627</v>
      </c>
      <c r="M775" s="22"/>
      <c r="N775" s="22"/>
      <c r="O775" s="22"/>
      <c r="P775" s="85">
        <v>2017392</v>
      </c>
      <c r="Q775" s="86">
        <v>135</v>
      </c>
      <c r="R775" s="86">
        <v>122</v>
      </c>
      <c r="S775" s="86">
        <v>156</v>
      </c>
      <c r="T775" s="86">
        <v>106</v>
      </c>
      <c r="U775" s="14" t="s">
        <v>56</v>
      </c>
      <c r="V775" s="14" t="s">
        <v>56</v>
      </c>
      <c r="W775" s="14" t="s">
        <v>56</v>
      </c>
      <c r="X775" s="14" t="s">
        <v>56</v>
      </c>
    </row>
    <row r="776" spans="1:24">
      <c r="A776" t="s">
        <v>2123</v>
      </c>
      <c r="B776" s="12" t="s">
        <v>6896</v>
      </c>
      <c r="C776" s="12" t="s">
        <v>1911</v>
      </c>
      <c r="D776" s="82" t="s">
        <v>6883</v>
      </c>
      <c r="E776" t="s">
        <v>2099</v>
      </c>
      <c r="F776" t="s">
        <v>2106</v>
      </c>
      <c r="G776" s="91" t="s">
        <v>6897</v>
      </c>
      <c r="H776" s="91" t="s">
        <v>2108</v>
      </c>
      <c r="I776" s="9"/>
      <c r="J776" s="9"/>
      <c r="K776" s="10" t="s">
        <v>2017</v>
      </c>
      <c r="L776" s="87">
        <v>45627</v>
      </c>
      <c r="M776" s="22"/>
      <c r="N776" s="22"/>
      <c r="O776" s="22"/>
      <c r="P776" s="85">
        <v>1329778.08</v>
      </c>
      <c r="Q776" s="86">
        <v>107.5</v>
      </c>
      <c r="R776" s="86">
        <v>102.6</v>
      </c>
      <c r="S776" s="86">
        <v>136</v>
      </c>
      <c r="T776" s="86">
        <v>95.3</v>
      </c>
      <c r="U776" s="14" t="s">
        <v>56</v>
      </c>
      <c r="V776" s="14" t="s">
        <v>56</v>
      </c>
      <c r="W776" s="14" t="s">
        <v>56</v>
      </c>
      <c r="X776" s="14" t="s">
        <v>56</v>
      </c>
    </row>
    <row r="777" spans="1:24">
      <c r="A777" t="s">
        <v>2127</v>
      </c>
      <c r="B777" s="12" t="s">
        <v>6898</v>
      </c>
      <c r="C777" s="12" t="s">
        <v>1911</v>
      </c>
      <c r="D777" s="82" t="s">
        <v>6883</v>
      </c>
      <c r="E777" t="s">
        <v>2099</v>
      </c>
      <c r="F777" t="s">
        <v>667</v>
      </c>
      <c r="G777" s="91" t="s">
        <v>6899</v>
      </c>
      <c r="H777" s="91" t="s">
        <v>2114</v>
      </c>
      <c r="I777" s="9"/>
      <c r="J777" s="9"/>
      <c r="K777" s="10" t="s">
        <v>2017</v>
      </c>
      <c r="L777" s="87">
        <v>45627</v>
      </c>
      <c r="M777" s="22"/>
      <c r="N777" s="22"/>
      <c r="O777" s="22"/>
      <c r="P777" s="85">
        <v>1329778.08</v>
      </c>
      <c r="Q777" s="86">
        <v>107.5</v>
      </c>
      <c r="R777" s="86">
        <v>102.6</v>
      </c>
      <c r="S777" s="86">
        <v>136</v>
      </c>
      <c r="T777" s="86">
        <v>95.3</v>
      </c>
      <c r="U777" s="14" t="s">
        <v>56</v>
      </c>
      <c r="V777" s="14" t="s">
        <v>56</v>
      </c>
      <c r="W777" s="14" t="s">
        <v>56</v>
      </c>
      <c r="X777" s="14" t="s">
        <v>56</v>
      </c>
    </row>
    <row r="778" spans="1:24">
      <c r="A778" t="s">
        <v>6900</v>
      </c>
      <c r="B778" s="12" t="s">
        <v>6901</v>
      </c>
      <c r="C778" s="12" t="s">
        <v>1911</v>
      </c>
      <c r="D778" s="82" t="s">
        <v>1984</v>
      </c>
      <c r="E778" t="s">
        <v>2099</v>
      </c>
      <c r="F778" s="92" t="s">
        <v>175</v>
      </c>
      <c r="G778" s="91" t="s">
        <v>6902</v>
      </c>
      <c r="H778" s="83" t="s">
        <v>6903</v>
      </c>
      <c r="I778" s="9"/>
      <c r="J778" s="9"/>
      <c r="K778" s="10" t="s">
        <v>2017</v>
      </c>
      <c r="L778" s="87">
        <v>45627</v>
      </c>
      <c r="M778" s="22"/>
      <c r="N778" s="22"/>
      <c r="O778" s="22"/>
      <c r="P778" s="85">
        <v>2860</v>
      </c>
      <c r="Q778" s="86" t="s">
        <v>6904</v>
      </c>
      <c r="R778" s="86">
        <v>10</v>
      </c>
      <c r="S778" s="86">
        <v>22</v>
      </c>
      <c r="T778" s="86">
        <v>13</v>
      </c>
      <c r="U778" s="14" t="s">
        <v>56</v>
      </c>
      <c r="V778" s="14" t="s">
        <v>56</v>
      </c>
      <c r="W778" s="14" t="s">
        <v>56</v>
      </c>
      <c r="X778" s="14" t="s">
        <v>56</v>
      </c>
    </row>
    <row r="779" spans="1:24">
      <c r="A779" t="s">
        <v>6905</v>
      </c>
      <c r="B779" s="104" t="s">
        <v>6906</v>
      </c>
      <c r="C779" s="12" t="s">
        <v>1911</v>
      </c>
      <c r="D779" s="82" t="s">
        <v>1984</v>
      </c>
      <c r="E779" t="s">
        <v>2099</v>
      </c>
      <c r="F779" s="92" t="s">
        <v>175</v>
      </c>
      <c r="G779" s="91" t="s">
        <v>6907</v>
      </c>
      <c r="H779" s="83" t="s">
        <v>6908</v>
      </c>
      <c r="I779" s="9"/>
      <c r="J779" s="9"/>
      <c r="K779" s="10" t="s">
        <v>2017</v>
      </c>
      <c r="L779" s="87">
        <v>45627</v>
      </c>
      <c r="M779" s="22"/>
      <c r="N779" s="22"/>
      <c r="O779" s="22"/>
      <c r="P779" s="85">
        <v>2860</v>
      </c>
      <c r="Q779" s="86" t="s">
        <v>6909</v>
      </c>
      <c r="R779" s="86">
        <v>10</v>
      </c>
      <c r="S779" s="86">
        <v>22</v>
      </c>
      <c r="T779" s="86">
        <v>13</v>
      </c>
      <c r="U779" s="14" t="s">
        <v>56</v>
      </c>
      <c r="V779" s="14" t="s">
        <v>56</v>
      </c>
      <c r="W779" s="14" t="s">
        <v>56</v>
      </c>
      <c r="X779" s="14" t="s">
        <v>56</v>
      </c>
    </row>
    <row r="780" spans="1:24">
      <c r="A780" t="s">
        <v>2128</v>
      </c>
      <c r="B780" s="104" t="s">
        <v>2129</v>
      </c>
      <c r="C780" s="12" t="s">
        <v>1911</v>
      </c>
      <c r="D780" s="82" t="s">
        <v>1984</v>
      </c>
      <c r="E780" t="s">
        <v>2099</v>
      </c>
      <c r="F780" s="92" t="s">
        <v>175</v>
      </c>
      <c r="G780" s="91" t="s">
        <v>5335</v>
      </c>
      <c r="H780" s="91" t="s">
        <v>2131</v>
      </c>
      <c r="I780" s="9"/>
      <c r="J780" s="9"/>
      <c r="K780" s="10" t="s">
        <v>2017</v>
      </c>
      <c r="L780" s="87">
        <v>45627</v>
      </c>
      <c r="M780" s="22"/>
      <c r="N780" s="22"/>
      <c r="O780" s="22"/>
      <c r="P780" s="85">
        <v>3375</v>
      </c>
      <c r="Q780" s="86">
        <v>10</v>
      </c>
      <c r="R780" s="86">
        <v>15</v>
      </c>
      <c r="S780" s="86">
        <v>15</v>
      </c>
      <c r="T780" s="86">
        <v>15</v>
      </c>
      <c r="U780" s="14" t="s">
        <v>56</v>
      </c>
      <c r="V780" s="14" t="s">
        <v>56</v>
      </c>
      <c r="W780" s="14" t="s">
        <v>56</v>
      </c>
      <c r="X780" s="14" t="s">
        <v>56</v>
      </c>
    </row>
    <row r="781" spans="1:24">
      <c r="A781" t="s">
        <v>2132</v>
      </c>
      <c r="B781" s="104" t="s">
        <v>2133</v>
      </c>
      <c r="C781" s="12" t="s">
        <v>1911</v>
      </c>
      <c r="D781" s="82" t="s">
        <v>1984</v>
      </c>
      <c r="E781" t="s">
        <v>2099</v>
      </c>
      <c r="F781" s="92" t="s">
        <v>175</v>
      </c>
      <c r="G781" s="91" t="s">
        <v>5336</v>
      </c>
      <c r="H781" s="91" t="s">
        <v>2135</v>
      </c>
      <c r="I781" s="9"/>
      <c r="J781" s="9"/>
      <c r="K781" s="10" t="s">
        <v>2017</v>
      </c>
      <c r="L781" s="87">
        <v>45627</v>
      </c>
      <c r="M781" s="22"/>
      <c r="N781" s="22"/>
      <c r="O781" s="22"/>
      <c r="P781" s="85">
        <v>3375</v>
      </c>
      <c r="Q781" s="86">
        <v>10</v>
      </c>
      <c r="R781" s="86">
        <v>15</v>
      </c>
      <c r="S781" s="86">
        <v>15</v>
      </c>
      <c r="T781" s="86">
        <v>15</v>
      </c>
      <c r="U781" s="14" t="s">
        <v>56</v>
      </c>
      <c r="V781" s="14" t="s">
        <v>56</v>
      </c>
      <c r="W781" s="14" t="s">
        <v>56</v>
      </c>
      <c r="X781" s="14" t="s">
        <v>56</v>
      </c>
    </row>
    <row r="782" spans="1:24">
      <c r="A782" t="s">
        <v>2136</v>
      </c>
      <c r="B782" s="104" t="s">
        <v>2137</v>
      </c>
      <c r="C782" s="12" t="s">
        <v>1911</v>
      </c>
      <c r="D782" s="82" t="s">
        <v>1984</v>
      </c>
      <c r="E782" t="s">
        <v>2099</v>
      </c>
      <c r="F782" s="92" t="s">
        <v>175</v>
      </c>
      <c r="G782" s="91" t="s">
        <v>5337</v>
      </c>
      <c r="H782" s="83" t="s">
        <v>2139</v>
      </c>
      <c r="I782" s="9"/>
      <c r="J782" s="9"/>
      <c r="K782" s="10" t="s">
        <v>2017</v>
      </c>
      <c r="L782" s="87">
        <v>45627</v>
      </c>
      <c r="M782" s="22"/>
      <c r="N782" s="22"/>
      <c r="O782" s="22"/>
      <c r="P782" s="85">
        <v>3375</v>
      </c>
      <c r="Q782" s="86">
        <v>10</v>
      </c>
      <c r="R782" s="86">
        <v>15</v>
      </c>
      <c r="S782" s="86">
        <v>15</v>
      </c>
      <c r="T782" s="86">
        <v>15</v>
      </c>
      <c r="U782" s="14" t="s">
        <v>56</v>
      </c>
      <c r="V782" s="14" t="s">
        <v>56</v>
      </c>
      <c r="W782" s="14" t="s">
        <v>56</v>
      </c>
      <c r="X782" s="14" t="s">
        <v>56</v>
      </c>
    </row>
    <row r="783" spans="1:24">
      <c r="A783" t="s">
        <v>2140</v>
      </c>
      <c r="B783" s="104" t="s">
        <v>2141</v>
      </c>
      <c r="C783" s="12" t="s">
        <v>1911</v>
      </c>
      <c r="D783" s="82" t="s">
        <v>1984</v>
      </c>
      <c r="E783" t="s">
        <v>2099</v>
      </c>
      <c r="F783" s="92" t="s">
        <v>175</v>
      </c>
      <c r="G783" s="83" t="s">
        <v>5338</v>
      </c>
      <c r="H783" s="83" t="s">
        <v>2143</v>
      </c>
      <c r="I783" s="9"/>
      <c r="J783" s="9"/>
      <c r="K783" s="10" t="s">
        <v>2017</v>
      </c>
      <c r="L783" s="87">
        <v>45627</v>
      </c>
      <c r="M783" s="22"/>
      <c r="N783" s="22"/>
      <c r="O783" s="22"/>
      <c r="P783" s="85">
        <v>3375</v>
      </c>
      <c r="Q783" s="86">
        <v>10</v>
      </c>
      <c r="R783" s="86">
        <v>15</v>
      </c>
      <c r="S783" s="86">
        <v>15</v>
      </c>
      <c r="T783" s="86">
        <v>15</v>
      </c>
      <c r="U783" s="14" t="s">
        <v>56</v>
      </c>
      <c r="V783" s="14" t="s">
        <v>56</v>
      </c>
      <c r="W783" s="14" t="s">
        <v>56</v>
      </c>
      <c r="X783" s="14" t="s">
        <v>56</v>
      </c>
    </row>
    <row r="784" spans="1:24">
      <c r="A784" t="s">
        <v>2144</v>
      </c>
      <c r="B784" s="104" t="s">
        <v>2145</v>
      </c>
      <c r="C784" s="12" t="s">
        <v>1911</v>
      </c>
      <c r="D784" s="82" t="s">
        <v>224</v>
      </c>
      <c r="E784" t="s">
        <v>2146</v>
      </c>
      <c r="F784" t="s">
        <v>2147</v>
      </c>
      <c r="G784" s="83" t="s">
        <v>5339</v>
      </c>
      <c r="H784" s="83" t="s">
        <v>2149</v>
      </c>
      <c r="I784" s="9"/>
      <c r="J784" s="9" t="s">
        <v>6910</v>
      </c>
      <c r="K784" s="10" t="s">
        <v>2017</v>
      </c>
      <c r="L784" s="87">
        <v>45597</v>
      </c>
      <c r="M784" s="22"/>
      <c r="N784" s="22"/>
      <c r="O784" s="22"/>
      <c r="P784" s="85">
        <v>212760</v>
      </c>
      <c r="Q784" s="86">
        <v>32</v>
      </c>
      <c r="R784" s="86">
        <v>60</v>
      </c>
      <c r="S784" s="86">
        <v>89</v>
      </c>
      <c r="T784" s="86">
        <v>40</v>
      </c>
      <c r="U784" s="12" t="s">
        <v>96</v>
      </c>
      <c r="V784" s="6" t="s">
        <v>1960</v>
      </c>
      <c r="W784" s="6">
        <v>675</v>
      </c>
      <c r="X784" s="6" t="s">
        <v>2150</v>
      </c>
    </row>
    <row r="785" spans="1:24">
      <c r="A785" t="s">
        <v>2151</v>
      </c>
      <c r="B785" s="104" t="s">
        <v>2152</v>
      </c>
      <c r="C785" s="12" t="s">
        <v>1911</v>
      </c>
      <c r="D785" s="82" t="s">
        <v>224</v>
      </c>
      <c r="E785" t="s">
        <v>2146</v>
      </c>
      <c r="F785" t="s">
        <v>2147</v>
      </c>
      <c r="G785" s="83" t="s">
        <v>5340</v>
      </c>
      <c r="H785" s="83" t="s">
        <v>2149</v>
      </c>
      <c r="I785" s="9"/>
      <c r="J785" s="9" t="s">
        <v>6911</v>
      </c>
      <c r="K785" s="10" t="s">
        <v>2017</v>
      </c>
      <c r="L785" s="87">
        <v>45597</v>
      </c>
      <c r="M785" s="22"/>
      <c r="N785" s="22"/>
      <c r="O785" s="22"/>
      <c r="P785" s="85">
        <v>212760</v>
      </c>
      <c r="Q785" s="86">
        <v>32</v>
      </c>
      <c r="R785" s="86">
        <v>60</v>
      </c>
      <c r="S785" s="86">
        <v>89</v>
      </c>
      <c r="T785" s="86">
        <v>40</v>
      </c>
      <c r="U785" s="12" t="s">
        <v>96</v>
      </c>
      <c r="V785" s="6" t="s">
        <v>1960</v>
      </c>
      <c r="W785" s="6">
        <v>675</v>
      </c>
      <c r="X785" s="6" t="s">
        <v>2150</v>
      </c>
    </row>
    <row r="786" spans="1:24">
      <c r="A786" t="s">
        <v>2154</v>
      </c>
      <c r="B786" s="104" t="s">
        <v>2155</v>
      </c>
      <c r="C786" s="12" t="s">
        <v>1911</v>
      </c>
      <c r="D786" s="82" t="s">
        <v>224</v>
      </c>
      <c r="E786" t="s">
        <v>2146</v>
      </c>
      <c r="F786" t="s">
        <v>2147</v>
      </c>
      <c r="G786" s="83" t="s">
        <v>5341</v>
      </c>
      <c r="H786" s="83" t="s">
        <v>2149</v>
      </c>
      <c r="I786" s="9"/>
      <c r="J786" s="9" t="s">
        <v>6912</v>
      </c>
      <c r="K786" s="10" t="s">
        <v>2017</v>
      </c>
      <c r="L786" s="87">
        <v>45597</v>
      </c>
      <c r="M786" s="22"/>
      <c r="N786" s="22"/>
      <c r="O786" s="22"/>
      <c r="P786" s="85">
        <v>212760</v>
      </c>
      <c r="Q786" s="86">
        <v>32</v>
      </c>
      <c r="R786" s="86">
        <v>60</v>
      </c>
      <c r="S786" s="86">
        <v>89</v>
      </c>
      <c r="T786" s="86">
        <v>40</v>
      </c>
      <c r="U786" s="12" t="s">
        <v>96</v>
      </c>
      <c r="V786" s="6" t="s">
        <v>2157</v>
      </c>
      <c r="W786" s="6">
        <v>675</v>
      </c>
      <c r="X786" s="6" t="s">
        <v>2158</v>
      </c>
    </row>
    <row r="787" spans="1:24">
      <c r="A787" t="s">
        <v>2159</v>
      </c>
      <c r="B787" s="104" t="s">
        <v>2160</v>
      </c>
      <c r="C787" s="12" t="s">
        <v>1911</v>
      </c>
      <c r="D787" s="82" t="s">
        <v>224</v>
      </c>
      <c r="E787" t="s">
        <v>2146</v>
      </c>
      <c r="F787" t="s">
        <v>2147</v>
      </c>
      <c r="G787" s="83" t="s">
        <v>5342</v>
      </c>
      <c r="H787" s="83" t="s">
        <v>2149</v>
      </c>
      <c r="I787" s="9"/>
      <c r="J787" s="9" t="s">
        <v>6913</v>
      </c>
      <c r="K787" s="10" t="s">
        <v>2017</v>
      </c>
      <c r="L787" s="87">
        <v>45597</v>
      </c>
      <c r="M787" s="22"/>
      <c r="N787" s="22"/>
      <c r="O787" s="22"/>
      <c r="P787" s="85">
        <v>367213</v>
      </c>
      <c r="Q787" s="86">
        <v>44</v>
      </c>
      <c r="R787" s="86">
        <v>76</v>
      </c>
      <c r="S787" s="86">
        <v>105</v>
      </c>
      <c r="T787" s="86">
        <v>46</v>
      </c>
      <c r="U787" s="12" t="s">
        <v>96</v>
      </c>
      <c r="V787" s="6" t="s">
        <v>1916</v>
      </c>
      <c r="W787" s="6">
        <v>675</v>
      </c>
      <c r="X787" s="6" t="s">
        <v>1917</v>
      </c>
    </row>
    <row r="788" spans="1:24">
      <c r="A788" t="s">
        <v>2162</v>
      </c>
      <c r="B788" s="104" t="s">
        <v>2163</v>
      </c>
      <c r="C788" s="12" t="s">
        <v>1911</v>
      </c>
      <c r="D788" s="82" t="s">
        <v>224</v>
      </c>
      <c r="E788" t="s">
        <v>2146</v>
      </c>
      <c r="F788" t="s">
        <v>2147</v>
      </c>
      <c r="G788" s="83" t="s">
        <v>5343</v>
      </c>
      <c r="H788" s="83" t="s">
        <v>2149</v>
      </c>
      <c r="I788" s="9"/>
      <c r="J788" s="9" t="s">
        <v>6914</v>
      </c>
      <c r="K788" s="10" t="s">
        <v>2017</v>
      </c>
      <c r="L788" s="87">
        <v>45597</v>
      </c>
      <c r="M788" s="22"/>
      <c r="N788" s="22"/>
      <c r="O788" s="22"/>
      <c r="P788" s="85">
        <v>367213</v>
      </c>
      <c r="Q788" s="86">
        <v>49</v>
      </c>
      <c r="R788" s="86">
        <v>76</v>
      </c>
      <c r="S788" s="86">
        <v>105</v>
      </c>
      <c r="T788" s="86">
        <v>46</v>
      </c>
      <c r="U788" s="12" t="s">
        <v>96</v>
      </c>
      <c r="V788" s="6" t="s">
        <v>2165</v>
      </c>
      <c r="W788" s="6">
        <v>675</v>
      </c>
      <c r="X788" s="6" t="s">
        <v>2166</v>
      </c>
    </row>
    <row r="789" spans="1:24">
      <c r="A789" t="s">
        <v>2167</v>
      </c>
      <c r="B789" s="104" t="s">
        <v>2168</v>
      </c>
      <c r="C789" s="12" t="s">
        <v>1911</v>
      </c>
      <c r="D789" s="82" t="s">
        <v>6883</v>
      </c>
      <c r="E789" t="s">
        <v>2146</v>
      </c>
      <c r="F789" t="s">
        <v>2169</v>
      </c>
      <c r="G789" s="83" t="s">
        <v>5344</v>
      </c>
      <c r="H789" s="83" t="s">
        <v>2171</v>
      </c>
      <c r="I789" s="9"/>
      <c r="J789" s="9" t="s">
        <v>6915</v>
      </c>
      <c r="K789" s="10" t="s">
        <v>2017</v>
      </c>
      <c r="L789" s="87">
        <v>45597</v>
      </c>
      <c r="M789" s="22"/>
      <c r="N789" s="22"/>
      <c r="O789" s="22"/>
      <c r="P789" s="85">
        <v>100762</v>
      </c>
      <c r="Q789" s="86">
        <v>13</v>
      </c>
      <c r="R789" s="86">
        <v>28</v>
      </c>
      <c r="S789" s="86">
        <v>95</v>
      </c>
      <c r="T789" s="86">
        <v>37</v>
      </c>
      <c r="U789" s="14" t="s">
        <v>56</v>
      </c>
      <c r="V789" s="14" t="s">
        <v>56</v>
      </c>
      <c r="W789" s="14" t="s">
        <v>56</v>
      </c>
      <c r="X789" s="14" t="s">
        <v>56</v>
      </c>
    </row>
    <row r="790" spans="1:24">
      <c r="A790" t="s">
        <v>2172</v>
      </c>
      <c r="B790" s="104" t="s">
        <v>2173</v>
      </c>
      <c r="C790" s="12" t="s">
        <v>1911</v>
      </c>
      <c r="D790" s="82" t="s">
        <v>6883</v>
      </c>
      <c r="E790" t="s">
        <v>2146</v>
      </c>
      <c r="F790" t="s">
        <v>2169</v>
      </c>
      <c r="G790" s="83" t="s">
        <v>5345</v>
      </c>
      <c r="H790" s="83" t="s">
        <v>2171</v>
      </c>
      <c r="I790" s="9"/>
      <c r="J790" s="9" t="s">
        <v>6916</v>
      </c>
      <c r="K790" s="10" t="s">
        <v>2017</v>
      </c>
      <c r="L790" s="87">
        <v>45597</v>
      </c>
      <c r="M790" s="22"/>
      <c r="N790" s="22"/>
      <c r="O790" s="22"/>
      <c r="P790" s="85">
        <v>100762</v>
      </c>
      <c r="Q790" s="86">
        <v>13</v>
      </c>
      <c r="R790" s="86">
        <v>28</v>
      </c>
      <c r="S790" s="86">
        <v>95</v>
      </c>
      <c r="T790" s="86">
        <v>37</v>
      </c>
      <c r="U790" s="14" t="s">
        <v>56</v>
      </c>
      <c r="V790" s="14" t="s">
        <v>56</v>
      </c>
      <c r="W790" s="14" t="s">
        <v>56</v>
      </c>
      <c r="X790" s="14" t="s">
        <v>56</v>
      </c>
    </row>
    <row r="791" spans="1:24">
      <c r="A791" t="s">
        <v>2175</v>
      </c>
      <c r="B791" s="104" t="s">
        <v>2176</v>
      </c>
      <c r="C791" s="12" t="s">
        <v>1911</v>
      </c>
      <c r="D791" s="82" t="s">
        <v>6883</v>
      </c>
      <c r="E791" t="s">
        <v>2146</v>
      </c>
      <c r="F791" t="s">
        <v>2169</v>
      </c>
      <c r="G791" s="83" t="s">
        <v>5346</v>
      </c>
      <c r="H791" s="83" t="s">
        <v>2171</v>
      </c>
      <c r="I791" s="9"/>
      <c r="J791" s="9" t="s">
        <v>6917</v>
      </c>
      <c r="K791" s="10" t="s">
        <v>2017</v>
      </c>
      <c r="L791" s="87">
        <v>45597</v>
      </c>
      <c r="M791" s="22"/>
      <c r="N791" s="22"/>
      <c r="O791" s="22"/>
      <c r="P791" s="85">
        <v>100762</v>
      </c>
      <c r="Q791" s="86">
        <v>13</v>
      </c>
      <c r="R791" s="86">
        <v>28</v>
      </c>
      <c r="S791" s="86">
        <v>95</v>
      </c>
      <c r="T791" s="86">
        <v>37</v>
      </c>
      <c r="U791" s="14" t="s">
        <v>56</v>
      </c>
      <c r="V791" s="14" t="s">
        <v>56</v>
      </c>
      <c r="W791" s="14" t="s">
        <v>56</v>
      </c>
      <c r="X791" s="14" t="s">
        <v>56</v>
      </c>
    </row>
    <row r="792" spans="1:24">
      <c r="A792" t="s">
        <v>2178</v>
      </c>
      <c r="B792" s="104" t="s">
        <v>2179</v>
      </c>
      <c r="C792" s="12" t="s">
        <v>1911</v>
      </c>
      <c r="D792" s="82" t="s">
        <v>6883</v>
      </c>
      <c r="E792" t="s">
        <v>2146</v>
      </c>
      <c r="F792" t="s">
        <v>2169</v>
      </c>
      <c r="G792" s="83" t="s">
        <v>5347</v>
      </c>
      <c r="H792" s="83" t="s">
        <v>2171</v>
      </c>
      <c r="I792" s="9"/>
      <c r="J792" s="9" t="s">
        <v>6918</v>
      </c>
      <c r="K792" s="10" t="s">
        <v>2017</v>
      </c>
      <c r="L792" s="87">
        <v>45597</v>
      </c>
      <c r="M792" s="22"/>
      <c r="N792" s="22"/>
      <c r="O792" s="22"/>
      <c r="P792" s="85">
        <v>138061</v>
      </c>
      <c r="Q792" s="86">
        <v>14</v>
      </c>
      <c r="R792" s="86">
        <v>31</v>
      </c>
      <c r="S792" s="86">
        <v>115</v>
      </c>
      <c r="T792" s="86">
        <v>38</v>
      </c>
      <c r="U792" s="14" t="s">
        <v>56</v>
      </c>
      <c r="V792" s="14" t="s">
        <v>56</v>
      </c>
      <c r="W792" s="14" t="s">
        <v>56</v>
      </c>
      <c r="X792" s="14" t="s">
        <v>56</v>
      </c>
    </row>
    <row r="793" spans="1:24">
      <c r="A793" t="s">
        <v>2181</v>
      </c>
      <c r="B793" s="104" t="s">
        <v>2182</v>
      </c>
      <c r="C793" s="12" t="s">
        <v>1911</v>
      </c>
      <c r="D793" s="82" t="s">
        <v>6883</v>
      </c>
      <c r="E793" t="s">
        <v>2146</v>
      </c>
      <c r="F793" t="s">
        <v>2169</v>
      </c>
      <c r="G793" s="83" t="s">
        <v>5348</v>
      </c>
      <c r="H793" s="83" t="s">
        <v>2171</v>
      </c>
      <c r="I793" s="9"/>
      <c r="J793" s="9" t="s">
        <v>6919</v>
      </c>
      <c r="K793" s="10" t="s">
        <v>2017</v>
      </c>
      <c r="L793" s="87">
        <v>45597</v>
      </c>
      <c r="M793" s="22"/>
      <c r="N793" s="22"/>
      <c r="O793" s="22"/>
      <c r="P793" s="85">
        <v>138061</v>
      </c>
      <c r="Q793" s="86">
        <v>15</v>
      </c>
      <c r="R793" s="86">
        <v>31</v>
      </c>
      <c r="S793" s="86">
        <v>115</v>
      </c>
      <c r="T793" s="86">
        <v>38</v>
      </c>
      <c r="U793" s="14" t="s">
        <v>56</v>
      </c>
      <c r="V793" s="14" t="s">
        <v>56</v>
      </c>
      <c r="W793" s="14" t="s">
        <v>56</v>
      </c>
      <c r="X793" s="14" t="s">
        <v>56</v>
      </c>
    </row>
    <row r="794" spans="1:24">
      <c r="A794" t="s">
        <v>2184</v>
      </c>
      <c r="B794" s="12">
        <v>5025232749591</v>
      </c>
      <c r="C794" s="12" t="s">
        <v>1911</v>
      </c>
      <c r="D794" s="82" t="s">
        <v>1984</v>
      </c>
      <c r="E794" t="s">
        <v>1985</v>
      </c>
      <c r="F794" t="s">
        <v>2185</v>
      </c>
      <c r="G794" s="88" t="s">
        <v>5349</v>
      </c>
      <c r="H794" s="83" t="s">
        <v>2187</v>
      </c>
      <c r="I794" s="9"/>
      <c r="J794" s="9"/>
      <c r="K794" s="9"/>
      <c r="L794" s="9"/>
      <c r="M794" s="22"/>
      <c r="N794" s="22"/>
      <c r="O794" s="22"/>
      <c r="P794" s="85">
        <v>892.5</v>
      </c>
      <c r="Q794" s="86">
        <v>0.1</v>
      </c>
      <c r="R794" s="86">
        <v>7.5</v>
      </c>
      <c r="S794" s="86">
        <v>14.000000000000002</v>
      </c>
      <c r="T794" s="86">
        <v>8.5</v>
      </c>
      <c r="U794" s="14" t="s">
        <v>56</v>
      </c>
      <c r="V794" s="14" t="s">
        <v>56</v>
      </c>
      <c r="W794" s="14" t="s">
        <v>56</v>
      </c>
      <c r="X794" s="14" t="s">
        <v>56</v>
      </c>
    </row>
    <row r="795" spans="1:24">
      <c r="A795" t="s">
        <v>2188</v>
      </c>
      <c r="B795" s="12">
        <v>5025232749607</v>
      </c>
      <c r="C795" s="12" t="s">
        <v>1911</v>
      </c>
      <c r="D795" s="82" t="s">
        <v>1984</v>
      </c>
      <c r="E795" t="s">
        <v>1985</v>
      </c>
      <c r="F795" t="s">
        <v>2185</v>
      </c>
      <c r="G795" s="83" t="s">
        <v>6920</v>
      </c>
      <c r="H795" s="83" t="s">
        <v>2187</v>
      </c>
      <c r="I795" s="9"/>
      <c r="J795" s="9"/>
      <c r="K795" s="9"/>
      <c r="L795" s="9"/>
      <c r="M795" s="22"/>
      <c r="N795" s="22"/>
      <c r="O795" s="22"/>
      <c r="P795" s="85">
        <v>860.625</v>
      </c>
      <c r="Q795" s="86">
        <v>0.15</v>
      </c>
      <c r="R795" s="86">
        <v>7.5</v>
      </c>
      <c r="S795" s="86">
        <v>13.5</v>
      </c>
      <c r="T795" s="86">
        <v>8.5</v>
      </c>
      <c r="U795" s="14" t="s">
        <v>56</v>
      </c>
      <c r="V795" s="14" t="s">
        <v>56</v>
      </c>
      <c r="W795" s="14" t="s">
        <v>56</v>
      </c>
      <c r="X795" s="14" t="s">
        <v>56</v>
      </c>
    </row>
    <row r="796" spans="1:24">
      <c r="A796" t="s">
        <v>2190</v>
      </c>
      <c r="B796" s="12">
        <v>4010869171250</v>
      </c>
      <c r="C796" s="12" t="s">
        <v>1983</v>
      </c>
      <c r="D796" s="82" t="s">
        <v>1984</v>
      </c>
      <c r="E796" t="s">
        <v>1985</v>
      </c>
      <c r="F796" t="s">
        <v>2191</v>
      </c>
      <c r="G796" s="83" t="s">
        <v>2193</v>
      </c>
      <c r="H796" s="83" t="s">
        <v>2193</v>
      </c>
      <c r="I796" s="9"/>
      <c r="J796" s="9"/>
      <c r="K796" s="9"/>
      <c r="L796" s="9"/>
      <c r="M796" s="22"/>
      <c r="N796" s="22"/>
      <c r="O796" s="22"/>
      <c r="P796" s="85">
        <v>6579</v>
      </c>
      <c r="Q796" s="86">
        <v>1</v>
      </c>
      <c r="R796" s="86">
        <v>9</v>
      </c>
      <c r="S796" s="86">
        <v>43</v>
      </c>
      <c r="T796" s="86">
        <v>17</v>
      </c>
      <c r="U796" s="14" t="s">
        <v>56</v>
      </c>
      <c r="V796" s="14" t="s">
        <v>56</v>
      </c>
      <c r="W796" s="14" t="s">
        <v>56</v>
      </c>
      <c r="X796" s="14" t="s">
        <v>56</v>
      </c>
    </row>
    <row r="797" spans="1:24">
      <c r="A797" t="s">
        <v>2194</v>
      </c>
      <c r="B797" s="12">
        <v>4010869169974</v>
      </c>
      <c r="C797" s="12" t="s">
        <v>1983</v>
      </c>
      <c r="D797" s="82" t="s">
        <v>1984</v>
      </c>
      <c r="E797" t="s">
        <v>1985</v>
      </c>
      <c r="F797" t="s">
        <v>2191</v>
      </c>
      <c r="G797" s="83" t="s">
        <v>5351</v>
      </c>
      <c r="H797" s="83" t="s">
        <v>2193</v>
      </c>
      <c r="I797" s="9"/>
      <c r="J797" s="9"/>
      <c r="K797" s="9"/>
      <c r="L797" s="9"/>
      <c r="M797" s="22"/>
      <c r="N797" s="22"/>
      <c r="O797" s="22"/>
      <c r="P797" s="85">
        <v>18693.5</v>
      </c>
      <c r="Q797" s="86">
        <v>1.9</v>
      </c>
      <c r="R797" s="86">
        <v>14.000000000000002</v>
      </c>
      <c r="S797" s="86">
        <v>54.500000000000007</v>
      </c>
      <c r="T797" s="86">
        <v>24.5</v>
      </c>
      <c r="U797" s="14" t="s">
        <v>56</v>
      </c>
      <c r="V797" s="14" t="s">
        <v>56</v>
      </c>
      <c r="W797" s="14" t="s">
        <v>56</v>
      </c>
      <c r="X797" s="14" t="s">
        <v>56</v>
      </c>
    </row>
    <row r="798" spans="1:24">
      <c r="A798" t="s">
        <v>2196</v>
      </c>
      <c r="B798" s="12">
        <v>4010869190077</v>
      </c>
      <c r="C798" s="12" t="s">
        <v>1983</v>
      </c>
      <c r="D798" s="82" t="s">
        <v>1984</v>
      </c>
      <c r="E798" t="s">
        <v>1985</v>
      </c>
      <c r="F798" t="s">
        <v>2191</v>
      </c>
      <c r="G798" s="83" t="s">
        <v>2198</v>
      </c>
      <c r="H798" s="83" t="s">
        <v>2198</v>
      </c>
      <c r="I798" s="9"/>
      <c r="J798" s="9"/>
      <c r="K798" s="9"/>
      <c r="L798" s="9"/>
      <c r="M798" s="22"/>
      <c r="N798" s="22"/>
      <c r="O798" s="22"/>
      <c r="P798" s="85">
        <v>7800</v>
      </c>
      <c r="Q798" s="86">
        <v>0.96</v>
      </c>
      <c r="R798" s="86">
        <v>10</v>
      </c>
      <c r="S798" s="86">
        <v>30</v>
      </c>
      <c r="T798" s="86">
        <v>26</v>
      </c>
      <c r="U798" s="14" t="s">
        <v>56</v>
      </c>
      <c r="V798" s="14" t="s">
        <v>56</v>
      </c>
      <c r="W798" s="14" t="s">
        <v>56</v>
      </c>
      <c r="X798" s="14" t="s">
        <v>56</v>
      </c>
    </row>
    <row r="799" spans="1:24">
      <c r="A799" t="s">
        <v>2199</v>
      </c>
      <c r="B799" s="104" t="s">
        <v>2200</v>
      </c>
      <c r="C799" s="12" t="s">
        <v>37</v>
      </c>
      <c r="D799" s="82" t="s">
        <v>1984</v>
      </c>
      <c r="E799" t="s">
        <v>1985</v>
      </c>
      <c r="F799" t="s">
        <v>405</v>
      </c>
      <c r="G799" s="83" t="s">
        <v>5352</v>
      </c>
      <c r="H799" s="83" t="s">
        <v>6921</v>
      </c>
      <c r="I799" s="9"/>
      <c r="J799" s="9"/>
      <c r="K799" s="9"/>
      <c r="L799" s="9"/>
      <c r="M799" s="22"/>
      <c r="N799" s="22"/>
      <c r="O799" s="22"/>
      <c r="P799" s="85">
        <v>58520</v>
      </c>
      <c r="Q799" s="86">
        <v>2.2999999999999998</v>
      </c>
      <c r="R799" s="86">
        <v>7</v>
      </c>
      <c r="S799" s="86">
        <v>110</v>
      </c>
      <c r="T799" s="86">
        <v>76</v>
      </c>
      <c r="U799" s="14"/>
      <c r="V799" s="14"/>
      <c r="W799" s="14"/>
      <c r="X799" s="14"/>
    </row>
    <row r="800" spans="1:24">
      <c r="A800" t="s">
        <v>2203</v>
      </c>
      <c r="B800" s="12" t="s">
        <v>2204</v>
      </c>
      <c r="C800" s="12" t="s">
        <v>37</v>
      </c>
      <c r="D800" s="82" t="s">
        <v>1984</v>
      </c>
      <c r="E800" t="s">
        <v>1985</v>
      </c>
      <c r="F800" t="s">
        <v>405</v>
      </c>
      <c r="G800" s="83" t="s">
        <v>5353</v>
      </c>
      <c r="H800" s="83" t="s">
        <v>6922</v>
      </c>
      <c r="I800" s="9"/>
      <c r="J800" s="9"/>
      <c r="K800" s="9"/>
      <c r="L800" s="9"/>
      <c r="M800" s="22"/>
      <c r="N800" s="22"/>
      <c r="O800" s="22"/>
      <c r="P800" s="85">
        <v>13824</v>
      </c>
      <c r="Q800" s="86">
        <v>7.8</v>
      </c>
      <c r="R800" s="86">
        <v>8</v>
      </c>
      <c r="S800" s="86">
        <v>128</v>
      </c>
      <c r="T800" s="86">
        <v>13.5</v>
      </c>
      <c r="U800" s="14"/>
      <c r="V800" s="14"/>
      <c r="W800" s="14"/>
      <c r="X800" s="14"/>
    </row>
    <row r="801" spans="1:24">
      <c r="A801" t="s">
        <v>2207</v>
      </c>
      <c r="B801" s="12">
        <v>5025232804412</v>
      </c>
      <c r="C801" s="12" t="s">
        <v>1911</v>
      </c>
      <c r="D801" s="82" t="s">
        <v>1984</v>
      </c>
      <c r="E801" t="s">
        <v>1985</v>
      </c>
      <c r="F801" t="s">
        <v>2208</v>
      </c>
      <c r="G801" s="83" t="s">
        <v>2210</v>
      </c>
      <c r="H801" s="83" t="s">
        <v>2210</v>
      </c>
      <c r="I801" s="9"/>
      <c r="J801" s="9"/>
      <c r="K801" s="9"/>
      <c r="L801" s="9"/>
      <c r="M801" s="22"/>
      <c r="N801" s="22"/>
      <c r="O801" s="22"/>
      <c r="P801" s="85">
        <v>1951.125</v>
      </c>
      <c r="Q801" s="86">
        <v>0.55000000000000004</v>
      </c>
      <c r="R801" s="86">
        <v>5.5</v>
      </c>
      <c r="S801" s="86">
        <v>21.5</v>
      </c>
      <c r="T801" s="86">
        <v>16.5</v>
      </c>
      <c r="U801" s="14" t="s">
        <v>56</v>
      </c>
      <c r="V801" s="14" t="s">
        <v>56</v>
      </c>
      <c r="W801" s="14" t="s">
        <v>56</v>
      </c>
      <c r="X801" s="14" t="s">
        <v>56</v>
      </c>
    </row>
    <row r="802" spans="1:24">
      <c r="A802" t="s">
        <v>2211</v>
      </c>
      <c r="B802" s="12">
        <v>5025232829484</v>
      </c>
      <c r="C802" s="12" t="s">
        <v>1911</v>
      </c>
      <c r="D802" s="82" t="s">
        <v>1984</v>
      </c>
      <c r="E802" t="s">
        <v>1985</v>
      </c>
      <c r="F802" t="s">
        <v>2212</v>
      </c>
      <c r="G802" s="83" t="s">
        <v>2214</v>
      </c>
      <c r="H802" s="83" t="s">
        <v>2214</v>
      </c>
      <c r="I802" s="9"/>
      <c r="J802" s="9"/>
      <c r="K802" s="9"/>
      <c r="L802" s="9"/>
      <c r="M802" s="22"/>
      <c r="N802" s="22"/>
      <c r="O802" s="22"/>
      <c r="P802" s="85">
        <v>490</v>
      </c>
      <c r="Q802" s="86">
        <v>0.16</v>
      </c>
      <c r="R802" s="86">
        <v>3.5000000000000004</v>
      </c>
      <c r="S802" s="86">
        <v>17.5</v>
      </c>
      <c r="T802" s="86">
        <v>8</v>
      </c>
      <c r="U802" s="14" t="s">
        <v>56</v>
      </c>
      <c r="V802" s="14" t="s">
        <v>56</v>
      </c>
      <c r="W802" s="14" t="s">
        <v>56</v>
      </c>
      <c r="X802" s="14" t="s">
        <v>56</v>
      </c>
    </row>
    <row r="803" spans="1:24">
      <c r="A803" t="s">
        <v>2215</v>
      </c>
      <c r="B803" s="12" t="s">
        <v>2216</v>
      </c>
      <c r="C803" s="12" t="s">
        <v>1911</v>
      </c>
      <c r="D803" s="82" t="s">
        <v>1984</v>
      </c>
      <c r="E803" t="s">
        <v>2217</v>
      </c>
      <c r="F803" t="s">
        <v>2218</v>
      </c>
      <c r="G803" s="83" t="s">
        <v>6923</v>
      </c>
      <c r="H803" s="83" t="s">
        <v>2219</v>
      </c>
      <c r="I803" s="9"/>
      <c r="J803" s="9"/>
      <c r="K803" s="10" t="s">
        <v>2017</v>
      </c>
      <c r="L803" s="11">
        <v>45748</v>
      </c>
      <c r="M803" s="22"/>
      <c r="N803" s="22"/>
      <c r="O803" s="22"/>
      <c r="P803" s="93"/>
      <c r="Q803" s="94"/>
      <c r="R803" s="94"/>
      <c r="S803" s="94"/>
      <c r="T803" s="94"/>
      <c r="U803" s="14" t="s">
        <v>56</v>
      </c>
      <c r="V803" s="14" t="s">
        <v>56</v>
      </c>
      <c r="W803" s="14" t="s">
        <v>56</v>
      </c>
      <c r="X803" s="14" t="s">
        <v>56</v>
      </c>
    </row>
    <row r="804" spans="1:24">
      <c r="A804" t="s">
        <v>2220</v>
      </c>
      <c r="B804" s="12" t="s">
        <v>2221</v>
      </c>
      <c r="C804" s="12" t="s">
        <v>1911</v>
      </c>
      <c r="D804" s="82" t="s">
        <v>1984</v>
      </c>
      <c r="E804" t="s">
        <v>2217</v>
      </c>
      <c r="F804" t="s">
        <v>2218</v>
      </c>
      <c r="G804" s="83" t="s">
        <v>6924</v>
      </c>
      <c r="H804" s="83" t="s">
        <v>2219</v>
      </c>
      <c r="I804" s="9"/>
      <c r="J804" s="9"/>
      <c r="K804" s="10" t="s">
        <v>2017</v>
      </c>
      <c r="L804" s="11">
        <v>45748</v>
      </c>
      <c r="M804" s="22"/>
      <c r="N804" s="22"/>
      <c r="O804" s="22"/>
      <c r="P804" s="93"/>
      <c r="Q804" s="94"/>
      <c r="R804" s="94"/>
      <c r="S804" s="94"/>
      <c r="T804" s="94"/>
      <c r="U804" s="14" t="s">
        <v>56</v>
      </c>
      <c r="V804" s="14" t="s">
        <v>56</v>
      </c>
      <c r="W804" s="14" t="s">
        <v>56</v>
      </c>
      <c r="X804" s="14" t="s">
        <v>56</v>
      </c>
    </row>
    <row r="805" spans="1:24">
      <c r="A805" t="s">
        <v>2222</v>
      </c>
      <c r="B805" s="12" t="s">
        <v>2223</v>
      </c>
      <c r="C805" s="12" t="s">
        <v>1911</v>
      </c>
      <c r="D805" s="82" t="s">
        <v>1984</v>
      </c>
      <c r="E805" t="s">
        <v>2217</v>
      </c>
      <c r="F805" t="s">
        <v>2218</v>
      </c>
      <c r="G805" s="88" t="s">
        <v>6925</v>
      </c>
      <c r="H805" s="83" t="s">
        <v>2219</v>
      </c>
      <c r="I805" s="9"/>
      <c r="J805" s="9"/>
      <c r="K805" s="10" t="s">
        <v>2017</v>
      </c>
      <c r="L805" s="11">
        <v>45748</v>
      </c>
      <c r="M805" s="22"/>
      <c r="N805" s="22"/>
      <c r="O805" s="22"/>
      <c r="P805" s="93"/>
      <c r="Q805" s="94"/>
      <c r="R805" s="94"/>
      <c r="S805" s="94"/>
      <c r="T805" s="94"/>
      <c r="U805" s="14" t="s">
        <v>56</v>
      </c>
      <c r="V805" s="14" t="s">
        <v>56</v>
      </c>
      <c r="W805" s="14" t="s">
        <v>56</v>
      </c>
      <c r="X805" s="14" t="s">
        <v>56</v>
      </c>
    </row>
    <row r="806" spans="1:24">
      <c r="A806" t="s">
        <v>2224</v>
      </c>
      <c r="B806" s="12">
        <v>5025232872176</v>
      </c>
      <c r="C806" s="12" t="s">
        <v>1983</v>
      </c>
      <c r="D806" s="82" t="s">
        <v>1984</v>
      </c>
      <c r="E806" t="s">
        <v>2217</v>
      </c>
      <c r="F806" t="s">
        <v>2225</v>
      </c>
      <c r="G806" s="83" t="s">
        <v>6926</v>
      </c>
      <c r="H806" s="83" t="s">
        <v>2227</v>
      </c>
      <c r="I806" s="9"/>
      <c r="J806" s="9"/>
      <c r="K806" s="9"/>
      <c r="L806" s="9"/>
      <c r="M806" s="22"/>
      <c r="N806" s="22"/>
      <c r="O806" s="22"/>
      <c r="P806" s="85">
        <v>21164</v>
      </c>
      <c r="Q806" s="86">
        <v>3</v>
      </c>
      <c r="R806" s="86">
        <v>11</v>
      </c>
      <c r="S806" s="86">
        <v>74</v>
      </c>
      <c r="T806" s="86">
        <v>26</v>
      </c>
      <c r="U806" s="14" t="s">
        <v>56</v>
      </c>
      <c r="V806" s="14" t="s">
        <v>56</v>
      </c>
      <c r="W806" s="14" t="s">
        <v>56</v>
      </c>
      <c r="X806" s="14" t="s">
        <v>56</v>
      </c>
    </row>
    <row r="807" spans="1:24">
      <c r="A807" t="s">
        <v>2228</v>
      </c>
      <c r="B807" s="12">
        <v>5025232872183</v>
      </c>
      <c r="C807" s="12" t="s">
        <v>1983</v>
      </c>
      <c r="D807" s="82" t="s">
        <v>1984</v>
      </c>
      <c r="E807" t="s">
        <v>2217</v>
      </c>
      <c r="F807" t="s">
        <v>2225</v>
      </c>
      <c r="G807" s="83" t="s">
        <v>6927</v>
      </c>
      <c r="H807" s="83" t="s">
        <v>2227</v>
      </c>
      <c r="I807" s="9"/>
      <c r="J807" s="9"/>
      <c r="K807" s="9"/>
      <c r="L807" s="9"/>
      <c r="M807" s="22"/>
      <c r="N807" s="22"/>
      <c r="O807" s="22"/>
      <c r="P807" s="85">
        <v>26884</v>
      </c>
      <c r="Q807" s="86">
        <v>3</v>
      </c>
      <c r="R807" s="86">
        <v>11</v>
      </c>
      <c r="S807" s="86">
        <v>94</v>
      </c>
      <c r="T807" s="86">
        <v>26</v>
      </c>
      <c r="U807" s="14" t="s">
        <v>56</v>
      </c>
      <c r="V807" s="14" t="s">
        <v>56</v>
      </c>
      <c r="W807" s="14" t="s">
        <v>56</v>
      </c>
      <c r="X807" s="14" t="s">
        <v>56</v>
      </c>
    </row>
    <row r="808" spans="1:24">
      <c r="A808" t="s">
        <v>2230</v>
      </c>
      <c r="B808" s="12">
        <v>5025232872190</v>
      </c>
      <c r="C808" s="12" t="s">
        <v>1983</v>
      </c>
      <c r="D808" s="82" t="s">
        <v>1984</v>
      </c>
      <c r="E808" t="s">
        <v>2217</v>
      </c>
      <c r="F808" t="s">
        <v>2225</v>
      </c>
      <c r="G808" s="83" t="s">
        <v>6928</v>
      </c>
      <c r="H808" s="83" t="s">
        <v>2227</v>
      </c>
      <c r="I808" s="9"/>
      <c r="J808" s="9"/>
      <c r="K808" s="9"/>
      <c r="L808" s="9"/>
      <c r="M808" s="22"/>
      <c r="N808" s="22"/>
      <c r="O808" s="22"/>
      <c r="P808" s="85">
        <v>38324</v>
      </c>
      <c r="Q808" s="86">
        <v>4</v>
      </c>
      <c r="R808" s="86">
        <v>11</v>
      </c>
      <c r="S808" s="86">
        <v>134</v>
      </c>
      <c r="T808" s="86">
        <v>26</v>
      </c>
      <c r="U808" s="14" t="s">
        <v>56</v>
      </c>
      <c r="V808" s="14" t="s">
        <v>56</v>
      </c>
      <c r="W808" s="14" t="s">
        <v>56</v>
      </c>
      <c r="X808" s="14" t="s">
        <v>56</v>
      </c>
    </row>
    <row r="809" spans="1:24">
      <c r="A809" t="s">
        <v>2232</v>
      </c>
      <c r="B809" s="12" t="s">
        <v>2233</v>
      </c>
      <c r="C809" s="12" t="s">
        <v>1911</v>
      </c>
      <c r="D809" s="82" t="s">
        <v>1984</v>
      </c>
      <c r="E809" t="s">
        <v>1985</v>
      </c>
      <c r="F809" t="s">
        <v>2225</v>
      </c>
      <c r="G809" s="83" t="s">
        <v>6929</v>
      </c>
      <c r="H809" s="83" t="s">
        <v>2227</v>
      </c>
      <c r="I809" s="9"/>
      <c r="J809" s="9"/>
      <c r="K809" s="9"/>
      <c r="L809" s="9"/>
      <c r="M809" s="22"/>
      <c r="N809" s="22"/>
      <c r="O809" s="22"/>
      <c r="P809" s="85">
        <v>202500</v>
      </c>
      <c r="Q809" s="86">
        <v>15</v>
      </c>
      <c r="R809" s="86">
        <v>45</v>
      </c>
      <c r="S809" s="86">
        <v>100</v>
      </c>
      <c r="T809" s="86">
        <v>45</v>
      </c>
      <c r="U809" s="14" t="s">
        <v>56</v>
      </c>
      <c r="V809" s="14" t="s">
        <v>56</v>
      </c>
      <c r="W809" s="14" t="s">
        <v>56</v>
      </c>
      <c r="X809" s="14" t="s">
        <v>56</v>
      </c>
    </row>
    <row r="810" spans="1:24">
      <c r="A810" t="s">
        <v>2235</v>
      </c>
      <c r="B810" s="12" t="s">
        <v>2236</v>
      </c>
      <c r="C810" s="12" t="s">
        <v>1911</v>
      </c>
      <c r="D810" s="82" t="s">
        <v>1984</v>
      </c>
      <c r="E810" t="s">
        <v>1985</v>
      </c>
      <c r="F810" t="s">
        <v>2225</v>
      </c>
      <c r="G810" s="83" t="s">
        <v>6930</v>
      </c>
      <c r="H810" s="83" t="s">
        <v>2227</v>
      </c>
      <c r="I810" s="9"/>
      <c r="J810" s="9"/>
      <c r="K810" s="9"/>
      <c r="L810" s="9"/>
      <c r="M810" s="22"/>
      <c r="N810" s="22"/>
      <c r="O810" s="22"/>
      <c r="P810" s="85">
        <v>385764</v>
      </c>
      <c r="Q810" s="86">
        <v>6.9</v>
      </c>
      <c r="R810" s="86">
        <v>102</v>
      </c>
      <c r="S810" s="86">
        <v>62</v>
      </c>
      <c r="T810" s="86">
        <v>61</v>
      </c>
      <c r="U810" s="14" t="s">
        <v>56</v>
      </c>
      <c r="V810" s="14" t="s">
        <v>56</v>
      </c>
      <c r="W810" s="14" t="s">
        <v>56</v>
      </c>
      <c r="X810" s="14" t="s">
        <v>56</v>
      </c>
    </row>
    <row r="811" spans="1:24">
      <c r="A811" t="s">
        <v>2238</v>
      </c>
      <c r="B811" s="12">
        <v>8436615510238</v>
      </c>
      <c r="C811" s="12" t="s">
        <v>1983</v>
      </c>
      <c r="D811" s="82" t="s">
        <v>1984</v>
      </c>
      <c r="E811" t="s">
        <v>2217</v>
      </c>
      <c r="F811" t="s">
        <v>185</v>
      </c>
      <c r="G811" s="83" t="s">
        <v>6931</v>
      </c>
      <c r="H811" s="83" t="s">
        <v>2240</v>
      </c>
      <c r="I811" s="9"/>
      <c r="J811" s="9"/>
      <c r="K811" s="10"/>
      <c r="L811" s="11"/>
      <c r="M811" s="22"/>
      <c r="N811" s="22"/>
      <c r="O811" s="22"/>
      <c r="P811" s="85">
        <v>1638</v>
      </c>
      <c r="Q811" s="86">
        <v>0.28999999999999998</v>
      </c>
      <c r="R811" s="86">
        <v>9</v>
      </c>
      <c r="S811" s="86">
        <v>14.000000000000002</v>
      </c>
      <c r="T811" s="86">
        <v>13</v>
      </c>
      <c r="U811" s="14" t="s">
        <v>56</v>
      </c>
      <c r="V811" s="14" t="s">
        <v>56</v>
      </c>
      <c r="W811" s="14" t="s">
        <v>56</v>
      </c>
      <c r="X811" s="14" t="s">
        <v>56</v>
      </c>
    </row>
    <row r="812" spans="1:24">
      <c r="A812" t="s">
        <v>2241</v>
      </c>
      <c r="B812" s="12">
        <v>8436615510245</v>
      </c>
      <c r="C812" s="12" t="s">
        <v>1983</v>
      </c>
      <c r="D812" s="82" t="s">
        <v>1984</v>
      </c>
      <c r="E812" t="s">
        <v>2217</v>
      </c>
      <c r="F812" t="s">
        <v>185</v>
      </c>
      <c r="G812" s="83" t="s">
        <v>6932</v>
      </c>
      <c r="H812" s="83" t="s">
        <v>2240</v>
      </c>
      <c r="I812" s="9"/>
      <c r="J812" s="95"/>
      <c r="K812" s="10"/>
      <c r="L812" s="11"/>
      <c r="M812" s="22"/>
      <c r="N812" s="22"/>
      <c r="O812" s="22"/>
      <c r="P812" s="85">
        <v>1638</v>
      </c>
      <c r="Q812" s="86">
        <v>0.28999999999999998</v>
      </c>
      <c r="R812" s="86">
        <v>9</v>
      </c>
      <c r="S812" s="86">
        <v>14.000000000000002</v>
      </c>
      <c r="T812" s="86">
        <v>13</v>
      </c>
      <c r="U812" s="14" t="s">
        <v>56</v>
      </c>
      <c r="V812" s="14" t="s">
        <v>56</v>
      </c>
      <c r="W812" s="14" t="s">
        <v>56</v>
      </c>
      <c r="X812" s="14" t="s">
        <v>56</v>
      </c>
    </row>
    <row r="813" spans="1:24">
      <c r="A813" t="s">
        <v>2243</v>
      </c>
      <c r="B813" s="12">
        <v>8436615510252</v>
      </c>
      <c r="C813" s="12" t="s">
        <v>1983</v>
      </c>
      <c r="D813" s="82" t="s">
        <v>1984</v>
      </c>
      <c r="E813" t="s">
        <v>2217</v>
      </c>
      <c r="F813" t="s">
        <v>185</v>
      </c>
      <c r="G813" s="83" t="s">
        <v>6933</v>
      </c>
      <c r="H813" s="83" t="s">
        <v>2240</v>
      </c>
      <c r="I813" s="9"/>
      <c r="J813" s="9"/>
      <c r="K813" s="10"/>
      <c r="L813" s="11"/>
      <c r="M813" s="22"/>
      <c r="N813" s="22"/>
      <c r="O813" s="22"/>
      <c r="P813" s="85">
        <v>1638</v>
      </c>
      <c r="Q813" s="86">
        <v>0.28999999999999998</v>
      </c>
      <c r="R813" s="86">
        <v>9</v>
      </c>
      <c r="S813" s="86">
        <v>14.000000000000002</v>
      </c>
      <c r="T813" s="86">
        <v>13</v>
      </c>
      <c r="U813" s="14" t="s">
        <v>56</v>
      </c>
      <c r="V813" s="14" t="s">
        <v>56</v>
      </c>
      <c r="W813" s="14" t="s">
        <v>56</v>
      </c>
      <c r="X813" s="14" t="s">
        <v>56</v>
      </c>
    </row>
    <row r="814" spans="1:24">
      <c r="A814" t="s">
        <v>2245</v>
      </c>
      <c r="B814" s="12">
        <v>5025232967698</v>
      </c>
      <c r="C814" s="12" t="s">
        <v>1911</v>
      </c>
      <c r="D814" s="82" t="s">
        <v>1984</v>
      </c>
      <c r="E814" t="s">
        <v>1985</v>
      </c>
      <c r="F814" t="s">
        <v>185</v>
      </c>
      <c r="G814" s="83" t="s">
        <v>2247</v>
      </c>
      <c r="H814" s="83" t="s">
        <v>2247</v>
      </c>
      <c r="I814" s="9"/>
      <c r="J814" s="9" t="s">
        <v>2248</v>
      </c>
      <c r="K814" s="9"/>
      <c r="L814" s="11">
        <v>45505</v>
      </c>
      <c r="M814" s="22"/>
      <c r="N814" s="22"/>
      <c r="O814" s="22"/>
      <c r="P814" s="85">
        <v>2022.4</v>
      </c>
      <c r="Q814" s="86">
        <v>0.47</v>
      </c>
      <c r="R814" s="86">
        <v>3.5000000000000004</v>
      </c>
      <c r="S814" s="86">
        <v>23</v>
      </c>
      <c r="T814" s="86">
        <v>17</v>
      </c>
      <c r="U814" s="14" t="s">
        <v>56</v>
      </c>
      <c r="V814" s="14" t="s">
        <v>56</v>
      </c>
      <c r="W814" s="14" t="s">
        <v>56</v>
      </c>
      <c r="X814" s="14" t="s">
        <v>56</v>
      </c>
    </row>
    <row r="815" spans="1:24">
      <c r="A815" t="s">
        <v>2249</v>
      </c>
      <c r="B815" s="12">
        <v>4010869200455</v>
      </c>
      <c r="C815" s="12" t="s">
        <v>1983</v>
      </c>
      <c r="D815" s="82" t="s">
        <v>1984</v>
      </c>
      <c r="E815" t="s">
        <v>2217</v>
      </c>
      <c r="F815" t="s">
        <v>185</v>
      </c>
      <c r="G815" s="83" t="s">
        <v>6934</v>
      </c>
      <c r="H815" s="83" t="s">
        <v>2251</v>
      </c>
      <c r="I815" s="9"/>
      <c r="J815" s="9"/>
      <c r="K815" s="9"/>
      <c r="L815" s="9"/>
      <c r="M815" s="22"/>
      <c r="N815" s="22"/>
      <c r="O815" s="22"/>
      <c r="P815" s="85">
        <v>250.25</v>
      </c>
      <c r="Q815" s="86">
        <v>0.107</v>
      </c>
      <c r="R815" s="86">
        <v>6.5</v>
      </c>
      <c r="S815" s="86">
        <v>11</v>
      </c>
      <c r="T815" s="86">
        <v>3.5000000000000004</v>
      </c>
      <c r="U815" s="14" t="s">
        <v>56</v>
      </c>
      <c r="V815" s="14" t="s">
        <v>56</v>
      </c>
      <c r="W815" s="14" t="s">
        <v>56</v>
      </c>
      <c r="X815" s="14" t="s">
        <v>56</v>
      </c>
    </row>
    <row r="816" spans="1:24">
      <c r="A816" t="s">
        <v>2252</v>
      </c>
      <c r="B816" s="12">
        <v>4010869200462</v>
      </c>
      <c r="C816" s="12" t="s">
        <v>1983</v>
      </c>
      <c r="D816" s="82" t="s">
        <v>1984</v>
      </c>
      <c r="E816" t="s">
        <v>2217</v>
      </c>
      <c r="F816" t="s">
        <v>185</v>
      </c>
      <c r="G816" s="83" t="s">
        <v>6935</v>
      </c>
      <c r="H816" s="83" t="s">
        <v>2254</v>
      </c>
      <c r="I816" s="9"/>
      <c r="J816" s="9"/>
      <c r="K816" s="9"/>
      <c r="L816" s="9"/>
      <c r="M816" s="22"/>
      <c r="N816" s="22"/>
      <c r="O816" s="22"/>
      <c r="P816" s="85">
        <v>1345.5</v>
      </c>
      <c r="Q816" s="86">
        <v>0.159</v>
      </c>
      <c r="R816" s="86">
        <v>9</v>
      </c>
      <c r="S816" s="86">
        <v>13</v>
      </c>
      <c r="T816" s="86">
        <v>11.5</v>
      </c>
      <c r="U816" s="14" t="s">
        <v>56</v>
      </c>
      <c r="V816" s="14" t="s">
        <v>56</v>
      </c>
      <c r="W816" s="14" t="s">
        <v>56</v>
      </c>
      <c r="X816" s="14" t="s">
        <v>56</v>
      </c>
    </row>
    <row r="817" spans="1:24">
      <c r="A817" t="s">
        <v>2255</v>
      </c>
      <c r="B817" s="12">
        <v>4010869213295</v>
      </c>
      <c r="C817" s="12" t="s">
        <v>1983</v>
      </c>
      <c r="D817" s="82" t="s">
        <v>1984</v>
      </c>
      <c r="E817" t="s">
        <v>2217</v>
      </c>
      <c r="F817" t="s">
        <v>185</v>
      </c>
      <c r="G817" s="88" t="s">
        <v>6936</v>
      </c>
      <c r="H817" s="83" t="s">
        <v>2254</v>
      </c>
      <c r="I817" s="9"/>
      <c r="J817" s="9"/>
      <c r="K817" s="9"/>
      <c r="L817" s="9"/>
      <c r="M817" s="22"/>
      <c r="N817" s="22"/>
      <c r="O817" s="22"/>
      <c r="P817" s="85">
        <v>1495</v>
      </c>
      <c r="Q817" s="86">
        <v>0.4</v>
      </c>
      <c r="R817" s="86">
        <v>10</v>
      </c>
      <c r="S817" s="86">
        <v>11.5</v>
      </c>
      <c r="T817" s="86">
        <v>13</v>
      </c>
      <c r="U817" s="14" t="s">
        <v>56</v>
      </c>
      <c r="V817" s="14" t="s">
        <v>56</v>
      </c>
      <c r="W817" s="14" t="s">
        <v>56</v>
      </c>
      <c r="X817" s="14" t="s">
        <v>56</v>
      </c>
    </row>
    <row r="818" spans="1:24">
      <c r="A818" t="s">
        <v>2257</v>
      </c>
      <c r="B818" s="12">
        <v>4010869242776</v>
      </c>
      <c r="C818" s="12" t="s">
        <v>1983</v>
      </c>
      <c r="D818" s="82" t="s">
        <v>1984</v>
      </c>
      <c r="E818" t="s">
        <v>2217</v>
      </c>
      <c r="F818" t="s">
        <v>185</v>
      </c>
      <c r="G818" s="88" t="s">
        <v>6937</v>
      </c>
      <c r="H818" s="83" t="s">
        <v>2259</v>
      </c>
      <c r="I818" s="9"/>
      <c r="J818" s="9"/>
      <c r="K818" s="9"/>
      <c r="L818" s="9"/>
      <c r="M818" s="22"/>
      <c r="N818" s="22"/>
      <c r="O818" s="22"/>
      <c r="P818" s="85">
        <v>1435.5</v>
      </c>
      <c r="Q818" s="86">
        <v>0.1</v>
      </c>
      <c r="R818" s="86">
        <v>9</v>
      </c>
      <c r="S818" s="86">
        <v>14.499999999999998</v>
      </c>
      <c r="T818" s="86">
        <v>11</v>
      </c>
      <c r="U818" s="14" t="s">
        <v>56</v>
      </c>
      <c r="V818" s="14" t="s">
        <v>56</v>
      </c>
      <c r="W818" s="14" t="s">
        <v>56</v>
      </c>
      <c r="X818" s="14" t="s">
        <v>56</v>
      </c>
    </row>
    <row r="819" spans="1:24">
      <c r="A819" t="s">
        <v>2260</v>
      </c>
      <c r="B819" s="12">
        <v>8445409139128</v>
      </c>
      <c r="C819" s="12" t="s">
        <v>1983</v>
      </c>
      <c r="D819" s="82" t="s">
        <v>1984</v>
      </c>
      <c r="E819" t="s">
        <v>2217</v>
      </c>
      <c r="F819" t="s">
        <v>185</v>
      </c>
      <c r="G819" s="83" t="s">
        <v>6938</v>
      </c>
      <c r="H819" s="83" t="s">
        <v>2251</v>
      </c>
      <c r="I819" s="9"/>
      <c r="J819" s="9"/>
      <c r="K819" s="9"/>
      <c r="L819" s="9"/>
      <c r="M819" s="22"/>
      <c r="N819" s="22"/>
      <c r="O819" s="22"/>
      <c r="P819" s="85">
        <v>952</v>
      </c>
      <c r="Q819" s="86">
        <v>0.107</v>
      </c>
      <c r="R819" s="86">
        <v>4</v>
      </c>
      <c r="S819" s="86">
        <v>17</v>
      </c>
      <c r="T819" s="86">
        <v>14.000000000000002</v>
      </c>
      <c r="U819" s="14" t="s">
        <v>56</v>
      </c>
      <c r="V819" s="14" t="s">
        <v>56</v>
      </c>
      <c r="W819" s="14" t="s">
        <v>56</v>
      </c>
      <c r="X819" s="14" t="s">
        <v>56</v>
      </c>
    </row>
    <row r="820" spans="1:24">
      <c r="A820" t="s">
        <v>2262</v>
      </c>
      <c r="B820" s="12">
        <v>8445409139104</v>
      </c>
      <c r="C820" s="12" t="s">
        <v>1983</v>
      </c>
      <c r="D820" s="82" t="s">
        <v>1984</v>
      </c>
      <c r="E820" t="s">
        <v>2217</v>
      </c>
      <c r="F820" t="s">
        <v>185</v>
      </c>
      <c r="G820" s="83" t="s">
        <v>6939</v>
      </c>
      <c r="H820" s="83" t="s">
        <v>2254</v>
      </c>
      <c r="I820" s="9"/>
      <c r="J820" s="9"/>
      <c r="K820" s="9"/>
      <c r="L820" s="9"/>
      <c r="M820" s="22"/>
      <c r="N820" s="22"/>
      <c r="O820" s="22"/>
      <c r="P820" s="85">
        <v>952</v>
      </c>
      <c r="Q820" s="86">
        <v>0.107</v>
      </c>
      <c r="R820" s="86">
        <v>4</v>
      </c>
      <c r="S820" s="86">
        <v>17</v>
      </c>
      <c r="T820" s="86">
        <v>14.000000000000002</v>
      </c>
      <c r="U820" s="14" t="s">
        <v>56</v>
      </c>
      <c r="V820" s="14" t="s">
        <v>56</v>
      </c>
      <c r="W820" s="14" t="s">
        <v>56</v>
      </c>
      <c r="X820" s="14" t="s">
        <v>56</v>
      </c>
    </row>
    <row r="821" spans="1:24">
      <c r="A821" t="s">
        <v>2264</v>
      </c>
      <c r="B821" s="12">
        <v>8445409139142</v>
      </c>
      <c r="C821" s="12" t="s">
        <v>1983</v>
      </c>
      <c r="D821" s="82" t="s">
        <v>1984</v>
      </c>
      <c r="E821" t="s">
        <v>2217</v>
      </c>
      <c r="F821" t="s">
        <v>185</v>
      </c>
      <c r="G821" s="83" t="s">
        <v>6940</v>
      </c>
      <c r="H821" s="83" t="s">
        <v>2266</v>
      </c>
      <c r="I821" s="9"/>
      <c r="J821" s="9"/>
      <c r="K821" s="9"/>
      <c r="L821" s="9"/>
      <c r="M821" s="22"/>
      <c r="N821" s="22"/>
      <c r="O821" s="22"/>
      <c r="P821" s="85">
        <v>853.2</v>
      </c>
      <c r="Q821" s="86">
        <v>0.107</v>
      </c>
      <c r="R821" s="86">
        <v>4</v>
      </c>
      <c r="S821" s="86">
        <v>15.8</v>
      </c>
      <c r="T821" s="86">
        <v>13.5</v>
      </c>
      <c r="U821" s="14" t="s">
        <v>56</v>
      </c>
      <c r="V821" s="14" t="s">
        <v>56</v>
      </c>
      <c r="W821" s="14" t="s">
        <v>56</v>
      </c>
      <c r="X821" s="14" t="s">
        <v>56</v>
      </c>
    </row>
    <row r="822" spans="1:24">
      <c r="A822" t="s">
        <v>2267</v>
      </c>
      <c r="B822" s="12">
        <v>5025232851119</v>
      </c>
      <c r="C822" s="12" t="s">
        <v>1983</v>
      </c>
      <c r="D822" s="82" t="s">
        <v>1984</v>
      </c>
      <c r="E822" t="s">
        <v>2217</v>
      </c>
      <c r="F822" t="s">
        <v>185</v>
      </c>
      <c r="G822" s="83" t="s">
        <v>5372</v>
      </c>
      <c r="H822" s="83" t="s">
        <v>2269</v>
      </c>
      <c r="I822" s="9"/>
      <c r="J822" s="9"/>
      <c r="K822" s="9"/>
      <c r="L822" s="9"/>
      <c r="M822" s="22"/>
      <c r="N822" s="22"/>
      <c r="O822" s="22"/>
      <c r="P822" s="85">
        <v>1870</v>
      </c>
      <c r="Q822" s="86">
        <v>0.5</v>
      </c>
      <c r="R822" s="86">
        <v>5</v>
      </c>
      <c r="S822" s="86">
        <v>22</v>
      </c>
      <c r="T822" s="86">
        <v>17</v>
      </c>
      <c r="U822" s="14" t="s">
        <v>56</v>
      </c>
      <c r="V822" s="14" t="s">
        <v>56</v>
      </c>
      <c r="W822" s="14" t="s">
        <v>56</v>
      </c>
      <c r="X822" s="14" t="s">
        <v>56</v>
      </c>
    </row>
    <row r="823" spans="1:24">
      <c r="A823" t="s">
        <v>2275</v>
      </c>
      <c r="B823" s="12">
        <v>5025232851102</v>
      </c>
      <c r="C823" s="12" t="s">
        <v>1983</v>
      </c>
      <c r="D823" s="82" t="s">
        <v>1984</v>
      </c>
      <c r="E823" t="s">
        <v>2217</v>
      </c>
      <c r="F823" t="s">
        <v>185</v>
      </c>
      <c r="G823" s="83" t="s">
        <v>7990</v>
      </c>
      <c r="H823" s="83" t="s">
        <v>2274</v>
      </c>
      <c r="I823" s="9"/>
      <c r="J823" s="9"/>
      <c r="K823" s="9"/>
      <c r="L823" s="9"/>
      <c r="M823" s="22"/>
      <c r="N823" s="22"/>
      <c r="O823" s="22"/>
      <c r="P823" s="85">
        <v>3255</v>
      </c>
      <c r="Q823" s="86">
        <v>1.06</v>
      </c>
      <c r="R823" s="86">
        <v>7.0000000000000009</v>
      </c>
      <c r="S823" s="86">
        <v>30</v>
      </c>
      <c r="T823" s="86">
        <v>15.5</v>
      </c>
      <c r="U823" s="14" t="s">
        <v>56</v>
      </c>
      <c r="V823" s="14" t="s">
        <v>56</v>
      </c>
      <c r="W823" s="14" t="s">
        <v>56</v>
      </c>
      <c r="X823" s="14" t="s">
        <v>56</v>
      </c>
    </row>
    <row r="824" spans="1:24">
      <c r="A824" t="s">
        <v>2276</v>
      </c>
      <c r="B824" s="12">
        <v>5025232696215</v>
      </c>
      <c r="C824" s="12" t="s">
        <v>1983</v>
      </c>
      <c r="D824" s="82" t="s">
        <v>1984</v>
      </c>
      <c r="E824" t="s">
        <v>2217</v>
      </c>
      <c r="F824" t="s">
        <v>185</v>
      </c>
      <c r="G824" s="83" t="s">
        <v>5374</v>
      </c>
      <c r="H824" s="83" t="s">
        <v>2278</v>
      </c>
      <c r="I824" s="9"/>
      <c r="J824" s="9"/>
      <c r="K824" s="9"/>
      <c r="L824" s="9"/>
      <c r="M824" s="22"/>
      <c r="N824" s="22"/>
      <c r="O824" s="22"/>
      <c r="P824" s="85">
        <v>4080</v>
      </c>
      <c r="Q824" s="86">
        <v>0.6</v>
      </c>
      <c r="R824" s="86">
        <v>10</v>
      </c>
      <c r="S824" s="86">
        <v>24</v>
      </c>
      <c r="T824" s="86">
        <v>17</v>
      </c>
      <c r="U824" s="14" t="s">
        <v>56</v>
      </c>
      <c r="V824" s="14" t="s">
        <v>56</v>
      </c>
      <c r="W824" s="14" t="s">
        <v>56</v>
      </c>
      <c r="X824" s="14" t="s">
        <v>56</v>
      </c>
    </row>
    <row r="825" spans="1:24">
      <c r="A825" t="s">
        <v>2279</v>
      </c>
      <c r="B825" s="12">
        <v>5025232603688</v>
      </c>
      <c r="C825" s="12" t="s">
        <v>1983</v>
      </c>
      <c r="D825" s="82" t="s">
        <v>1984</v>
      </c>
      <c r="E825" t="s">
        <v>2217</v>
      </c>
      <c r="F825" t="s">
        <v>185</v>
      </c>
      <c r="G825" s="83" t="s">
        <v>6941</v>
      </c>
      <c r="H825" s="83" t="s">
        <v>2281</v>
      </c>
      <c r="I825" s="9"/>
      <c r="J825" s="9"/>
      <c r="K825" s="9"/>
      <c r="L825" s="9"/>
      <c r="M825" s="22"/>
      <c r="N825" s="22"/>
      <c r="O825" s="22"/>
      <c r="P825" s="85">
        <v>5094.8500000000004</v>
      </c>
      <c r="Q825" s="86">
        <v>1.109</v>
      </c>
      <c r="R825" s="86">
        <v>9.5</v>
      </c>
      <c r="S825" s="86">
        <v>31</v>
      </c>
      <c r="T825" s="86">
        <v>17.299999999999997</v>
      </c>
      <c r="U825" s="14" t="s">
        <v>56</v>
      </c>
      <c r="V825" s="14" t="s">
        <v>56</v>
      </c>
      <c r="W825" s="14" t="s">
        <v>56</v>
      </c>
      <c r="X825" s="14" t="s">
        <v>56</v>
      </c>
    </row>
    <row r="826" spans="1:24">
      <c r="A826" t="s">
        <v>2282</v>
      </c>
      <c r="B826" s="12">
        <v>5025232603725</v>
      </c>
      <c r="C826" s="12" t="s">
        <v>1983</v>
      </c>
      <c r="D826" s="82" t="s">
        <v>1984</v>
      </c>
      <c r="E826" t="s">
        <v>2217</v>
      </c>
      <c r="F826" t="s">
        <v>185</v>
      </c>
      <c r="G826" s="83" t="s">
        <v>5376</v>
      </c>
      <c r="H826" s="83" t="s">
        <v>6942</v>
      </c>
      <c r="I826" s="9"/>
      <c r="J826" s="9"/>
      <c r="K826" s="9"/>
      <c r="L826" s="9"/>
      <c r="M826" s="22"/>
      <c r="N826" s="22"/>
      <c r="O826" s="22"/>
      <c r="P826" s="85">
        <v>22032</v>
      </c>
      <c r="Q826" s="86">
        <v>3</v>
      </c>
      <c r="R826" s="86">
        <v>17</v>
      </c>
      <c r="S826" s="86">
        <v>36</v>
      </c>
      <c r="T826" s="86">
        <v>36</v>
      </c>
      <c r="U826" s="14" t="s">
        <v>56</v>
      </c>
      <c r="V826" s="14" t="s">
        <v>56</v>
      </c>
      <c r="W826" s="14" t="s">
        <v>56</v>
      </c>
      <c r="X826" s="14" t="s">
        <v>56</v>
      </c>
    </row>
    <row r="827" spans="1:24">
      <c r="A827" t="s">
        <v>2285</v>
      </c>
      <c r="B827" s="12">
        <v>5025232948093</v>
      </c>
      <c r="C827" s="12" t="s">
        <v>1983</v>
      </c>
      <c r="D827" s="82" t="s">
        <v>1984</v>
      </c>
      <c r="E827" t="s">
        <v>2217</v>
      </c>
      <c r="F827" t="s">
        <v>1503</v>
      </c>
      <c r="G827" s="83" t="s">
        <v>5377</v>
      </c>
      <c r="H827" s="83" t="s">
        <v>2287</v>
      </c>
      <c r="I827" s="9"/>
      <c r="J827" s="9"/>
      <c r="K827" s="9"/>
      <c r="L827" s="9"/>
      <c r="M827" s="22"/>
      <c r="N827" s="22"/>
      <c r="O827" s="22"/>
      <c r="P827" s="85">
        <v>2436</v>
      </c>
      <c r="Q827" s="86">
        <v>0.49</v>
      </c>
      <c r="R827" s="86">
        <v>5</v>
      </c>
      <c r="S827" s="86">
        <v>22</v>
      </c>
      <c r="T827" s="86">
        <v>17</v>
      </c>
      <c r="U827" s="14" t="s">
        <v>56</v>
      </c>
      <c r="V827" s="14" t="s">
        <v>56</v>
      </c>
      <c r="W827" s="14" t="s">
        <v>56</v>
      </c>
      <c r="X827" s="14" t="s">
        <v>56</v>
      </c>
    </row>
    <row r="828" spans="1:24">
      <c r="A828" t="s">
        <v>2288</v>
      </c>
      <c r="B828" s="12">
        <v>5025232948109</v>
      </c>
      <c r="C828" s="12" t="s">
        <v>1983</v>
      </c>
      <c r="D828" s="82" t="s">
        <v>1984</v>
      </c>
      <c r="E828" t="s">
        <v>2217</v>
      </c>
      <c r="F828" t="s">
        <v>1503</v>
      </c>
      <c r="G828" s="83" t="s">
        <v>5378</v>
      </c>
      <c r="H828" s="83" t="s">
        <v>2287</v>
      </c>
      <c r="I828" s="9"/>
      <c r="J828" s="9"/>
      <c r="K828" s="9"/>
      <c r="L828" s="9"/>
      <c r="M828" s="22"/>
      <c r="N828" s="22"/>
      <c r="O828" s="22"/>
      <c r="P828" s="85">
        <v>2436</v>
      </c>
      <c r="Q828" s="86">
        <v>0.42</v>
      </c>
      <c r="R828" s="86">
        <v>5</v>
      </c>
      <c r="S828" s="86">
        <v>22.5</v>
      </c>
      <c r="T828" s="86">
        <v>17</v>
      </c>
      <c r="U828" s="14" t="s">
        <v>56</v>
      </c>
      <c r="V828" s="14" t="s">
        <v>56</v>
      </c>
      <c r="W828" s="14" t="s">
        <v>56</v>
      </c>
      <c r="X828" s="14" t="s">
        <v>56</v>
      </c>
    </row>
    <row r="829" spans="1:24">
      <c r="A829" t="s">
        <v>2290</v>
      </c>
      <c r="B829" s="12">
        <v>5025232967742</v>
      </c>
      <c r="C829" s="12" t="s">
        <v>1983</v>
      </c>
      <c r="D829" s="82" t="s">
        <v>1984</v>
      </c>
      <c r="E829" t="s">
        <v>2217</v>
      </c>
      <c r="F829" t="s">
        <v>1503</v>
      </c>
      <c r="G829" s="83" t="s">
        <v>5379</v>
      </c>
      <c r="H829" s="83" t="s">
        <v>2287</v>
      </c>
      <c r="I829" s="9"/>
      <c r="J829" s="9" t="s">
        <v>2292</v>
      </c>
      <c r="K829" s="10" t="s">
        <v>2017</v>
      </c>
      <c r="L829" s="96" t="s">
        <v>7991</v>
      </c>
      <c r="M829" s="22"/>
      <c r="N829" s="22"/>
      <c r="O829" s="22"/>
      <c r="P829" s="85">
        <v>2436</v>
      </c>
      <c r="Q829" s="86">
        <v>0.42</v>
      </c>
      <c r="R829" s="86">
        <v>3</v>
      </c>
      <c r="S829" s="86">
        <v>16.5</v>
      </c>
      <c r="T829" s="86">
        <v>14.000000000000002</v>
      </c>
      <c r="U829" s="14" t="s">
        <v>56</v>
      </c>
      <c r="V829" s="14" t="s">
        <v>56</v>
      </c>
      <c r="W829" s="14" t="s">
        <v>56</v>
      </c>
      <c r="X829" s="14" t="s">
        <v>56</v>
      </c>
    </row>
    <row r="830" spans="1:24">
      <c r="A830" t="s">
        <v>2293</v>
      </c>
      <c r="B830" s="12">
        <v>5025232910809</v>
      </c>
      <c r="C830" s="12" t="s">
        <v>1983</v>
      </c>
      <c r="D830" s="82" t="s">
        <v>1984</v>
      </c>
      <c r="E830" t="s">
        <v>2217</v>
      </c>
      <c r="F830" t="s">
        <v>1503</v>
      </c>
      <c r="G830" s="83" t="s">
        <v>5380</v>
      </c>
      <c r="H830" s="83" t="s">
        <v>2287</v>
      </c>
      <c r="I830" s="9"/>
      <c r="J830" s="9"/>
      <c r="K830" s="9"/>
      <c r="L830" s="9"/>
      <c r="M830" s="22"/>
      <c r="N830" s="22"/>
      <c r="O830" s="22"/>
      <c r="P830" s="85">
        <v>1870</v>
      </c>
      <c r="Q830" s="86">
        <v>0.37</v>
      </c>
      <c r="R830" s="86">
        <v>5</v>
      </c>
      <c r="S830" s="86">
        <v>22</v>
      </c>
      <c r="T830" s="86">
        <v>17</v>
      </c>
      <c r="U830" s="14" t="s">
        <v>56</v>
      </c>
      <c r="V830" s="14" t="s">
        <v>56</v>
      </c>
      <c r="W830" s="14" t="s">
        <v>56</v>
      </c>
      <c r="X830" s="14" t="s">
        <v>56</v>
      </c>
    </row>
    <row r="831" spans="1:24">
      <c r="A831" t="s">
        <v>2295</v>
      </c>
      <c r="B831" s="12">
        <v>5025232910816</v>
      </c>
      <c r="C831" s="12" t="s">
        <v>1983</v>
      </c>
      <c r="D831" s="82" t="s">
        <v>1984</v>
      </c>
      <c r="E831" t="s">
        <v>2217</v>
      </c>
      <c r="F831" t="s">
        <v>1503</v>
      </c>
      <c r="G831" s="83" t="s">
        <v>5381</v>
      </c>
      <c r="H831" s="83" t="s">
        <v>2287</v>
      </c>
      <c r="I831" s="9"/>
      <c r="J831" s="9"/>
      <c r="K831" s="9"/>
      <c r="L831" s="9"/>
      <c r="M831" s="22"/>
      <c r="N831" s="22"/>
      <c r="O831" s="22"/>
      <c r="P831" s="85">
        <v>1912.5</v>
      </c>
      <c r="Q831" s="86">
        <v>0.42</v>
      </c>
      <c r="R831" s="86">
        <v>5</v>
      </c>
      <c r="S831" s="86">
        <v>22.5</v>
      </c>
      <c r="T831" s="86">
        <v>17</v>
      </c>
      <c r="U831" s="14" t="s">
        <v>56</v>
      </c>
      <c r="V831" s="14" t="s">
        <v>56</v>
      </c>
      <c r="W831" s="14" t="s">
        <v>56</v>
      </c>
      <c r="X831" s="14" t="s">
        <v>56</v>
      </c>
    </row>
    <row r="832" spans="1:24">
      <c r="A832" t="s">
        <v>2296</v>
      </c>
      <c r="B832" s="12">
        <v>5025232967735</v>
      </c>
      <c r="C832" s="12" t="s">
        <v>1983</v>
      </c>
      <c r="D832" s="82" t="s">
        <v>1984</v>
      </c>
      <c r="E832" t="s">
        <v>2217</v>
      </c>
      <c r="F832" t="s">
        <v>1503</v>
      </c>
      <c r="G832" s="83" t="s">
        <v>5382</v>
      </c>
      <c r="H832" s="83" t="s">
        <v>2287</v>
      </c>
      <c r="I832" s="9"/>
      <c r="J832" s="9" t="s">
        <v>2298</v>
      </c>
      <c r="K832" s="10" t="s">
        <v>2017</v>
      </c>
      <c r="L832" s="96" t="s">
        <v>7991</v>
      </c>
      <c r="M832" s="22"/>
      <c r="N832" s="22"/>
      <c r="O832" s="22"/>
      <c r="P832" s="85">
        <v>2436</v>
      </c>
      <c r="Q832" s="86">
        <v>0.42</v>
      </c>
      <c r="R832" s="86">
        <v>3</v>
      </c>
      <c r="S832" s="86">
        <v>16.5</v>
      </c>
      <c r="T832" s="86">
        <v>14.000000000000002</v>
      </c>
      <c r="U832" s="14" t="s">
        <v>56</v>
      </c>
      <c r="V832" s="14" t="s">
        <v>56</v>
      </c>
      <c r="W832" s="14" t="s">
        <v>56</v>
      </c>
      <c r="X832" s="14" t="s">
        <v>56</v>
      </c>
    </row>
    <row r="833" spans="1:24">
      <c r="A833" t="s">
        <v>2299</v>
      </c>
      <c r="B833" s="12">
        <v>5025232880621</v>
      </c>
      <c r="C833" s="12" t="s">
        <v>1983</v>
      </c>
      <c r="D833" s="82" t="s">
        <v>1984</v>
      </c>
      <c r="E833" t="s">
        <v>2217</v>
      </c>
      <c r="F833" t="s">
        <v>1503</v>
      </c>
      <c r="G833" s="83" t="s">
        <v>6943</v>
      </c>
      <c r="H833" s="83" t="s">
        <v>2301</v>
      </c>
      <c r="I833" s="9"/>
      <c r="J833" s="9"/>
      <c r="K833" s="9"/>
      <c r="L833" s="9"/>
      <c r="M833" s="22"/>
      <c r="N833" s="22"/>
      <c r="O833" s="22"/>
      <c r="P833" s="85">
        <v>693</v>
      </c>
      <c r="Q833" s="86">
        <v>0.4</v>
      </c>
      <c r="R833" s="86">
        <v>3</v>
      </c>
      <c r="S833" s="86">
        <v>16.5</v>
      </c>
      <c r="T833" s="86">
        <v>14.000000000000002</v>
      </c>
      <c r="U833" s="14" t="s">
        <v>56</v>
      </c>
      <c r="V833" s="14" t="s">
        <v>56</v>
      </c>
      <c r="W833" s="14" t="s">
        <v>56</v>
      </c>
      <c r="X833" s="14" t="s">
        <v>56</v>
      </c>
    </row>
    <row r="834" spans="1:24">
      <c r="A834" t="s">
        <v>2302</v>
      </c>
      <c r="B834" s="12">
        <v>5025232883554</v>
      </c>
      <c r="C834" s="12" t="s">
        <v>1983</v>
      </c>
      <c r="D834" s="82" t="s">
        <v>1984</v>
      </c>
      <c r="E834" t="s">
        <v>2217</v>
      </c>
      <c r="F834" t="s">
        <v>2303</v>
      </c>
      <c r="G834" s="83" t="s">
        <v>5384</v>
      </c>
      <c r="H834" s="83" t="s">
        <v>1511</v>
      </c>
      <c r="I834" s="9"/>
      <c r="J834" s="9"/>
      <c r="K834" s="9"/>
      <c r="L834" s="9"/>
      <c r="M834" s="22"/>
      <c r="N834" s="22"/>
      <c r="O834" s="22"/>
      <c r="P834" s="85">
        <v>2041.875</v>
      </c>
      <c r="Q834" s="86">
        <v>0.34</v>
      </c>
      <c r="R834" s="86">
        <v>5.5</v>
      </c>
      <c r="S834" s="86">
        <v>22.5</v>
      </c>
      <c r="T834" s="86">
        <v>16.5</v>
      </c>
      <c r="U834" s="14" t="s">
        <v>56</v>
      </c>
      <c r="V834" s="14" t="s">
        <v>56</v>
      </c>
      <c r="W834" s="14" t="s">
        <v>56</v>
      </c>
      <c r="X834" s="14" t="s">
        <v>56</v>
      </c>
    </row>
    <row r="835" spans="1:24">
      <c r="A835" t="s">
        <v>2309</v>
      </c>
      <c r="B835" s="12">
        <v>5025232940257</v>
      </c>
      <c r="C835" s="12" t="s">
        <v>1983</v>
      </c>
      <c r="D835" s="82" t="s">
        <v>1984</v>
      </c>
      <c r="E835" t="s">
        <v>2217</v>
      </c>
      <c r="F835" t="s">
        <v>2303</v>
      </c>
      <c r="G835" s="83" t="s">
        <v>5385</v>
      </c>
      <c r="H835" s="83" t="s">
        <v>2308</v>
      </c>
      <c r="I835" s="9"/>
      <c r="J835" s="9"/>
      <c r="K835" s="9"/>
      <c r="L835" s="9"/>
      <c r="M835" s="22"/>
      <c r="N835" s="22"/>
      <c r="O835" s="22"/>
      <c r="P835" s="85">
        <v>2820</v>
      </c>
      <c r="Q835" s="86">
        <v>0.34</v>
      </c>
      <c r="R835" s="86">
        <v>15</v>
      </c>
      <c r="S835" s="86">
        <v>16</v>
      </c>
      <c r="T835" s="86">
        <v>4.5</v>
      </c>
      <c r="U835" s="14" t="s">
        <v>56</v>
      </c>
      <c r="V835" s="14" t="s">
        <v>56</v>
      </c>
      <c r="W835" s="14" t="s">
        <v>56</v>
      </c>
      <c r="X835" s="14" t="s">
        <v>56</v>
      </c>
    </row>
    <row r="836" spans="1:24">
      <c r="A836" t="s">
        <v>2310</v>
      </c>
      <c r="B836" s="104" t="s">
        <v>6944</v>
      </c>
      <c r="C836" s="12" t="s">
        <v>1983</v>
      </c>
      <c r="D836" s="82" t="s">
        <v>1984</v>
      </c>
      <c r="E836" t="s">
        <v>2217</v>
      </c>
      <c r="F836" t="s">
        <v>2303</v>
      </c>
      <c r="G836" s="83" t="s">
        <v>6945</v>
      </c>
      <c r="H836" s="83" t="s">
        <v>2308</v>
      </c>
      <c r="I836" s="9"/>
      <c r="J836" s="9" t="s">
        <v>6946</v>
      </c>
      <c r="K836" s="10" t="s">
        <v>2017</v>
      </c>
      <c r="L836" s="11">
        <v>45809</v>
      </c>
      <c r="M836" s="22"/>
      <c r="N836" s="22"/>
      <c r="O836" s="22"/>
      <c r="P836" s="85">
        <v>2277</v>
      </c>
      <c r="Q836" s="86">
        <v>0.34</v>
      </c>
      <c r="R836" s="86">
        <v>4.5</v>
      </c>
      <c r="S836" s="86">
        <v>23</v>
      </c>
      <c r="T836" s="86">
        <v>22</v>
      </c>
      <c r="U836" s="14" t="s">
        <v>56</v>
      </c>
      <c r="V836" s="14" t="s">
        <v>56</v>
      </c>
      <c r="W836" s="14" t="s">
        <v>56</v>
      </c>
      <c r="X836" s="14" t="s">
        <v>56</v>
      </c>
    </row>
    <row r="837" spans="1:24">
      <c r="A837" t="s">
        <v>2318</v>
      </c>
      <c r="B837" s="12">
        <v>5025232883592</v>
      </c>
      <c r="C837" s="12" t="s">
        <v>1983</v>
      </c>
      <c r="D837" s="82" t="s">
        <v>1984</v>
      </c>
      <c r="E837" t="s">
        <v>2217</v>
      </c>
      <c r="F837" t="s">
        <v>2303</v>
      </c>
      <c r="G837" s="83" t="s">
        <v>5389</v>
      </c>
      <c r="H837" s="83" t="s">
        <v>2308</v>
      </c>
      <c r="I837" s="9"/>
      <c r="J837" s="9"/>
      <c r="K837" s="9"/>
      <c r="L837" s="9"/>
      <c r="M837" s="22"/>
      <c r="N837" s="22"/>
      <c r="O837" s="22"/>
      <c r="P837" s="85">
        <v>1776</v>
      </c>
      <c r="Q837" s="86">
        <v>0.23</v>
      </c>
      <c r="R837" s="86">
        <v>5</v>
      </c>
      <c r="S837" s="86">
        <v>22.2</v>
      </c>
      <c r="T837" s="86">
        <v>16</v>
      </c>
      <c r="U837" s="14" t="s">
        <v>56</v>
      </c>
      <c r="V837" s="14" t="s">
        <v>56</v>
      </c>
      <c r="W837" s="14" t="s">
        <v>56</v>
      </c>
      <c r="X837" s="14" t="s">
        <v>56</v>
      </c>
    </row>
    <row r="838" spans="1:24">
      <c r="A838" t="s">
        <v>6947</v>
      </c>
      <c r="B838" s="12">
        <v>5025232883608</v>
      </c>
      <c r="C838" s="12" t="s">
        <v>1983</v>
      </c>
      <c r="D838" s="82" t="s">
        <v>1984</v>
      </c>
      <c r="E838" t="s">
        <v>2217</v>
      </c>
      <c r="F838" t="s">
        <v>2303</v>
      </c>
      <c r="G838" s="83" t="s">
        <v>6948</v>
      </c>
      <c r="H838" s="83" t="s">
        <v>2308</v>
      </c>
      <c r="I838" s="9"/>
      <c r="J838" s="9"/>
      <c r="K838" s="9"/>
      <c r="L838" s="9"/>
      <c r="M838" s="22"/>
      <c r="N838" s="22"/>
      <c r="O838" s="22"/>
      <c r="P838" s="85">
        <v>820</v>
      </c>
      <c r="Q838" s="86">
        <v>0.2</v>
      </c>
      <c r="R838" s="86">
        <v>4</v>
      </c>
      <c r="S838" s="86">
        <v>16.400000000000002</v>
      </c>
      <c r="T838" s="86">
        <v>12.5</v>
      </c>
      <c r="U838" s="14" t="s">
        <v>56</v>
      </c>
      <c r="V838" s="14" t="s">
        <v>56</v>
      </c>
      <c r="W838" s="14" t="s">
        <v>56</v>
      </c>
      <c r="X838" s="14" t="s">
        <v>56</v>
      </c>
    </row>
    <row r="839" spans="1:24">
      <c r="A839" t="s">
        <v>2324</v>
      </c>
      <c r="B839" s="12">
        <v>4010869186384</v>
      </c>
      <c r="C839" s="12" t="s">
        <v>1983</v>
      </c>
      <c r="D839" s="82" t="s">
        <v>1984</v>
      </c>
      <c r="E839" t="s">
        <v>2217</v>
      </c>
      <c r="F839" t="s">
        <v>2325</v>
      </c>
      <c r="G839" s="83" t="s">
        <v>2327</v>
      </c>
      <c r="H839" s="83" t="s">
        <v>2327</v>
      </c>
      <c r="I839" s="9"/>
      <c r="J839" s="9"/>
      <c r="K839" s="9"/>
      <c r="L839" s="9"/>
      <c r="M839" s="22"/>
      <c r="N839" s="22"/>
      <c r="O839" s="22"/>
      <c r="P839" s="85">
        <v>48.6</v>
      </c>
      <c r="Q839" s="86">
        <v>3.1E-2</v>
      </c>
      <c r="R839" s="86">
        <v>0.1</v>
      </c>
      <c r="S839" s="86">
        <v>27</v>
      </c>
      <c r="T839" s="86">
        <v>18</v>
      </c>
      <c r="U839" s="14" t="s">
        <v>56</v>
      </c>
      <c r="V839" s="14" t="s">
        <v>56</v>
      </c>
      <c r="W839" s="14" t="s">
        <v>56</v>
      </c>
      <c r="X839" s="14" t="s">
        <v>56</v>
      </c>
    </row>
    <row r="840" spans="1:24">
      <c r="A840" t="s">
        <v>2328</v>
      </c>
      <c r="B840" s="12">
        <v>4010869195188</v>
      </c>
      <c r="C840" s="12" t="s">
        <v>1983</v>
      </c>
      <c r="D840" s="82" t="s">
        <v>1984</v>
      </c>
      <c r="E840" t="s">
        <v>2217</v>
      </c>
      <c r="F840" t="s">
        <v>2325</v>
      </c>
      <c r="G840" s="83" t="s">
        <v>5392</v>
      </c>
      <c r="H840" s="83" t="s">
        <v>2330</v>
      </c>
      <c r="I840" s="9"/>
      <c r="J840" s="9"/>
      <c r="K840" s="9"/>
      <c r="L840" s="9"/>
      <c r="M840" s="22"/>
      <c r="N840" s="22"/>
      <c r="O840" s="22"/>
      <c r="P840" s="85">
        <v>486</v>
      </c>
      <c r="Q840" s="86">
        <v>0.3</v>
      </c>
      <c r="R840" s="86">
        <v>1</v>
      </c>
      <c r="S840" s="86">
        <v>18</v>
      </c>
      <c r="T840" s="86">
        <v>27</v>
      </c>
      <c r="U840" s="14" t="s">
        <v>56</v>
      </c>
      <c r="V840" s="14" t="s">
        <v>56</v>
      </c>
      <c r="W840" s="14" t="s">
        <v>56</v>
      </c>
      <c r="X840" s="14" t="s">
        <v>56</v>
      </c>
    </row>
    <row r="841" spans="1:24">
      <c r="A841" t="s">
        <v>2331</v>
      </c>
      <c r="B841" s="12">
        <v>4010869195164</v>
      </c>
      <c r="C841" s="12" t="s">
        <v>1983</v>
      </c>
      <c r="D841" s="82" t="s">
        <v>1984</v>
      </c>
      <c r="E841" t="s">
        <v>2217</v>
      </c>
      <c r="F841" t="s">
        <v>2325</v>
      </c>
      <c r="G841" s="83" t="s">
        <v>2333</v>
      </c>
      <c r="H841" s="83" t="s">
        <v>2333</v>
      </c>
      <c r="I841" s="9"/>
      <c r="J841" s="9"/>
      <c r="K841" s="9"/>
      <c r="L841" s="9"/>
      <c r="M841" s="22"/>
      <c r="N841" s="22"/>
      <c r="O841" s="22"/>
      <c r="P841" s="85">
        <v>308</v>
      </c>
      <c r="Q841" s="86">
        <v>0.03</v>
      </c>
      <c r="R841" s="86">
        <v>1</v>
      </c>
      <c r="S841" s="86">
        <v>14.000000000000002</v>
      </c>
      <c r="T841" s="86">
        <v>22</v>
      </c>
      <c r="U841" s="14" t="s">
        <v>56</v>
      </c>
      <c r="V841" s="14" t="s">
        <v>56</v>
      </c>
      <c r="W841" s="14" t="s">
        <v>56</v>
      </c>
      <c r="X841" s="14" t="s">
        <v>56</v>
      </c>
    </row>
    <row r="842" spans="1:24">
      <c r="A842" t="s">
        <v>2334</v>
      </c>
      <c r="B842" s="12">
        <v>4010869195171</v>
      </c>
      <c r="C842" s="12" t="s">
        <v>1983</v>
      </c>
      <c r="D842" s="82" t="s">
        <v>1984</v>
      </c>
      <c r="E842" t="s">
        <v>2217</v>
      </c>
      <c r="F842" t="s">
        <v>2325</v>
      </c>
      <c r="G842" s="88" t="s">
        <v>2336</v>
      </c>
      <c r="H842" s="83" t="s">
        <v>2336</v>
      </c>
      <c r="I842" s="9"/>
      <c r="J842" s="9"/>
      <c r="K842" s="9"/>
      <c r="L842" s="9"/>
      <c r="M842" s="22"/>
      <c r="N842" s="22"/>
      <c r="O842" s="22"/>
      <c r="P842" s="85">
        <v>583.20000000000005</v>
      </c>
      <c r="Q842" s="86">
        <v>0.2</v>
      </c>
      <c r="R842" s="86">
        <v>1.2</v>
      </c>
      <c r="S842" s="86">
        <v>27</v>
      </c>
      <c r="T842" s="86">
        <v>18</v>
      </c>
      <c r="U842" s="14" t="s">
        <v>56</v>
      </c>
      <c r="V842" s="14" t="s">
        <v>56</v>
      </c>
      <c r="W842" s="14" t="s">
        <v>56</v>
      </c>
      <c r="X842" s="14" t="s">
        <v>56</v>
      </c>
    </row>
    <row r="843" spans="1:24">
      <c r="A843" t="s">
        <v>6949</v>
      </c>
      <c r="B843" s="12">
        <v>4010869266819</v>
      </c>
      <c r="C843" s="12" t="s">
        <v>1983</v>
      </c>
      <c r="D843" s="82" t="s">
        <v>1984</v>
      </c>
      <c r="E843" t="s">
        <v>2217</v>
      </c>
      <c r="F843" t="s">
        <v>6950</v>
      </c>
      <c r="G843" s="83" t="s">
        <v>6951</v>
      </c>
      <c r="H843" s="83" t="s">
        <v>6952</v>
      </c>
      <c r="I843" s="9"/>
      <c r="J843" s="9"/>
      <c r="K843" s="9"/>
      <c r="L843" s="9"/>
      <c r="M843" s="22"/>
      <c r="N843" s="22"/>
      <c r="O843" s="22"/>
      <c r="P843" s="85">
        <v>351</v>
      </c>
      <c r="Q843" s="86">
        <v>0.5</v>
      </c>
      <c r="R843" s="86">
        <v>3</v>
      </c>
      <c r="S843" s="86">
        <v>13</v>
      </c>
      <c r="T843" s="86">
        <v>9</v>
      </c>
      <c r="U843" s="14" t="s">
        <v>56</v>
      </c>
      <c r="V843" s="14" t="s">
        <v>56</v>
      </c>
      <c r="W843" s="14" t="s">
        <v>56</v>
      </c>
      <c r="X843" s="14" t="s">
        <v>56</v>
      </c>
    </row>
    <row r="844" spans="1:24">
      <c r="A844" t="s">
        <v>6953</v>
      </c>
      <c r="B844" s="12">
        <v>4010869266826</v>
      </c>
      <c r="C844" s="12" t="s">
        <v>1983</v>
      </c>
      <c r="D844" s="82" t="s">
        <v>1984</v>
      </c>
      <c r="E844" t="s">
        <v>2217</v>
      </c>
      <c r="F844" t="s">
        <v>6950</v>
      </c>
      <c r="G844" s="83" t="s">
        <v>6954</v>
      </c>
      <c r="H844" s="83" t="s">
        <v>6952</v>
      </c>
      <c r="I844" s="9"/>
      <c r="J844" s="9"/>
      <c r="K844" s="9"/>
      <c r="L844" s="9"/>
      <c r="M844" s="22"/>
      <c r="N844" s="22"/>
      <c r="O844" s="22"/>
      <c r="P844" s="85">
        <v>825</v>
      </c>
      <c r="Q844" s="86">
        <v>0.5</v>
      </c>
      <c r="R844" s="86">
        <v>5</v>
      </c>
      <c r="S844" s="86">
        <v>15</v>
      </c>
      <c r="T844" s="86">
        <v>11</v>
      </c>
      <c r="U844" s="14" t="s">
        <v>56</v>
      </c>
      <c r="V844" s="14" t="s">
        <v>56</v>
      </c>
      <c r="W844" s="14" t="s">
        <v>56</v>
      </c>
      <c r="X844" s="14" t="s">
        <v>56</v>
      </c>
    </row>
    <row r="845" spans="1:24">
      <c r="A845" t="s">
        <v>6955</v>
      </c>
      <c r="B845" s="12">
        <v>4010869350419</v>
      </c>
      <c r="C845" s="12" t="s">
        <v>1983</v>
      </c>
      <c r="D845" s="82" t="s">
        <v>1984</v>
      </c>
      <c r="E845" t="s">
        <v>2217</v>
      </c>
      <c r="F845" t="s">
        <v>6956</v>
      </c>
      <c r="G845" s="83" t="s">
        <v>6957</v>
      </c>
      <c r="H845" s="83" t="s">
        <v>6958</v>
      </c>
      <c r="I845" s="9"/>
      <c r="J845" s="9"/>
      <c r="K845" s="9"/>
      <c r="L845" s="9"/>
      <c r="M845" s="22"/>
      <c r="N845" s="22"/>
      <c r="O845" s="22"/>
      <c r="P845" s="85">
        <v>480</v>
      </c>
      <c r="Q845" s="86">
        <v>0.25</v>
      </c>
      <c r="R845" s="86">
        <v>5</v>
      </c>
      <c r="S845" s="86">
        <v>12</v>
      </c>
      <c r="T845" s="86">
        <v>8</v>
      </c>
      <c r="U845" s="14" t="s">
        <v>56</v>
      </c>
      <c r="V845" s="14" t="s">
        <v>56</v>
      </c>
      <c r="W845" s="14" t="s">
        <v>56</v>
      </c>
      <c r="X845" s="14" t="s">
        <v>56</v>
      </c>
    </row>
    <row r="846" spans="1:24">
      <c r="A846" t="s">
        <v>6959</v>
      </c>
      <c r="B846" s="12">
        <v>7332552015809</v>
      </c>
      <c r="C846" s="12" t="s">
        <v>1983</v>
      </c>
      <c r="D846" s="82" t="s">
        <v>1984</v>
      </c>
      <c r="E846" t="s">
        <v>2217</v>
      </c>
      <c r="F846" t="s">
        <v>6960</v>
      </c>
      <c r="G846" s="83" t="s">
        <v>6961</v>
      </c>
      <c r="H846" s="83" t="s">
        <v>6961</v>
      </c>
      <c r="I846" s="9"/>
      <c r="J846" s="9"/>
      <c r="K846" s="9"/>
      <c r="L846" s="9"/>
      <c r="M846" s="22"/>
      <c r="N846" s="22"/>
      <c r="O846" s="22"/>
      <c r="P846" s="85">
        <v>292.5</v>
      </c>
      <c r="Q846" s="86">
        <v>8.4000000000000005E-2</v>
      </c>
      <c r="R846" s="86">
        <v>7.5</v>
      </c>
      <c r="S846" s="86">
        <v>7.5</v>
      </c>
      <c r="T846" s="86">
        <v>5.2</v>
      </c>
      <c r="U846" s="14" t="s">
        <v>56</v>
      </c>
      <c r="V846" s="14" t="s">
        <v>56</v>
      </c>
      <c r="W846" s="14" t="s">
        <v>56</v>
      </c>
      <c r="X846" s="14" t="s">
        <v>56</v>
      </c>
    </row>
    <row r="847" spans="1:24">
      <c r="A847" t="s">
        <v>6962</v>
      </c>
      <c r="B847" s="12">
        <v>7332552015823</v>
      </c>
      <c r="C847" s="12" t="s">
        <v>1983</v>
      </c>
      <c r="D847" s="82" t="s">
        <v>1984</v>
      </c>
      <c r="E847" t="s">
        <v>2217</v>
      </c>
      <c r="F847" t="s">
        <v>6960</v>
      </c>
      <c r="G847" s="83" t="s">
        <v>6963</v>
      </c>
      <c r="H847" s="83" t="s">
        <v>6963</v>
      </c>
      <c r="I847" s="9"/>
      <c r="J847" s="9"/>
      <c r="K847" s="9"/>
      <c r="L847" s="9"/>
      <c r="M847" s="22"/>
      <c r="N847" s="22"/>
      <c r="O847" s="22"/>
      <c r="P847" s="85">
        <v>292.5</v>
      </c>
      <c r="Q847" s="86">
        <v>0.109</v>
      </c>
      <c r="R847" s="86">
        <v>7.5</v>
      </c>
      <c r="S847" s="86">
        <v>7.5</v>
      </c>
      <c r="T847" s="86">
        <v>5.2</v>
      </c>
      <c r="U847" s="14" t="s">
        <v>56</v>
      </c>
      <c r="V847" s="14" t="s">
        <v>56</v>
      </c>
      <c r="W847" s="14" t="s">
        <v>56</v>
      </c>
      <c r="X847" s="14" t="s">
        <v>56</v>
      </c>
    </row>
    <row r="848" spans="1:24">
      <c r="A848" t="s">
        <v>6964</v>
      </c>
      <c r="B848" s="12">
        <v>3606481332271</v>
      </c>
      <c r="C848" s="12" t="s">
        <v>1983</v>
      </c>
      <c r="D848" s="82" t="s">
        <v>1984</v>
      </c>
      <c r="E848" t="s">
        <v>2217</v>
      </c>
      <c r="F848" t="s">
        <v>6960</v>
      </c>
      <c r="G848" s="83" t="s">
        <v>6965</v>
      </c>
      <c r="H848" s="83" t="s">
        <v>6965</v>
      </c>
      <c r="I848" s="9"/>
      <c r="J848" s="9"/>
      <c r="K848" s="9"/>
      <c r="L848" s="9"/>
      <c r="M848" s="22"/>
      <c r="N848" s="22"/>
      <c r="O848" s="22"/>
      <c r="P848" s="85">
        <v>511.875</v>
      </c>
      <c r="Q848" s="86">
        <v>0.5</v>
      </c>
      <c r="R848" s="86">
        <v>4.5</v>
      </c>
      <c r="S848" s="86">
        <v>12.5</v>
      </c>
      <c r="T848" s="86">
        <v>9.1</v>
      </c>
      <c r="U848" s="14" t="s">
        <v>56</v>
      </c>
      <c r="V848" s="14" t="s">
        <v>56</v>
      </c>
      <c r="W848" s="14" t="s">
        <v>56</v>
      </c>
      <c r="X848" s="14" t="s">
        <v>56</v>
      </c>
    </row>
    <row r="849" spans="1:24">
      <c r="A849" t="s">
        <v>6966</v>
      </c>
      <c r="B849" s="12">
        <v>4010869360227</v>
      </c>
      <c r="C849" s="12" t="s">
        <v>1983</v>
      </c>
      <c r="D849" s="82" t="s">
        <v>1984</v>
      </c>
      <c r="E849" t="s">
        <v>2217</v>
      </c>
      <c r="F849" t="s">
        <v>6960</v>
      </c>
      <c r="G849" s="83" t="s">
        <v>6967</v>
      </c>
      <c r="H849" s="83" t="s">
        <v>6967</v>
      </c>
      <c r="I849" s="9"/>
      <c r="J849" s="9"/>
      <c r="K849" s="9"/>
      <c r="L849" s="9"/>
      <c r="M849" s="22"/>
      <c r="N849" s="22"/>
      <c r="O849" s="22"/>
      <c r="P849" s="85">
        <v>526.5</v>
      </c>
      <c r="Q849" s="86">
        <v>0.2</v>
      </c>
      <c r="R849" s="86">
        <v>4.5</v>
      </c>
      <c r="S849" s="86">
        <v>13</v>
      </c>
      <c r="T849" s="86">
        <v>9</v>
      </c>
      <c r="U849" s="14" t="s">
        <v>56</v>
      </c>
      <c r="V849" s="14" t="s">
        <v>56</v>
      </c>
      <c r="W849" s="14" t="s">
        <v>56</v>
      </c>
      <c r="X849" s="14" t="s">
        <v>56</v>
      </c>
    </row>
    <row r="850" spans="1:24">
      <c r="A850" t="s">
        <v>6968</v>
      </c>
      <c r="B850" s="12">
        <v>7332552015816</v>
      </c>
      <c r="C850" s="12" t="s">
        <v>1983</v>
      </c>
      <c r="D850" s="82" t="s">
        <v>1984</v>
      </c>
      <c r="E850" t="s">
        <v>2217</v>
      </c>
      <c r="F850" t="s">
        <v>6960</v>
      </c>
      <c r="G850" s="83" t="s">
        <v>6969</v>
      </c>
      <c r="H850" s="83" t="s">
        <v>6969</v>
      </c>
      <c r="I850" s="9"/>
      <c r="J850" s="9"/>
      <c r="K850" s="9"/>
      <c r="L850" s="9"/>
      <c r="M850" s="22"/>
      <c r="N850" s="22"/>
      <c r="O850" s="22"/>
      <c r="P850" s="85">
        <v>292.5</v>
      </c>
      <c r="Q850" s="86">
        <v>0.114</v>
      </c>
      <c r="R850" s="86">
        <v>7.5</v>
      </c>
      <c r="S850" s="86">
        <v>7.5</v>
      </c>
      <c r="T850" s="86">
        <v>5.2</v>
      </c>
      <c r="U850" s="14" t="s">
        <v>56</v>
      </c>
      <c r="V850" s="14" t="s">
        <v>56</v>
      </c>
      <c r="W850" s="14" t="s">
        <v>56</v>
      </c>
      <c r="X850" s="14" t="s">
        <v>56</v>
      </c>
    </row>
    <row r="851" spans="1:24">
      <c r="A851" t="s">
        <v>6970</v>
      </c>
      <c r="B851" s="12">
        <v>4010869350792</v>
      </c>
      <c r="C851" s="12" t="s">
        <v>1983</v>
      </c>
      <c r="D851" s="82" t="s">
        <v>1984</v>
      </c>
      <c r="E851" t="s">
        <v>2217</v>
      </c>
      <c r="F851" t="s">
        <v>6971</v>
      </c>
      <c r="G851" s="83" t="s">
        <v>6972</v>
      </c>
      <c r="H851" s="83" t="s">
        <v>6973</v>
      </c>
      <c r="I851" s="9"/>
      <c r="J851" s="9"/>
      <c r="K851" s="9"/>
      <c r="L851" s="9"/>
      <c r="M851" s="22"/>
      <c r="N851" s="22"/>
      <c r="O851" s="22"/>
      <c r="P851" s="85">
        <v>351</v>
      </c>
      <c r="Q851" s="86">
        <v>0.5</v>
      </c>
      <c r="R851" s="86">
        <v>3</v>
      </c>
      <c r="S851" s="86">
        <v>13</v>
      </c>
      <c r="T851" s="86">
        <v>9</v>
      </c>
      <c r="U851" s="14" t="s">
        <v>56</v>
      </c>
      <c r="V851" s="14" t="s">
        <v>56</v>
      </c>
      <c r="W851" s="14" t="s">
        <v>56</v>
      </c>
      <c r="X851" s="14" t="s">
        <v>56</v>
      </c>
    </row>
    <row r="852" spans="1:24">
      <c r="A852" t="s">
        <v>6974</v>
      </c>
      <c r="B852" s="12">
        <v>3606489420925</v>
      </c>
      <c r="C852" s="12" t="s">
        <v>1983</v>
      </c>
      <c r="D852" s="82" t="s">
        <v>1984</v>
      </c>
      <c r="E852" t="s">
        <v>2217</v>
      </c>
      <c r="F852" t="s">
        <v>6971</v>
      </c>
      <c r="G852" s="83" t="s">
        <v>6975</v>
      </c>
      <c r="H852" s="83" t="s">
        <v>6973</v>
      </c>
      <c r="I852" s="9"/>
      <c r="J852" s="9"/>
      <c r="K852" s="9"/>
      <c r="L852" s="9"/>
      <c r="M852" s="22"/>
      <c r="N852" s="22"/>
      <c r="O852" s="22"/>
      <c r="P852" s="85">
        <v>351</v>
      </c>
      <c r="Q852" s="86">
        <v>0.5</v>
      </c>
      <c r="R852" s="86">
        <v>3</v>
      </c>
      <c r="S852" s="86">
        <v>13</v>
      </c>
      <c r="T852" s="86">
        <v>9</v>
      </c>
      <c r="U852" s="14" t="s">
        <v>56</v>
      </c>
      <c r="V852" s="14" t="s">
        <v>56</v>
      </c>
      <c r="W852" s="14" t="s">
        <v>56</v>
      </c>
      <c r="X852" s="14" t="s">
        <v>56</v>
      </c>
    </row>
    <row r="853" spans="1:24">
      <c r="A853" t="s">
        <v>6976</v>
      </c>
      <c r="B853" s="12">
        <v>4010869350815</v>
      </c>
      <c r="C853" s="12" t="s">
        <v>1983</v>
      </c>
      <c r="D853" s="82" t="s">
        <v>1984</v>
      </c>
      <c r="E853" t="s">
        <v>2217</v>
      </c>
      <c r="F853" t="s">
        <v>6971</v>
      </c>
      <c r="G853" s="83" t="s">
        <v>6977</v>
      </c>
      <c r="H853" s="83" t="s">
        <v>6973</v>
      </c>
      <c r="I853" s="9"/>
      <c r="J853" s="9"/>
      <c r="K853" s="9"/>
      <c r="L853" s="9"/>
      <c r="M853" s="22"/>
      <c r="N853" s="22"/>
      <c r="O853" s="22"/>
      <c r="P853" s="85">
        <v>95.76</v>
      </c>
      <c r="Q853" s="86">
        <v>0.5</v>
      </c>
      <c r="R853" s="86">
        <v>1</v>
      </c>
      <c r="S853" s="86">
        <v>11.4</v>
      </c>
      <c r="T853" s="86">
        <v>8.4</v>
      </c>
      <c r="U853" s="14" t="s">
        <v>56</v>
      </c>
      <c r="V853" s="14" t="s">
        <v>56</v>
      </c>
      <c r="W853" s="14" t="s">
        <v>56</v>
      </c>
      <c r="X853" s="14" t="s">
        <v>56</v>
      </c>
    </row>
    <row r="854" spans="1:24">
      <c r="A854" t="s">
        <v>6978</v>
      </c>
      <c r="B854" s="12">
        <v>4010869350822</v>
      </c>
      <c r="C854" s="12" t="s">
        <v>1983</v>
      </c>
      <c r="D854" s="82" t="s">
        <v>1984</v>
      </c>
      <c r="E854" t="s">
        <v>2217</v>
      </c>
      <c r="F854" t="s">
        <v>6971</v>
      </c>
      <c r="G854" s="83" t="s">
        <v>6979</v>
      </c>
      <c r="H854" s="83" t="s">
        <v>6973</v>
      </c>
      <c r="I854" s="9"/>
      <c r="J854" s="9"/>
      <c r="K854" s="9"/>
      <c r="L854" s="9"/>
      <c r="M854" s="22"/>
      <c r="N854" s="22"/>
      <c r="O854" s="22"/>
      <c r="P854" s="85">
        <v>351</v>
      </c>
      <c r="Q854" s="86">
        <v>0.5</v>
      </c>
      <c r="R854" s="86">
        <v>3</v>
      </c>
      <c r="S854" s="86">
        <v>13</v>
      </c>
      <c r="T854" s="86">
        <v>9</v>
      </c>
      <c r="U854" s="14" t="s">
        <v>56</v>
      </c>
      <c r="V854" s="14" t="s">
        <v>56</v>
      </c>
      <c r="W854" s="14" t="s">
        <v>56</v>
      </c>
      <c r="X854" s="14" t="s">
        <v>56</v>
      </c>
    </row>
    <row r="855" spans="1:24">
      <c r="A855" t="s">
        <v>6980</v>
      </c>
      <c r="B855" s="12">
        <v>4010869350839</v>
      </c>
      <c r="C855" s="12" t="s">
        <v>1983</v>
      </c>
      <c r="D855" s="82" t="s">
        <v>1984</v>
      </c>
      <c r="E855" t="s">
        <v>2217</v>
      </c>
      <c r="F855" t="s">
        <v>6971</v>
      </c>
      <c r="G855" s="83" t="s">
        <v>6981</v>
      </c>
      <c r="H855" s="83" t="s">
        <v>6973</v>
      </c>
      <c r="I855" s="9"/>
      <c r="J855" s="9"/>
      <c r="K855" s="9"/>
      <c r="L855" s="9"/>
      <c r="M855" s="22"/>
      <c r="N855" s="22"/>
      <c r="O855" s="22"/>
      <c r="P855" s="85">
        <v>351</v>
      </c>
      <c r="Q855" s="86">
        <v>0.5</v>
      </c>
      <c r="R855" s="86">
        <v>3</v>
      </c>
      <c r="S855" s="86">
        <v>13</v>
      </c>
      <c r="T855" s="86">
        <v>9</v>
      </c>
      <c r="U855" s="14" t="s">
        <v>56</v>
      </c>
      <c r="V855" s="14" t="s">
        <v>56</v>
      </c>
      <c r="W855" s="14" t="s">
        <v>56</v>
      </c>
      <c r="X855" s="14" t="s">
        <v>56</v>
      </c>
    </row>
    <row r="856" spans="1:24">
      <c r="A856" t="s">
        <v>6982</v>
      </c>
      <c r="B856" s="12">
        <v>4010869350846</v>
      </c>
      <c r="C856" s="12" t="s">
        <v>1983</v>
      </c>
      <c r="D856" s="82" t="s">
        <v>1984</v>
      </c>
      <c r="E856" t="s">
        <v>2217</v>
      </c>
      <c r="F856" t="s">
        <v>6971</v>
      </c>
      <c r="G856" s="83" t="s">
        <v>6983</v>
      </c>
      <c r="H856" s="83" t="s">
        <v>6973</v>
      </c>
      <c r="I856" s="9"/>
      <c r="J856" s="9"/>
      <c r="K856" s="9"/>
      <c r="L856" s="9"/>
      <c r="M856" s="22"/>
      <c r="N856" s="22"/>
      <c r="O856" s="22"/>
      <c r="P856" s="85">
        <v>351</v>
      </c>
      <c r="Q856" s="86">
        <v>0.5</v>
      </c>
      <c r="R856" s="86">
        <v>3</v>
      </c>
      <c r="S856" s="86">
        <v>13</v>
      </c>
      <c r="T856" s="86">
        <v>9</v>
      </c>
      <c r="U856" s="14" t="s">
        <v>56</v>
      </c>
      <c r="V856" s="14" t="s">
        <v>56</v>
      </c>
      <c r="W856" s="14" t="s">
        <v>56</v>
      </c>
      <c r="X856" s="14" t="s">
        <v>56</v>
      </c>
    </row>
    <row r="857" spans="1:24">
      <c r="A857" t="s">
        <v>6984</v>
      </c>
      <c r="B857" s="12">
        <v>3606489420970</v>
      </c>
      <c r="C857" s="12" t="s">
        <v>1983</v>
      </c>
      <c r="D857" s="82" t="s">
        <v>1984</v>
      </c>
      <c r="E857" t="s">
        <v>2217</v>
      </c>
      <c r="F857" t="s">
        <v>6971</v>
      </c>
      <c r="G857" s="83" t="s">
        <v>6985</v>
      </c>
      <c r="H857" s="83" t="s">
        <v>6973</v>
      </c>
      <c r="I857" s="9"/>
      <c r="J857" s="9"/>
      <c r="K857" s="9"/>
      <c r="L857" s="9"/>
      <c r="M857" s="22"/>
      <c r="N857" s="22"/>
      <c r="O857" s="22"/>
      <c r="P857" s="85">
        <v>351</v>
      </c>
      <c r="Q857" s="86">
        <v>0.5</v>
      </c>
      <c r="R857" s="86">
        <v>3</v>
      </c>
      <c r="S857" s="86">
        <v>13</v>
      </c>
      <c r="T857" s="86">
        <v>9</v>
      </c>
      <c r="U857" s="14" t="s">
        <v>56</v>
      </c>
      <c r="V857" s="14" t="s">
        <v>56</v>
      </c>
      <c r="W857" s="14" t="s">
        <v>56</v>
      </c>
      <c r="X857" s="14" t="s">
        <v>56</v>
      </c>
    </row>
    <row r="858" spans="1:24">
      <c r="A858" t="s">
        <v>2343</v>
      </c>
      <c r="B858" s="12">
        <v>4010869355933</v>
      </c>
      <c r="C858" s="12" t="s">
        <v>1983</v>
      </c>
      <c r="D858" s="82" t="s">
        <v>1984</v>
      </c>
      <c r="E858" t="s">
        <v>2217</v>
      </c>
      <c r="F858" t="s">
        <v>2344</v>
      </c>
      <c r="G858" s="83" t="s">
        <v>5395</v>
      </c>
      <c r="H858" s="83" t="s">
        <v>2346</v>
      </c>
      <c r="I858" s="9"/>
      <c r="J858" s="9"/>
      <c r="K858" s="9"/>
      <c r="L858" s="9"/>
      <c r="M858" s="22"/>
      <c r="N858" s="22"/>
      <c r="O858" s="22"/>
      <c r="P858" s="85">
        <v>1561.45</v>
      </c>
      <c r="Q858" s="86">
        <v>0.28999999999999998</v>
      </c>
      <c r="R858" s="86">
        <v>8.5</v>
      </c>
      <c r="S858" s="86">
        <v>16.7</v>
      </c>
      <c r="T858" s="86">
        <v>11</v>
      </c>
      <c r="U858" s="14" t="s">
        <v>56</v>
      </c>
      <c r="V858" s="14" t="s">
        <v>56</v>
      </c>
      <c r="W858" s="14" t="s">
        <v>56</v>
      </c>
      <c r="X858" s="14" t="s">
        <v>56</v>
      </c>
    </row>
    <row r="859" spans="1:24">
      <c r="A859" t="s">
        <v>2347</v>
      </c>
      <c r="B859" s="12">
        <v>4010869355957</v>
      </c>
      <c r="C859" s="12" t="s">
        <v>1983</v>
      </c>
      <c r="D859" s="82" t="s">
        <v>1984</v>
      </c>
      <c r="E859" t="s">
        <v>2217</v>
      </c>
      <c r="F859" t="s">
        <v>2344</v>
      </c>
      <c r="G859" s="83" t="s">
        <v>5396</v>
      </c>
      <c r="H859" s="83" t="s">
        <v>2349</v>
      </c>
      <c r="I859" s="9"/>
      <c r="J859" s="9"/>
      <c r="K859" s="9"/>
      <c r="L859" s="9"/>
      <c r="M859" s="22"/>
      <c r="N859" s="22"/>
      <c r="O859" s="22"/>
      <c r="P859" s="85">
        <v>1836</v>
      </c>
      <c r="Q859" s="86">
        <v>0.22500000000000001</v>
      </c>
      <c r="R859" s="86">
        <v>9</v>
      </c>
      <c r="S859" s="86">
        <v>17</v>
      </c>
      <c r="T859" s="86">
        <v>12</v>
      </c>
      <c r="U859" s="14" t="s">
        <v>56</v>
      </c>
      <c r="V859" s="14" t="s">
        <v>56</v>
      </c>
      <c r="W859" s="14" t="s">
        <v>56</v>
      </c>
      <c r="X859" s="14" t="s">
        <v>56</v>
      </c>
    </row>
    <row r="860" spans="1:24">
      <c r="A860" t="s">
        <v>2350</v>
      </c>
      <c r="B860" s="12">
        <v>4010869355940</v>
      </c>
      <c r="C860" s="12" t="s">
        <v>1983</v>
      </c>
      <c r="D860" s="82" t="s">
        <v>1984</v>
      </c>
      <c r="E860" t="s">
        <v>2217</v>
      </c>
      <c r="F860" t="s">
        <v>2344</v>
      </c>
      <c r="G860" s="83" t="s">
        <v>5397</v>
      </c>
      <c r="H860" s="83" t="s">
        <v>2346</v>
      </c>
      <c r="I860" s="9"/>
      <c r="J860" s="9"/>
      <c r="K860" s="9"/>
      <c r="L860" s="9"/>
      <c r="M860" s="22"/>
      <c r="N860" s="22"/>
      <c r="O860" s="22"/>
      <c r="P860" s="85">
        <v>1561.45</v>
      </c>
      <c r="Q860" s="86">
        <v>0.28999999999999998</v>
      </c>
      <c r="R860" s="86">
        <v>8.5</v>
      </c>
      <c r="S860" s="86">
        <v>16.7</v>
      </c>
      <c r="T860" s="86">
        <v>11</v>
      </c>
      <c r="U860" s="14" t="s">
        <v>56</v>
      </c>
      <c r="V860" s="14" t="s">
        <v>56</v>
      </c>
      <c r="W860" s="14" t="s">
        <v>56</v>
      </c>
      <c r="X860" s="14" t="s">
        <v>56</v>
      </c>
    </row>
    <row r="861" spans="1:24">
      <c r="A861" t="s">
        <v>2352</v>
      </c>
      <c r="B861" s="12">
        <v>4010869355964</v>
      </c>
      <c r="C861" s="12" t="s">
        <v>1983</v>
      </c>
      <c r="D861" s="82" t="s">
        <v>1984</v>
      </c>
      <c r="E861" t="s">
        <v>2217</v>
      </c>
      <c r="F861" t="s">
        <v>2344</v>
      </c>
      <c r="G861" s="83" t="s">
        <v>5398</v>
      </c>
      <c r="H861" s="83" t="s">
        <v>2349</v>
      </c>
      <c r="I861" s="9"/>
      <c r="J861" s="9"/>
      <c r="K861" s="9"/>
      <c r="L861" s="9"/>
      <c r="M861" s="22"/>
      <c r="N861" s="22"/>
      <c r="O861" s="22"/>
      <c r="P861" s="85">
        <v>1836</v>
      </c>
      <c r="Q861" s="86">
        <v>0.215</v>
      </c>
      <c r="R861" s="86">
        <v>9</v>
      </c>
      <c r="S861" s="86">
        <v>17</v>
      </c>
      <c r="T861" s="86">
        <v>12</v>
      </c>
      <c r="U861" s="14" t="s">
        <v>56</v>
      </c>
      <c r="V861" s="14" t="s">
        <v>56</v>
      </c>
      <c r="W861" s="14" t="s">
        <v>56</v>
      </c>
      <c r="X861" s="14" t="s">
        <v>56</v>
      </c>
    </row>
    <row r="862" spans="1:24">
      <c r="A862" t="s">
        <v>2354</v>
      </c>
      <c r="B862" s="12">
        <v>4010869356732</v>
      </c>
      <c r="C862" s="12" t="s">
        <v>1983</v>
      </c>
      <c r="D862" s="82" t="s">
        <v>1984</v>
      </c>
      <c r="E862" t="s">
        <v>2217</v>
      </c>
      <c r="F862" t="s">
        <v>2344</v>
      </c>
      <c r="G862" s="83" t="s">
        <v>5399</v>
      </c>
      <c r="H862" s="83" t="s">
        <v>2356</v>
      </c>
      <c r="I862" s="9"/>
      <c r="J862" s="9"/>
      <c r="K862" s="9"/>
      <c r="L862" s="9"/>
      <c r="M862" s="22"/>
      <c r="N862" s="22"/>
      <c r="O862" s="22"/>
      <c r="P862" s="85">
        <v>1500</v>
      </c>
      <c r="Q862" s="86">
        <v>0.5</v>
      </c>
      <c r="R862" s="86">
        <v>10</v>
      </c>
      <c r="S862" s="86">
        <v>15</v>
      </c>
      <c r="T862" s="86">
        <v>10</v>
      </c>
      <c r="U862" s="14" t="s">
        <v>56</v>
      </c>
      <c r="V862" s="14" t="s">
        <v>56</v>
      </c>
      <c r="W862" s="14" t="s">
        <v>56</v>
      </c>
      <c r="X862" s="14" t="s">
        <v>56</v>
      </c>
    </row>
    <row r="863" spans="1:24">
      <c r="A863" t="s">
        <v>2357</v>
      </c>
      <c r="B863" s="12">
        <v>4010869356749</v>
      </c>
      <c r="C863" s="12" t="s">
        <v>1983</v>
      </c>
      <c r="D863" s="82" t="s">
        <v>1984</v>
      </c>
      <c r="E863" t="s">
        <v>2217</v>
      </c>
      <c r="F863" t="s">
        <v>2344</v>
      </c>
      <c r="G863" s="83" t="s">
        <v>5400</v>
      </c>
      <c r="H863" s="83" t="s">
        <v>2356</v>
      </c>
      <c r="I863" s="9"/>
      <c r="J863" s="9"/>
      <c r="K863" s="9"/>
      <c r="L863" s="9"/>
      <c r="M863" s="22"/>
      <c r="N863" s="22"/>
      <c r="O863" s="22"/>
      <c r="P863" s="85">
        <v>1500</v>
      </c>
      <c r="Q863" s="86">
        <v>0.12</v>
      </c>
      <c r="R863" s="86">
        <v>10</v>
      </c>
      <c r="S863" s="86">
        <v>15</v>
      </c>
      <c r="T863" s="86">
        <v>10</v>
      </c>
      <c r="U863" s="14" t="s">
        <v>56</v>
      </c>
      <c r="V863" s="14" t="s">
        <v>56</v>
      </c>
      <c r="W863" s="14" t="s">
        <v>56</v>
      </c>
      <c r="X863" s="14" t="s">
        <v>56</v>
      </c>
    </row>
    <row r="864" spans="1:24">
      <c r="A864" t="s">
        <v>2359</v>
      </c>
      <c r="B864" s="12">
        <v>4010869356756</v>
      </c>
      <c r="C864" s="12" t="s">
        <v>1983</v>
      </c>
      <c r="D864" s="82" t="s">
        <v>1984</v>
      </c>
      <c r="E864" t="s">
        <v>2217</v>
      </c>
      <c r="F864" t="s">
        <v>2344</v>
      </c>
      <c r="G864" s="83" t="s">
        <v>5401</v>
      </c>
      <c r="H864" s="83" t="s">
        <v>2361</v>
      </c>
      <c r="I864" s="9"/>
      <c r="J864" s="9"/>
      <c r="K864" s="9"/>
      <c r="L864" s="9"/>
      <c r="M864" s="22"/>
      <c r="N864" s="22"/>
      <c r="O864" s="22"/>
      <c r="P864" s="85">
        <v>567</v>
      </c>
      <c r="Q864" s="86">
        <v>0.83</v>
      </c>
      <c r="R864" s="86">
        <v>7.0000000000000009</v>
      </c>
      <c r="S864" s="86">
        <v>9</v>
      </c>
      <c r="T864" s="86">
        <v>9</v>
      </c>
      <c r="U864" s="14" t="s">
        <v>56</v>
      </c>
      <c r="V864" s="14" t="s">
        <v>56</v>
      </c>
      <c r="W864" s="14" t="s">
        <v>56</v>
      </c>
      <c r="X864" s="14" t="s">
        <v>56</v>
      </c>
    </row>
    <row r="865" spans="1:24">
      <c r="A865" t="s">
        <v>2362</v>
      </c>
      <c r="B865" s="12">
        <v>4010869356763</v>
      </c>
      <c r="C865" s="12" t="s">
        <v>1983</v>
      </c>
      <c r="D865" s="82" t="s">
        <v>1984</v>
      </c>
      <c r="E865" t="s">
        <v>2217</v>
      </c>
      <c r="F865" t="s">
        <v>2344</v>
      </c>
      <c r="G865" s="83" t="s">
        <v>5402</v>
      </c>
      <c r="H865" s="83" t="s">
        <v>2361</v>
      </c>
      <c r="I865" s="9"/>
      <c r="J865" s="9"/>
      <c r="K865" s="9"/>
      <c r="L865" s="9"/>
      <c r="M865" s="22"/>
      <c r="N865" s="22"/>
      <c r="O865" s="22"/>
      <c r="P865" s="85">
        <v>567</v>
      </c>
      <c r="Q865" s="86">
        <v>0.84</v>
      </c>
      <c r="R865" s="86">
        <v>7.0000000000000009</v>
      </c>
      <c r="S865" s="86">
        <v>9</v>
      </c>
      <c r="T865" s="86">
        <v>9</v>
      </c>
      <c r="U865" s="14" t="s">
        <v>56</v>
      </c>
      <c r="V865" s="14" t="s">
        <v>56</v>
      </c>
      <c r="W865" s="14" t="s">
        <v>56</v>
      </c>
      <c r="X865" s="14" t="s">
        <v>56</v>
      </c>
    </row>
    <row r="866" spans="1:24">
      <c r="A866" t="s">
        <v>2364</v>
      </c>
      <c r="B866" s="12">
        <v>4010869356787</v>
      </c>
      <c r="C866" s="12" t="s">
        <v>1983</v>
      </c>
      <c r="D866" s="82" t="s">
        <v>1984</v>
      </c>
      <c r="E866" t="s">
        <v>2217</v>
      </c>
      <c r="F866" t="s">
        <v>2344</v>
      </c>
      <c r="G866" s="83" t="s">
        <v>5403</v>
      </c>
      <c r="H866" s="83" t="s">
        <v>2366</v>
      </c>
      <c r="I866" s="9"/>
      <c r="J866" s="9"/>
      <c r="K866" s="9"/>
      <c r="L866" s="9"/>
      <c r="M866" s="22"/>
      <c r="N866" s="22"/>
      <c r="O866" s="22"/>
      <c r="P866" s="85">
        <v>508.03199999999998</v>
      </c>
      <c r="Q866" s="86">
        <v>2</v>
      </c>
      <c r="R866" s="86">
        <v>7.1999999999999993</v>
      </c>
      <c r="S866" s="86">
        <v>9.8000000000000007</v>
      </c>
      <c r="T866" s="86">
        <v>7.1999999999999993</v>
      </c>
      <c r="U866" s="14" t="s">
        <v>56</v>
      </c>
      <c r="V866" s="14" t="s">
        <v>56</v>
      </c>
      <c r="W866" s="14" t="s">
        <v>56</v>
      </c>
      <c r="X866" s="14" t="s">
        <v>56</v>
      </c>
    </row>
    <row r="867" spans="1:24">
      <c r="A867" t="s">
        <v>2367</v>
      </c>
      <c r="B867" s="12">
        <v>4010869356770</v>
      </c>
      <c r="C867" s="12" t="s">
        <v>1983</v>
      </c>
      <c r="D867" s="82" t="s">
        <v>1984</v>
      </c>
      <c r="E867" t="s">
        <v>2217</v>
      </c>
      <c r="F867" t="s">
        <v>2344</v>
      </c>
      <c r="G867" s="83" t="s">
        <v>2369</v>
      </c>
      <c r="H867" s="83" t="s">
        <v>2369</v>
      </c>
      <c r="I867" s="9"/>
      <c r="J867" s="9"/>
      <c r="K867" s="9"/>
      <c r="L867" s="9"/>
      <c r="M867" s="22"/>
      <c r="N867" s="22"/>
      <c r="O867" s="22"/>
      <c r="P867" s="85">
        <v>126</v>
      </c>
      <c r="Q867" s="86">
        <v>0.14000000000000001</v>
      </c>
      <c r="R867" s="86">
        <v>2</v>
      </c>
      <c r="S867" s="86">
        <v>9</v>
      </c>
      <c r="T867" s="86">
        <v>7.0000000000000009</v>
      </c>
      <c r="U867" s="14" t="s">
        <v>56</v>
      </c>
      <c r="V867" s="14" t="s">
        <v>56</v>
      </c>
      <c r="W867" s="14" t="s">
        <v>56</v>
      </c>
      <c r="X867" s="14" t="s">
        <v>56</v>
      </c>
    </row>
    <row r="868" spans="1:24">
      <c r="A868" t="s">
        <v>2370</v>
      </c>
      <c r="B868" s="12">
        <v>5025232851133</v>
      </c>
      <c r="C868" s="12" t="s">
        <v>1983</v>
      </c>
      <c r="D868" s="82" t="s">
        <v>1984</v>
      </c>
      <c r="E868" t="s">
        <v>2217</v>
      </c>
      <c r="F868" t="s">
        <v>2371</v>
      </c>
      <c r="G868" s="83" t="s">
        <v>6986</v>
      </c>
      <c r="H868" s="83" t="s">
        <v>2373</v>
      </c>
      <c r="I868" s="9"/>
      <c r="J868" s="9"/>
      <c r="K868" s="9"/>
      <c r="L868" s="9"/>
      <c r="M868" s="22"/>
      <c r="N868" s="22"/>
      <c r="O868" s="22"/>
      <c r="P868" s="85">
        <v>6920.75</v>
      </c>
      <c r="Q868" s="86">
        <v>1.7749999999999999</v>
      </c>
      <c r="R868" s="86">
        <v>14.6</v>
      </c>
      <c r="S868" s="86">
        <v>21.8</v>
      </c>
      <c r="T868" s="86">
        <v>15.4</v>
      </c>
      <c r="U868" s="14" t="s">
        <v>56</v>
      </c>
      <c r="V868" s="14" t="s">
        <v>56</v>
      </c>
      <c r="W868" s="14" t="s">
        <v>56</v>
      </c>
      <c r="X868" s="14" t="s">
        <v>56</v>
      </c>
    </row>
    <row r="869" spans="1:24">
      <c r="A869" t="s">
        <v>2374</v>
      </c>
      <c r="B869" s="12">
        <v>5025232851096</v>
      </c>
      <c r="C869" s="12" t="s">
        <v>1983</v>
      </c>
      <c r="D869" s="82" t="s">
        <v>1984</v>
      </c>
      <c r="E869" t="s">
        <v>2217</v>
      </c>
      <c r="F869" t="s">
        <v>2371</v>
      </c>
      <c r="G869" s="83" t="s">
        <v>6987</v>
      </c>
      <c r="H869" s="83" t="s">
        <v>2376</v>
      </c>
      <c r="I869" s="9"/>
      <c r="J869" s="9"/>
      <c r="K869" s="9"/>
      <c r="L869" s="9"/>
      <c r="M869" s="22"/>
      <c r="N869" s="22"/>
      <c r="O869" s="22"/>
      <c r="P869" s="85">
        <v>5280</v>
      </c>
      <c r="Q869" s="86">
        <v>1.625</v>
      </c>
      <c r="R869" s="86">
        <v>15</v>
      </c>
      <c r="S869" s="86">
        <v>22</v>
      </c>
      <c r="T869" s="86">
        <v>16</v>
      </c>
      <c r="U869" s="14" t="s">
        <v>56</v>
      </c>
      <c r="V869" s="14" t="s">
        <v>56</v>
      </c>
      <c r="W869" s="14" t="s">
        <v>56</v>
      </c>
      <c r="X869" s="14" t="s">
        <v>56</v>
      </c>
    </row>
    <row r="870" spans="1:24">
      <c r="A870" t="s">
        <v>2377</v>
      </c>
      <c r="B870" s="12">
        <v>5025232851126</v>
      </c>
      <c r="C870" s="12" t="s">
        <v>1983</v>
      </c>
      <c r="D870" s="82" t="s">
        <v>1984</v>
      </c>
      <c r="E870" t="s">
        <v>2217</v>
      </c>
      <c r="F870" t="s">
        <v>2371</v>
      </c>
      <c r="G870" s="83" t="s">
        <v>6988</v>
      </c>
      <c r="H870" s="83" t="s">
        <v>2379</v>
      </c>
      <c r="I870" s="9"/>
      <c r="J870" s="9"/>
      <c r="K870" s="9"/>
      <c r="L870" s="9"/>
      <c r="M870" s="22"/>
      <c r="N870" s="22"/>
      <c r="O870" s="22"/>
      <c r="P870" s="85">
        <v>23166</v>
      </c>
      <c r="Q870" s="86">
        <v>4</v>
      </c>
      <c r="R870" s="86">
        <v>18</v>
      </c>
      <c r="S870" s="86">
        <v>33</v>
      </c>
      <c r="T870" s="86">
        <v>39</v>
      </c>
      <c r="U870" s="14" t="s">
        <v>56</v>
      </c>
      <c r="V870" s="14" t="s">
        <v>56</v>
      </c>
      <c r="W870" s="14" t="s">
        <v>56</v>
      </c>
      <c r="X870" s="14" t="s">
        <v>56</v>
      </c>
    </row>
    <row r="871" spans="1:24">
      <c r="A871" t="s">
        <v>6989</v>
      </c>
      <c r="B871" s="12">
        <v>5025232835539</v>
      </c>
      <c r="C871" s="12" t="s">
        <v>1983</v>
      </c>
      <c r="D871" s="82" t="s">
        <v>1984</v>
      </c>
      <c r="E871" t="s">
        <v>2217</v>
      </c>
      <c r="F871" t="s">
        <v>2371</v>
      </c>
      <c r="G871" s="83" t="s">
        <v>6990</v>
      </c>
      <c r="H871" s="83" t="s">
        <v>6991</v>
      </c>
      <c r="I871" s="9"/>
      <c r="J871" s="9"/>
      <c r="K871" s="9"/>
      <c r="L871" s="9"/>
      <c r="M871" s="22"/>
      <c r="N871" s="22"/>
      <c r="O871" s="22"/>
      <c r="P871" s="85">
        <v>21318</v>
      </c>
      <c r="Q871" s="86">
        <v>2.6</v>
      </c>
      <c r="R871" s="86">
        <v>17</v>
      </c>
      <c r="S871" s="86">
        <v>33</v>
      </c>
      <c r="T871" s="86">
        <v>38</v>
      </c>
      <c r="U871" s="14" t="s">
        <v>56</v>
      </c>
      <c r="V871" s="14" t="s">
        <v>56</v>
      </c>
      <c r="W871" s="14" t="s">
        <v>56</v>
      </c>
      <c r="X871" s="14" t="s">
        <v>56</v>
      </c>
    </row>
    <row r="872" spans="1:24">
      <c r="A872" t="s">
        <v>2383</v>
      </c>
      <c r="B872" s="12">
        <v>5025232951406</v>
      </c>
      <c r="C872" s="12" t="s">
        <v>2384</v>
      </c>
      <c r="D872" t="s">
        <v>6883</v>
      </c>
      <c r="E872" t="s">
        <v>2385</v>
      </c>
      <c r="F872" t="s">
        <v>2384</v>
      </c>
      <c r="G872" s="83" t="s">
        <v>5411</v>
      </c>
      <c r="H872" s="83" t="s">
        <v>2387</v>
      </c>
      <c r="I872" s="9"/>
      <c r="J872" s="9"/>
      <c r="K872" s="9"/>
      <c r="L872" s="9"/>
      <c r="M872" s="22"/>
      <c r="N872" s="22"/>
      <c r="O872" s="22"/>
      <c r="P872" s="85">
        <v>369852</v>
      </c>
      <c r="Q872" s="86">
        <v>29</v>
      </c>
      <c r="R872" s="86">
        <v>84</v>
      </c>
      <c r="S872" s="86">
        <v>119</v>
      </c>
      <c r="T872" s="86">
        <v>37</v>
      </c>
      <c r="U872" s="14" t="s">
        <v>56</v>
      </c>
      <c r="V872" s="14" t="s">
        <v>56</v>
      </c>
      <c r="W872" s="14" t="s">
        <v>56</v>
      </c>
      <c r="X872" s="14" t="s">
        <v>56</v>
      </c>
    </row>
    <row r="873" spans="1:24">
      <c r="A873" t="s">
        <v>2388</v>
      </c>
      <c r="B873" s="12">
        <v>5025232951413</v>
      </c>
      <c r="C873" s="12" t="s">
        <v>2384</v>
      </c>
      <c r="D873" t="s">
        <v>6883</v>
      </c>
      <c r="E873" t="s">
        <v>2385</v>
      </c>
      <c r="F873" t="s">
        <v>2384</v>
      </c>
      <c r="G873" s="83" t="s">
        <v>5412</v>
      </c>
      <c r="H873" s="83" t="s">
        <v>2387</v>
      </c>
      <c r="I873" s="9"/>
      <c r="J873" s="9"/>
      <c r="K873" s="9"/>
      <c r="L873" s="9"/>
      <c r="M873" s="22"/>
      <c r="N873" s="22"/>
      <c r="O873" s="22"/>
      <c r="P873" s="85">
        <v>422688</v>
      </c>
      <c r="Q873" s="86">
        <v>33</v>
      </c>
      <c r="R873" s="86">
        <v>96</v>
      </c>
      <c r="S873" s="86">
        <v>119</v>
      </c>
      <c r="T873" s="86">
        <v>37</v>
      </c>
      <c r="U873" s="14" t="s">
        <v>56</v>
      </c>
      <c r="V873" s="14" t="s">
        <v>56</v>
      </c>
      <c r="W873" s="14" t="s">
        <v>56</v>
      </c>
      <c r="X873" s="14" t="s">
        <v>56</v>
      </c>
    </row>
    <row r="874" spans="1:24">
      <c r="A874" t="s">
        <v>2390</v>
      </c>
      <c r="B874" s="12">
        <v>5025232951420</v>
      </c>
      <c r="C874" s="12" t="s">
        <v>2384</v>
      </c>
      <c r="D874" t="s">
        <v>6883</v>
      </c>
      <c r="E874" t="s">
        <v>2385</v>
      </c>
      <c r="F874" t="s">
        <v>2384</v>
      </c>
      <c r="G874" s="83" t="s">
        <v>5413</v>
      </c>
      <c r="H874" s="83" t="s">
        <v>2387</v>
      </c>
      <c r="I874" s="9"/>
      <c r="J874" s="9"/>
      <c r="K874" s="9"/>
      <c r="L874" s="9"/>
      <c r="M874" s="22"/>
      <c r="N874" s="22"/>
      <c r="O874" s="22"/>
      <c r="P874" s="85">
        <v>587079</v>
      </c>
      <c r="Q874" s="86">
        <v>43</v>
      </c>
      <c r="R874" s="86">
        <v>111.00000000000001</v>
      </c>
      <c r="S874" s="86">
        <v>129</v>
      </c>
      <c r="T874" s="86">
        <v>41</v>
      </c>
      <c r="U874" s="14" t="s">
        <v>56</v>
      </c>
      <c r="V874" s="14" t="s">
        <v>56</v>
      </c>
      <c r="W874" s="14" t="s">
        <v>56</v>
      </c>
      <c r="X874" s="14" t="s">
        <v>56</v>
      </c>
    </row>
    <row r="875" spans="1:24">
      <c r="A875" t="s">
        <v>2392</v>
      </c>
      <c r="B875" s="12">
        <v>5025232951437</v>
      </c>
      <c r="C875" s="12" t="s">
        <v>2384</v>
      </c>
      <c r="D875" t="s">
        <v>6883</v>
      </c>
      <c r="E875" t="s">
        <v>2385</v>
      </c>
      <c r="F875" t="s">
        <v>2384</v>
      </c>
      <c r="G875" s="83" t="s">
        <v>5414</v>
      </c>
      <c r="H875" s="83" t="s">
        <v>2387</v>
      </c>
      <c r="I875" s="9"/>
      <c r="J875" s="9"/>
      <c r="K875" s="9"/>
      <c r="L875" s="9"/>
      <c r="M875" s="22"/>
      <c r="N875" s="22"/>
      <c r="O875" s="22"/>
      <c r="P875" s="85">
        <v>661125</v>
      </c>
      <c r="Q875" s="86">
        <v>48</v>
      </c>
      <c r="R875" s="86">
        <v>125</v>
      </c>
      <c r="S875" s="86">
        <v>129</v>
      </c>
      <c r="T875" s="86">
        <v>41</v>
      </c>
      <c r="U875" s="14" t="s">
        <v>56</v>
      </c>
      <c r="V875" s="14" t="s">
        <v>56</v>
      </c>
      <c r="W875" s="14" t="s">
        <v>56</v>
      </c>
      <c r="X875" s="14" t="s">
        <v>56</v>
      </c>
    </row>
    <row r="876" spans="1:24">
      <c r="A876" t="s">
        <v>2394</v>
      </c>
      <c r="B876" s="12">
        <v>5025232951444</v>
      </c>
      <c r="C876" s="12" t="s">
        <v>2384</v>
      </c>
      <c r="D876" t="s">
        <v>6883</v>
      </c>
      <c r="E876" t="s">
        <v>2385</v>
      </c>
      <c r="F876" t="s">
        <v>2384</v>
      </c>
      <c r="G876" s="83" t="s">
        <v>5415</v>
      </c>
      <c r="H876" s="83" t="s">
        <v>2387</v>
      </c>
      <c r="I876" s="9"/>
      <c r="J876" s="9"/>
      <c r="K876" s="9"/>
      <c r="L876" s="9"/>
      <c r="M876" s="22"/>
      <c r="N876" s="22"/>
      <c r="O876" s="22"/>
      <c r="P876" s="85">
        <v>781354</v>
      </c>
      <c r="Q876" s="86">
        <v>56</v>
      </c>
      <c r="R876" s="86">
        <v>119</v>
      </c>
      <c r="S876" s="86">
        <v>134</v>
      </c>
      <c r="T876" s="86">
        <v>49</v>
      </c>
      <c r="U876" s="14" t="s">
        <v>56</v>
      </c>
      <c r="V876" s="14" t="s">
        <v>56</v>
      </c>
      <c r="W876" s="14" t="s">
        <v>56</v>
      </c>
      <c r="X876" s="14" t="s">
        <v>56</v>
      </c>
    </row>
    <row r="877" spans="1:24" ht="15.75" customHeight="1">
      <c r="A877" t="s">
        <v>2396</v>
      </c>
      <c r="B877" s="12">
        <v>5025232951451</v>
      </c>
      <c r="C877" s="12" t="s">
        <v>2384</v>
      </c>
      <c r="D877" t="s">
        <v>6883</v>
      </c>
      <c r="E877" t="s">
        <v>2385</v>
      </c>
      <c r="F877" t="s">
        <v>2384</v>
      </c>
      <c r="G877" s="83" t="s">
        <v>5416</v>
      </c>
      <c r="H877" s="83" t="s">
        <v>2387</v>
      </c>
      <c r="I877" s="9"/>
      <c r="J877" s="9"/>
      <c r="K877" s="9"/>
      <c r="L877" s="9"/>
      <c r="M877" s="22"/>
      <c r="N877" s="22"/>
      <c r="O877" s="22"/>
      <c r="P877" s="85">
        <v>941780</v>
      </c>
      <c r="Q877" s="86">
        <v>70</v>
      </c>
      <c r="R877" s="86">
        <v>124</v>
      </c>
      <c r="S877" s="86">
        <v>155</v>
      </c>
      <c r="T877" s="86">
        <v>49</v>
      </c>
      <c r="U877" s="14" t="s">
        <v>56</v>
      </c>
      <c r="V877" s="14" t="s">
        <v>56</v>
      </c>
      <c r="W877" s="14" t="s">
        <v>56</v>
      </c>
      <c r="X877" s="14" t="s">
        <v>56</v>
      </c>
    </row>
    <row r="878" spans="1:24">
      <c r="A878" t="s">
        <v>2398</v>
      </c>
      <c r="B878" s="12">
        <v>5025232951468</v>
      </c>
      <c r="C878" s="12" t="s">
        <v>2384</v>
      </c>
      <c r="D878" t="s">
        <v>6883</v>
      </c>
      <c r="E878" t="s">
        <v>2385</v>
      </c>
      <c r="F878" t="s">
        <v>2384</v>
      </c>
      <c r="G878" s="83" t="s">
        <v>5417</v>
      </c>
      <c r="H878" s="83" t="s">
        <v>2387</v>
      </c>
      <c r="I878" s="9"/>
      <c r="J878" s="9"/>
      <c r="K878" s="9"/>
      <c r="L878" s="9"/>
      <c r="M878" s="22"/>
      <c r="N878" s="22"/>
      <c r="O878" s="22"/>
      <c r="P878" s="85">
        <v>1101716</v>
      </c>
      <c r="Q878" s="86">
        <v>74</v>
      </c>
      <c r="R878" s="86">
        <v>146</v>
      </c>
      <c r="S878" s="86">
        <v>154</v>
      </c>
      <c r="T878" s="86">
        <v>49</v>
      </c>
      <c r="U878" s="14" t="s">
        <v>56</v>
      </c>
      <c r="V878" s="14" t="s">
        <v>56</v>
      </c>
      <c r="W878" s="14" t="s">
        <v>56</v>
      </c>
      <c r="X878" s="14" t="s">
        <v>56</v>
      </c>
    </row>
    <row r="879" spans="1:24">
      <c r="A879" t="s">
        <v>2400</v>
      </c>
      <c r="B879" s="12">
        <v>5025232951475</v>
      </c>
      <c r="C879" s="12" t="s">
        <v>2384</v>
      </c>
      <c r="D879" t="s">
        <v>6883</v>
      </c>
      <c r="E879" t="s">
        <v>2385</v>
      </c>
      <c r="F879" t="s">
        <v>2384</v>
      </c>
      <c r="G879" s="83" t="s">
        <v>5418</v>
      </c>
      <c r="H879" s="83" t="s">
        <v>2387</v>
      </c>
      <c r="I879" s="9"/>
      <c r="J879" s="9"/>
      <c r="K879" s="9"/>
      <c r="L879" s="9"/>
      <c r="M879" s="22"/>
      <c r="N879" s="22"/>
      <c r="O879" s="22"/>
      <c r="P879" s="85">
        <v>2020270</v>
      </c>
      <c r="Q879" s="86">
        <v>154</v>
      </c>
      <c r="R879" s="86">
        <v>98</v>
      </c>
      <c r="S879" s="86">
        <v>155</v>
      </c>
      <c r="T879" s="86">
        <v>133</v>
      </c>
      <c r="U879" s="14" t="s">
        <v>56</v>
      </c>
      <c r="V879" s="14" t="s">
        <v>56</v>
      </c>
      <c r="W879" s="14" t="s">
        <v>56</v>
      </c>
      <c r="X879" s="14" t="s">
        <v>56</v>
      </c>
    </row>
    <row r="880" spans="1:24">
      <c r="A880" t="s">
        <v>2402</v>
      </c>
      <c r="B880" s="12">
        <v>5025232951482</v>
      </c>
      <c r="C880" s="12" t="s">
        <v>2384</v>
      </c>
      <c r="D880" t="s">
        <v>6883</v>
      </c>
      <c r="E880" t="s">
        <v>2385</v>
      </c>
      <c r="F880" t="s">
        <v>2384</v>
      </c>
      <c r="G880" s="83" t="s">
        <v>5419</v>
      </c>
      <c r="H880" s="83" t="s">
        <v>2387</v>
      </c>
      <c r="I880" s="9"/>
      <c r="J880" s="9"/>
      <c r="K880" s="9"/>
      <c r="L880" s="9"/>
      <c r="M880" s="22"/>
      <c r="N880" s="22"/>
      <c r="O880" s="22"/>
      <c r="P880" s="85">
        <v>2354450</v>
      </c>
      <c r="Q880" s="86">
        <v>184</v>
      </c>
      <c r="R880" s="86">
        <v>98</v>
      </c>
      <c r="S880" s="86">
        <v>155</v>
      </c>
      <c r="T880" s="86">
        <v>155</v>
      </c>
      <c r="U880" s="14" t="s">
        <v>56</v>
      </c>
      <c r="V880" s="14" t="s">
        <v>56</v>
      </c>
      <c r="W880" s="14" t="s">
        <v>56</v>
      </c>
      <c r="X880" s="14" t="s">
        <v>56</v>
      </c>
    </row>
    <row r="881" spans="1:24">
      <c r="A881" t="s">
        <v>2404</v>
      </c>
      <c r="B881" s="12">
        <v>5025232951499</v>
      </c>
      <c r="C881" s="12" t="s">
        <v>2384</v>
      </c>
      <c r="D881" s="82" t="s">
        <v>1984</v>
      </c>
      <c r="E881" t="s">
        <v>2385</v>
      </c>
      <c r="F881" t="s">
        <v>2384</v>
      </c>
      <c r="G881" s="83" t="s">
        <v>5420</v>
      </c>
      <c r="H881" s="83" t="s">
        <v>2406</v>
      </c>
      <c r="I881" s="9"/>
      <c r="J881" s="9"/>
      <c r="K881" s="9"/>
      <c r="L881" s="9"/>
      <c r="M881" s="22"/>
      <c r="N881" s="22"/>
      <c r="O881" s="22"/>
      <c r="P881" s="85">
        <v>6510</v>
      </c>
      <c r="Q881" s="86">
        <v>0.59</v>
      </c>
      <c r="R881" s="86">
        <v>15.5</v>
      </c>
      <c r="S881" s="86">
        <v>30</v>
      </c>
      <c r="T881" s="86">
        <v>14.000000000000002</v>
      </c>
      <c r="U881" s="14" t="s">
        <v>56</v>
      </c>
      <c r="V881" s="14" t="s">
        <v>56</v>
      </c>
      <c r="W881" s="14" t="s">
        <v>56</v>
      </c>
      <c r="X881" s="14" t="s">
        <v>56</v>
      </c>
    </row>
    <row r="882" spans="1:24">
      <c r="A882" t="s">
        <v>2407</v>
      </c>
      <c r="B882" s="12">
        <v>5025232951505</v>
      </c>
      <c r="C882" s="12" t="s">
        <v>2384</v>
      </c>
      <c r="D882" s="82" t="s">
        <v>1984</v>
      </c>
      <c r="E882" t="s">
        <v>2385</v>
      </c>
      <c r="F882" t="s">
        <v>2384</v>
      </c>
      <c r="G882" s="83" t="s">
        <v>5421</v>
      </c>
      <c r="H882" s="83" t="s">
        <v>2406</v>
      </c>
      <c r="I882" s="9"/>
      <c r="J882" s="9"/>
      <c r="K882" s="9"/>
      <c r="L882" s="9"/>
      <c r="M882" s="22"/>
      <c r="N882" s="22"/>
      <c r="O882" s="22"/>
      <c r="P882" s="85">
        <v>7526.85</v>
      </c>
      <c r="Q882" s="86">
        <v>1.94</v>
      </c>
      <c r="R882" s="86">
        <v>15</v>
      </c>
      <c r="S882" s="86">
        <v>36.1</v>
      </c>
      <c r="T882" s="86">
        <v>13.900000000000002</v>
      </c>
      <c r="U882" s="14" t="s">
        <v>56</v>
      </c>
      <c r="V882" s="14" t="s">
        <v>56</v>
      </c>
      <c r="W882" s="14" t="s">
        <v>56</v>
      </c>
      <c r="X882" s="14" t="s">
        <v>56</v>
      </c>
    </row>
    <row r="883" spans="1:24">
      <c r="A883" t="s">
        <v>2409</v>
      </c>
      <c r="B883" s="12">
        <v>5025232951512</v>
      </c>
      <c r="C883" s="12" t="s">
        <v>2384</v>
      </c>
      <c r="D883" s="82" t="s">
        <v>1984</v>
      </c>
      <c r="E883" t="s">
        <v>2385</v>
      </c>
      <c r="F883" t="s">
        <v>2384</v>
      </c>
      <c r="G883" s="83" t="s">
        <v>5422</v>
      </c>
      <c r="H883" s="83" t="s">
        <v>2406</v>
      </c>
      <c r="I883" s="9"/>
      <c r="J883" s="9"/>
      <c r="K883" s="9"/>
      <c r="L883" s="9"/>
      <c r="M883" s="22"/>
      <c r="N883" s="22"/>
      <c r="O883" s="22"/>
      <c r="P883" s="85">
        <v>9840</v>
      </c>
      <c r="Q883" s="86">
        <v>0.9</v>
      </c>
      <c r="R883" s="86">
        <v>15</v>
      </c>
      <c r="S883" s="86">
        <v>41</v>
      </c>
      <c r="T883" s="86">
        <v>16</v>
      </c>
      <c r="U883" s="14" t="s">
        <v>56</v>
      </c>
      <c r="V883" s="14" t="s">
        <v>56</v>
      </c>
      <c r="W883" s="14" t="s">
        <v>56</v>
      </c>
      <c r="X883" s="14" t="s">
        <v>56</v>
      </c>
    </row>
    <row r="884" spans="1:24">
      <c r="A884" t="s">
        <v>2411</v>
      </c>
      <c r="B884" s="12">
        <v>5025232951529</v>
      </c>
      <c r="C884" s="12" t="s">
        <v>2384</v>
      </c>
      <c r="D884" s="82" t="s">
        <v>1984</v>
      </c>
      <c r="E884" t="s">
        <v>2385</v>
      </c>
      <c r="F884" t="s">
        <v>2384</v>
      </c>
      <c r="G884" s="83" t="s">
        <v>5423</v>
      </c>
      <c r="H884" s="83" t="s">
        <v>2406</v>
      </c>
      <c r="I884" s="9"/>
      <c r="J884" s="9"/>
      <c r="K884" s="9"/>
      <c r="L884" s="9"/>
      <c r="M884" s="22"/>
      <c r="N884" s="22"/>
      <c r="O884" s="22"/>
      <c r="P884" s="85">
        <v>10800</v>
      </c>
      <c r="Q884" s="86">
        <v>0.98499999999999999</v>
      </c>
      <c r="R884" s="86">
        <v>15</v>
      </c>
      <c r="S884" s="86">
        <v>48</v>
      </c>
      <c r="T884" s="86">
        <v>15</v>
      </c>
      <c r="U884" s="14" t="s">
        <v>56</v>
      </c>
      <c r="V884" s="14" t="s">
        <v>56</v>
      </c>
      <c r="W884" s="14" t="s">
        <v>56</v>
      </c>
      <c r="X884" s="14" t="s">
        <v>56</v>
      </c>
    </row>
    <row r="885" spans="1:24">
      <c r="A885" t="s">
        <v>2413</v>
      </c>
      <c r="B885" s="12">
        <v>5025232951536</v>
      </c>
      <c r="C885" s="12" t="s">
        <v>2384</v>
      </c>
      <c r="D885" s="82" t="s">
        <v>1984</v>
      </c>
      <c r="E885" t="s">
        <v>2385</v>
      </c>
      <c r="F885" t="s">
        <v>2384</v>
      </c>
      <c r="G885" s="83" t="s">
        <v>5424</v>
      </c>
      <c r="H885" s="83" t="s">
        <v>2406</v>
      </c>
      <c r="I885" s="9"/>
      <c r="J885" s="9"/>
      <c r="K885" s="9"/>
      <c r="L885" s="9"/>
      <c r="M885" s="22"/>
      <c r="N885" s="22"/>
      <c r="O885" s="22"/>
      <c r="P885" s="85">
        <v>12825</v>
      </c>
      <c r="Q885" s="86">
        <v>1.1299999999999999</v>
      </c>
      <c r="R885" s="86">
        <v>15</v>
      </c>
      <c r="S885" s="86">
        <v>45</v>
      </c>
      <c r="T885" s="86">
        <v>19</v>
      </c>
      <c r="U885" s="14" t="s">
        <v>56</v>
      </c>
      <c r="V885" s="14" t="s">
        <v>56</v>
      </c>
      <c r="W885" s="14" t="s">
        <v>56</v>
      </c>
      <c r="X885" s="14" t="s">
        <v>56</v>
      </c>
    </row>
    <row r="886" spans="1:24">
      <c r="A886" t="s">
        <v>2415</v>
      </c>
      <c r="B886" s="12">
        <v>5025232951543</v>
      </c>
      <c r="C886" s="12" t="s">
        <v>2384</v>
      </c>
      <c r="D886" s="82" t="s">
        <v>1984</v>
      </c>
      <c r="E886" t="s">
        <v>2385</v>
      </c>
      <c r="F886" t="s">
        <v>2384</v>
      </c>
      <c r="G886" s="83" t="s">
        <v>5425</v>
      </c>
      <c r="H886" s="83" t="s">
        <v>2406</v>
      </c>
      <c r="I886" s="9"/>
      <c r="J886" s="9"/>
      <c r="K886" s="9"/>
      <c r="L886" s="9"/>
      <c r="M886" s="22"/>
      <c r="N886" s="22"/>
      <c r="O886" s="22"/>
      <c r="P886" s="85">
        <v>14570</v>
      </c>
      <c r="Q886" s="86">
        <v>4.5</v>
      </c>
      <c r="R886" s="86">
        <v>15.5</v>
      </c>
      <c r="S886" s="86">
        <v>47</v>
      </c>
      <c r="T886" s="86">
        <v>20</v>
      </c>
      <c r="U886" s="14" t="s">
        <v>56</v>
      </c>
      <c r="V886" s="14" t="s">
        <v>56</v>
      </c>
      <c r="W886" s="14" t="s">
        <v>56</v>
      </c>
      <c r="X886" s="14" t="s">
        <v>56</v>
      </c>
    </row>
    <row r="887" spans="1:24">
      <c r="A887" t="s">
        <v>2417</v>
      </c>
      <c r="B887" s="12">
        <v>5025232951550</v>
      </c>
      <c r="C887" s="12" t="s">
        <v>2384</v>
      </c>
      <c r="D887" s="82" t="s">
        <v>1984</v>
      </c>
      <c r="E887" t="s">
        <v>2385</v>
      </c>
      <c r="F887" t="s">
        <v>2384</v>
      </c>
      <c r="G887" s="83" t="s">
        <v>5426</v>
      </c>
      <c r="H887" s="83" t="s">
        <v>2406</v>
      </c>
      <c r="I887" s="9"/>
      <c r="J887" s="9"/>
      <c r="K887" s="9"/>
      <c r="L887" s="9"/>
      <c r="M887" s="22"/>
      <c r="N887" s="22"/>
      <c r="O887" s="22"/>
      <c r="P887" s="85">
        <v>18281.165000000001</v>
      </c>
      <c r="Q887" s="86">
        <v>3.6</v>
      </c>
      <c r="R887" s="86">
        <v>15.5</v>
      </c>
      <c r="S887" s="86">
        <v>58.099999999999994</v>
      </c>
      <c r="T887" s="86">
        <v>20.3</v>
      </c>
      <c r="U887" s="14" t="s">
        <v>56</v>
      </c>
      <c r="V887" s="14" t="s">
        <v>56</v>
      </c>
      <c r="W887" s="14" t="s">
        <v>56</v>
      </c>
      <c r="X887" s="14" t="s">
        <v>56</v>
      </c>
    </row>
    <row r="888" spans="1:24">
      <c r="A888" t="s">
        <v>6992</v>
      </c>
      <c r="B888" s="12" t="s">
        <v>6993</v>
      </c>
      <c r="C888" s="12" t="s">
        <v>2384</v>
      </c>
      <c r="D888" s="82" t="s">
        <v>1984</v>
      </c>
      <c r="E888" t="s">
        <v>2385</v>
      </c>
      <c r="F888" t="s">
        <v>2384</v>
      </c>
      <c r="G888" s="83" t="s">
        <v>6994</v>
      </c>
      <c r="H888" s="83" t="s">
        <v>6995</v>
      </c>
      <c r="I888" s="9"/>
      <c r="J888" s="9"/>
      <c r="K888" s="10" t="s">
        <v>2017</v>
      </c>
      <c r="L888" s="11">
        <v>45352</v>
      </c>
      <c r="M888" s="22"/>
      <c r="N888" s="22"/>
      <c r="O888" s="22"/>
      <c r="P888" s="97"/>
      <c r="Q888" s="98"/>
      <c r="R888" s="98"/>
      <c r="S888" s="98"/>
      <c r="T888" s="98"/>
      <c r="U888" s="14" t="s">
        <v>56</v>
      </c>
      <c r="V888" s="14" t="s">
        <v>56</v>
      </c>
      <c r="W888" s="14" t="s">
        <v>56</v>
      </c>
      <c r="X888" s="14" t="s">
        <v>56</v>
      </c>
    </row>
    <row r="889" spans="1:24">
      <c r="A889" t="s">
        <v>2418</v>
      </c>
      <c r="B889" s="12">
        <v>4010869375825</v>
      </c>
      <c r="C889" s="12" t="s">
        <v>1911</v>
      </c>
      <c r="D889" s="82" t="s">
        <v>1984</v>
      </c>
      <c r="E889" t="s">
        <v>2419</v>
      </c>
      <c r="F889" t="s">
        <v>2420</v>
      </c>
      <c r="G889" s="83" t="s">
        <v>5427</v>
      </c>
      <c r="H889" s="83" t="s">
        <v>2422</v>
      </c>
      <c r="I889" s="9"/>
      <c r="J889" s="9"/>
      <c r="K889" s="10"/>
      <c r="L889" s="11"/>
      <c r="M889" s="22"/>
      <c r="N889" s="22"/>
      <c r="O889" s="22"/>
      <c r="P889" s="85">
        <v>36244</v>
      </c>
      <c r="Q889" s="86">
        <v>13</v>
      </c>
      <c r="R889" s="86">
        <v>41</v>
      </c>
      <c r="S889" s="86">
        <v>52</v>
      </c>
      <c r="T889" s="86">
        <v>17</v>
      </c>
      <c r="U889" s="14" t="s">
        <v>56</v>
      </c>
      <c r="V889" s="14" t="s">
        <v>56</v>
      </c>
      <c r="W889" s="14" t="s">
        <v>56</v>
      </c>
      <c r="X889" s="14" t="s">
        <v>56</v>
      </c>
    </row>
    <row r="890" spans="1:24">
      <c r="A890" s="99" t="s">
        <v>6996</v>
      </c>
      <c r="B890" s="12">
        <v>4010869383059</v>
      </c>
      <c r="C890" s="12" t="s">
        <v>1911</v>
      </c>
      <c r="D890" t="s">
        <v>6883</v>
      </c>
      <c r="E890" t="s">
        <v>2425</v>
      </c>
      <c r="F890" t="s">
        <v>2426</v>
      </c>
      <c r="G890" s="83" t="s">
        <v>6997</v>
      </c>
      <c r="H890" s="83" t="s">
        <v>2428</v>
      </c>
      <c r="I890" s="9"/>
      <c r="J890" s="9"/>
      <c r="K890" s="10" t="s">
        <v>2017</v>
      </c>
      <c r="L890" s="11">
        <v>45627</v>
      </c>
      <c r="M890" s="22"/>
      <c r="N890" s="22"/>
      <c r="O890" s="22"/>
      <c r="P890" s="85">
        <v>594000</v>
      </c>
      <c r="Q890" s="86">
        <v>50</v>
      </c>
      <c r="R890" s="86">
        <v>90</v>
      </c>
      <c r="S890" s="86">
        <v>120</v>
      </c>
      <c r="T890" s="86">
        <v>55.000000000000007</v>
      </c>
      <c r="U890" s="14" t="s">
        <v>56</v>
      </c>
      <c r="V890" s="14" t="s">
        <v>56</v>
      </c>
      <c r="W890" s="14" t="s">
        <v>56</v>
      </c>
      <c r="X890" s="14" t="s">
        <v>56</v>
      </c>
    </row>
    <row r="891" spans="1:24">
      <c r="A891" t="s">
        <v>6998</v>
      </c>
      <c r="B891" s="12">
        <v>4010869383011</v>
      </c>
      <c r="C891" s="12" t="s">
        <v>1911</v>
      </c>
      <c r="D891" t="s">
        <v>6883</v>
      </c>
      <c r="E891" t="s">
        <v>2425</v>
      </c>
      <c r="F891" t="s">
        <v>2426</v>
      </c>
      <c r="G891" s="83" t="s">
        <v>6999</v>
      </c>
      <c r="H891" s="83" t="s">
        <v>2428</v>
      </c>
      <c r="I891" s="9"/>
      <c r="J891" s="9"/>
      <c r="K891" s="10" t="s">
        <v>2017</v>
      </c>
      <c r="L891" s="11">
        <v>45627</v>
      </c>
      <c r="M891" s="22"/>
      <c r="N891" s="22"/>
      <c r="O891" s="22"/>
      <c r="P891" s="85">
        <v>594000</v>
      </c>
      <c r="Q891" s="86">
        <v>50</v>
      </c>
      <c r="R891" s="86">
        <v>90</v>
      </c>
      <c r="S891" s="86">
        <v>120</v>
      </c>
      <c r="T891" s="86">
        <v>55.000000000000007</v>
      </c>
      <c r="U891" s="14" t="s">
        <v>56</v>
      </c>
      <c r="V891" s="14" t="s">
        <v>56</v>
      </c>
      <c r="W891" s="14" t="s">
        <v>56</v>
      </c>
      <c r="X891" s="14" t="s">
        <v>56</v>
      </c>
    </row>
    <row r="892" spans="1:24">
      <c r="A892" t="s">
        <v>7000</v>
      </c>
      <c r="B892" s="12">
        <v>4010869383028</v>
      </c>
      <c r="C892" s="12" t="s">
        <v>1911</v>
      </c>
      <c r="D892" t="s">
        <v>6883</v>
      </c>
      <c r="E892" t="s">
        <v>2425</v>
      </c>
      <c r="F892" t="s">
        <v>2426</v>
      </c>
      <c r="G892" s="83" t="s">
        <v>7001</v>
      </c>
      <c r="H892" s="83" t="s">
        <v>2428</v>
      </c>
      <c r="I892" s="9"/>
      <c r="J892" s="9"/>
      <c r="K892" s="10" t="s">
        <v>2017</v>
      </c>
      <c r="L892" s="11">
        <v>45627</v>
      </c>
      <c r="M892" s="22"/>
      <c r="N892" s="22"/>
      <c r="O892" s="22"/>
      <c r="P892" s="85">
        <v>841500</v>
      </c>
      <c r="Q892" s="86">
        <v>80</v>
      </c>
      <c r="R892" s="86">
        <v>90</v>
      </c>
      <c r="S892" s="86">
        <v>170</v>
      </c>
      <c r="T892" s="86">
        <v>55.000000000000007</v>
      </c>
      <c r="U892" s="14" t="s">
        <v>56</v>
      </c>
      <c r="V892" s="14" t="s">
        <v>56</v>
      </c>
      <c r="W892" s="14" t="s">
        <v>56</v>
      </c>
      <c r="X892" s="14" t="s">
        <v>56</v>
      </c>
    </row>
    <row r="893" spans="1:24">
      <c r="A893" t="s">
        <v>7002</v>
      </c>
      <c r="B893" s="12">
        <v>4010869383004</v>
      </c>
      <c r="C893" s="12" t="s">
        <v>1911</v>
      </c>
      <c r="D893" t="s">
        <v>6883</v>
      </c>
      <c r="E893" t="s">
        <v>2425</v>
      </c>
      <c r="F893" t="s">
        <v>2426</v>
      </c>
      <c r="G893" s="83" t="s">
        <v>7003</v>
      </c>
      <c r="H893" s="83" t="s">
        <v>2428</v>
      </c>
      <c r="I893" s="9"/>
      <c r="J893" s="9"/>
      <c r="K893" s="10" t="s">
        <v>2017</v>
      </c>
      <c r="L893" s="11">
        <v>45627</v>
      </c>
      <c r="M893" s="22"/>
      <c r="N893" s="22"/>
      <c r="O893" s="22"/>
      <c r="P893" s="85">
        <v>841500</v>
      </c>
      <c r="Q893" s="86">
        <v>80</v>
      </c>
      <c r="R893" s="86">
        <v>90</v>
      </c>
      <c r="S893" s="86">
        <v>170</v>
      </c>
      <c r="T893" s="86">
        <v>55.000000000000007</v>
      </c>
      <c r="U893" s="14" t="s">
        <v>56</v>
      </c>
      <c r="V893" s="14" t="s">
        <v>56</v>
      </c>
      <c r="W893" s="14" t="s">
        <v>56</v>
      </c>
      <c r="X893" s="14" t="s">
        <v>56</v>
      </c>
    </row>
    <row r="894" spans="1:24">
      <c r="A894" t="s">
        <v>7004</v>
      </c>
      <c r="B894" s="12">
        <v>4010869382991</v>
      </c>
      <c r="C894" s="12" t="s">
        <v>1911</v>
      </c>
      <c r="D894" t="s">
        <v>6883</v>
      </c>
      <c r="E894" t="s">
        <v>2425</v>
      </c>
      <c r="F894" t="s">
        <v>2426</v>
      </c>
      <c r="G894" s="83" t="s">
        <v>7005</v>
      </c>
      <c r="H894" s="83" t="s">
        <v>2428</v>
      </c>
      <c r="I894" s="9"/>
      <c r="J894" s="9"/>
      <c r="K894" s="10" t="s">
        <v>2017</v>
      </c>
      <c r="L894" s="11">
        <v>45627</v>
      </c>
      <c r="M894" s="22"/>
      <c r="N894" s="22"/>
      <c r="O894" s="22"/>
      <c r="P894" s="85">
        <v>1089000</v>
      </c>
      <c r="Q894" s="86">
        <v>110</v>
      </c>
      <c r="R894" s="86">
        <v>90</v>
      </c>
      <c r="S894" s="86">
        <v>220.00000000000003</v>
      </c>
      <c r="T894" s="86">
        <v>55.000000000000007</v>
      </c>
      <c r="U894" s="14" t="s">
        <v>56</v>
      </c>
      <c r="V894" s="14" t="s">
        <v>56</v>
      </c>
      <c r="W894" s="14" t="s">
        <v>56</v>
      </c>
      <c r="X894" s="14" t="s">
        <v>56</v>
      </c>
    </row>
    <row r="895" spans="1:24">
      <c r="A895" t="s">
        <v>7006</v>
      </c>
      <c r="B895" s="12">
        <v>4010869383035</v>
      </c>
      <c r="C895" s="12" t="s">
        <v>1911</v>
      </c>
      <c r="D895" t="s">
        <v>6883</v>
      </c>
      <c r="E895" t="s">
        <v>2425</v>
      </c>
      <c r="F895" t="s">
        <v>2426</v>
      </c>
      <c r="G895" s="83" t="s">
        <v>7007</v>
      </c>
      <c r="H895" s="83" t="s">
        <v>2428</v>
      </c>
      <c r="I895" s="9"/>
      <c r="J895" s="9"/>
      <c r="K895" s="10" t="s">
        <v>2017</v>
      </c>
      <c r="L895" s="11">
        <v>45627</v>
      </c>
      <c r="M895" s="22"/>
      <c r="N895" s="22"/>
      <c r="O895" s="22"/>
      <c r="P895" s="85">
        <v>1089000</v>
      </c>
      <c r="Q895" s="86">
        <v>110</v>
      </c>
      <c r="R895" s="86">
        <v>90</v>
      </c>
      <c r="S895" s="86">
        <v>220.00000000000003</v>
      </c>
      <c r="T895" s="86">
        <v>55.000000000000007</v>
      </c>
      <c r="U895" s="14" t="s">
        <v>56</v>
      </c>
      <c r="V895" s="14" t="s">
        <v>56</v>
      </c>
      <c r="W895" s="14" t="s">
        <v>56</v>
      </c>
      <c r="X895" s="14" t="s">
        <v>56</v>
      </c>
    </row>
    <row r="896" spans="1:24">
      <c r="A896" t="s">
        <v>7008</v>
      </c>
      <c r="B896" s="12">
        <v>4010869383066</v>
      </c>
      <c r="C896" s="12" t="s">
        <v>1911</v>
      </c>
      <c r="D896" t="s">
        <v>6883</v>
      </c>
      <c r="E896" t="s">
        <v>2425</v>
      </c>
      <c r="F896" t="s">
        <v>2426</v>
      </c>
      <c r="G896" s="83" t="s">
        <v>7009</v>
      </c>
      <c r="H896" s="83" t="s">
        <v>2428</v>
      </c>
      <c r="I896" s="9"/>
      <c r="J896" s="9"/>
      <c r="K896" s="10" t="s">
        <v>2017</v>
      </c>
      <c r="L896" s="11">
        <v>45627</v>
      </c>
      <c r="M896" s="22"/>
      <c r="N896" s="22"/>
      <c r="O896" s="22"/>
      <c r="P896" s="85">
        <v>1336500</v>
      </c>
      <c r="Q896" s="86">
        <v>160</v>
      </c>
      <c r="R896" s="86">
        <v>90</v>
      </c>
      <c r="S896" s="86">
        <v>270</v>
      </c>
      <c r="T896" s="86">
        <v>55.000000000000007</v>
      </c>
      <c r="U896" s="14" t="s">
        <v>56</v>
      </c>
      <c r="V896" s="14" t="s">
        <v>56</v>
      </c>
      <c r="W896" s="14" t="s">
        <v>56</v>
      </c>
      <c r="X896" s="14" t="s">
        <v>56</v>
      </c>
    </row>
    <row r="897" spans="1:24">
      <c r="A897" t="s">
        <v>7010</v>
      </c>
      <c r="B897" s="12">
        <v>4010869383042</v>
      </c>
      <c r="C897" s="12" t="s">
        <v>1911</v>
      </c>
      <c r="D897" t="s">
        <v>6883</v>
      </c>
      <c r="E897" t="s">
        <v>2425</v>
      </c>
      <c r="F897" t="s">
        <v>2426</v>
      </c>
      <c r="G897" s="83" t="s">
        <v>7011</v>
      </c>
      <c r="H897" s="83" t="s">
        <v>2428</v>
      </c>
      <c r="I897" s="9"/>
      <c r="J897" s="9"/>
      <c r="K897" s="10" t="s">
        <v>2017</v>
      </c>
      <c r="L897" s="11">
        <v>45627</v>
      </c>
      <c r="M897" s="22"/>
      <c r="N897" s="22"/>
      <c r="O897" s="22"/>
      <c r="P897" s="85">
        <v>1336500</v>
      </c>
      <c r="Q897" s="86">
        <v>160</v>
      </c>
      <c r="R897" s="86">
        <v>90</v>
      </c>
      <c r="S897" s="86">
        <v>270</v>
      </c>
      <c r="T897" s="86">
        <v>55.000000000000007</v>
      </c>
      <c r="U897" s="14" t="s">
        <v>56</v>
      </c>
      <c r="V897" s="14" t="s">
        <v>56</v>
      </c>
      <c r="W897" s="14" t="s">
        <v>56</v>
      </c>
      <c r="X897" s="14" t="s">
        <v>56</v>
      </c>
    </row>
    <row r="898" spans="1:24">
      <c r="A898" t="s">
        <v>2443</v>
      </c>
      <c r="B898" s="12">
        <v>5025232872985</v>
      </c>
      <c r="C898" s="12" t="s">
        <v>2384</v>
      </c>
      <c r="D898" t="s">
        <v>2426</v>
      </c>
      <c r="E898" t="s">
        <v>2444</v>
      </c>
      <c r="F898" t="s">
        <v>2426</v>
      </c>
      <c r="G898" s="83" t="s">
        <v>5436</v>
      </c>
      <c r="H898" s="83" t="s">
        <v>2446</v>
      </c>
      <c r="I898" s="9"/>
      <c r="J898" s="9"/>
      <c r="K898" s="10"/>
      <c r="L898" s="11"/>
      <c r="M898" s="22"/>
      <c r="N898" s="22"/>
      <c r="O898" s="22"/>
      <c r="P898" s="85">
        <v>100000</v>
      </c>
      <c r="Q898" s="86">
        <v>14.5</v>
      </c>
      <c r="R898" s="86">
        <v>31</v>
      </c>
      <c r="S898" s="86">
        <v>32</v>
      </c>
      <c r="T898" s="86">
        <v>101</v>
      </c>
      <c r="U898" s="14" t="s">
        <v>56</v>
      </c>
      <c r="V898" s="14" t="s">
        <v>56</v>
      </c>
      <c r="W898" s="14" t="s">
        <v>56</v>
      </c>
      <c r="X898" s="14" t="s">
        <v>56</v>
      </c>
    </row>
    <row r="899" spans="1:24">
      <c r="A899" t="s">
        <v>2447</v>
      </c>
      <c r="B899" s="12">
        <v>5025232872992</v>
      </c>
      <c r="C899" s="12" t="s">
        <v>2384</v>
      </c>
      <c r="D899" t="s">
        <v>2426</v>
      </c>
      <c r="E899" t="s">
        <v>2444</v>
      </c>
      <c r="F899" t="s">
        <v>2426</v>
      </c>
      <c r="G899" s="83" t="s">
        <v>5437</v>
      </c>
      <c r="H899" s="83" t="s">
        <v>2446</v>
      </c>
      <c r="I899" s="9"/>
      <c r="J899" s="9"/>
      <c r="K899" s="10"/>
      <c r="L899" s="11"/>
      <c r="M899" s="22"/>
      <c r="N899" s="22"/>
      <c r="O899" s="22"/>
      <c r="P899" s="85">
        <v>129000</v>
      </c>
      <c r="Q899" s="86">
        <v>17.5</v>
      </c>
      <c r="R899" s="86">
        <v>31</v>
      </c>
      <c r="S899" s="86">
        <v>32</v>
      </c>
      <c r="T899" s="86">
        <v>131</v>
      </c>
      <c r="U899" s="14" t="s">
        <v>56</v>
      </c>
      <c r="V899" s="14" t="s">
        <v>56</v>
      </c>
      <c r="W899" s="14" t="s">
        <v>56</v>
      </c>
      <c r="X899" s="14" t="s">
        <v>56</v>
      </c>
    </row>
    <row r="900" spans="1:24">
      <c r="A900" t="s">
        <v>2449</v>
      </c>
      <c r="B900" s="12">
        <v>5025232873005</v>
      </c>
      <c r="C900" s="12" t="s">
        <v>2384</v>
      </c>
      <c r="D900" t="s">
        <v>2426</v>
      </c>
      <c r="E900" t="s">
        <v>2444</v>
      </c>
      <c r="F900" t="s">
        <v>2426</v>
      </c>
      <c r="G900" s="83" t="s">
        <v>5438</v>
      </c>
      <c r="H900" s="83" t="s">
        <v>2446</v>
      </c>
      <c r="I900" s="9"/>
      <c r="J900" s="9"/>
      <c r="K900" s="10"/>
      <c r="L900" s="11"/>
      <c r="M900" s="22"/>
      <c r="N900" s="22"/>
      <c r="O900" s="22"/>
      <c r="P900" s="85">
        <v>159712</v>
      </c>
      <c r="Q900" s="86">
        <v>21.5</v>
      </c>
      <c r="R900" s="86">
        <v>31</v>
      </c>
      <c r="S900" s="86">
        <v>32</v>
      </c>
      <c r="T900" s="86">
        <v>161</v>
      </c>
      <c r="U900" s="14" t="s">
        <v>56</v>
      </c>
      <c r="V900" s="14" t="s">
        <v>56</v>
      </c>
      <c r="W900" s="14" t="s">
        <v>56</v>
      </c>
      <c r="X900" s="14" t="s">
        <v>56</v>
      </c>
    </row>
    <row r="901" spans="1:24">
      <c r="A901" t="s">
        <v>2451</v>
      </c>
      <c r="B901" s="12">
        <v>5025232943111</v>
      </c>
      <c r="C901" s="12" t="s">
        <v>2384</v>
      </c>
      <c r="D901" t="s">
        <v>6883</v>
      </c>
      <c r="E901" t="s">
        <v>2452</v>
      </c>
      <c r="F901" t="s">
        <v>2453</v>
      </c>
      <c r="G901" s="83" t="s">
        <v>5439</v>
      </c>
      <c r="H901" s="83" t="s">
        <v>2455</v>
      </c>
      <c r="I901" s="9"/>
      <c r="J901" s="9"/>
      <c r="K901" s="9"/>
      <c r="L901" s="9"/>
      <c r="M901" s="22"/>
      <c r="N901" s="22"/>
      <c r="O901" s="22"/>
      <c r="P901" s="85">
        <v>11339</v>
      </c>
      <c r="Q901" s="86">
        <v>1.4</v>
      </c>
      <c r="R901" s="86">
        <v>17</v>
      </c>
      <c r="S901" s="86">
        <v>28.999999999999996</v>
      </c>
      <c r="T901" s="86">
        <v>23</v>
      </c>
      <c r="U901" s="14" t="s">
        <v>56</v>
      </c>
      <c r="V901" s="14" t="s">
        <v>56</v>
      </c>
      <c r="W901" s="14" t="s">
        <v>56</v>
      </c>
      <c r="X901" s="14" t="s">
        <v>56</v>
      </c>
    </row>
    <row r="902" spans="1:24">
      <c r="A902" t="s">
        <v>3273</v>
      </c>
      <c r="B902" s="12">
        <v>4010869375979</v>
      </c>
      <c r="C902" s="12" t="s">
        <v>3274</v>
      </c>
      <c r="D902" s="82" t="s">
        <v>224</v>
      </c>
      <c r="E902" t="s">
        <v>7992</v>
      </c>
      <c r="F902" t="s">
        <v>3408</v>
      </c>
      <c r="G902" s="83" t="s">
        <v>7945</v>
      </c>
      <c r="H902" s="83" t="s">
        <v>3278</v>
      </c>
      <c r="I902" s="9"/>
      <c r="J902" s="9"/>
      <c r="K902" s="9"/>
      <c r="L902" s="9"/>
      <c r="M902" s="22"/>
      <c r="N902" s="22"/>
      <c r="O902" s="22"/>
      <c r="P902" s="85">
        <v>528580</v>
      </c>
      <c r="Q902" s="86">
        <v>85</v>
      </c>
      <c r="R902" s="86">
        <v>107</v>
      </c>
      <c r="S902" s="86">
        <v>95</v>
      </c>
      <c r="T902" s="86">
        <v>52</v>
      </c>
      <c r="U902" s="6" t="s">
        <v>3279</v>
      </c>
      <c r="V902" s="6">
        <v>0</v>
      </c>
      <c r="W902" s="6">
        <v>1</v>
      </c>
      <c r="X902" s="14" t="s">
        <v>56</v>
      </c>
    </row>
    <row r="903" spans="1:24">
      <c r="A903" t="s">
        <v>7946</v>
      </c>
      <c r="B903" s="12" t="s">
        <v>56</v>
      </c>
      <c r="C903" s="12" t="s">
        <v>3274</v>
      </c>
      <c r="D903" s="82" t="s">
        <v>224</v>
      </c>
      <c r="E903" t="s">
        <v>7992</v>
      </c>
      <c r="F903" t="s">
        <v>3408</v>
      </c>
      <c r="G903" s="83" t="s">
        <v>7947</v>
      </c>
      <c r="H903" s="83" t="s">
        <v>3278</v>
      </c>
      <c r="I903" s="9"/>
      <c r="J903" s="9"/>
      <c r="K903" s="9"/>
      <c r="L903" s="9"/>
      <c r="M903" s="22"/>
      <c r="N903" s="22"/>
      <c r="O903" s="22"/>
      <c r="P903" s="85">
        <v>528580</v>
      </c>
      <c r="Q903" s="86">
        <v>85</v>
      </c>
      <c r="R903" s="86">
        <v>107</v>
      </c>
      <c r="S903" s="86">
        <v>95</v>
      </c>
      <c r="T903" s="86">
        <v>52</v>
      </c>
      <c r="U903" s="6" t="s">
        <v>3279</v>
      </c>
      <c r="V903" s="6">
        <v>0</v>
      </c>
      <c r="W903" s="6">
        <v>1</v>
      </c>
      <c r="X903" s="14" t="s">
        <v>56</v>
      </c>
    </row>
    <row r="904" spans="1:24">
      <c r="A904" t="s">
        <v>3280</v>
      </c>
      <c r="B904" s="12">
        <v>4010869359733</v>
      </c>
      <c r="C904" s="12" t="s">
        <v>3274</v>
      </c>
      <c r="D904" s="82" t="s">
        <v>224</v>
      </c>
      <c r="E904" t="s">
        <v>3281</v>
      </c>
      <c r="F904" t="s">
        <v>3282</v>
      </c>
      <c r="G904" s="83" t="s">
        <v>7948</v>
      </c>
      <c r="H904" s="83" t="s">
        <v>3278</v>
      </c>
      <c r="I904" s="9"/>
      <c r="J904" s="9"/>
      <c r="K904" s="9"/>
      <c r="L904" s="9"/>
      <c r="M904" s="22"/>
      <c r="N904" s="22"/>
      <c r="O904" s="22"/>
      <c r="P904" s="85">
        <v>976375</v>
      </c>
      <c r="Q904" s="86">
        <v>155</v>
      </c>
      <c r="R904" s="86">
        <v>107</v>
      </c>
      <c r="S904" s="86">
        <v>125</v>
      </c>
      <c r="T904" s="86">
        <v>73</v>
      </c>
      <c r="U904" s="6" t="s">
        <v>3279</v>
      </c>
      <c r="V904" s="6">
        <v>0</v>
      </c>
      <c r="W904" s="6">
        <v>1</v>
      </c>
      <c r="X904" s="14" t="s">
        <v>56</v>
      </c>
    </row>
    <row r="905" spans="1:24">
      <c r="A905" t="s">
        <v>7949</v>
      </c>
      <c r="B905" s="12">
        <v>4010869359740</v>
      </c>
      <c r="C905" s="12" t="s">
        <v>3274</v>
      </c>
      <c r="D905" s="82" t="s">
        <v>224</v>
      </c>
      <c r="E905" t="s">
        <v>3281</v>
      </c>
      <c r="F905" t="s">
        <v>3282</v>
      </c>
      <c r="G905" s="83" t="s">
        <v>7950</v>
      </c>
      <c r="H905" s="83" t="s">
        <v>3278</v>
      </c>
      <c r="I905" s="9"/>
      <c r="J905" s="9"/>
      <c r="K905" s="9"/>
      <c r="L905" s="9"/>
      <c r="M905" s="22"/>
      <c r="N905" s="22"/>
      <c r="O905" s="22"/>
      <c r="P905" s="85">
        <v>976375</v>
      </c>
      <c r="Q905" s="86">
        <v>155</v>
      </c>
      <c r="R905" s="86">
        <v>107</v>
      </c>
      <c r="S905" s="86">
        <v>125</v>
      </c>
      <c r="T905" s="86">
        <v>73</v>
      </c>
      <c r="U905" s="6" t="s">
        <v>3279</v>
      </c>
      <c r="V905" s="6">
        <v>0</v>
      </c>
      <c r="W905" s="6">
        <v>1</v>
      </c>
      <c r="X905" s="14" t="s">
        <v>56</v>
      </c>
    </row>
    <row r="906" spans="1:24">
      <c r="A906" t="s">
        <v>3284</v>
      </c>
      <c r="B906" s="12">
        <v>4010869375962</v>
      </c>
      <c r="C906" s="12" t="s">
        <v>3274</v>
      </c>
      <c r="D906" s="82" t="s">
        <v>224</v>
      </c>
      <c r="E906" t="s">
        <v>7992</v>
      </c>
      <c r="F906" t="s">
        <v>3408</v>
      </c>
      <c r="G906" s="83" t="s">
        <v>7951</v>
      </c>
      <c r="H906" s="83" t="s">
        <v>3278</v>
      </c>
      <c r="I906" s="9"/>
      <c r="J906" s="9"/>
      <c r="K906" s="9"/>
      <c r="L906" s="9"/>
      <c r="M906" s="22"/>
      <c r="N906" s="22"/>
      <c r="O906" s="22"/>
      <c r="P906" s="85">
        <v>949625</v>
      </c>
      <c r="Q906" s="86">
        <v>173</v>
      </c>
      <c r="R906" s="86">
        <v>107</v>
      </c>
      <c r="S906" s="86">
        <v>125</v>
      </c>
      <c r="T906" s="86">
        <v>71</v>
      </c>
      <c r="U906" s="6" t="s">
        <v>3279</v>
      </c>
      <c r="V906" s="6">
        <v>0</v>
      </c>
      <c r="W906" s="6">
        <v>1</v>
      </c>
      <c r="X906" s="14" t="s">
        <v>56</v>
      </c>
    </row>
    <row r="907" spans="1:24">
      <c r="A907" t="s">
        <v>7952</v>
      </c>
      <c r="B907" s="12" t="s">
        <v>56</v>
      </c>
      <c r="C907" s="12" t="s">
        <v>3274</v>
      </c>
      <c r="D907" s="82" t="s">
        <v>224</v>
      </c>
      <c r="E907" t="s">
        <v>7992</v>
      </c>
      <c r="F907" t="s">
        <v>3408</v>
      </c>
      <c r="G907" s="83" t="s">
        <v>7953</v>
      </c>
      <c r="H907" s="83" t="s">
        <v>3278</v>
      </c>
      <c r="I907" s="9"/>
      <c r="J907" s="9"/>
      <c r="K907" s="9"/>
      <c r="L907" s="9"/>
      <c r="M907" s="22"/>
      <c r="N907" s="22"/>
      <c r="O907" s="22"/>
      <c r="P907" s="85">
        <v>949625</v>
      </c>
      <c r="Q907" s="86">
        <v>173</v>
      </c>
      <c r="R907" s="86">
        <v>107</v>
      </c>
      <c r="S907" s="86">
        <v>125</v>
      </c>
      <c r="T907" s="86">
        <v>71</v>
      </c>
      <c r="U907" s="6" t="s">
        <v>3279</v>
      </c>
      <c r="V907" s="6">
        <v>0</v>
      </c>
      <c r="W907" s="6">
        <v>1</v>
      </c>
      <c r="X907" s="14" t="s">
        <v>56</v>
      </c>
    </row>
    <row r="908" spans="1:24">
      <c r="A908" t="s">
        <v>3286</v>
      </c>
      <c r="B908" s="12">
        <v>4010869352116</v>
      </c>
      <c r="C908" s="12" t="s">
        <v>3274</v>
      </c>
      <c r="D908" s="82" t="s">
        <v>224</v>
      </c>
      <c r="E908" t="s">
        <v>3281</v>
      </c>
      <c r="F908" t="s">
        <v>3282</v>
      </c>
      <c r="G908" s="83" t="s">
        <v>7954</v>
      </c>
      <c r="H908" s="83" t="s">
        <v>3278</v>
      </c>
      <c r="I908" s="9"/>
      <c r="J908" s="9"/>
      <c r="K908" s="9"/>
      <c r="L908" s="9"/>
      <c r="M908" s="22"/>
      <c r="N908" s="22"/>
      <c r="O908" s="22"/>
      <c r="P908" s="85">
        <v>1968820</v>
      </c>
      <c r="Q908" s="86">
        <v>305</v>
      </c>
      <c r="R908" s="86">
        <v>204.99999999999997</v>
      </c>
      <c r="S908" s="86">
        <v>98</v>
      </c>
      <c r="T908" s="86">
        <v>98</v>
      </c>
      <c r="U908" s="6" t="s">
        <v>3279</v>
      </c>
      <c r="V908" s="6">
        <v>0</v>
      </c>
      <c r="W908" s="6">
        <v>1</v>
      </c>
      <c r="X908" s="14" t="s">
        <v>56</v>
      </c>
    </row>
    <row r="909" spans="1:24">
      <c r="A909" t="s">
        <v>7955</v>
      </c>
      <c r="B909" s="12">
        <v>4010869352123</v>
      </c>
      <c r="C909" s="12" t="s">
        <v>3274</v>
      </c>
      <c r="D909" s="82" t="s">
        <v>224</v>
      </c>
      <c r="E909" t="s">
        <v>3281</v>
      </c>
      <c r="F909" t="s">
        <v>3282</v>
      </c>
      <c r="G909" s="83" t="s">
        <v>7956</v>
      </c>
      <c r="H909" s="83" t="s">
        <v>3278</v>
      </c>
      <c r="I909" s="9"/>
      <c r="J909" s="9"/>
      <c r="K909" s="9"/>
      <c r="L909" s="9"/>
      <c r="M909" s="22"/>
      <c r="N909" s="22"/>
      <c r="O909" s="22"/>
      <c r="P909" s="85">
        <v>1930404</v>
      </c>
      <c r="Q909" s="86">
        <v>305</v>
      </c>
      <c r="R909" s="86">
        <v>200.99999999999997</v>
      </c>
      <c r="S909" s="86">
        <v>98</v>
      </c>
      <c r="T909" s="86">
        <v>98</v>
      </c>
      <c r="U909" s="6" t="s">
        <v>3279</v>
      </c>
      <c r="V909" s="6">
        <v>0</v>
      </c>
      <c r="W909" s="6">
        <v>1</v>
      </c>
      <c r="X909" s="14" t="s">
        <v>56</v>
      </c>
    </row>
    <row r="910" spans="1:24">
      <c r="A910" t="s">
        <v>3288</v>
      </c>
      <c r="B910" s="12">
        <v>4010869356671</v>
      </c>
      <c r="C910" s="12" t="s">
        <v>3274</v>
      </c>
      <c r="D910" s="82" t="s">
        <v>224</v>
      </c>
      <c r="E910" t="s">
        <v>7992</v>
      </c>
      <c r="F910" t="s">
        <v>3408</v>
      </c>
      <c r="G910" s="83" t="s">
        <v>7957</v>
      </c>
      <c r="H910" s="83" t="s">
        <v>3278</v>
      </c>
      <c r="I910" s="9"/>
      <c r="J910" s="9"/>
      <c r="K910" s="9"/>
      <c r="L910" s="9"/>
      <c r="M910" s="22"/>
      <c r="N910" s="22"/>
      <c r="O910" s="22"/>
      <c r="P910" s="85">
        <v>1850125</v>
      </c>
      <c r="Q910" s="86">
        <v>340</v>
      </c>
      <c r="R910" s="86">
        <v>204.99999999999997</v>
      </c>
      <c r="S910" s="86">
        <v>95</v>
      </c>
      <c r="T910" s="86">
        <v>95</v>
      </c>
      <c r="U910" s="6" t="s">
        <v>3279</v>
      </c>
      <c r="V910" s="6">
        <v>0</v>
      </c>
      <c r="W910" s="6">
        <v>1</v>
      </c>
      <c r="X910" s="14" t="s">
        <v>56</v>
      </c>
    </row>
    <row r="911" spans="1:24">
      <c r="A911" t="s">
        <v>7958</v>
      </c>
      <c r="B911" s="12" t="s">
        <v>56</v>
      </c>
      <c r="C911" s="12" t="s">
        <v>3274</v>
      </c>
      <c r="D911" s="82" t="s">
        <v>224</v>
      </c>
      <c r="E911" t="s">
        <v>7992</v>
      </c>
      <c r="F911" t="s">
        <v>3408</v>
      </c>
      <c r="G911" s="83" t="s">
        <v>7959</v>
      </c>
      <c r="H911" s="83" t="s">
        <v>3278</v>
      </c>
      <c r="I911" s="9"/>
      <c r="J911" s="9"/>
      <c r="K911" s="9"/>
      <c r="L911" s="9"/>
      <c r="M911" s="22"/>
      <c r="N911" s="22"/>
      <c r="O911" s="22"/>
      <c r="P911" s="85">
        <v>1850125</v>
      </c>
      <c r="Q911" s="86">
        <v>340</v>
      </c>
      <c r="R911" s="86">
        <v>204.99999999999997</v>
      </c>
      <c r="S911" s="86">
        <v>95</v>
      </c>
      <c r="T911" s="86">
        <v>95</v>
      </c>
      <c r="U911" s="6" t="s">
        <v>3279</v>
      </c>
      <c r="V911" s="6">
        <v>0</v>
      </c>
      <c r="W911" s="6">
        <v>1</v>
      </c>
      <c r="X911" s="14" t="s">
        <v>56</v>
      </c>
    </row>
    <row r="912" spans="1:24">
      <c r="A912" t="s">
        <v>3290</v>
      </c>
      <c r="B912" s="12" t="s">
        <v>7960</v>
      </c>
      <c r="C912" s="12" t="s">
        <v>3274</v>
      </c>
      <c r="D912" s="82" t="s">
        <v>224</v>
      </c>
      <c r="E912" t="s">
        <v>7992</v>
      </c>
      <c r="F912" t="s">
        <v>3408</v>
      </c>
      <c r="G912" s="83" t="s">
        <v>7961</v>
      </c>
      <c r="H912" s="83" t="s">
        <v>3278</v>
      </c>
      <c r="I912" s="9"/>
      <c r="J912" s="9"/>
      <c r="K912" s="10" t="s">
        <v>2017</v>
      </c>
      <c r="L912" s="11">
        <v>45474</v>
      </c>
      <c r="M912" s="22"/>
      <c r="N912" s="22"/>
      <c r="O912" s="22"/>
      <c r="P912" s="85">
        <v>2174130</v>
      </c>
      <c r="Q912" s="86">
        <v>514</v>
      </c>
      <c r="R912" s="86">
        <v>203</v>
      </c>
      <c r="S912" s="86">
        <v>119</v>
      </c>
      <c r="T912" s="86">
        <v>90</v>
      </c>
      <c r="U912" s="6" t="s">
        <v>3279</v>
      </c>
      <c r="V912" s="6">
        <v>0</v>
      </c>
      <c r="W912" s="6">
        <v>1</v>
      </c>
      <c r="X912" s="14" t="s">
        <v>56</v>
      </c>
    </row>
    <row r="913" spans="1:24">
      <c r="A913" t="s">
        <v>7962</v>
      </c>
      <c r="B913" s="12" t="s">
        <v>56</v>
      </c>
      <c r="C913" s="12" t="s">
        <v>3274</v>
      </c>
      <c r="D913" s="82" t="s">
        <v>224</v>
      </c>
      <c r="E913" t="s">
        <v>7992</v>
      </c>
      <c r="F913" t="s">
        <v>3408</v>
      </c>
      <c r="G913" s="83" t="s">
        <v>7963</v>
      </c>
      <c r="H913" s="83" t="s">
        <v>3278</v>
      </c>
      <c r="I913" s="9"/>
      <c r="J913" s="9"/>
      <c r="K913" s="10" t="s">
        <v>2017</v>
      </c>
      <c r="L913" s="11">
        <v>45444</v>
      </c>
      <c r="M913" s="22"/>
      <c r="N913" s="22"/>
      <c r="O913" s="22"/>
      <c r="P913" s="85">
        <v>2174130</v>
      </c>
      <c r="Q913" s="86">
        <v>514</v>
      </c>
      <c r="R913" s="86">
        <v>203</v>
      </c>
      <c r="S913" s="86">
        <v>119</v>
      </c>
      <c r="T913" s="86">
        <v>90</v>
      </c>
      <c r="U913" s="6" t="s">
        <v>3279</v>
      </c>
      <c r="V913" s="6">
        <v>0</v>
      </c>
      <c r="W913" s="6">
        <v>1</v>
      </c>
      <c r="X913" s="14" t="s">
        <v>56</v>
      </c>
    </row>
    <row r="914" spans="1:24">
      <c r="A914" t="s">
        <v>3292</v>
      </c>
      <c r="B914" s="12">
        <v>4010869378390</v>
      </c>
      <c r="C914" s="12" t="s">
        <v>3274</v>
      </c>
      <c r="D914" s="82" t="s">
        <v>1984</v>
      </c>
      <c r="E914" t="s">
        <v>7993</v>
      </c>
      <c r="F914" t="s">
        <v>3294</v>
      </c>
      <c r="G914" s="83" t="s">
        <v>5660</v>
      </c>
      <c r="H914" s="83" t="s">
        <v>3296</v>
      </c>
      <c r="I914" s="9"/>
      <c r="J914" s="9"/>
      <c r="K914" s="9"/>
      <c r="L914" s="9"/>
      <c r="M914" s="22"/>
      <c r="N914" s="22"/>
      <c r="O914" s="22"/>
      <c r="P914" s="85">
        <v>1409.4</v>
      </c>
      <c r="Q914" s="86">
        <v>0.35499999999999998</v>
      </c>
      <c r="R914" s="86">
        <v>7.5</v>
      </c>
      <c r="S914" s="86">
        <v>16.2</v>
      </c>
      <c r="T914" s="86">
        <v>11.600000000000001</v>
      </c>
      <c r="U914" s="14" t="s">
        <v>56</v>
      </c>
      <c r="V914" s="14" t="s">
        <v>56</v>
      </c>
      <c r="W914" s="14" t="s">
        <v>56</v>
      </c>
      <c r="X914" s="14" t="s">
        <v>56</v>
      </c>
    </row>
    <row r="915" spans="1:24">
      <c r="A915" t="s">
        <v>3297</v>
      </c>
      <c r="B915" s="12">
        <v>4010869378369</v>
      </c>
      <c r="C915" s="12" t="s">
        <v>3274</v>
      </c>
      <c r="D915" s="82" t="s">
        <v>1984</v>
      </c>
      <c r="E915" t="s">
        <v>7993</v>
      </c>
      <c r="F915" t="s">
        <v>3294</v>
      </c>
      <c r="G915" s="83" t="s">
        <v>5661</v>
      </c>
      <c r="H915" s="83" t="s">
        <v>3296</v>
      </c>
      <c r="I915" s="9"/>
      <c r="J915" s="9"/>
      <c r="K915" s="9"/>
      <c r="L915" s="9"/>
      <c r="M915" s="22"/>
      <c r="N915" s="22"/>
      <c r="O915" s="22"/>
      <c r="P915" s="85">
        <v>1409.4</v>
      </c>
      <c r="Q915" s="86">
        <v>0.35499999999999998</v>
      </c>
      <c r="R915" s="86">
        <v>7.5</v>
      </c>
      <c r="S915" s="86">
        <v>16.2</v>
      </c>
      <c r="T915" s="86">
        <v>11.600000000000001</v>
      </c>
      <c r="U915" s="14" t="s">
        <v>56</v>
      </c>
      <c r="V915" s="14" t="s">
        <v>56</v>
      </c>
      <c r="W915" s="14" t="s">
        <v>56</v>
      </c>
      <c r="X915" s="14" t="s">
        <v>56</v>
      </c>
    </row>
    <row r="916" spans="1:24">
      <c r="A916" t="s">
        <v>3299</v>
      </c>
      <c r="B916" s="12">
        <v>4010869378406</v>
      </c>
      <c r="C916" s="12" t="s">
        <v>3274</v>
      </c>
      <c r="D916" s="82" t="s">
        <v>1984</v>
      </c>
      <c r="E916" t="s">
        <v>7993</v>
      </c>
      <c r="F916" t="s">
        <v>3294</v>
      </c>
      <c r="G916" s="83" t="s">
        <v>5662</v>
      </c>
      <c r="H916" s="83" t="s">
        <v>3296</v>
      </c>
      <c r="I916" s="9"/>
      <c r="J916" s="9"/>
      <c r="K916" s="9"/>
      <c r="L916" s="9"/>
      <c r="M916" s="22"/>
      <c r="N916" s="22"/>
      <c r="O916" s="22"/>
      <c r="P916" s="85">
        <v>1409.4</v>
      </c>
      <c r="Q916" s="86">
        <v>0.35499999999999998</v>
      </c>
      <c r="R916" s="86">
        <v>7.5</v>
      </c>
      <c r="S916" s="86">
        <v>16.2</v>
      </c>
      <c r="T916" s="86">
        <v>11.600000000000001</v>
      </c>
      <c r="U916" s="14" t="s">
        <v>56</v>
      </c>
      <c r="V916" s="14" t="s">
        <v>56</v>
      </c>
      <c r="W916" s="14" t="s">
        <v>56</v>
      </c>
      <c r="X916" s="14" t="s">
        <v>56</v>
      </c>
    </row>
    <row r="917" spans="1:24">
      <c r="A917" t="s">
        <v>3301</v>
      </c>
      <c r="B917" s="12">
        <v>4010869378789</v>
      </c>
      <c r="C917" s="12" t="s">
        <v>3274</v>
      </c>
      <c r="D917" s="82" t="s">
        <v>1984</v>
      </c>
      <c r="E917" t="s">
        <v>7993</v>
      </c>
      <c r="F917" t="s">
        <v>3294</v>
      </c>
      <c r="G917" s="83" t="s">
        <v>5663</v>
      </c>
      <c r="H917" s="83" t="s">
        <v>3296</v>
      </c>
      <c r="I917" s="9"/>
      <c r="J917" s="9"/>
      <c r="K917" s="9"/>
      <c r="L917" s="9"/>
      <c r="M917" s="22"/>
      <c r="N917" s="22"/>
      <c r="O917" s="22"/>
      <c r="P917" s="85">
        <v>1409.4</v>
      </c>
      <c r="Q917" s="86">
        <v>0.35499999999999998</v>
      </c>
      <c r="R917" s="86">
        <v>7.5</v>
      </c>
      <c r="S917" s="86">
        <v>16.2</v>
      </c>
      <c r="T917" s="86">
        <v>11.600000000000001</v>
      </c>
      <c r="U917" s="14" t="s">
        <v>56</v>
      </c>
      <c r="V917" s="14" t="s">
        <v>56</v>
      </c>
      <c r="W917" s="14" t="s">
        <v>56</v>
      </c>
      <c r="X917" s="14" t="s">
        <v>56</v>
      </c>
    </row>
    <row r="918" spans="1:24">
      <c r="A918" t="s">
        <v>3303</v>
      </c>
      <c r="B918" s="12">
        <v>4010869378352</v>
      </c>
      <c r="C918" s="12" t="s">
        <v>3274</v>
      </c>
      <c r="D918" s="82" t="s">
        <v>1984</v>
      </c>
      <c r="E918" t="s">
        <v>7993</v>
      </c>
      <c r="F918" t="s">
        <v>3294</v>
      </c>
      <c r="G918" s="83" t="s">
        <v>5664</v>
      </c>
      <c r="H918" s="83" t="s">
        <v>3296</v>
      </c>
      <c r="I918" s="9"/>
      <c r="J918" s="9"/>
      <c r="K918" s="9"/>
      <c r="L918" s="9"/>
      <c r="M918" s="22"/>
      <c r="N918" s="22"/>
      <c r="O918" s="22"/>
      <c r="P918" s="85">
        <v>1409.4</v>
      </c>
      <c r="Q918" s="86">
        <v>0.35499999999999998</v>
      </c>
      <c r="R918" s="86">
        <v>7.5</v>
      </c>
      <c r="S918" s="86">
        <v>16.2</v>
      </c>
      <c r="T918" s="86">
        <v>11.600000000000001</v>
      </c>
      <c r="U918" s="14" t="s">
        <v>56</v>
      </c>
      <c r="V918" s="14" t="s">
        <v>56</v>
      </c>
      <c r="W918" s="14" t="s">
        <v>56</v>
      </c>
      <c r="X918" s="14" t="s">
        <v>56</v>
      </c>
    </row>
    <row r="919" spans="1:24">
      <c r="A919" t="s">
        <v>3305</v>
      </c>
      <c r="B919" s="12">
        <v>4010869378376</v>
      </c>
      <c r="C919" s="12" t="s">
        <v>3274</v>
      </c>
      <c r="D919" s="82" t="s">
        <v>1984</v>
      </c>
      <c r="E919" t="s">
        <v>7993</v>
      </c>
      <c r="F919" t="s">
        <v>3294</v>
      </c>
      <c r="G919" s="83" t="s">
        <v>5665</v>
      </c>
      <c r="H919" s="83" t="s">
        <v>3296</v>
      </c>
      <c r="I919" s="9"/>
      <c r="J919" s="9"/>
      <c r="K919" s="9"/>
      <c r="L919" s="9"/>
      <c r="M919" s="22"/>
      <c r="N919" s="22"/>
      <c r="O919" s="22"/>
      <c r="P919" s="85">
        <v>1409.4</v>
      </c>
      <c r="Q919" s="86">
        <v>0.35499999999999998</v>
      </c>
      <c r="R919" s="86">
        <v>7.5</v>
      </c>
      <c r="S919" s="86">
        <v>16.2</v>
      </c>
      <c r="T919" s="86">
        <v>11.600000000000001</v>
      </c>
      <c r="U919" s="14" t="s">
        <v>56</v>
      </c>
      <c r="V919" s="14" t="s">
        <v>56</v>
      </c>
      <c r="W919" s="14" t="s">
        <v>56</v>
      </c>
      <c r="X919" s="14" t="s">
        <v>56</v>
      </c>
    </row>
    <row r="920" spans="1:24">
      <c r="A920" t="s">
        <v>3307</v>
      </c>
      <c r="B920" s="12">
        <v>4010869378345</v>
      </c>
      <c r="C920" s="12" t="s">
        <v>3274</v>
      </c>
      <c r="D920" s="82" t="s">
        <v>1984</v>
      </c>
      <c r="E920" t="s">
        <v>7993</v>
      </c>
      <c r="F920" t="s">
        <v>3294</v>
      </c>
      <c r="G920" s="83" t="s">
        <v>5666</v>
      </c>
      <c r="H920" s="83" t="s">
        <v>3296</v>
      </c>
      <c r="I920" s="9"/>
      <c r="J920" s="9"/>
      <c r="K920" s="9"/>
      <c r="L920" s="9"/>
      <c r="M920" s="22"/>
      <c r="N920" s="22"/>
      <c r="O920" s="22"/>
      <c r="P920" s="85">
        <v>1409.4</v>
      </c>
      <c r="Q920" s="86">
        <v>0.35499999999999998</v>
      </c>
      <c r="R920" s="86">
        <v>7.5</v>
      </c>
      <c r="S920" s="86">
        <v>16.2</v>
      </c>
      <c r="T920" s="86">
        <v>11.600000000000001</v>
      </c>
      <c r="U920" s="14" t="s">
        <v>56</v>
      </c>
      <c r="V920" s="14" t="s">
        <v>56</v>
      </c>
      <c r="W920" s="14" t="s">
        <v>56</v>
      </c>
      <c r="X920" s="14" t="s">
        <v>56</v>
      </c>
    </row>
    <row r="921" spans="1:24">
      <c r="A921" t="s">
        <v>3311</v>
      </c>
      <c r="B921" s="12">
        <v>4010869208956</v>
      </c>
      <c r="C921" s="12" t="s">
        <v>3274</v>
      </c>
      <c r="D921" s="82" t="s">
        <v>1984</v>
      </c>
      <c r="E921" t="s">
        <v>7993</v>
      </c>
      <c r="F921" t="s">
        <v>3312</v>
      </c>
      <c r="G921" s="83" t="s">
        <v>7964</v>
      </c>
      <c r="H921" s="83" t="s">
        <v>3314</v>
      </c>
      <c r="I921" s="9"/>
      <c r="J921" s="9"/>
      <c r="K921" s="9"/>
      <c r="L921" s="9"/>
      <c r="M921" s="22"/>
      <c r="N921" s="22"/>
      <c r="O921" s="22"/>
      <c r="P921" s="85">
        <v>2376</v>
      </c>
      <c r="Q921" s="86">
        <v>0.3</v>
      </c>
      <c r="R921" s="86">
        <v>6</v>
      </c>
      <c r="S921" s="86">
        <v>11</v>
      </c>
      <c r="T921" s="86">
        <v>36</v>
      </c>
      <c r="U921" s="14" t="s">
        <v>56</v>
      </c>
      <c r="V921" s="14" t="s">
        <v>56</v>
      </c>
      <c r="W921" s="14" t="s">
        <v>56</v>
      </c>
      <c r="X921" s="14" t="s">
        <v>56</v>
      </c>
    </row>
    <row r="922" spans="1:24">
      <c r="A922" t="s">
        <v>3315</v>
      </c>
      <c r="B922" s="12">
        <v>4010869374934</v>
      </c>
      <c r="C922" s="12" t="s">
        <v>3274</v>
      </c>
      <c r="D922" s="82" t="s">
        <v>1984</v>
      </c>
      <c r="E922" t="s">
        <v>7993</v>
      </c>
      <c r="F922" t="s">
        <v>3312</v>
      </c>
      <c r="G922" s="83" t="s">
        <v>7994</v>
      </c>
      <c r="H922" s="83" t="s">
        <v>7965</v>
      </c>
      <c r="I922" s="9"/>
      <c r="J922" s="9"/>
      <c r="K922" s="9"/>
      <c r="L922" s="9"/>
      <c r="M922" s="22"/>
      <c r="N922" s="22"/>
      <c r="O922" s="22"/>
      <c r="P922" s="85">
        <v>10528.056</v>
      </c>
      <c r="Q922" s="86">
        <v>0.98</v>
      </c>
      <c r="R922" s="86">
        <v>16.2</v>
      </c>
      <c r="S922" s="86">
        <v>30.8</v>
      </c>
      <c r="T922" s="86">
        <v>21.099999999999998</v>
      </c>
      <c r="U922" s="14" t="s">
        <v>56</v>
      </c>
      <c r="V922" s="14" t="s">
        <v>56</v>
      </c>
      <c r="W922" s="14" t="s">
        <v>56</v>
      </c>
      <c r="X922" s="14" t="s">
        <v>56</v>
      </c>
    </row>
    <row r="923" spans="1:24">
      <c r="A923" t="s">
        <v>3353</v>
      </c>
      <c r="B923" s="12" t="s">
        <v>7966</v>
      </c>
      <c r="C923" s="12" t="s">
        <v>3274</v>
      </c>
      <c r="D923" s="82" t="s">
        <v>1984</v>
      </c>
      <c r="E923" t="s">
        <v>7993</v>
      </c>
      <c r="F923" t="s">
        <v>3312</v>
      </c>
      <c r="G923" s="88" t="s">
        <v>7995</v>
      </c>
      <c r="H923" s="83" t="s">
        <v>7968</v>
      </c>
      <c r="I923" s="9"/>
      <c r="J923" s="9"/>
      <c r="K923" s="10" t="s">
        <v>2017</v>
      </c>
      <c r="L923" s="11">
        <v>45413</v>
      </c>
      <c r="M923" s="22"/>
      <c r="N923" s="22"/>
      <c r="O923" s="22"/>
      <c r="P923" s="106">
        <v>426600</v>
      </c>
      <c r="Q923" s="105">
        <v>0.26</v>
      </c>
      <c r="R923" s="105">
        <v>5.4</v>
      </c>
      <c r="S923" s="105">
        <v>10</v>
      </c>
      <c r="T923" s="105">
        <v>7.9</v>
      </c>
      <c r="U923" s="14" t="s">
        <v>56</v>
      </c>
      <c r="V923" s="14" t="s">
        <v>56</v>
      </c>
      <c r="W923" s="14" t="s">
        <v>56</v>
      </c>
      <c r="X923" s="14" t="s">
        <v>56</v>
      </c>
    </row>
    <row r="924" spans="1:24">
      <c r="A924" t="s">
        <v>3355</v>
      </c>
      <c r="B924" s="12" t="s">
        <v>7969</v>
      </c>
      <c r="C924" s="12" t="s">
        <v>3274</v>
      </c>
      <c r="D924" s="82" t="s">
        <v>1984</v>
      </c>
      <c r="E924" t="s">
        <v>7993</v>
      </c>
      <c r="F924" t="s">
        <v>3312</v>
      </c>
      <c r="G924" s="83" t="s">
        <v>7996</v>
      </c>
      <c r="H924" s="83" t="s">
        <v>7968</v>
      </c>
      <c r="I924" s="9"/>
      <c r="J924" s="9"/>
      <c r="K924" s="10" t="s">
        <v>2017</v>
      </c>
      <c r="L924" s="11">
        <v>45413</v>
      </c>
      <c r="M924" s="22"/>
      <c r="N924" s="22"/>
      <c r="O924" s="22"/>
      <c r="P924" s="106">
        <v>426600</v>
      </c>
      <c r="Q924" s="105">
        <v>0.26</v>
      </c>
      <c r="R924" s="105">
        <v>5.4</v>
      </c>
      <c r="S924" s="105">
        <v>10</v>
      </c>
      <c r="T924" s="105">
        <v>7.9</v>
      </c>
      <c r="U924" s="14" t="s">
        <v>56</v>
      </c>
      <c r="V924" s="14" t="s">
        <v>56</v>
      </c>
      <c r="W924" s="14" t="s">
        <v>56</v>
      </c>
      <c r="X924" s="14" t="s">
        <v>56</v>
      </c>
    </row>
    <row r="925" spans="1:24">
      <c r="A925" t="s">
        <v>7971</v>
      </c>
      <c r="B925" s="12" t="s">
        <v>7972</v>
      </c>
      <c r="C925" s="12" t="s">
        <v>3274</v>
      </c>
      <c r="D925" s="82" t="s">
        <v>1984</v>
      </c>
      <c r="E925" t="s">
        <v>7993</v>
      </c>
      <c r="F925" t="s">
        <v>3312</v>
      </c>
      <c r="G925" s="83" t="s">
        <v>5688</v>
      </c>
      <c r="H925" s="83" t="s">
        <v>7973</v>
      </c>
      <c r="I925" s="9"/>
      <c r="J925" s="9"/>
      <c r="K925" s="10" t="s">
        <v>2017</v>
      </c>
      <c r="L925" s="11">
        <v>45413</v>
      </c>
      <c r="M925" s="22"/>
      <c r="N925" s="22"/>
      <c r="O925" s="22"/>
      <c r="P925" s="100"/>
      <c r="Q925" s="101"/>
      <c r="R925" s="101"/>
      <c r="S925" s="101"/>
      <c r="T925" s="101"/>
      <c r="U925" s="14" t="s">
        <v>56</v>
      </c>
      <c r="V925" s="14" t="s">
        <v>56</v>
      </c>
      <c r="W925" s="14" t="s">
        <v>56</v>
      </c>
      <c r="X925" s="14" t="s">
        <v>56</v>
      </c>
    </row>
    <row r="926" spans="1:24">
      <c r="A926" t="s">
        <v>7974</v>
      </c>
      <c r="B926" s="12" t="s">
        <v>7975</v>
      </c>
      <c r="C926" s="12" t="s">
        <v>3274</v>
      </c>
      <c r="D926" s="82" t="s">
        <v>1984</v>
      </c>
      <c r="E926" t="s">
        <v>7993</v>
      </c>
      <c r="F926" t="s">
        <v>3312</v>
      </c>
      <c r="G926" s="83" t="s">
        <v>5689</v>
      </c>
      <c r="H926" s="83" t="s">
        <v>7973</v>
      </c>
      <c r="I926" s="9"/>
      <c r="J926" s="9"/>
      <c r="K926" s="10" t="s">
        <v>2017</v>
      </c>
      <c r="L926" s="11">
        <v>45413</v>
      </c>
      <c r="M926" s="22"/>
      <c r="N926" s="22"/>
      <c r="O926" s="22"/>
      <c r="P926" s="100"/>
      <c r="Q926" s="101"/>
      <c r="R926" s="101"/>
      <c r="S926" s="101"/>
      <c r="T926" s="101"/>
      <c r="U926" s="14" t="s">
        <v>56</v>
      </c>
      <c r="V926" s="14" t="s">
        <v>56</v>
      </c>
      <c r="W926" s="14" t="s">
        <v>56</v>
      </c>
      <c r="X926" s="14" t="s">
        <v>56</v>
      </c>
    </row>
    <row r="927" spans="1:24">
      <c r="A927" t="s">
        <v>7976</v>
      </c>
      <c r="B927" s="12" t="s">
        <v>7977</v>
      </c>
      <c r="C927" s="12" t="s">
        <v>3274</v>
      </c>
      <c r="D927" s="82" t="s">
        <v>1984</v>
      </c>
      <c r="E927" t="s">
        <v>7993</v>
      </c>
      <c r="F927" t="s">
        <v>3312</v>
      </c>
      <c r="G927" s="83" t="s">
        <v>5690</v>
      </c>
      <c r="H927" s="83" t="s">
        <v>7973</v>
      </c>
      <c r="I927" s="9"/>
      <c r="J927" s="9"/>
      <c r="K927" s="10" t="s">
        <v>2017</v>
      </c>
      <c r="L927" s="11">
        <v>45413</v>
      </c>
      <c r="M927" s="22"/>
      <c r="N927" s="22"/>
      <c r="O927" s="22"/>
      <c r="P927" s="100"/>
      <c r="Q927" s="101"/>
      <c r="R927" s="101"/>
      <c r="S927" s="101"/>
      <c r="T927" s="101"/>
      <c r="U927" s="14" t="s">
        <v>56</v>
      </c>
      <c r="V927" s="14" t="s">
        <v>56</v>
      </c>
      <c r="W927" s="14" t="s">
        <v>56</v>
      </c>
      <c r="X927" s="14" t="s">
        <v>56</v>
      </c>
    </row>
    <row r="928" spans="1:24">
      <c r="A928" t="s">
        <v>7978</v>
      </c>
      <c r="B928" s="12" t="s">
        <v>7979</v>
      </c>
      <c r="C928" s="12" t="s">
        <v>3274</v>
      </c>
      <c r="D928" s="82" t="s">
        <v>1984</v>
      </c>
      <c r="E928" t="s">
        <v>7993</v>
      </c>
      <c r="F928" t="s">
        <v>3312</v>
      </c>
      <c r="G928" s="83" t="s">
        <v>5691</v>
      </c>
      <c r="H928" s="83" t="s">
        <v>7973</v>
      </c>
      <c r="I928" s="9"/>
      <c r="J928" s="9"/>
      <c r="K928" s="10" t="s">
        <v>2017</v>
      </c>
      <c r="L928" s="11">
        <v>45413</v>
      </c>
      <c r="M928" s="22"/>
      <c r="N928" s="22"/>
      <c r="O928" s="22"/>
      <c r="P928" s="100"/>
      <c r="Q928" s="101"/>
      <c r="R928" s="101"/>
      <c r="S928" s="101"/>
      <c r="T928" s="101"/>
      <c r="U928" s="14" t="s">
        <v>56</v>
      </c>
      <c r="V928" s="14" t="s">
        <v>56</v>
      </c>
      <c r="W928" s="14" t="s">
        <v>56</v>
      </c>
      <c r="X928" s="14" t="s">
        <v>56</v>
      </c>
    </row>
    <row r="929" spans="1:24">
      <c r="A929" t="s">
        <v>7980</v>
      </c>
      <c r="B929" s="12" t="s">
        <v>7981</v>
      </c>
      <c r="C929" s="12" t="s">
        <v>3274</v>
      </c>
      <c r="D929" s="82" t="s">
        <v>1984</v>
      </c>
      <c r="E929" t="s">
        <v>7993</v>
      </c>
      <c r="F929" t="s">
        <v>3312</v>
      </c>
      <c r="G929" s="83" t="s">
        <v>5692</v>
      </c>
      <c r="H929" s="83" t="s">
        <v>7973</v>
      </c>
      <c r="I929" s="9"/>
      <c r="J929" s="9"/>
      <c r="K929" s="10" t="s">
        <v>2017</v>
      </c>
      <c r="L929" s="11">
        <v>45413</v>
      </c>
      <c r="M929" s="22"/>
      <c r="N929" s="22"/>
      <c r="O929" s="22"/>
      <c r="P929" s="100"/>
      <c r="Q929" s="101"/>
      <c r="R929" s="101"/>
      <c r="S929" s="101"/>
      <c r="T929" s="101"/>
      <c r="U929" s="14" t="s">
        <v>56</v>
      </c>
      <c r="V929" s="14" t="s">
        <v>56</v>
      </c>
      <c r="W929" s="14" t="s">
        <v>56</v>
      </c>
      <c r="X929" s="14" t="s">
        <v>56</v>
      </c>
    </row>
    <row r="930" spans="1:24">
      <c r="A930" t="s">
        <v>3368</v>
      </c>
      <c r="B930" s="12" t="s">
        <v>7982</v>
      </c>
      <c r="C930" s="12" t="s">
        <v>3274</v>
      </c>
      <c r="D930" s="82" t="s">
        <v>1984</v>
      </c>
      <c r="E930" t="s">
        <v>7993</v>
      </c>
      <c r="F930" t="s">
        <v>3312</v>
      </c>
      <c r="G930" s="88" t="s">
        <v>7997</v>
      </c>
      <c r="H930" s="83" t="s">
        <v>3370</v>
      </c>
      <c r="I930" s="9"/>
      <c r="J930" s="9"/>
      <c r="K930" s="10" t="s">
        <v>2017</v>
      </c>
      <c r="L930" s="11">
        <v>45413</v>
      </c>
      <c r="M930" s="22"/>
      <c r="N930" s="22"/>
      <c r="O930" s="22"/>
      <c r="P930" s="104" t="s">
        <v>7013</v>
      </c>
      <c r="Q930" s="105">
        <v>1.08</v>
      </c>
      <c r="R930" s="105">
        <v>6.8</v>
      </c>
      <c r="S930" s="105">
        <v>16</v>
      </c>
      <c r="T930" s="105">
        <v>13.6</v>
      </c>
      <c r="U930" s="14" t="s">
        <v>56</v>
      </c>
      <c r="V930" s="14" t="s">
        <v>56</v>
      </c>
      <c r="W930" s="14" t="s">
        <v>56</v>
      </c>
      <c r="X930" s="14" t="s">
        <v>56</v>
      </c>
    </row>
    <row r="931" spans="1:24">
      <c r="A931" t="s">
        <v>3371</v>
      </c>
      <c r="B931" s="12" t="s">
        <v>7983</v>
      </c>
      <c r="C931" s="12" t="s">
        <v>3274</v>
      </c>
      <c r="D931" s="82" t="s">
        <v>1984</v>
      </c>
      <c r="E931" t="s">
        <v>7993</v>
      </c>
      <c r="F931" t="s">
        <v>3312</v>
      </c>
      <c r="G931" s="88" t="s">
        <v>5694</v>
      </c>
      <c r="H931" s="83" t="s">
        <v>3373</v>
      </c>
      <c r="I931" s="9"/>
      <c r="J931" s="9"/>
      <c r="K931" s="10"/>
      <c r="L931" s="11"/>
      <c r="M931" s="22"/>
      <c r="N931" s="22"/>
      <c r="O931" s="22"/>
      <c r="P931" s="85">
        <v>62500</v>
      </c>
      <c r="Q931" s="105">
        <v>0.05</v>
      </c>
      <c r="R931" s="105">
        <v>2.5</v>
      </c>
      <c r="S931" s="105">
        <v>5</v>
      </c>
      <c r="T931" s="105">
        <v>5</v>
      </c>
      <c r="U931" s="14"/>
      <c r="V931" s="14"/>
      <c r="W931" s="14"/>
      <c r="X931" s="14"/>
    </row>
    <row r="932" spans="1:24">
      <c r="A932" t="s">
        <v>3374</v>
      </c>
      <c r="B932" s="12" t="s">
        <v>7984</v>
      </c>
      <c r="C932" s="12" t="s">
        <v>3274</v>
      </c>
      <c r="D932" s="82" t="s">
        <v>1984</v>
      </c>
      <c r="E932" t="s">
        <v>7993</v>
      </c>
      <c r="F932" t="s">
        <v>3312</v>
      </c>
      <c r="G932" s="83" t="s">
        <v>5695</v>
      </c>
      <c r="H932" s="83" t="s">
        <v>3376</v>
      </c>
      <c r="I932" s="9"/>
      <c r="J932" s="9"/>
      <c r="K932" s="10" t="s">
        <v>2017</v>
      </c>
      <c r="L932" s="11">
        <v>45413</v>
      </c>
      <c r="M932" s="22"/>
      <c r="N932" s="22"/>
      <c r="O932" s="22"/>
      <c r="P932" s="85">
        <v>62500</v>
      </c>
      <c r="Q932" s="105">
        <v>0.09</v>
      </c>
      <c r="R932" s="105">
        <v>2.5</v>
      </c>
      <c r="S932" s="105">
        <v>5</v>
      </c>
      <c r="T932" s="105">
        <v>5</v>
      </c>
      <c r="U932" s="14"/>
      <c r="V932" s="14"/>
      <c r="W932" s="14"/>
      <c r="X932" s="14"/>
    </row>
    <row r="933" spans="1:24">
      <c r="A933" t="s">
        <v>3377</v>
      </c>
      <c r="B933" s="12" t="s">
        <v>7985</v>
      </c>
      <c r="C933" s="12" t="s">
        <v>3274</v>
      </c>
      <c r="D933" s="82" t="s">
        <v>1984</v>
      </c>
      <c r="E933" t="s">
        <v>7993</v>
      </c>
      <c r="F933" t="s">
        <v>3312</v>
      </c>
      <c r="G933" s="83" t="s">
        <v>5696</v>
      </c>
      <c r="H933" s="83" t="s">
        <v>3379</v>
      </c>
      <c r="I933" s="9"/>
      <c r="J933" s="9"/>
      <c r="K933" s="10"/>
      <c r="L933" s="11"/>
      <c r="M933" s="22"/>
      <c r="N933" s="22"/>
      <c r="O933" s="22"/>
      <c r="P933" s="85">
        <v>62500</v>
      </c>
      <c r="Q933" s="105">
        <v>0.05</v>
      </c>
      <c r="R933" s="105">
        <v>2.5</v>
      </c>
      <c r="S933" s="105">
        <v>5</v>
      </c>
      <c r="T933" s="105">
        <v>5</v>
      </c>
      <c r="U933" s="14"/>
      <c r="V933" s="14"/>
      <c r="W933" s="14"/>
      <c r="X933" s="14"/>
    </row>
    <row r="934" spans="1:24">
      <c r="A934" t="s">
        <v>3380</v>
      </c>
      <c r="B934" s="12" t="s">
        <v>7986</v>
      </c>
      <c r="C934" s="12" t="s">
        <v>3274</v>
      </c>
      <c r="D934" s="82" t="s">
        <v>1984</v>
      </c>
      <c r="E934" t="s">
        <v>7993</v>
      </c>
      <c r="F934" t="s">
        <v>3312</v>
      </c>
      <c r="G934" s="83" t="s">
        <v>5697</v>
      </c>
      <c r="H934" s="83" t="s">
        <v>3382</v>
      </c>
      <c r="I934" s="9"/>
      <c r="J934" s="9"/>
      <c r="K934" s="10"/>
      <c r="L934" s="11"/>
      <c r="M934" s="22"/>
      <c r="N934" s="22"/>
      <c r="O934" s="22"/>
      <c r="P934" s="85">
        <v>62500</v>
      </c>
      <c r="Q934" s="105">
        <v>0.05</v>
      </c>
      <c r="R934" s="105">
        <v>2.5</v>
      </c>
      <c r="S934" s="105">
        <v>5</v>
      </c>
      <c r="T934" s="105">
        <v>5</v>
      </c>
      <c r="U934" s="14" t="s">
        <v>56</v>
      </c>
      <c r="V934" s="14" t="s">
        <v>56</v>
      </c>
      <c r="W934" s="14" t="s">
        <v>56</v>
      </c>
      <c r="X934" s="14" t="s">
        <v>56</v>
      </c>
    </row>
    <row r="935" spans="1:24">
      <c r="A935" t="s">
        <v>3383</v>
      </c>
      <c r="B935" s="12">
        <v>4010869376501</v>
      </c>
      <c r="C935" s="12" t="s">
        <v>3274</v>
      </c>
      <c r="D935" s="82" t="s">
        <v>1984</v>
      </c>
      <c r="E935" t="s">
        <v>7993</v>
      </c>
      <c r="F935" t="s">
        <v>3312</v>
      </c>
      <c r="G935" s="83" t="s">
        <v>5698</v>
      </c>
      <c r="H935" s="83" t="s">
        <v>3385</v>
      </c>
      <c r="I935" s="9"/>
      <c r="J935" s="9"/>
      <c r="K935" s="9"/>
      <c r="L935" s="9"/>
      <c r="M935" s="22"/>
      <c r="N935" s="22"/>
      <c r="O935" s="22"/>
      <c r="P935" s="102">
        <v>400</v>
      </c>
      <c r="Q935" s="103">
        <v>0.112</v>
      </c>
      <c r="R935" s="103">
        <v>2</v>
      </c>
      <c r="S935" s="103">
        <v>20</v>
      </c>
      <c r="T935" s="103">
        <v>10</v>
      </c>
      <c r="U935" s="14" t="s">
        <v>56</v>
      </c>
      <c r="V935" s="14" t="s">
        <v>56</v>
      </c>
      <c r="W935" s="14" t="s">
        <v>56</v>
      </c>
      <c r="X935" s="14" t="s">
        <v>56</v>
      </c>
    </row>
  </sheetData>
  <autoFilter ref="A10:X935" xr:uid="{3FDFDB98-2708-4C1E-AA06-4350D63321DB}"/>
  <mergeCells count="6">
    <mergeCell ref="U9:X9"/>
    <mergeCell ref="P9:T9"/>
    <mergeCell ref="B4:C4"/>
    <mergeCell ref="B5:C5"/>
    <mergeCell ref="B6:C6"/>
    <mergeCell ref="N9:O9"/>
  </mergeCells>
  <conditionalFormatting sqref="A10">
    <cfRule type="duplicateValues" dxfId="7" priority="7"/>
    <cfRule type="duplicateValues" dxfId="6" priority="8"/>
  </conditionalFormatting>
  <conditionalFormatting sqref="A881:A888">
    <cfRule type="cellIs" dxfId="5" priority="1" operator="equal">
      <formula>"U-130CNNBD1A0000AA"</formula>
    </cfRule>
    <cfRule type="cellIs" dxfId="4" priority="2" operator="equal">
      <formula>"U-100CNNBC1A0000AA"</formula>
    </cfRule>
    <cfRule type="cellIs" dxfId="3" priority="3" operator="equal">
      <formula>"U-085CNNBC1A0000AA"</formula>
    </cfRule>
    <cfRule type="cellIs" dxfId="2" priority="4" operator="equal">
      <formula>"U-070CNNBB1A0000AA"</formula>
    </cfRule>
    <cfRule type="cellIs" dxfId="1" priority="5" operator="equal">
      <formula>"U-040CWNBAAAA200"</formula>
    </cfRule>
    <cfRule type="cellIs" dxfId="0" priority="6" operator="equal">
      <formula>"U-025CWNBAAAA200"</formula>
    </cfRule>
  </conditionalFormatting>
  <pageMargins left="0.7" right="0.7" top="0.75" bottom="0.75" header="0.3" footer="0.3"/>
  <pageSetup paperSize="9" scale="18" fitToHeight="0" orientation="landscape" r:id="rId1"/>
  <customProperties>
    <customPr name="_pios_id" r:id="rId2"/>
  </customProperties>
  <ignoredErrors>
    <ignoredError sqref="B762:B765 B772:B793 B809:B810 B836 B799:B800" numberStoredAsText="1"/>
  </ignoredErrors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FD7F9C973D8548BB18D57D36AE6FC9" ma:contentTypeVersion="6" ma:contentTypeDescription="Create a new document." ma:contentTypeScope="" ma:versionID="ecc6b6915378b172d1984c0a9cafff9a">
  <xsd:schema xmlns:xsd="http://www.w3.org/2001/XMLSchema" xmlns:xs="http://www.w3.org/2001/XMLSchema" xmlns:p="http://schemas.microsoft.com/office/2006/metadata/properties" xmlns:ns2="d9bdf1b0-f6a1-4e5f-9cc5-91841ba108ef" xmlns:ns3="6fc09e08-28e1-477e-9ee9-73223e23cf91" targetNamespace="http://schemas.microsoft.com/office/2006/metadata/properties" ma:root="true" ma:fieldsID="69d1750d2785caa290711ce424de1eb9" ns2:_="" ns3:_="">
    <xsd:import namespace="d9bdf1b0-f6a1-4e5f-9cc5-91841ba108ef"/>
    <xsd:import namespace="6fc09e08-28e1-477e-9ee9-73223e23c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df1b0-f6a1-4e5f-9cc5-91841ba108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09e08-28e1-477e-9ee9-73223e23cf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fc09e08-28e1-477e-9ee9-73223e23cf9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2CB90E4-4E75-459E-BC59-C111D73C8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E39EC-FFB3-4877-A29B-89BD24E98D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df1b0-f6a1-4e5f-9cc5-91841ba108ef"/>
    <ds:schemaRef ds:uri="6fc09e08-28e1-477e-9ee9-73223e23cf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A0C2C1-50F5-400D-A63F-42A6A9F709BD}">
  <ds:schemaRefs>
    <ds:schemaRef ds:uri="http://schemas.microsoft.com/office/infopath/2007/PartnerControls"/>
    <ds:schemaRef ds:uri="http://purl.org/dc/dcmitype/"/>
    <ds:schemaRef ds:uri="d9bdf1b0-f6a1-4e5f-9cc5-91841ba108ef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fc09e08-28e1-477e-9ee9-73223e23cf9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Tarifa compacta</vt:lpstr>
      <vt:lpstr>Descripciones originales</vt:lpstr>
      <vt:lpstr>A2W</vt:lpstr>
      <vt:lpstr>FCU</vt:lpstr>
      <vt:lpstr>RAC</vt:lpstr>
      <vt:lpstr>PAC</vt:lpstr>
      <vt:lpstr>VRF</vt:lpstr>
      <vt:lpstr>Ventilación</vt:lpstr>
      <vt:lpstr>Refrigeración</vt:lpstr>
      <vt:lpstr>Version Update Info</vt:lpstr>
      <vt:lpstr>Previous ver.--&gt;</vt:lpstr>
      <vt:lpstr>Pricelist Oct25</vt:lpstr>
      <vt:lpstr>Pricelist Sep25</vt:lpstr>
      <vt:lpstr>Pricelist Feb25</vt:lpstr>
      <vt:lpstr>A2W!Área_de_impresión</vt:lpstr>
      <vt:lpstr>FCU!Área_de_impresión</vt:lpstr>
      <vt:lpstr>PAC!Área_de_impresión</vt:lpstr>
      <vt:lpstr>RAC!Área_de_impresión</vt:lpstr>
      <vt:lpstr>Refrigeración!Área_de_impresión</vt:lpstr>
      <vt:lpstr>VRF!Área_de_impresión</vt:lpstr>
      <vt:lpstr>A2W!Títulos_a_imprimir</vt:lpstr>
      <vt:lpstr>FCU!Títulos_a_imprimir</vt:lpstr>
      <vt:lpstr>PAC!Títulos_a_imprimir</vt:lpstr>
      <vt:lpstr>RAC!Títulos_a_imprimir</vt:lpstr>
      <vt:lpstr>Refrigeración!Títulos_a_imprimir</vt:lpstr>
      <vt:lpstr>Ventilación!Títulos_a_imprimir</vt:lpstr>
      <vt:lpstr>VRF!Títulos_a_imprimir</vt:lpstr>
    </vt:vector>
  </TitlesOfParts>
  <Manager/>
  <Company>Panasonic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Saiz, Andrea</dc:creator>
  <cp:keywords/>
  <dc:description/>
  <cp:lastModifiedBy>San Mateo, Josep</cp:lastModifiedBy>
  <cp:revision/>
  <dcterms:created xsi:type="dcterms:W3CDTF">2023-10-27T09:36:11Z</dcterms:created>
  <dcterms:modified xsi:type="dcterms:W3CDTF">2026-09-03T14:23:41Z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0x01010044FD7F9C973D8548BB18D57D36AE6FC9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